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1207842-Surendra Agri Agencies\"/>
    </mc:Choice>
  </mc:AlternateContent>
  <xr:revisionPtr revIDLastSave="0" documentId="13_ncr:1_{C9669F0E-18D2-41D3-8C6B-87E21A098339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working'!$A$1:$G$116</definedName>
    <definedName name="_xlnm._FilterDatabase" localSheetId="5" hidden="1">Reco!$A$3:$AC$119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47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F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M115" i="2" l="1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U8" i="4" l="1"/>
  <c r="W5" i="4"/>
  <c r="W8" i="4"/>
  <c r="T105" i="4"/>
  <c r="T7" i="4"/>
  <c r="T56" i="4"/>
  <c r="T74" i="4"/>
  <c r="T79" i="4"/>
  <c r="U105" i="4"/>
  <c r="U7" i="4"/>
  <c r="U107" i="4"/>
  <c r="U32" i="4"/>
  <c r="U49" i="4"/>
  <c r="U56" i="4"/>
  <c r="U74" i="4"/>
  <c r="U79" i="4"/>
  <c r="W105" i="4"/>
  <c r="W7" i="4"/>
  <c r="W107" i="4"/>
  <c r="W109" i="4"/>
  <c r="W49" i="4"/>
  <c r="W56" i="4"/>
  <c r="W74" i="4"/>
  <c r="W79" i="4"/>
  <c r="AB107" i="4"/>
  <c r="AB32" i="4"/>
  <c r="AB49" i="4"/>
  <c r="AB56" i="4"/>
  <c r="AB74" i="4"/>
  <c r="AB79" i="4"/>
  <c r="T5" i="4"/>
  <c r="T8" i="4"/>
  <c r="T108" i="4"/>
  <c r="T41" i="4"/>
  <c r="T50" i="4"/>
  <c r="T64" i="4"/>
  <c r="T77" i="4"/>
  <c r="T78" i="4"/>
  <c r="U26" i="4"/>
  <c r="U108" i="4"/>
  <c r="U41" i="4"/>
  <c r="U50" i="4"/>
  <c r="U64" i="4"/>
  <c r="U77" i="4"/>
  <c r="U78" i="4"/>
  <c r="U86" i="4"/>
  <c r="T107" i="4"/>
  <c r="W26" i="4"/>
  <c r="W108" i="4"/>
  <c r="W50" i="4"/>
  <c r="W64" i="4"/>
  <c r="W77" i="4"/>
  <c r="W78" i="4"/>
  <c r="W86" i="4"/>
  <c r="AB5" i="4"/>
  <c r="AB8" i="4"/>
  <c r="AB26" i="4"/>
  <c r="AB108" i="4"/>
  <c r="AB41" i="4"/>
  <c r="AB50" i="4"/>
  <c r="AB64" i="4"/>
  <c r="AB77" i="4"/>
  <c r="AB78" i="4"/>
  <c r="AB86" i="4"/>
  <c r="T17" i="4"/>
  <c r="AB17" i="4"/>
  <c r="AB98" i="4"/>
  <c r="V101" i="4"/>
  <c r="AB102" i="4"/>
  <c r="Z103" i="4"/>
  <c r="V105" i="4"/>
  <c r="Z107" i="4"/>
  <c r="X108" i="4"/>
  <c r="V109" i="4"/>
  <c r="V65" i="4"/>
  <c r="T66" i="4"/>
  <c r="Z91" i="4"/>
  <c r="V93" i="4"/>
  <c r="T94" i="4"/>
  <c r="AB94" i="4"/>
  <c r="Z95" i="4"/>
  <c r="V97" i="4"/>
  <c r="T98" i="4"/>
  <c r="AC98" i="4" s="1"/>
  <c r="Z99" i="4"/>
  <c r="T102" i="4"/>
  <c r="AC102" i="4" s="1"/>
  <c r="Y109" i="4"/>
  <c r="Z98" i="4"/>
  <c r="X99" i="4"/>
  <c r="V100" i="4"/>
  <c r="Z102" i="4"/>
  <c r="X103" i="4"/>
  <c r="V104" i="4"/>
  <c r="X107" i="4"/>
  <c r="T109" i="4"/>
  <c r="AB109" i="4"/>
  <c r="Z106" i="4"/>
  <c r="W106" i="4"/>
  <c r="W92" i="4"/>
  <c r="AA94" i="4"/>
  <c r="W96" i="4"/>
  <c r="AA109" i="4"/>
  <c r="W91" i="4"/>
  <c r="AA69" i="4"/>
  <c r="W71" i="4"/>
  <c r="W75" i="4"/>
  <c r="V68" i="4"/>
  <c r="T69" i="4"/>
  <c r="AB69" i="4"/>
  <c r="Z70" i="4"/>
  <c r="V72" i="4"/>
  <c r="T73" i="4"/>
  <c r="AB81" i="4"/>
  <c r="Z82" i="4"/>
  <c r="X83" i="4"/>
  <c r="V84" i="4"/>
  <c r="T85" i="4"/>
  <c r="AB85" i="4"/>
  <c r="Z86" i="4"/>
  <c r="V88" i="4"/>
  <c r="T89" i="4"/>
  <c r="AB89" i="4"/>
  <c r="Z90" i="4"/>
  <c r="X91" i="4"/>
  <c r="V92" i="4"/>
  <c r="Z94" i="4"/>
  <c r="X95" i="4"/>
  <c r="V96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Z65" i="4"/>
  <c r="V67" i="4"/>
  <c r="Z69" i="4"/>
  <c r="X70" i="4"/>
  <c r="V71" i="4"/>
  <c r="T72" i="4"/>
  <c r="AB72" i="4"/>
  <c r="Z73" i="4"/>
  <c r="V75" i="4"/>
  <c r="V79" i="4"/>
  <c r="T80" i="4"/>
  <c r="AB80" i="4"/>
  <c r="Z81" i="4"/>
  <c r="T84" i="4"/>
  <c r="AB84" i="4"/>
  <c r="Z89" i="4"/>
  <c r="V91" i="4"/>
  <c r="T92" i="4"/>
  <c r="AB92" i="4"/>
  <c r="Z93" i="4"/>
  <c r="V95" i="4"/>
  <c r="T96" i="4"/>
  <c r="AB96" i="4"/>
  <c r="Z97" i="4"/>
  <c r="V99" i="4"/>
  <c r="T100" i="4"/>
  <c r="AB100" i="4"/>
  <c r="Z101" i="4"/>
  <c r="V103" i="4"/>
  <c r="T104" i="4"/>
  <c r="AB104" i="4"/>
  <c r="Z105" i="4"/>
  <c r="X106" i="4"/>
  <c r="V107" i="4"/>
  <c r="Z109" i="4"/>
  <c r="AA11" i="4"/>
  <c r="U14" i="4"/>
  <c r="AA19" i="4"/>
  <c r="W21" i="4"/>
  <c r="AA23" i="4"/>
  <c r="W25" i="4"/>
  <c r="W29" i="4"/>
  <c r="T38" i="4"/>
  <c r="AB38" i="4"/>
  <c r="Z55" i="4"/>
  <c r="Y101" i="4"/>
  <c r="Y6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U75" i="4"/>
  <c r="W82" i="4"/>
  <c r="U83" i="4"/>
  <c r="U87" i="4"/>
  <c r="U99" i="4"/>
  <c r="U103" i="4"/>
  <c r="AA6" i="4"/>
  <c r="AB73" i="4"/>
  <c r="Z74" i="4"/>
  <c r="X75" i="4"/>
  <c r="Z78" i="4"/>
  <c r="V80" i="4"/>
  <c r="T81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6" i="4"/>
  <c r="X77" i="4"/>
  <c r="V78" i="4"/>
  <c r="Z84" i="4"/>
  <c r="V90" i="4"/>
  <c r="AA91" i="4"/>
  <c r="Z92" i="4"/>
  <c r="X93" i="4"/>
  <c r="W93" i="4"/>
  <c r="V94" i="4"/>
  <c r="AA95" i="4"/>
  <c r="Z96" i="4"/>
  <c r="X97" i="4"/>
  <c r="W97" i="4"/>
  <c r="V98" i="4"/>
  <c r="AA99" i="4"/>
  <c r="Z100" i="4"/>
  <c r="X101" i="4"/>
  <c r="W101" i="4"/>
  <c r="V102" i="4"/>
  <c r="Z104" i="4"/>
  <c r="X105" i="4"/>
  <c r="Z108" i="4"/>
  <c r="Z5" i="4"/>
  <c r="V4" i="4"/>
  <c r="X7" i="4"/>
  <c r="T9" i="4"/>
  <c r="AB9" i="4"/>
  <c r="V12" i="4"/>
  <c r="T13" i="4"/>
  <c r="AB13" i="4"/>
  <c r="Z14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V44" i="4"/>
  <c r="T45" i="4"/>
  <c r="AB45" i="4"/>
  <c r="T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Y103" i="4"/>
  <c r="W104" i="4"/>
  <c r="AA106" i="4"/>
  <c r="U109" i="4"/>
  <c r="Z8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Z75" i="4"/>
  <c r="X76" i="4"/>
  <c r="Z83" i="4"/>
  <c r="X84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Y29" i="4"/>
  <c r="U31" i="4"/>
  <c r="AA32" i="4"/>
  <c r="Y33" i="4"/>
  <c r="W34" i="4"/>
  <c r="AA36" i="4"/>
  <c r="W42" i="4"/>
  <c r="Y45" i="4"/>
  <c r="U47" i="4"/>
  <c r="AA48" i="4"/>
  <c r="Y49" i="4"/>
  <c r="AA52" i="4"/>
  <c r="W58" i="4"/>
  <c r="V66" i="4"/>
  <c r="Y68" i="4"/>
  <c r="U70" i="4"/>
  <c r="Y72" i="4"/>
  <c r="AA75" i="4"/>
  <c r="Y80" i="4"/>
  <c r="U82" i="4"/>
  <c r="AA83" i="4"/>
  <c r="Y88" i="4"/>
  <c r="Z13" i="4"/>
  <c r="AA68" i="4"/>
  <c r="W70" i="4"/>
  <c r="AA72" i="4"/>
  <c r="AA80" i="4"/>
  <c r="AA92" i="4"/>
  <c r="W94" i="4"/>
  <c r="AA96" i="4"/>
  <c r="W98" i="4"/>
  <c r="AB36" i="4"/>
  <c r="X50" i="4"/>
  <c r="X27" i="4"/>
  <c r="X43" i="4"/>
  <c r="Z62" i="4"/>
  <c r="V64" i="4"/>
  <c r="AA65" i="4"/>
  <c r="U72" i="4"/>
  <c r="AA73" i="4"/>
  <c r="U76" i="4"/>
  <c r="U84" i="4"/>
  <c r="AA85" i="4"/>
  <c r="Y86" i="4"/>
  <c r="U88" i="4"/>
  <c r="AA89" i="4"/>
  <c r="Y94" i="4"/>
  <c r="U96" i="4"/>
  <c r="Y98" i="4"/>
  <c r="Y102" i="4"/>
  <c r="U104" i="4"/>
  <c r="AA105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T52" i="4"/>
  <c r="AB66" i="4"/>
  <c r="W76" i="4"/>
  <c r="Y79" i="4"/>
  <c r="W80" i="4"/>
  <c r="Y83" i="4"/>
  <c r="Y87" i="4"/>
  <c r="W88" i="4"/>
  <c r="Y99" i="4"/>
  <c r="U101" i="4"/>
  <c r="T28" i="4"/>
  <c r="AB28" i="4"/>
  <c r="AB31" i="4"/>
  <c r="X39" i="4"/>
  <c r="AA44" i="4"/>
  <c r="AB47" i="4"/>
  <c r="AA98" i="4"/>
  <c r="W100" i="4"/>
  <c r="T4" i="4"/>
  <c r="AB4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T87" i="4"/>
  <c r="AB87" i="4"/>
  <c r="AA87" i="4"/>
  <c r="U90" i="4"/>
  <c r="Y92" i="4"/>
  <c r="U94" i="4"/>
  <c r="Y96" i="4"/>
  <c r="U98" i="4"/>
  <c r="Y100" i="4"/>
  <c r="U102" i="4"/>
  <c r="AA103" i="4"/>
  <c r="Y104" i="4"/>
  <c r="U106" i="4"/>
  <c r="AA107" i="4"/>
  <c r="Y108" i="4"/>
  <c r="AA5" i="4"/>
  <c r="T42" i="4"/>
  <c r="AB42" i="4"/>
  <c r="AA64" i="4"/>
  <c r="W69" i="4"/>
  <c r="AA71" i="4"/>
  <c r="W83" i="4"/>
  <c r="V87" i="4"/>
  <c r="T88" i="4"/>
  <c r="AB88" i="4"/>
  <c r="AA88" i="4"/>
  <c r="W90" i="4"/>
  <c r="U91" i="4"/>
  <c r="Y93" i="4"/>
  <c r="U95" i="4"/>
  <c r="Y97" i="4"/>
  <c r="W4" i="4"/>
  <c r="U5" i="4"/>
  <c r="Z6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7" i="4"/>
  <c r="Y69" i="4"/>
  <c r="U71" i="4"/>
  <c r="Z72" i="4"/>
  <c r="V74" i="4"/>
  <c r="Y76" i="4"/>
  <c r="V77" i="4"/>
  <c r="Z79" i="4"/>
  <c r="X80" i="4"/>
  <c r="V81" i="4"/>
  <c r="AA100" i="4"/>
  <c r="W87" i="4"/>
  <c r="U92" i="4"/>
  <c r="U100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AA79" i="4"/>
  <c r="AA93" i="4"/>
  <c r="W95" i="4"/>
  <c r="AA97" i="4"/>
  <c r="W99" i="4"/>
  <c r="AA101" i="4"/>
  <c r="W103" i="4"/>
  <c r="T76" i="4"/>
  <c r="AB76" i="4"/>
  <c r="Z80" i="4"/>
  <c r="V82" i="4"/>
  <c r="Y84" i="4"/>
  <c r="V85" i="4"/>
  <c r="Z87" i="4"/>
  <c r="X88" i="4"/>
  <c r="Y91" i="4"/>
  <c r="U93" i="4"/>
  <c r="Y95" i="4"/>
  <c r="U97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Z85" i="4"/>
  <c r="W84" i="4"/>
  <c r="X9" i="4"/>
  <c r="Y10" i="4"/>
  <c r="T12" i="4"/>
  <c r="AB12" i="4"/>
  <c r="V13" i="4"/>
  <c r="Y15" i="4"/>
  <c r="Z16" i="4"/>
  <c r="U18" i="4"/>
  <c r="W41" i="4"/>
  <c r="X46" i="4"/>
  <c r="Y4" i="4"/>
  <c r="V7" i="4"/>
  <c r="Y9" i="4"/>
  <c r="Z10" i="4"/>
  <c r="U12" i="4"/>
  <c r="U17" i="4"/>
  <c r="X19" i="4"/>
  <c r="Y20" i="4"/>
  <c r="T22" i="4"/>
  <c r="AB22" i="4"/>
  <c r="Z77" i="4"/>
  <c r="Z4" i="4"/>
  <c r="U11" i="4"/>
  <c r="X13" i="4"/>
  <c r="Y14" i="4"/>
  <c r="T16" i="4"/>
  <c r="AB16" i="4"/>
  <c r="V17" i="4"/>
  <c r="Y19" i="4"/>
  <c r="Z20" i="4"/>
  <c r="V73" i="4"/>
  <c r="V89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Y77" i="4"/>
  <c r="AA78" i="4"/>
  <c r="U81" i="4"/>
  <c r="X82" i="4"/>
  <c r="Y85" i="4"/>
  <c r="T86" i="4"/>
  <c r="AA86" i="4"/>
  <c r="U89" i="4"/>
  <c r="X90" i="4"/>
  <c r="W102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T75" i="4"/>
  <c r="AB75" i="4"/>
  <c r="X79" i="4"/>
  <c r="Y82" i="4"/>
  <c r="T83" i="4"/>
  <c r="AB83" i="4"/>
  <c r="X87" i="4"/>
  <c r="Y90" i="4"/>
  <c r="T91" i="4"/>
  <c r="AB91" i="4"/>
  <c r="X92" i="4"/>
  <c r="T93" i="4"/>
  <c r="AB93" i="4"/>
  <c r="X94" i="4"/>
  <c r="T95" i="4"/>
  <c r="AB95" i="4"/>
  <c r="X96" i="4"/>
  <c r="T97" i="4"/>
  <c r="AB97" i="4"/>
  <c r="X98" i="4"/>
  <c r="T99" i="4"/>
  <c r="AB99" i="4"/>
  <c r="X100" i="4"/>
  <c r="T101" i="4"/>
  <c r="AB101" i="4"/>
  <c r="X102" i="4"/>
  <c r="T103" i="4"/>
  <c r="AB103" i="4"/>
  <c r="X104" i="4"/>
  <c r="AB105" i="4"/>
  <c r="Y106" i="4"/>
  <c r="X109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W52" i="4"/>
  <c r="AA53" i="4"/>
  <c r="AA56" i="4"/>
  <c r="U59" i="4"/>
  <c r="X66" i="4"/>
  <c r="X73" i="4"/>
  <c r="W73" i="4"/>
  <c r="X81" i="4"/>
  <c r="W81" i="4"/>
  <c r="X89" i="4"/>
  <c r="W8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Y57" i="4"/>
  <c r="X60" i="4"/>
  <c r="Y63" i="4"/>
  <c r="Y66" i="4"/>
  <c r="T67" i="4"/>
  <c r="AB67" i="4"/>
  <c r="AA67" i="4"/>
  <c r="Y73" i="4"/>
  <c r="AA74" i="4"/>
  <c r="X78" i="4"/>
  <c r="Y81" i="4"/>
  <c r="T82" i="4"/>
  <c r="AB82" i="4"/>
  <c r="AA82" i="4"/>
  <c r="U85" i="4"/>
  <c r="X86" i="4"/>
  <c r="Y89" i="4"/>
  <c r="T90" i="4"/>
  <c r="AB90" i="4"/>
  <c r="AA90" i="4"/>
  <c r="AA104" i="4"/>
  <c r="T106" i="4"/>
  <c r="AB106" i="4"/>
  <c r="Y107" i="4"/>
  <c r="V108" i="4"/>
  <c r="T30" i="4"/>
  <c r="AB30" i="4"/>
  <c r="X31" i="4"/>
  <c r="T46" i="4"/>
  <c r="AB46" i="4"/>
  <c r="X47" i="4"/>
  <c r="AA76" i="4"/>
  <c r="AA84" i="4"/>
  <c r="Y105" i="4"/>
  <c r="V106" i="4"/>
  <c r="T32" i="4"/>
  <c r="X33" i="4"/>
  <c r="T48" i="4"/>
  <c r="AB48" i="4"/>
  <c r="X49" i="4"/>
  <c r="AA66" i="4"/>
  <c r="W85" i="4"/>
  <c r="AA108" i="4"/>
  <c r="AB53" i="4"/>
  <c r="T55" i="4"/>
  <c r="AB55" i="4"/>
  <c r="X57" i="4"/>
  <c r="T59" i="4"/>
  <c r="AB59" i="4"/>
  <c r="X61" i="4"/>
  <c r="T63" i="4"/>
  <c r="AB63" i="4"/>
  <c r="X65" i="4"/>
  <c r="AA102" i="4"/>
  <c r="X53" i="4"/>
  <c r="X55" i="4"/>
  <c r="T57" i="4"/>
  <c r="AB57" i="4"/>
  <c r="X59" i="4"/>
  <c r="T61" i="4"/>
  <c r="AB61" i="4"/>
  <c r="X63" i="4"/>
  <c r="T65" i="4"/>
  <c r="AB65" i="4"/>
  <c r="X67" i="4"/>
  <c r="B2" i="6"/>
  <c r="AC94" i="4" l="1"/>
  <c r="AC66" i="4"/>
  <c r="AC109" i="4"/>
  <c r="AC17" i="4"/>
  <c r="AC108" i="4"/>
  <c r="AC73" i="4"/>
  <c r="AC41" i="4"/>
  <c r="AC9" i="4"/>
  <c r="AC38" i="4"/>
  <c r="AC64" i="4"/>
  <c r="AC5" i="4"/>
  <c r="AC80" i="4"/>
  <c r="AC89" i="4"/>
  <c r="AC81" i="4"/>
  <c r="AC107" i="4"/>
  <c r="AC85" i="4"/>
  <c r="AC104" i="4"/>
  <c r="AC96" i="4"/>
  <c r="AC84" i="4"/>
  <c r="AC72" i="4"/>
  <c r="AC31" i="4"/>
  <c r="AC69" i="4"/>
  <c r="AC35" i="4"/>
  <c r="AC11" i="4"/>
  <c r="AC45" i="4"/>
  <c r="AC13" i="4"/>
  <c r="AC79" i="4"/>
  <c r="AC19" i="4"/>
  <c r="AC20" i="4"/>
  <c r="AC100" i="4"/>
  <c r="AC92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106" i="4"/>
  <c r="AC99" i="4"/>
  <c r="AC26" i="4"/>
  <c r="AC59" i="4"/>
  <c r="AC39" i="4"/>
  <c r="AC49" i="4"/>
  <c r="AC37" i="4"/>
  <c r="AC25" i="4"/>
  <c r="AC15" i="4"/>
  <c r="AC33" i="4"/>
  <c r="AC30" i="4"/>
  <c r="AC103" i="4"/>
  <c r="AC70" i="4"/>
  <c r="AC42" i="4"/>
  <c r="AC10" i="4"/>
  <c r="AC91" i="4"/>
  <c r="AC50" i="4"/>
  <c r="AC22" i="4"/>
  <c r="AC24" i="4"/>
  <c r="AC87" i="4"/>
  <c r="AC7" i="4"/>
  <c r="AC18" i="4"/>
  <c r="AC88" i="4"/>
  <c r="AC63" i="4"/>
  <c r="AC48" i="4"/>
  <c r="AC90" i="4"/>
  <c r="AC67" i="4"/>
  <c r="AC101" i="4"/>
  <c r="AC68" i="4"/>
  <c r="AC86" i="4"/>
  <c r="AC14" i="4"/>
  <c r="AC8" i="4"/>
  <c r="AC44" i="4"/>
  <c r="AC4" i="4"/>
  <c r="AC62" i="4"/>
  <c r="AC58" i="4"/>
  <c r="AC82" i="4"/>
  <c r="AC97" i="4"/>
  <c r="AC78" i="4"/>
  <c r="AC60" i="4"/>
  <c r="AC16" i="4"/>
  <c r="AC61" i="4"/>
  <c r="AC95" i="4"/>
  <c r="AC75" i="4"/>
  <c r="AC12" i="4"/>
  <c r="AC46" i="4"/>
  <c r="AC56" i="4"/>
  <c r="AC105" i="4"/>
  <c r="AC74" i="4"/>
  <c r="AC40" i="4"/>
  <c r="AC93" i="4"/>
  <c r="AC83" i="4"/>
  <c r="AC34" i="4"/>
  <c r="AC65" i="4"/>
  <c r="AC55" i="4"/>
  <c r="AC57" i="4"/>
  <c r="X115" i="4"/>
  <c r="AA118" i="4"/>
  <c r="Y111" i="4"/>
  <c r="V116" i="4"/>
  <c r="V111" i="4"/>
  <c r="Y113" i="4"/>
  <c r="V117" i="4"/>
  <c r="U117" i="4"/>
  <c r="U112" i="4"/>
  <c r="AA114" i="4"/>
  <c r="T117" i="4"/>
  <c r="AA111" i="4"/>
  <c r="AB117" i="4"/>
  <c r="V112" i="4"/>
  <c r="Z114" i="4"/>
  <c r="AB116" i="4"/>
  <c r="X111" i="4"/>
  <c r="Z111" i="4"/>
  <c r="Y112" i="4"/>
  <c r="X117" i="4"/>
  <c r="T116" i="4"/>
  <c r="V113" i="4"/>
  <c r="Z115" i="4"/>
  <c r="AA117" i="4"/>
  <c r="Y114" i="4"/>
  <c r="Y118" i="4"/>
  <c r="AA112" i="4"/>
  <c r="W116" i="4"/>
  <c r="X118" i="4"/>
  <c r="V114" i="4"/>
  <c r="X116" i="4"/>
  <c r="Y117" i="4"/>
  <c r="Z118" i="4"/>
  <c r="W112" i="4"/>
  <c r="Z113" i="4"/>
  <c r="T115" i="4"/>
  <c r="Z112" i="4"/>
  <c r="W118" i="4"/>
  <c r="W114" i="4"/>
  <c r="AA115" i="4"/>
  <c r="T118" i="4"/>
  <c r="AB118" i="4"/>
  <c r="AB115" i="4"/>
  <c r="T113" i="4"/>
  <c r="AB113" i="4"/>
  <c r="U113" i="4"/>
  <c r="X114" i="4"/>
  <c r="U116" i="4"/>
  <c r="W117" i="4"/>
  <c r="T112" i="4"/>
  <c r="AB112" i="4"/>
  <c r="W113" i="4"/>
  <c r="U115" i="4"/>
  <c r="X113" i="4"/>
  <c r="V115" i="4"/>
  <c r="Z117" i="4"/>
  <c r="T114" i="4"/>
  <c r="AB114" i="4"/>
  <c r="W115" i="4"/>
  <c r="U118" i="4"/>
  <c r="U114" i="4"/>
  <c r="Z116" i="4"/>
  <c r="Y116" i="4"/>
  <c r="V118" i="4"/>
  <c r="X112" i="4"/>
  <c r="AA113" i="4"/>
  <c r="Y115" i="4"/>
  <c r="AA116" i="4"/>
  <c r="F3" i="2"/>
  <c r="U6" i="4" s="1"/>
  <c r="AC112" i="4" l="1"/>
  <c r="AC118" i="4"/>
  <c r="AC117" i="4"/>
  <c r="AC114" i="4"/>
  <c r="AC113" i="4"/>
  <c r="AC115" i="4"/>
  <c r="AC116" i="4"/>
  <c r="AB111" i="4"/>
  <c r="W111" i="4"/>
  <c r="U111" i="4"/>
  <c r="T111" i="4"/>
  <c r="M3" i="2"/>
  <c r="AB6" i="4" s="1"/>
  <c r="H3" i="2"/>
  <c r="W6" i="4" s="1"/>
  <c r="E3" i="2"/>
  <c r="T6" i="4" s="1"/>
  <c r="Q10" i="5"/>
  <c r="AC6" i="4" l="1"/>
  <c r="AC111" i="4"/>
  <c r="B1" i="6"/>
  <c r="E119" i="4" l="1"/>
  <c r="M119" i="4"/>
  <c r="H119" i="4"/>
  <c r="I119" i="4"/>
  <c r="P119" i="4"/>
  <c r="J119" i="4"/>
  <c r="R119" i="4"/>
  <c r="Q119" i="4"/>
  <c r="D119" i="4"/>
  <c r="L119" i="4"/>
  <c r="F119" i="4"/>
  <c r="N119" i="4"/>
  <c r="G119" i="4"/>
  <c r="C119" i="4"/>
  <c r="S119" i="4"/>
  <c r="O119" i="4"/>
  <c r="B119" i="4"/>
  <c r="M116" i="2" l="1"/>
  <c r="L116" i="2"/>
  <c r="K116" i="2"/>
  <c r="J116" i="2"/>
  <c r="I116" i="2"/>
  <c r="H116" i="2"/>
  <c r="G116" i="2"/>
  <c r="F116" i="2"/>
  <c r="E116" i="2"/>
  <c r="K119" i="4" l="1"/>
  <c r="AB110" i="4" l="1"/>
  <c r="AA110" i="4"/>
  <c r="Z110" i="4"/>
  <c r="Y110" i="4"/>
  <c r="X110" i="4"/>
  <c r="X119" i="4" s="1"/>
  <c r="W110" i="4"/>
  <c r="W119" i="4" s="1"/>
  <c r="V110" i="4"/>
  <c r="U110" i="4"/>
  <c r="T110" i="4"/>
  <c r="T119" i="4" s="1"/>
  <c r="AA119" i="4" l="1"/>
  <c r="V119" i="4"/>
  <c r="Z119" i="4"/>
  <c r="AB119" i="4"/>
  <c r="U119" i="4"/>
  <c r="Y119" i="4"/>
  <c r="AC110" i="4"/>
</calcChain>
</file>

<file path=xl/sharedStrings.xml><?xml version="1.0" encoding="utf-8"?>
<sst xmlns="http://schemas.openxmlformats.org/spreadsheetml/2006/main" count="1115" uniqueCount="334">
  <si>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</si>
  <si>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</si>
  <si>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</si>
  <si>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</si>
  <si>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</si>
  <si>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</si>
  <si>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</si>
  <si>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</si>
  <si>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</si>
  <si>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</si>
  <si>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</si>
  <si>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</si>
  <si>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</si>
  <si>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</si>
  <si>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</si>
  <si>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</si>
  <si>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</si>
  <si>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</si>
  <si>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</si>
  <si>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</si>
  <si>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</si>
  <si>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</si>
  <si>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</si>
  <si>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</si>
  <si>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</si>
  <si>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</si>
  <si>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</si>
  <si>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</si>
  <si>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</si>
  <si>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</si>
  <si>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</si>
  <si>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</si>
  <si>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ADMIRE WG70 125X(8X2GR) BAG IN</t>
  </si>
  <si>
    <t>ALIETTE WP80 40X100GR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</si>
  <si>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</si>
  <si>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</si>
  <si>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</si>
  <si>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</si>
  <si>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</si>
  <si>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</si>
  <si>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</si>
  <si>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</si>
  <si>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Alanto 100ml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</si>
  <si>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</si>
  <si>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</si>
  <si>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</si>
  <si>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</si>
  <si>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Surendra Agri Agencies (2020)</t>
  </si>
  <si>
    <t>D.No. 6/87, Shop No. 123, Ground Floor,</t>
  </si>
  <si>
    <t>Near Toll Plaza, PULLUR (V), Undavelli (M),</t>
  </si>
  <si>
    <t>Jogulamba Gadwal (Dist.), Telangana-509128.</t>
  </si>
  <si>
    <t>P.L.No.406</t>
  </si>
  <si>
    <t>Bayer CropScience Limited</t>
  </si>
  <si>
    <t>1-Apr-2020 to 30-Nov-2020</t>
  </si>
  <si>
    <t/>
  </si>
  <si>
    <t>ADMIRE</t>
  </si>
  <si>
    <t>Admire 150g</t>
  </si>
  <si>
    <t>Admire 16g</t>
  </si>
  <si>
    <t>Admire 30g</t>
  </si>
  <si>
    <t>Admire 75g</t>
  </si>
  <si>
    <t>ALANTO</t>
  </si>
  <si>
    <t>Alanto 1 Lt.</t>
  </si>
  <si>
    <t>Alanto 250ml</t>
  </si>
  <si>
    <t>Alanto 500ml</t>
  </si>
  <si>
    <t>ALIETTE</t>
  </si>
  <si>
    <t>Aliette 100g</t>
  </si>
  <si>
    <t>Aliette 250g</t>
  </si>
  <si>
    <t>AMBITION</t>
  </si>
  <si>
    <t>Ambition 1 Lt.</t>
  </si>
  <si>
    <t>Ambition 250ml</t>
  </si>
  <si>
    <t>Ambition 500ml</t>
  </si>
  <si>
    <t>ANTRACOL</t>
  </si>
  <si>
    <t>Antracol 100g</t>
  </si>
  <si>
    <t>Antracol 1 Kg.</t>
  </si>
  <si>
    <t>Antracol 250g</t>
  </si>
  <si>
    <t>Antracol 500g</t>
  </si>
  <si>
    <t>BELT EXPERT</t>
  </si>
  <si>
    <t>Belt Expert 100ml</t>
  </si>
  <si>
    <t>Belt Expert 250ml</t>
  </si>
  <si>
    <t>CONFIDOR</t>
  </si>
  <si>
    <t>Confidor 100ml</t>
  </si>
  <si>
    <t>Confidor 1 Lt.</t>
  </si>
  <si>
    <t>Confidor 250ml</t>
  </si>
  <si>
    <t>Confidor 500ml</t>
  </si>
  <si>
    <t>Confidor 50ml</t>
  </si>
  <si>
    <t>CONFIDOR SUPER</t>
  </si>
  <si>
    <t>Confidor Super 100ml</t>
  </si>
  <si>
    <t>Confidor Super 250ml</t>
  </si>
  <si>
    <t>Confidor Super 50ml</t>
  </si>
  <si>
    <t>COUNCIL ACTIV</t>
  </si>
  <si>
    <t>Council Activ 45g</t>
  </si>
  <si>
    <t>Council Activ 90g</t>
  </si>
  <si>
    <t>DECIS 100EC</t>
  </si>
  <si>
    <t>Decis 100EC 100ml</t>
  </si>
  <si>
    <t>Decis 100EC 250ml</t>
  </si>
  <si>
    <t>Decis 100EC 50ml</t>
  </si>
  <si>
    <t>DECIS 2.8</t>
  </si>
  <si>
    <t>Decis 2.8 100ml</t>
  </si>
  <si>
    <t>Decis 2.8 1 Lt.</t>
  </si>
  <si>
    <t>Decis 2.8 250ml</t>
  </si>
  <si>
    <t>Decis 2.8 500ml</t>
  </si>
  <si>
    <t>ETHREL</t>
  </si>
  <si>
    <t>Ethrel 100ml</t>
  </si>
  <si>
    <t>Ethrel 1 Lt.</t>
  </si>
  <si>
    <t>Ethrel 500ml</t>
  </si>
  <si>
    <t>EVERGOL XTEND</t>
  </si>
  <si>
    <t>Evergol Xtend 100ml</t>
  </si>
  <si>
    <t>FAME</t>
  </si>
  <si>
    <t>Fame 100ml</t>
  </si>
  <si>
    <t>Fame 10ml</t>
  </si>
  <si>
    <t>Fame 250ml</t>
  </si>
  <si>
    <t>Fame 50ml</t>
  </si>
  <si>
    <t>FITREST</t>
  </si>
  <si>
    <t>Fitrest 100g</t>
  </si>
  <si>
    <t>FOLICUR</t>
  </si>
  <si>
    <t>Folicur 100ml</t>
  </si>
  <si>
    <t>Folicur 250ml</t>
  </si>
  <si>
    <t>Folicur 500ml</t>
  </si>
  <si>
    <t>FOOST</t>
  </si>
  <si>
    <t>Foost 500g</t>
  </si>
  <si>
    <t>GAUCHO</t>
  </si>
  <si>
    <t>Gaucho 100ml</t>
  </si>
  <si>
    <t>Gaucho 50ml</t>
  </si>
  <si>
    <t>GLAMORE</t>
  </si>
  <si>
    <t>Glamore 100g</t>
  </si>
  <si>
    <t>Glamore 50g</t>
  </si>
  <si>
    <t>INFINITO</t>
  </si>
  <si>
    <t>Infinito 100ml</t>
  </si>
  <si>
    <t>Infinito 500ml</t>
  </si>
  <si>
    <t>JUMP</t>
  </si>
  <si>
    <t>Jump 100g</t>
  </si>
  <si>
    <t>Jump 20g</t>
  </si>
  <si>
    <t>Jump 40g</t>
  </si>
  <si>
    <t>LARVIN</t>
  </si>
  <si>
    <t>Larvin 100g</t>
  </si>
  <si>
    <t>Larvin 1Kg.</t>
  </si>
  <si>
    <t>Larvin 250g</t>
  </si>
  <si>
    <t>Larvin 500g</t>
  </si>
  <si>
    <t>LAUDIS</t>
  </si>
  <si>
    <t>Laudis 115ml</t>
  </si>
  <si>
    <t>LESENTA</t>
  </si>
  <si>
    <t>Lesenta 100g</t>
  </si>
  <si>
    <t>Lesenta 40g</t>
  </si>
  <si>
    <t>LUNA EXPERIENCE</t>
  </si>
  <si>
    <t>Luna Experience 100ml</t>
  </si>
  <si>
    <t>Luna Experience 1 Lt.</t>
  </si>
  <si>
    <t>Luna Experience 250ml</t>
  </si>
  <si>
    <t>MONCEREN</t>
  </si>
  <si>
    <t>Monceren 250ml</t>
  </si>
  <si>
    <t>MOVENTO ENERGY</t>
  </si>
  <si>
    <t>Movento Energy 100ml</t>
  </si>
  <si>
    <t>Movento Energy 1 Lt.</t>
  </si>
  <si>
    <t>Movento Energy 250ml</t>
  </si>
  <si>
    <t>NATIVO</t>
  </si>
  <si>
    <t>Nativo 100g</t>
  </si>
  <si>
    <t>Nativo 10g</t>
  </si>
  <si>
    <t>Nativo 1Kg.</t>
  </si>
  <si>
    <t>Nativo 250g</t>
  </si>
  <si>
    <t>Nativo 500g</t>
  </si>
  <si>
    <t>Nativo 50g</t>
  </si>
  <si>
    <t>OBERON</t>
  </si>
  <si>
    <t>Oberon 100ml</t>
  </si>
  <si>
    <t>Oberon 200ml</t>
  </si>
  <si>
    <t>Oberon 500ml</t>
  </si>
  <si>
    <t>PLANOFIX</t>
  </si>
  <si>
    <t>Planofix 100ml</t>
  </si>
  <si>
    <t>Planofix 1Lt.</t>
  </si>
  <si>
    <t>Planofix 250ml</t>
  </si>
  <si>
    <t>Planofix 500ml</t>
  </si>
  <si>
    <t>PROFILER WG71</t>
  </si>
  <si>
    <t>Profiler 250g</t>
  </si>
  <si>
    <t>RAXIL</t>
  </si>
  <si>
    <t>Raxil 100g</t>
  </si>
  <si>
    <t>REGENT GOLD</t>
  </si>
  <si>
    <t>Regent Gold 100ml</t>
  </si>
  <si>
    <t>Regent Gold 250ml</t>
  </si>
  <si>
    <t>REGENT GR</t>
  </si>
  <si>
    <t>Regent GR 1Kg.</t>
  </si>
  <si>
    <t>Regent GR 5Kg.</t>
  </si>
  <si>
    <t>REGENT SC</t>
  </si>
  <si>
    <t>Regent SC 100ml</t>
  </si>
  <si>
    <t>Regent SC 1Lt.</t>
  </si>
  <si>
    <t>Regent SC 250ml</t>
  </si>
  <si>
    <t>Regent SC 500ml</t>
  </si>
  <si>
    <t>REGENT ULTRA GR</t>
  </si>
  <si>
    <t>Regent Ultra GR 10Kg.</t>
  </si>
  <si>
    <t>Regent Ultra GR 1Kg.</t>
  </si>
  <si>
    <t>Regent Ultra GR 4Kg.</t>
  </si>
  <si>
    <t>SECTIN</t>
  </si>
  <si>
    <t>Sectin 100g</t>
  </si>
  <si>
    <t>SENCOR</t>
  </si>
  <si>
    <t>Sencor 100g</t>
  </si>
  <si>
    <t>Sencor 500g</t>
  </si>
  <si>
    <t>SIMBOLA</t>
  </si>
  <si>
    <t>Simbola 100g</t>
  </si>
  <si>
    <t>SIVANTO PRIME</t>
  </si>
  <si>
    <t>Sivanto Prime 100ml</t>
  </si>
  <si>
    <t>Sivanto Prime 250ml</t>
  </si>
  <si>
    <t>Sivanto Prime 500ml</t>
  </si>
  <si>
    <t>SOLOMON</t>
  </si>
  <si>
    <t>Solomon 100ml</t>
  </si>
  <si>
    <t>Solomon 1 Lt.</t>
  </si>
  <si>
    <t>Solomon 250ml</t>
  </si>
  <si>
    <t>Solomon 500ml</t>
  </si>
  <si>
    <t>SPINTOR</t>
  </si>
  <si>
    <t>Spintor 75ml</t>
  </si>
  <si>
    <t>Spintor 7ml</t>
  </si>
  <si>
    <t>TOPSTAR</t>
  </si>
  <si>
    <t>Topstar 100g</t>
  </si>
  <si>
    <t>Topstar 35g</t>
  </si>
  <si>
    <t>WHIPSUPER</t>
  </si>
  <si>
    <t>Whipsuper 250ml</t>
  </si>
  <si>
    <t>Surpass Superb BG 475g</t>
  </si>
  <si>
    <t>4472949507</t>
  </si>
  <si>
    <t>4472949576</t>
  </si>
  <si>
    <t>4472949604</t>
  </si>
  <si>
    <t>6472949002</t>
  </si>
  <si>
    <t>SURPASS SUPERB BG2 20X450G BAG IN</t>
  </si>
  <si>
    <t>`</t>
  </si>
  <si>
    <t>AMBITION 40X250ML BOT IN</t>
  </si>
  <si>
    <t>AMBITION 20X500ML BOT IN</t>
  </si>
  <si>
    <t>ANTRACOL (T) WP70 10X1KG BAG IN</t>
  </si>
  <si>
    <t>ANTRACOL (T) WP70 40X250GR BAG IN</t>
  </si>
  <si>
    <t>ANTRACOL (T) WP70 20X500GR BAG IN</t>
  </si>
  <si>
    <t>BELT EXPERT SC480 50X100ML BOT IN</t>
  </si>
  <si>
    <t>CONFIDOR (T) SL200 50X100ML BOT IN</t>
  </si>
  <si>
    <t>CONFIDOR (T) SL200 10X1L BOT IN</t>
  </si>
  <si>
    <t>CONFIDOR (T) SL200 20X250ML BOT IN</t>
  </si>
  <si>
    <t>CONFIDOR (T) SL200 20X500ML BOT IN</t>
  </si>
  <si>
    <t>CONFIDOR (T) SL200 100X50ML BOT IN</t>
  </si>
  <si>
    <t>CONFIDOR SUPER (T) SC350 50X100ML BOT IN</t>
  </si>
  <si>
    <t>CONFIDOR SUPER (T) SC350 20X250ML BOT IN</t>
  </si>
  <si>
    <t>CONFIDOR SUPER (T) SC350 50X50ML BOT IN</t>
  </si>
  <si>
    <t>COUNCIL ACTIV WG30 12X(5X90GR) BOX IN</t>
  </si>
  <si>
    <t>DECIS EC 28 50X100ML BOT IN</t>
  </si>
  <si>
    <t>DECIS EC 28 10X1L BOT IN</t>
  </si>
  <si>
    <t>DECIS EC 28 40X250ML BOT IN</t>
  </si>
  <si>
    <t>DECIS EC 28 20X500ML BOT IN</t>
  </si>
  <si>
    <t>DECIS EC101-2 100X50ML BOT IN</t>
  </si>
  <si>
    <t>ETHREL SL39 50X100ML BOT IN</t>
  </si>
  <si>
    <t>ETHREL SL39 10X1L BOT IN</t>
  </si>
  <si>
    <t>ETHREL SL39 20X500ML BOT IN</t>
  </si>
  <si>
    <t>EVERGOL XTEND FS308 50X100ML BOT IN</t>
  </si>
  <si>
    <t>FAME (T) SC480 10X(20X10ML) BOT IN</t>
  </si>
  <si>
    <t>FAME (T) SC480 40X50ML BOT IN</t>
  </si>
  <si>
    <t>FOLICUR (T) EC250 50X100ML BOT IN</t>
  </si>
  <si>
    <t>FOLICUR (T) EC250 40X250ML BOT IN</t>
  </si>
  <si>
    <t>FOLICUR (T) EC250 20X500ML BOT IN</t>
  </si>
  <si>
    <t>FOOST WP50 24X500G BAG IN</t>
  </si>
  <si>
    <t>GAUCHO FS600 50X100ML BOT IN</t>
  </si>
  <si>
    <t>GAUCHO FS600 100X50ML BOT IN</t>
  </si>
  <si>
    <t>GLAMORE WG80 20X100GR BOT IN</t>
  </si>
  <si>
    <t>GLAMORE WG80 40X50GR BOT IN</t>
  </si>
  <si>
    <t>INFINITO SC687 5 50X100ML BOT IN</t>
  </si>
  <si>
    <t>INFINITO SC687 5 20X500ML BOT IN</t>
  </si>
  <si>
    <t>JUMP WG80 80X40GR BAG IN</t>
  </si>
  <si>
    <t>LARVIN (T) WP75 40X100GR BAG IN</t>
  </si>
  <si>
    <t>LARVIN (T) WP75 10X1KG BAG IN</t>
  </si>
  <si>
    <t>LARVIN (T) WP75 20X250GR BAG IN</t>
  </si>
  <si>
    <t>LARVIN (T) WP75 20X500GR BAG IN</t>
  </si>
  <si>
    <t>LAUDIS SC630 8X115ML BOT IN</t>
  </si>
  <si>
    <t>LESENTA WG80 50X100GR BAG IN</t>
  </si>
  <si>
    <t>LESENTA WG80 100X40GR BAG IN</t>
  </si>
  <si>
    <t>LUNA EXPERIENCE SC400 50X100ML BOT IN</t>
  </si>
  <si>
    <t>MOVENTO ENERGY SC240 50X100ML BOT IN</t>
  </si>
  <si>
    <t>MOVENTO ENERGY SC240 40X250ML BOT IN</t>
  </si>
  <si>
    <t>NATIVO WG75 50X100GR BAG IN</t>
  </si>
  <si>
    <t>NATIVO WG75 10X1KG BAG IN</t>
  </si>
  <si>
    <t>NATIVO WG75 40X250GR BAG IN</t>
  </si>
  <si>
    <t>NATIVO WG75 20X500GR BAG IN</t>
  </si>
  <si>
    <t>NATIVO WG75 100X50GR BAG IN</t>
  </si>
  <si>
    <t>OBERON (T) SC240 50X100ML BOT IN</t>
  </si>
  <si>
    <t>OBERON (T) SC240 40X200ML BOT IN</t>
  </si>
  <si>
    <t>OBERON (T) SC240 20X500ML BOT IN</t>
  </si>
  <si>
    <t>PLANOFIX SL4 5 50X100ML BOT IN</t>
  </si>
  <si>
    <t>PLANOFIX SL45 10X1L BOT IN</t>
  </si>
  <si>
    <t>PLANOFIX SL4 5 40X250ML BOT IN</t>
  </si>
  <si>
    <t>PLANOFIX SL4 5 20X500ML BOT IN</t>
  </si>
  <si>
    <t>PROFILER WG71 11 20X250GR BAG IN</t>
  </si>
  <si>
    <t>REGENT GOLD SC200 50X100ML BOT IN</t>
  </si>
  <si>
    <t>REGENT GOLD SC200 40X250ML BOT IN</t>
  </si>
  <si>
    <t>REGENT GR0 3 20X1KG BAG IN</t>
  </si>
  <si>
    <t>REGENT GR0 3 4X5KG BAG IN</t>
  </si>
  <si>
    <t>REGENT (T) SC50 50X100ML BOT IN</t>
  </si>
  <si>
    <t>REGENT (T) SC50 10X1L BOT IN</t>
  </si>
  <si>
    <t>REGENT (T) SC50 20X250ML BOT IN</t>
  </si>
  <si>
    <t>REGENT (T) SC50 20X500ML BOT IN</t>
  </si>
  <si>
    <t>REGENT ULTRA GR0 6 5X4KG BAG IN</t>
  </si>
  <si>
    <t>SECTIN WG60 50X100GR BAG IN</t>
  </si>
  <si>
    <t>SENCOR WP70 60X100GR BAG IN</t>
  </si>
  <si>
    <t>SOLOMON OD300 50X100ML BOT IN</t>
  </si>
  <si>
    <t>SOLOMON OD300 10X1L BOT IN</t>
  </si>
  <si>
    <t>SOLOMON OD300 40X250ML BOT IN</t>
  </si>
  <si>
    <t>SOLOMON OD300 20X500ML BOT IN</t>
  </si>
  <si>
    <t>SPINTOR SC495 20X75ML BOT IN</t>
  </si>
  <si>
    <t>WHIPSUPER (T) EC90 40X250ML BOT IN</t>
  </si>
  <si>
    <t>ADMIRE (T) WG70 30X150GR BOT IN</t>
  </si>
  <si>
    <t>ADMIRE WG70 20X300GR BAG IN</t>
  </si>
  <si>
    <t>ADMIRE (T) WG70 60X75GR BOT IN</t>
  </si>
  <si>
    <t>ALANTO (T) SC240 10X1L BOT IN</t>
  </si>
  <si>
    <t>ALANTO (T) SC240 40X250ML BOT IN</t>
  </si>
  <si>
    <t>ALANTO (T) SC240 20X500ML BOT IN</t>
  </si>
  <si>
    <t>ANTRACOL WP70 100X100GR BAG BD</t>
  </si>
  <si>
    <t>BELT EXPERT SC480 40X250ML BOT IN</t>
  </si>
  <si>
    <t>COUNCIL ACTIV WG30 8X(10X45GR) BOX IN</t>
  </si>
  <si>
    <t>FAME (T) SC480 20X100ML BOT IN</t>
  </si>
  <si>
    <t>FAME (T) SC480 8X250ML BOT IN</t>
  </si>
  <si>
    <t>FITREST SG5 40X100GR BOT IN</t>
  </si>
  <si>
    <t>JUMP WG80 2X(15X100GR) BOT IN</t>
  </si>
  <si>
    <t>LUNA EXPERIENCE SC400 10X1L BOT IN</t>
  </si>
  <si>
    <t>LUNA EXPERIENCE SC400 40X250ML BOT IN</t>
  </si>
  <si>
    <t>MONCEREN SC250 40X250ML BOT IN</t>
  </si>
  <si>
    <t>MOVENTO ENERGY SC240 10X1L BOT IN</t>
  </si>
  <si>
    <t>NATIVO WG75 20X(10X10GR) BAG IN</t>
  </si>
  <si>
    <t>RAXIL (T) DS2 5X(10X100GR) BAG IN</t>
  </si>
  <si>
    <t>REGENT ULTRA GR0.6 2X10KG BAG IN</t>
  </si>
  <si>
    <t>REGENT ULTRA GR0 6 20X1KG BAG IN</t>
  </si>
  <si>
    <t>SENCOR WP70 20X500GR BOX IN</t>
  </si>
  <si>
    <t>SIMBOLA (T) SG20 50X100G BOT IN</t>
  </si>
  <si>
    <t>SIVANTO PRIME SL200 50X100ML BOT IN</t>
  </si>
  <si>
    <t>SIVANTO PRIME SL200 40X250ML BOT IN</t>
  </si>
  <si>
    <t>SIVANTO PRIME SL200 20X500ML BOT IN</t>
  </si>
  <si>
    <t>SPINTOR SC495 10X(20X7ML) BOT IN</t>
  </si>
  <si>
    <t>TOPSTAR (T) WP80 4X(10X100GR) BOX IN</t>
  </si>
  <si>
    <t>TOPSTAR (T) WP80 10X(10X35GR) BOX IN</t>
  </si>
  <si>
    <t>DISTRIBUTOR:Surendra Agri Agencies,</t>
  </si>
  <si>
    <t>SAPCODE</t>
  </si>
  <si>
    <t>Surendra Agri Agencies</t>
  </si>
  <si>
    <t>ADMIRE (T) WG70 150X30GR BOT IN</t>
  </si>
  <si>
    <t>ANTRACOL (T) WP70 50X100GR BAG IN</t>
  </si>
  <si>
    <t>NEWPRODUCT_1207842</t>
  </si>
  <si>
    <t>GRANDTOTAL</t>
  </si>
  <si>
    <t>Stock and Sales FOR THE PERIOD 01-Apr-2020 TO 30-Nov-2020</t>
  </si>
  <si>
    <t>Generated on 1/8/2021 8:01:32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</si>
</sst>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72" formatCode="&quot;&quot;0&quot; pcs.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top"/>
    </xf>
    <xf numFmtId="0" fontId="0" fillId="0" borderId="0" xfId="0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8" fillId="0" borderId="0" xfId="0" applyNumberFormat="1" applyFont="1" applyAlignment="1">
      <alignment vertical="top"/>
    </xf>
    <xf numFmtId="172" fontId="8" fillId="0" borderId="28" xfId="0" applyNumberFormat="1" applyFont="1" applyBorder="1" applyAlignment="1">
      <alignment horizontal="right" vertical="top"/>
    </xf>
    <xf numFmtId="49" fontId="9" fillId="0" borderId="0" xfId="0" applyNumberFormat="1" applyFont="1" applyAlignment="1">
      <alignment horizontal="left" vertical="top" indent="2"/>
    </xf>
    <xf numFmtId="166" fontId="9" fillId="0" borderId="25" xfId="0" applyNumberFormat="1" applyFont="1" applyBorder="1" applyAlignment="1">
      <alignment horizontal="right" vertical="top"/>
    </xf>
    <xf numFmtId="172" fontId="9" fillId="0" borderId="24" xfId="0" applyNumberFormat="1" applyFont="1" applyBorder="1" applyAlignment="1">
      <alignment horizontal="right" vertical="top"/>
    </xf>
    <xf numFmtId="166" fontId="9" fillId="0" borderId="24" xfId="0" applyNumberFormat="1" applyFont="1" applyBorder="1" applyAlignment="1">
      <alignment horizontal="right" vertical="top"/>
    </xf>
    <xf numFmtId="166" fontId="8" fillId="0" borderId="26" xfId="0" applyNumberFormat="1" applyFont="1" applyBorder="1" applyAlignment="1">
      <alignment horizontal="right" vertical="top"/>
    </xf>
    <xf numFmtId="172" fontId="8" fillId="0" borderId="26" xfId="0" applyNumberFormat="1" applyFont="1" applyBorder="1" applyAlignment="1">
      <alignment horizontal="right" vertical="top"/>
    </xf>
    <xf numFmtId="172" fontId="9" fillId="0" borderId="25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vertical="top"/>
    </xf>
    <xf numFmtId="166" fontId="10" fillId="0" borderId="26" xfId="0" applyNumberFormat="1" applyFont="1" applyBorder="1" applyAlignment="1">
      <alignment horizontal="right" vertical="top"/>
    </xf>
    <xf numFmtId="172" fontId="10" fillId="0" borderId="26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horizontal="left" vertical="top" indent="4"/>
    </xf>
    <xf numFmtId="49" fontId="8" fillId="0" borderId="27" xfId="0" applyNumberFormat="1" applyFont="1" applyBorder="1" applyAlignment="1">
      <alignment horizontal="left" vertical="top" indent="2"/>
    </xf>
    <xf numFmtId="172" fontId="8" fillId="0" borderId="27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horizontal="center" vertical="top" wrapText="1"/>
    </xf>
    <xf numFmtId="49" fontId="6" fillId="0" borderId="23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4.55605162037" createdVersion="6" refreshedVersion="6" minRefreshableVersion="3" recordCount="115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0">
      <sharedItems containsString="0" containsBlank="1" containsNumber="1" containsInteger="1" minValue="6" maxValue="220"/>
    </cacheField>
    <cacheField name="Inwards" numFmtId="0">
      <sharedItems containsString="0" containsBlank="1" containsNumber="1" containsInteger="1" minValue="10" maxValue="4720"/>
    </cacheField>
    <cacheField name="Outwards" numFmtId="0">
      <sharedItems containsString="0" containsBlank="1" containsNumber="1" containsInteger="1" minValue="6" maxValue="4680"/>
    </cacheField>
    <cacheField name="Closing Balance" numFmtId="0">
      <sharedItems containsString="0" containsBlank="1" containsNumber="1" containsInteger="1" minValue="-1" maxValue="580"/>
    </cacheField>
    <cacheField name="Combi Name" numFmtId="165">
      <sharedItems/>
    </cacheField>
    <cacheField name="Master Name" numFmtId="0">
      <sharedItems containsMixedTypes="1" containsNumber="1" containsInteger="1" minValue="0" maxValue="0" count="114">
        <s v="ADMIRE (T) WG70 30X150GR BOT IN"/>
        <s v="ADMIRE WG70 125X(8X2GR) BAG IN"/>
        <s v="ADMIRE (T) WG70 150X30GR BOT IN"/>
        <s v="ADMIRE (T) WG70 60X75GR BOT IN"/>
        <s v="ALANTO (T) SC240 50X100ML BOT IN"/>
        <s v="ALANTO (T) SC240 10X1L BOT IN"/>
        <s v="ALANTO (T) SC240 40X250ML BOT IN"/>
        <s v="ALANTO (T) SC240 20X500ML BOT IN"/>
        <s v="ALIETTE WP80 40X100GR BAG IN"/>
        <s v="ALIETTE WP80 20X25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BELT EXPERT SC480 40X25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100ML BOT IN"/>
        <s v="CONFIDOR SUPER (T) SC350 20X250ML BOT IN"/>
        <s v="CONFIDOR SUPER (T) SC350 50X50ML BOT IN"/>
        <s v="COUNCIL ACTIV WG30 8X(10X45GR) BOX IN"/>
        <s v="COUNCIL ACTIV WG30 12X(5X90GR) BOX IN"/>
        <s v="DECIS EC 28 50X100ML BOT IN"/>
        <s v="DECIS EC 28 40X250ML BOT IN"/>
        <s v="DECIS EC101-2 100X50ML BOT IN"/>
        <s v="DECIS EC 28 10X1L BOT IN"/>
        <s v="DECIS EC 28 20X500ML BOT IN"/>
        <s v="ETHREL SL39 50X100ML BOT IN"/>
        <s v="ETHREL SL39 10X1L BOT IN"/>
        <s v="ETHREL SL39 20X500ML BOT IN"/>
        <s v="EVERGOL XTEND FS308 50X100ML BOT IN"/>
        <s v="FAME (T) SC480 20X100ML BOT IN"/>
        <s v="FAME (T) SC480 10X(20X10ML) BOT IN"/>
        <s v="FAME (T) SC480 8X250ML BOT IN"/>
        <s v="FAME (T) SC480 40X50ML BOT IN"/>
        <s v="FITREST SG5 40X100GR BOT IN"/>
        <s v="FOLICUR (T) EC250 50X100ML BOT IN"/>
        <s v="FOLICUR (T) EC250 40X250ML BOT IN"/>
        <s v="FOLICUR (T) EC250 20X500ML BOT IN"/>
        <s v="FOOST WP50 24X500G BAG IN"/>
        <s v="GAUCHO FS600 50X100ML BOT IN"/>
        <s v="GAUCHO FS600 100X50ML BOT IN"/>
        <s v="GLAMORE WG80 20X100GR BOT IN"/>
        <s v="GLAMORE WG80 40X50GR BOT IN"/>
        <s v="INFINITO SC687 5 50X100ML BOT IN"/>
        <s v="INFINITO SC687 5 20X500ML BOT IN"/>
        <s v="JUMP WG80 2X(15X100GR) BOT IN"/>
        <s v="NEWPRODUCT_1207842"/>
        <s v="JUMP WG80 80X40GR BAG IN"/>
        <s v="LARVIN (T) WP75 40X100GR BAG IN"/>
        <s v="LARVIN (T) WP75 10X1KG BAG IN"/>
        <s v="LARVIN (T) WP75 20X250GR BAG IN"/>
        <s v="LARVIN (T) WP75 20X500GR BAG IN"/>
        <s v="LAUDIS SC630 8X115ML BOT IN"/>
        <s v="LESENTA WG80 50X100GR BAG IN"/>
        <s v="LESENTA WG80 100X40GR BAG IN"/>
        <s v="LUNA EXPERIENCE SC400 50X100ML BOT IN"/>
        <s v="LUNA EXPERIENCE SC400 10X1L BOT IN"/>
        <s v="LUNA EXPERIENCE SC400 40X250ML BOT IN"/>
        <s v="MONCEREN SC250 40X250ML BOT IN"/>
        <s v="MOVENTO ENERGY SC240 50X100ML BOT IN"/>
        <s v="MOVENTO ENERGY SC240 10X1L BOT IN"/>
        <s v="MOVENTO ENERGY SC240 40X250ML BOT IN"/>
        <s v="NATIVO WG75 50X100GR BAG IN"/>
        <s v="NATIVO WG75 20X(10X10GR) BAG IN"/>
        <s v="NATIVO WG75 10X1KG BAG IN"/>
        <s v="NATIVO WG75 40X250GR BAG IN"/>
        <s v="NATIVO WG75 20X500GR BAG IN"/>
        <s v="NATIVO WG75 100X50GR BAG IN"/>
        <s v="OBERON (T) SC240 50X100ML BOT IN"/>
        <s v="OBERON (T) SC240 40X200ML BOT IN"/>
        <s v="OBERON (T) SC240 20X500ML BOT IN"/>
        <s v="PLANOFIX SL4 5 50X100ML BOT IN"/>
        <s v="PLANOFIX SL45 10X1L BOT IN"/>
        <s v="PLANOFIX SL4 5 40X250ML BOT IN"/>
        <s v="PLANOFIX SL4 5 20X500ML BOT IN"/>
        <s v="PROFILER WG71 11 20X250GR BAG IN"/>
        <s v="RAXIL (T) DS2 5X(10X100GR) BAG IN"/>
        <s v="REGENT GOLD SC200 50X100ML BOT IN"/>
        <s v="REGENT GOLD SC200 40X250ML BOT IN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REGENT ULTRA GR0.6 2X10KG BAG IN"/>
        <s v="REGENT ULTRA GR0 6 20X1KG BAG IN"/>
        <s v="REGENT ULTRA GR0 6 5X4KG BAG IN"/>
        <s v="SECTIN WG60 50X100GR BAG IN"/>
        <s v="SENCOR WP70 60X100GR BAG IN"/>
        <s v="SENCOR WP70 20X500GR BOX IN"/>
        <s v="SIMBOLA (T) SG20 50X100G BOT IN"/>
        <s v="SIVANTO PRIME SL200 50X100ML BOT IN"/>
        <s v="SIVANTO PRIME SL200 40X250ML BOT IN"/>
        <s v="SIVANTO PRIME SL200 20X500ML BOT IN"/>
        <s v="SOLOMON OD300 50X100ML BOT IN"/>
        <s v="SOLOMON OD300 10X1L BOT IN"/>
        <s v="SOLOMON OD300 40X250ML BOT IN"/>
        <s v="SOLOMON OD300 20X500ML BOT IN"/>
        <s v="SPINTOR SC495 20X75ML BOT IN"/>
        <s v="SPINTOR SC495 10X(20X7ML) BOT IN"/>
        <s v="TOPSTAR (T) WP80 4X(10X100GR) BOX IN"/>
        <s v="TOPSTAR (T) WP80 10X(10X35GR) BOX IN"/>
        <s v="WHIPSUPER (T) EC90 40X250ML BOT IN"/>
        <s v="SURPASS SUPERB BG2 20X450G BAG IN"/>
        <n v="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5">
  <r>
    <s v="Admire 150g"/>
    <m/>
    <m/>
    <m/>
    <m/>
    <s v="Admire 150g-pcs."/>
    <x v="0"/>
  </r>
  <r>
    <s v="Admire 16g"/>
    <n v="20"/>
    <n v="1500"/>
    <n v="1520"/>
    <m/>
    <s v="Admire 16g-pcs."/>
    <x v="1"/>
  </r>
  <r>
    <s v="Admire 30g"/>
    <m/>
    <n v="2850"/>
    <n v="2270"/>
    <n v="580"/>
    <s v="Admire 30g-pcs."/>
    <x v="2"/>
  </r>
  <r>
    <s v="Admire 75g"/>
    <n v="15"/>
    <n v="120"/>
    <n v="135"/>
    <m/>
    <s v="Admire 75g-pcs."/>
    <x v="3"/>
  </r>
  <r>
    <s v="Alanto 100ml"/>
    <m/>
    <n v="150"/>
    <n v="150"/>
    <m/>
    <s v="Alanto 100ml-pcs."/>
    <x v="4"/>
  </r>
  <r>
    <s v="Alanto 1 Lt."/>
    <m/>
    <m/>
    <m/>
    <m/>
    <s v="Alanto 1 Lt.-pcs."/>
    <x v="5"/>
  </r>
  <r>
    <s v="Alanto 250ml"/>
    <m/>
    <n v="1120"/>
    <n v="1000"/>
    <n v="120"/>
    <s v="Alanto 250ml-pcs."/>
    <x v="6"/>
  </r>
  <r>
    <s v="Alanto 500ml"/>
    <m/>
    <n v="220"/>
    <n v="200"/>
    <n v="20"/>
    <s v="Alanto 500ml-pcs."/>
    <x v="7"/>
  </r>
  <r>
    <s v="Aliette 100g"/>
    <m/>
    <n v="160"/>
    <n v="160"/>
    <m/>
    <s v="Aliette 100g-pcs."/>
    <x v="8"/>
  </r>
  <r>
    <s v="Aliette 250g"/>
    <m/>
    <m/>
    <m/>
    <m/>
    <s v="Aliette 250g-pcs."/>
    <x v="9"/>
  </r>
  <r>
    <s v="Ambition 1 Lt."/>
    <m/>
    <n v="400"/>
    <n v="400"/>
    <m/>
    <s v="Ambition 1 Lt.-pcs."/>
    <x v="10"/>
  </r>
  <r>
    <s v="Ambition 250ml"/>
    <m/>
    <n v="640"/>
    <n v="640"/>
    <m/>
    <s v="Ambition 250ml-pcs."/>
    <x v="11"/>
  </r>
  <r>
    <s v="Ambition 500ml"/>
    <m/>
    <n v="1180"/>
    <n v="1180"/>
    <m/>
    <s v="Ambition 500ml-pcs."/>
    <x v="12"/>
  </r>
  <r>
    <s v="Antracol 100g"/>
    <m/>
    <n v="1500"/>
    <n v="1500"/>
    <m/>
    <s v="Antracol 100g-pcs."/>
    <x v="13"/>
  </r>
  <r>
    <s v="Antracol 1 Kg."/>
    <m/>
    <n v="210"/>
    <n v="200"/>
    <n v="10"/>
    <s v="Antracol 1 Kg.-pcs."/>
    <x v="14"/>
  </r>
  <r>
    <s v="Antracol 250g"/>
    <m/>
    <n v="4720"/>
    <n v="4680"/>
    <n v="40"/>
    <s v="Antracol 250g-pcs."/>
    <x v="15"/>
  </r>
  <r>
    <s v="Antracol 500g"/>
    <n v="20"/>
    <n v="1820"/>
    <n v="1780"/>
    <n v="60"/>
    <s v="Antracol 500g-pcs."/>
    <x v="16"/>
  </r>
  <r>
    <s v="Belt Expert 100ml"/>
    <m/>
    <n v="250"/>
    <n v="250"/>
    <m/>
    <s v="Belt Expert 100ml-pcs."/>
    <x v="17"/>
  </r>
  <r>
    <s v="Belt Expert 250ml"/>
    <m/>
    <m/>
    <m/>
    <m/>
    <s v="Belt Expert 250ml-pcs."/>
    <x v="18"/>
  </r>
  <r>
    <s v="Confidor 100ml"/>
    <m/>
    <n v="2000"/>
    <n v="1950"/>
    <n v="50"/>
    <s v="Confidor 100ml-pcs."/>
    <x v="19"/>
  </r>
  <r>
    <s v="Confidor 1 Lt."/>
    <m/>
    <m/>
    <m/>
    <m/>
    <s v="Confidor 1 Lt.-pcs."/>
    <x v="20"/>
  </r>
  <r>
    <s v="Confidor 250ml"/>
    <m/>
    <n v="60"/>
    <n v="60"/>
    <m/>
    <s v="Confidor 250ml-pcs."/>
    <x v="21"/>
  </r>
  <r>
    <s v="Confidor 500ml"/>
    <m/>
    <m/>
    <m/>
    <m/>
    <s v="Confidor 500ml-pcs."/>
    <x v="22"/>
  </r>
  <r>
    <s v="Confidor 50ml"/>
    <m/>
    <n v="2500"/>
    <n v="2470"/>
    <n v="30"/>
    <s v="Confidor 50ml-pcs."/>
    <x v="23"/>
  </r>
  <r>
    <s v="Confidor Super 100ml"/>
    <m/>
    <n v="2550"/>
    <n v="2523"/>
    <n v="27"/>
    <s v="Confidor Super 100ml-pcs."/>
    <x v="24"/>
  </r>
  <r>
    <s v="Confidor Super 250ml"/>
    <m/>
    <n v="60"/>
    <n v="60"/>
    <m/>
    <s v="Confidor Super 250ml-pcs."/>
    <x v="25"/>
  </r>
  <r>
    <s v="Confidor Super 50ml"/>
    <n v="40"/>
    <n v="2500"/>
    <n v="2540"/>
    <m/>
    <s v="Confidor Super 50ml-pcs."/>
    <x v="26"/>
  </r>
  <r>
    <s v="Council Activ 45g"/>
    <m/>
    <n v="240"/>
    <n v="190"/>
    <n v="50"/>
    <s v="Council Activ 45g-pcs."/>
    <x v="27"/>
  </r>
  <r>
    <s v="Council Activ 90g"/>
    <m/>
    <n v="60"/>
    <n v="15"/>
    <n v="45"/>
    <s v="Council Activ 90g-pcs."/>
    <x v="28"/>
  </r>
  <r>
    <s v="Decis 100EC 100ml"/>
    <m/>
    <n v="3950"/>
    <n v="3720"/>
    <n v="230"/>
    <s v="Decis 100EC 100ml-pcs."/>
    <x v="29"/>
  </r>
  <r>
    <s v="Decis 100EC 250ml"/>
    <m/>
    <n v="120"/>
    <n v="120"/>
    <m/>
    <s v="Decis 100EC 250ml-pcs."/>
    <x v="30"/>
  </r>
  <r>
    <s v="Decis 100EC 50ml"/>
    <m/>
    <m/>
    <m/>
    <m/>
    <s v="Decis 100EC 50ml-pcs."/>
    <x v="31"/>
  </r>
  <r>
    <s v="Decis 2.8 100ml"/>
    <m/>
    <m/>
    <m/>
    <m/>
    <s v="Decis 2.8 100ml-pcs."/>
    <x v="29"/>
  </r>
  <r>
    <s v="Decis 2.8 1 Lt."/>
    <m/>
    <m/>
    <m/>
    <m/>
    <s v="Decis 2.8 1 Lt.-pcs."/>
    <x v="32"/>
  </r>
  <r>
    <s v="Decis 2.8 250ml"/>
    <m/>
    <n v="40"/>
    <n v="40"/>
    <m/>
    <s v="Decis 2.8 250ml-pcs."/>
    <x v="30"/>
  </r>
  <r>
    <s v="Decis 2.8 500ml"/>
    <m/>
    <n v="20"/>
    <n v="20"/>
    <m/>
    <s v="Decis 2.8 500ml-pcs."/>
    <x v="33"/>
  </r>
  <r>
    <s v="Ethrel 100ml"/>
    <m/>
    <m/>
    <m/>
    <m/>
    <s v="Ethrel 100ml-pcs."/>
    <x v="34"/>
  </r>
  <r>
    <s v="Ethrel 1 Lt."/>
    <m/>
    <m/>
    <m/>
    <m/>
    <s v="Ethrel 1 Lt.-pcs."/>
    <x v="35"/>
  </r>
  <r>
    <s v="Ethrel 500ml"/>
    <m/>
    <n v="40"/>
    <n v="40"/>
    <m/>
    <s v="Ethrel 500ml-pcs."/>
    <x v="36"/>
  </r>
  <r>
    <s v="Evergol Xtend 100ml"/>
    <m/>
    <m/>
    <m/>
    <m/>
    <s v="Evergol Xtend 100ml-pcs."/>
    <x v="37"/>
  </r>
  <r>
    <s v="Fame 100ml"/>
    <m/>
    <n v="100"/>
    <n v="100"/>
    <m/>
    <s v="Fame 100ml-pcs."/>
    <x v="38"/>
  </r>
  <r>
    <s v="Fame 10ml"/>
    <n v="60"/>
    <n v="2200"/>
    <n v="2040"/>
    <n v="220"/>
    <s v="Fame 10ml-pcs."/>
    <x v="39"/>
  </r>
  <r>
    <s v="Fame 250ml"/>
    <m/>
    <m/>
    <m/>
    <m/>
    <s v="Fame 250ml-pcs."/>
    <x v="40"/>
  </r>
  <r>
    <s v="Fame 50ml"/>
    <n v="20"/>
    <n v="440"/>
    <n v="460"/>
    <m/>
    <s v="Fame 50ml-pcs."/>
    <x v="41"/>
  </r>
  <r>
    <s v="Fitrest 100g"/>
    <m/>
    <m/>
    <m/>
    <m/>
    <s v="Fitrest 100g-pcs."/>
    <x v="42"/>
  </r>
  <r>
    <s v="Folicur 100ml"/>
    <m/>
    <n v="200"/>
    <n v="200"/>
    <m/>
    <s v="Folicur 100ml-pcs."/>
    <x v="43"/>
  </r>
  <r>
    <s v="Folicur 250ml"/>
    <m/>
    <n v="440"/>
    <n v="400"/>
    <n v="40"/>
    <s v="Folicur 250ml-pcs."/>
    <x v="44"/>
  </r>
  <r>
    <s v="Folicur 500ml"/>
    <m/>
    <n v="60"/>
    <n v="60"/>
    <m/>
    <s v="Folicur 500ml-pcs."/>
    <x v="45"/>
  </r>
  <r>
    <s v="Foost 500g"/>
    <m/>
    <m/>
    <m/>
    <m/>
    <s v="Foost 500g-pcs."/>
    <x v="46"/>
  </r>
  <r>
    <s v="Gaucho 100ml"/>
    <m/>
    <n v="150"/>
    <n v="50"/>
    <n v="100"/>
    <s v="Gaucho 100ml-pcs."/>
    <x v="47"/>
  </r>
  <r>
    <s v="Gaucho 50ml"/>
    <m/>
    <n v="300"/>
    <n v="300"/>
    <m/>
    <s v="Gaucho 50ml-pcs."/>
    <x v="48"/>
  </r>
  <r>
    <s v="Glamore 100g"/>
    <m/>
    <m/>
    <m/>
    <m/>
    <s v="Glamore 100g-pcs."/>
    <x v="49"/>
  </r>
  <r>
    <s v="Glamore 50g"/>
    <m/>
    <m/>
    <m/>
    <m/>
    <s v="Glamore 50g-pcs."/>
    <x v="50"/>
  </r>
  <r>
    <s v="Infinito 100ml"/>
    <m/>
    <n v="150"/>
    <n v="150"/>
    <m/>
    <s v="Infinito 100ml-pcs."/>
    <x v="51"/>
  </r>
  <r>
    <s v="Infinito 500ml"/>
    <m/>
    <n v="40"/>
    <n v="40"/>
    <m/>
    <s v="Infinito 500ml-pcs."/>
    <x v="52"/>
  </r>
  <r>
    <s v="Jump 100g"/>
    <m/>
    <n v="90"/>
    <n v="90"/>
    <m/>
    <s v="Jump 100g-pcs."/>
    <x v="53"/>
  </r>
  <r>
    <s v="Jump 20g"/>
    <m/>
    <n v="2240"/>
    <n v="2120"/>
    <n v="120"/>
    <s v="Jump 20g-pcs."/>
    <x v="54"/>
  </r>
  <r>
    <s v="Jump 40g"/>
    <n v="20"/>
    <n v="2560"/>
    <n v="2420"/>
    <n v="160"/>
    <s v="Jump 40g-pcs."/>
    <x v="55"/>
  </r>
  <r>
    <s v="Larvin 100g"/>
    <m/>
    <m/>
    <m/>
    <m/>
    <s v="Larvin 100g-pcs."/>
    <x v="56"/>
  </r>
  <r>
    <s v="Larvin 1Kg."/>
    <m/>
    <m/>
    <m/>
    <m/>
    <s v="Larvin 1Kg.-pcs."/>
    <x v="57"/>
  </r>
  <r>
    <s v="Larvin 250g"/>
    <m/>
    <n v="2240"/>
    <n v="2240"/>
    <m/>
    <s v="Larvin 250g-pcs."/>
    <x v="58"/>
  </r>
  <r>
    <s v="Larvin 500g"/>
    <m/>
    <n v="580"/>
    <n v="580"/>
    <m/>
    <s v="Larvin 500g-pcs."/>
    <x v="59"/>
  </r>
  <r>
    <s v="Laudis 115ml"/>
    <n v="8"/>
    <n v="16"/>
    <n v="24"/>
    <m/>
    <s v="Laudis 115ml-pcs."/>
    <x v="60"/>
  </r>
  <r>
    <s v="Lesenta 100g"/>
    <m/>
    <n v="350"/>
    <n v="350"/>
    <m/>
    <s v="Lesenta 100g-pcs."/>
    <x v="61"/>
  </r>
  <r>
    <s v="Lesenta 40g"/>
    <m/>
    <n v="398"/>
    <n v="398"/>
    <m/>
    <s v="Lesenta 40g-pcs."/>
    <x v="62"/>
  </r>
  <r>
    <s v="Luna Experience 100ml"/>
    <m/>
    <n v="150"/>
    <n v="150"/>
    <m/>
    <s v="Luna Experience 100ml-pcs."/>
    <x v="63"/>
  </r>
  <r>
    <s v="Luna Experience 1 Lt."/>
    <m/>
    <n v="20"/>
    <n v="20"/>
    <m/>
    <s v="Luna Experience 1 Lt.-pcs."/>
    <x v="64"/>
  </r>
  <r>
    <s v="Luna Experience 250ml"/>
    <m/>
    <n v="480"/>
    <n v="420"/>
    <n v="60"/>
    <s v="Luna Experience 250ml-pcs."/>
    <x v="65"/>
  </r>
  <r>
    <s v="Monceren 250ml"/>
    <m/>
    <m/>
    <m/>
    <m/>
    <s v="Monceren 250ml-pcs."/>
    <x v="66"/>
  </r>
  <r>
    <s v="Movento Energy 100ml"/>
    <m/>
    <n v="750"/>
    <n v="720"/>
    <n v="30"/>
    <s v="Movento Energy 100ml-pcs."/>
    <x v="67"/>
  </r>
  <r>
    <s v="Movento Energy 1 Lt."/>
    <m/>
    <m/>
    <m/>
    <m/>
    <s v="Movento Energy 1 Lt.-pcs."/>
    <x v="68"/>
  </r>
  <r>
    <s v="Movento Energy 250ml"/>
    <m/>
    <n v="1360"/>
    <n v="1320"/>
    <n v="40"/>
    <s v="Movento Energy 250ml-pcs."/>
    <x v="69"/>
  </r>
  <r>
    <s v="Nativo 100g"/>
    <n v="220"/>
    <n v="2750"/>
    <n v="2850"/>
    <n v="120"/>
    <s v="Nativo 100g-pcs."/>
    <x v="70"/>
  </r>
  <r>
    <s v="Nativo 10g"/>
    <m/>
    <n v="200"/>
    <n v="200"/>
    <m/>
    <s v="Nativo 10g-pcs."/>
    <x v="71"/>
  </r>
  <r>
    <s v="Nativo 1Kg."/>
    <m/>
    <n v="10"/>
    <n v="10"/>
    <m/>
    <s v="Nativo 1Kg.-pcs."/>
    <x v="72"/>
  </r>
  <r>
    <s v="Nativo 250g"/>
    <n v="40"/>
    <n v="1280"/>
    <n v="1200"/>
    <n v="120"/>
    <s v="Nativo 250g-pcs."/>
    <x v="73"/>
  </r>
  <r>
    <s v="Nativo 500g"/>
    <m/>
    <n v="100"/>
    <n v="100"/>
    <m/>
    <s v="Nativo 500g-pcs."/>
    <x v="74"/>
  </r>
  <r>
    <s v="Nativo 50g"/>
    <m/>
    <n v="700"/>
    <n v="700"/>
    <m/>
    <s v="Nativo 50g-pcs."/>
    <x v="75"/>
  </r>
  <r>
    <s v="Oberon 100ml"/>
    <m/>
    <n v="650"/>
    <n v="550"/>
    <n v="100"/>
    <s v="Oberon 100ml-pcs."/>
    <x v="76"/>
  </r>
  <r>
    <s v="Oberon 200ml"/>
    <m/>
    <n v="2120"/>
    <n v="2120"/>
    <m/>
    <s v="Oberon 200ml-pcs."/>
    <x v="77"/>
  </r>
  <r>
    <s v="Oberon 500ml"/>
    <m/>
    <n v="60"/>
    <n v="60"/>
    <m/>
    <s v="Oberon 500ml-pcs."/>
    <x v="78"/>
  </r>
  <r>
    <s v="Planofix 100ml"/>
    <n v="100"/>
    <n v="2800"/>
    <n v="2700"/>
    <n v="200"/>
    <s v="Planofix 100ml-pcs."/>
    <x v="79"/>
  </r>
  <r>
    <s v="Planofix 1Lt."/>
    <m/>
    <m/>
    <m/>
    <m/>
    <s v="Planofix 1Lt.-pcs."/>
    <x v="80"/>
  </r>
  <r>
    <s v="Planofix 250ml"/>
    <m/>
    <m/>
    <m/>
    <m/>
    <s v="Planofix 250ml-pcs."/>
    <x v="81"/>
  </r>
  <r>
    <s v="Planofix 500ml"/>
    <m/>
    <m/>
    <m/>
    <m/>
    <s v="Planofix 500ml-pcs."/>
    <x v="82"/>
  </r>
  <r>
    <s v="Profiler 250g"/>
    <m/>
    <m/>
    <m/>
    <m/>
    <s v="Profiler 250g-pcs."/>
    <x v="83"/>
  </r>
  <r>
    <s v="Raxil 100g"/>
    <n v="30"/>
    <m/>
    <n v="30"/>
    <m/>
    <s v="Raxil 100g-pcs."/>
    <x v="84"/>
  </r>
  <r>
    <s v="Regent Gold 100ml"/>
    <m/>
    <n v="1750"/>
    <n v="1750"/>
    <m/>
    <s v="Regent Gold 100ml-pcs."/>
    <x v="85"/>
  </r>
  <r>
    <s v="Regent Gold 250ml"/>
    <m/>
    <n v="680"/>
    <n v="620"/>
    <n v="60"/>
    <s v="Regent Gold 250ml-pcs."/>
    <x v="86"/>
  </r>
  <r>
    <s v="Regent GR 1Kg."/>
    <m/>
    <n v="100"/>
    <n v="100"/>
    <m/>
    <s v="Regent GR 1Kg.-pcs."/>
    <x v="87"/>
  </r>
  <r>
    <s v="Regent GR 5Kg."/>
    <m/>
    <n v="1900"/>
    <n v="1864"/>
    <n v="36"/>
    <s v="Regent GR 5Kg.-pcs."/>
    <x v="88"/>
  </r>
  <r>
    <s v="Regent SC 100ml"/>
    <n v="50"/>
    <n v="100"/>
    <n v="150"/>
    <m/>
    <s v="Regent SC 100ml-pcs."/>
    <x v="89"/>
  </r>
  <r>
    <s v="Regent SC 1Lt."/>
    <m/>
    <n v="460"/>
    <n v="460"/>
    <m/>
    <s v="Regent SC 1Lt.-pcs."/>
    <x v="90"/>
  </r>
  <r>
    <s v="Regent SC 250ml"/>
    <m/>
    <n v="2880"/>
    <n v="2840"/>
    <n v="40"/>
    <s v="Regent SC 250ml-pcs."/>
    <x v="91"/>
  </r>
  <r>
    <s v="Regent SC 500ml"/>
    <m/>
    <n v="3440"/>
    <n v="3340"/>
    <n v="100"/>
    <s v="Regent SC 500ml-pcs."/>
    <x v="92"/>
  </r>
  <r>
    <s v="Regent Ultra GR 10Kg."/>
    <n v="6"/>
    <m/>
    <n v="6"/>
    <m/>
    <s v="Regent Ultra GR 10Kg.-pcs."/>
    <x v="93"/>
  </r>
  <r>
    <s v="Regent Ultra GR 1Kg."/>
    <m/>
    <m/>
    <m/>
    <m/>
    <s v="Regent Ultra GR 1Kg.-pcs."/>
    <x v="94"/>
  </r>
  <r>
    <s v="Regent Ultra GR 4Kg."/>
    <n v="25"/>
    <n v="750"/>
    <n v="700"/>
    <n v="75"/>
    <s v="Regent Ultra GR 4Kg.-pcs."/>
    <x v="95"/>
  </r>
  <r>
    <s v="Sectin 100g"/>
    <m/>
    <n v="200"/>
    <n v="200"/>
    <m/>
    <s v="Sectin 100g-pcs."/>
    <x v="96"/>
  </r>
  <r>
    <s v="Sencor 100g"/>
    <n v="40"/>
    <n v="180"/>
    <n v="220"/>
    <m/>
    <s v="Sencor 100g-pcs."/>
    <x v="97"/>
  </r>
  <r>
    <s v="Sencor 500g"/>
    <m/>
    <m/>
    <m/>
    <m/>
    <s v="Sencor 500g-pcs."/>
    <x v="98"/>
  </r>
  <r>
    <s v="Simbola 100g"/>
    <n v="50"/>
    <m/>
    <n v="50"/>
    <m/>
    <s v="Simbola 100g-pcs."/>
    <x v="99"/>
  </r>
  <r>
    <s v="Sivanto Prime 100ml"/>
    <m/>
    <n v="100"/>
    <n v="100"/>
    <m/>
    <s v="Sivanto Prime 100ml-pcs."/>
    <x v="100"/>
  </r>
  <r>
    <s v="Sivanto Prime 250ml"/>
    <m/>
    <n v="160"/>
    <n v="160"/>
    <m/>
    <s v="Sivanto Prime 250ml-pcs."/>
    <x v="101"/>
  </r>
  <r>
    <s v="Sivanto Prime 500ml"/>
    <m/>
    <m/>
    <m/>
    <m/>
    <s v="Sivanto Prime 500ml-pcs."/>
    <x v="102"/>
  </r>
  <r>
    <s v="Solomon 100ml"/>
    <m/>
    <n v="900"/>
    <n v="900"/>
    <m/>
    <s v="Solomon 100ml-pcs."/>
    <x v="103"/>
  </r>
  <r>
    <s v="Solomon 1 Lt."/>
    <m/>
    <m/>
    <m/>
    <m/>
    <s v="Solomon 1 Lt.-pcs."/>
    <x v="104"/>
  </r>
  <r>
    <s v="Solomon 250ml"/>
    <m/>
    <n v="1320"/>
    <n v="1300"/>
    <n v="20"/>
    <s v="Solomon 250ml-pcs."/>
    <x v="105"/>
  </r>
  <r>
    <s v="Solomon 500ml"/>
    <m/>
    <n v="160"/>
    <n v="160"/>
    <m/>
    <s v="Solomon 500ml-pcs."/>
    <x v="106"/>
  </r>
  <r>
    <s v="Spintor 75ml"/>
    <n v="180"/>
    <m/>
    <n v="180"/>
    <m/>
    <s v="Spintor 75ml-pcs."/>
    <x v="107"/>
  </r>
  <r>
    <s v="Spintor 7ml"/>
    <m/>
    <m/>
    <m/>
    <m/>
    <s v="Spintor 7ml-pcs."/>
    <x v="108"/>
  </r>
  <r>
    <s v="Topstar 100g"/>
    <m/>
    <m/>
    <m/>
    <m/>
    <s v="Topstar 100g-pcs."/>
    <x v="109"/>
  </r>
  <r>
    <s v="Topstar 35g"/>
    <m/>
    <m/>
    <m/>
    <m/>
    <s v="Topstar 35g-pcs."/>
    <x v="110"/>
  </r>
  <r>
    <s v="Whipsuper 250ml"/>
    <m/>
    <n v="40"/>
    <n v="40"/>
    <m/>
    <s v="Whipsuper 250ml-pcs."/>
    <x v="111"/>
  </r>
  <r>
    <s v="Surpass Superb BG 475g"/>
    <m/>
    <n v="1148"/>
    <n v="1149"/>
    <n v="-1"/>
    <s v="Surpass Superb BG 475g-pcs."/>
    <x v="1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4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`">
  <location ref="I1:M115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5">
        <item x="1"/>
        <item x="4"/>
        <item x="8"/>
        <item x="9"/>
        <item x="10"/>
        <item x="11"/>
        <item x="12"/>
        <item x="14"/>
        <item x="15"/>
        <item x="16"/>
        <item x="17"/>
        <item x="19"/>
        <item x="20"/>
        <item x="21"/>
        <item x="22"/>
        <item x="23"/>
        <item x="24"/>
        <item x="25"/>
        <item x="26"/>
        <item x="28"/>
        <item x="29"/>
        <item x="32"/>
        <item x="30"/>
        <item x="33"/>
        <item x="31"/>
        <item x="34"/>
        <item x="35"/>
        <item x="36"/>
        <item x="37"/>
        <item x="39"/>
        <item x="41"/>
        <item x="43"/>
        <item x="44"/>
        <item x="45"/>
        <item x="46"/>
        <item x="47"/>
        <item x="48"/>
        <item x="49"/>
        <item x="50"/>
        <item x="51"/>
        <item x="52"/>
        <item x="55"/>
        <item x="56"/>
        <item x="57"/>
        <item x="58"/>
        <item x="59"/>
        <item x="60"/>
        <item x="61"/>
        <item x="62"/>
        <item x="63"/>
        <item x="67"/>
        <item x="69"/>
        <item x="7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5"/>
        <item x="86"/>
        <item x="87"/>
        <item x="88"/>
        <item x="89"/>
        <item x="90"/>
        <item x="91"/>
        <item x="92"/>
        <item x="95"/>
        <item x="96"/>
        <item x="97"/>
        <item x="103"/>
        <item x="104"/>
        <item x="105"/>
        <item x="106"/>
        <item x="107"/>
        <item x="111"/>
        <item x="0"/>
        <item x="3"/>
        <item x="5"/>
        <item x="6"/>
        <item x="7"/>
        <item x="18"/>
        <item x="27"/>
        <item x="38"/>
        <item x="40"/>
        <item x="42"/>
        <item x="53"/>
        <item m="1" x="113"/>
        <item x="64"/>
        <item x="65"/>
        <item x="66"/>
        <item x="68"/>
        <item x="71"/>
        <item x="84"/>
        <item x="93"/>
        <item x="94"/>
        <item x="98"/>
        <item x="99"/>
        <item x="100"/>
        <item x="101"/>
        <item x="102"/>
        <item x="108"/>
        <item x="109"/>
        <item x="110"/>
        <item x="112"/>
        <item x="54"/>
        <item x="2"/>
        <item x="13"/>
        <item t="default"/>
      </items>
    </pivotField>
  </pivotFields>
  <rowFields count="1">
    <field x="6"/>
  </rowFields>
  <rowItems count="1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77"/>
  <sheetViews>
    <sheetView workbookViewId="0">
      <selection activeCell="F21" sqref="F21"/>
    </sheetView>
  </sheetViews>
  <sheetFormatPr defaultRowHeight="14.4" x14ac:dyDescent="0.3"/>
  <cols>
    <col min="1" max="1" width="23.5546875" bestFit="1" customWidth="1"/>
    <col min="2" max="2" width="10" bestFit="1" customWidth="1"/>
    <col min="3" max="4" width="11" bestFit="1" customWidth="1"/>
    <col min="5" max="5" width="10" bestFit="1" customWidth="1"/>
  </cols>
  <sheetData>
    <row r="1" spans="1:5" ht="15.6" x14ac:dyDescent="0.3">
      <c r="A1" s="93" t="s">
        <v>47</v>
      </c>
      <c r="B1" s="93"/>
      <c r="C1" s="93"/>
      <c r="D1" s="64"/>
      <c r="E1" s="64"/>
    </row>
    <row r="2" spans="1:5" x14ac:dyDescent="0.3">
      <c r="A2" s="62" t="s">
        <v>48</v>
      </c>
      <c r="B2" s="62"/>
      <c r="C2" s="62"/>
      <c r="D2" s="64"/>
      <c r="E2" s="64"/>
    </row>
    <row r="3" spans="1:5" x14ac:dyDescent="0.3">
      <c r="A3" s="62" t="s">
        <v>49</v>
      </c>
      <c r="B3" s="62"/>
      <c r="C3" s="62"/>
      <c r="D3" s="64"/>
      <c r="E3" s="64"/>
    </row>
    <row r="4" spans="1:5" x14ac:dyDescent="0.3">
      <c r="A4" s="62" t="s">
        <v>50</v>
      </c>
      <c r="B4" s="62"/>
      <c r="C4" s="62"/>
      <c r="D4" s="64"/>
      <c r="E4" s="64"/>
    </row>
    <row r="5" spans="1:5" x14ac:dyDescent="0.3">
      <c r="A5" s="94" t="s">
        <v>51</v>
      </c>
      <c r="B5" s="94"/>
      <c r="C5" s="94"/>
      <c r="D5" s="64"/>
      <c r="E5" s="64"/>
    </row>
    <row r="6" spans="1:5" ht="15.6" x14ac:dyDescent="0.3">
      <c r="A6" s="92" t="s">
        <v>52</v>
      </c>
      <c r="B6" s="92"/>
      <c r="C6" s="92"/>
      <c r="D6" s="64"/>
      <c r="E6" s="64"/>
    </row>
    <row r="7" spans="1:5" x14ac:dyDescent="0.3">
      <c r="A7" s="62" t="s">
        <v>20</v>
      </c>
      <c r="B7" s="62"/>
      <c r="C7" s="62"/>
      <c r="D7" s="64"/>
      <c r="E7" s="64"/>
    </row>
    <row r="8" spans="1:5" x14ac:dyDescent="0.3">
      <c r="A8" s="62" t="s">
        <v>53</v>
      </c>
      <c r="B8" s="62"/>
      <c r="C8" s="62"/>
      <c r="D8" s="64"/>
      <c r="E8" s="64"/>
    </row>
    <row r="9" spans="1:5" ht="15" customHeight="1" x14ac:dyDescent="0.3">
      <c r="A9" s="65" t="s">
        <v>54</v>
      </c>
      <c r="B9" s="87" t="s">
        <v>52</v>
      </c>
      <c r="C9" s="87"/>
      <c r="D9" s="87"/>
      <c r="E9" s="87"/>
    </row>
    <row r="10" spans="1:5" ht="15" customHeight="1" x14ac:dyDescent="0.3">
      <c r="A10" s="66" t="s">
        <v>54</v>
      </c>
      <c r="B10" s="88" t="s">
        <v>47</v>
      </c>
      <c r="C10" s="89"/>
      <c r="D10" s="89"/>
      <c r="E10" s="89"/>
    </row>
    <row r="11" spans="1:5" ht="15" customHeight="1" x14ac:dyDescent="0.3">
      <c r="A11" s="67" t="s">
        <v>21</v>
      </c>
      <c r="B11" s="90" t="s">
        <v>53</v>
      </c>
      <c r="C11" s="91"/>
      <c r="D11" s="91"/>
      <c r="E11" s="91"/>
    </row>
    <row r="12" spans="1:5" ht="15" customHeight="1" x14ac:dyDescent="0.3">
      <c r="A12" s="67" t="s">
        <v>54</v>
      </c>
      <c r="B12" s="68" t="s">
        <v>22</v>
      </c>
      <c r="C12" s="68" t="s">
        <v>23</v>
      </c>
      <c r="D12" s="68" t="s">
        <v>24</v>
      </c>
      <c r="E12" s="68" t="s">
        <v>25</v>
      </c>
    </row>
    <row r="13" spans="1:5" x14ac:dyDescent="0.3">
      <c r="A13" s="69" t="s">
        <v>54</v>
      </c>
      <c r="B13" s="70" t="s">
        <v>26</v>
      </c>
      <c r="C13" s="70" t="s">
        <v>26</v>
      </c>
      <c r="D13" s="70" t="s">
        <v>26</v>
      </c>
      <c r="E13" s="70" t="s">
        <v>26</v>
      </c>
    </row>
    <row r="14" spans="1:5" x14ac:dyDescent="0.3">
      <c r="A14" s="71" t="s">
        <v>55</v>
      </c>
      <c r="B14" s="72">
        <v>35</v>
      </c>
      <c r="C14" s="72">
        <v>4470</v>
      </c>
      <c r="D14" s="72">
        <v>3925</v>
      </c>
      <c r="E14" s="72">
        <v>580</v>
      </c>
    </row>
    <row r="15" spans="1:5" x14ac:dyDescent="0.3">
      <c r="A15" s="73" t="s">
        <v>56</v>
      </c>
      <c r="B15" s="74"/>
      <c r="C15" s="74"/>
      <c r="D15" s="74"/>
      <c r="E15" s="74"/>
    </row>
    <row r="16" spans="1:5" x14ac:dyDescent="0.3">
      <c r="A16" s="73" t="s">
        <v>57</v>
      </c>
      <c r="B16" s="75">
        <v>20</v>
      </c>
      <c r="C16" s="75">
        <v>1500</v>
      </c>
      <c r="D16" s="75">
        <v>1520</v>
      </c>
      <c r="E16" s="76"/>
    </row>
    <row r="17" spans="1:5" x14ac:dyDescent="0.3">
      <c r="A17" s="73" t="s">
        <v>58</v>
      </c>
      <c r="B17" s="76"/>
      <c r="C17" s="75">
        <v>2850</v>
      </c>
      <c r="D17" s="75">
        <v>2270</v>
      </c>
      <c r="E17" s="75">
        <v>580</v>
      </c>
    </row>
    <row r="18" spans="1:5" x14ac:dyDescent="0.3">
      <c r="A18" s="73" t="s">
        <v>59</v>
      </c>
      <c r="B18" s="75">
        <v>15</v>
      </c>
      <c r="C18" s="75">
        <v>120</v>
      </c>
      <c r="D18" s="75">
        <v>135</v>
      </c>
      <c r="E18" s="76"/>
    </row>
    <row r="19" spans="1:5" x14ac:dyDescent="0.3">
      <c r="A19" s="71" t="s">
        <v>60</v>
      </c>
      <c r="B19" s="77"/>
      <c r="C19" s="78">
        <v>1490</v>
      </c>
      <c r="D19" s="78">
        <v>1350</v>
      </c>
      <c r="E19" s="78">
        <v>140</v>
      </c>
    </row>
    <row r="20" spans="1:5" x14ac:dyDescent="0.3">
      <c r="A20" s="73" t="s">
        <v>42</v>
      </c>
      <c r="B20" s="74"/>
      <c r="C20" s="79">
        <v>150</v>
      </c>
      <c r="D20" s="79">
        <v>150</v>
      </c>
      <c r="E20" s="74"/>
    </row>
    <row r="21" spans="1:5" x14ac:dyDescent="0.3">
      <c r="A21" s="73" t="s">
        <v>61</v>
      </c>
      <c r="B21" s="76"/>
      <c r="C21" s="76"/>
      <c r="D21" s="76"/>
      <c r="E21" s="76"/>
    </row>
    <row r="22" spans="1:5" x14ac:dyDescent="0.3">
      <c r="A22" s="73" t="s">
        <v>62</v>
      </c>
      <c r="B22" s="76"/>
      <c r="C22" s="75">
        <v>1120</v>
      </c>
      <c r="D22" s="75">
        <v>1000</v>
      </c>
      <c r="E22" s="75">
        <v>120</v>
      </c>
    </row>
    <row r="23" spans="1:5" x14ac:dyDescent="0.3">
      <c r="A23" s="73" t="s">
        <v>63</v>
      </c>
      <c r="B23" s="76"/>
      <c r="C23" s="75">
        <v>220</v>
      </c>
      <c r="D23" s="75">
        <v>200</v>
      </c>
      <c r="E23" s="75">
        <v>20</v>
      </c>
    </row>
    <row r="24" spans="1:5" x14ac:dyDescent="0.3">
      <c r="A24" s="71" t="s">
        <v>64</v>
      </c>
      <c r="B24" s="77"/>
      <c r="C24" s="78">
        <v>160</v>
      </c>
      <c r="D24" s="78">
        <v>160</v>
      </c>
      <c r="E24" s="77"/>
    </row>
    <row r="25" spans="1:5" x14ac:dyDescent="0.3">
      <c r="A25" s="73" t="s">
        <v>65</v>
      </c>
      <c r="B25" s="74"/>
      <c r="C25" s="79">
        <v>160</v>
      </c>
      <c r="D25" s="79">
        <v>160</v>
      </c>
      <c r="E25" s="74"/>
    </row>
    <row r="26" spans="1:5" x14ac:dyDescent="0.3">
      <c r="A26" s="73" t="s">
        <v>66</v>
      </c>
      <c r="B26" s="76"/>
      <c r="C26" s="76"/>
      <c r="D26" s="76"/>
      <c r="E26" s="76"/>
    </row>
    <row r="27" spans="1:5" x14ac:dyDescent="0.3">
      <c r="A27" s="71" t="s">
        <v>67</v>
      </c>
      <c r="B27" s="77"/>
      <c r="C27" s="78">
        <v>2220</v>
      </c>
      <c r="D27" s="78">
        <v>2220</v>
      </c>
      <c r="E27" s="77"/>
    </row>
    <row r="28" spans="1:5" x14ac:dyDescent="0.3">
      <c r="A28" s="73" t="s">
        <v>68</v>
      </c>
      <c r="B28" s="74"/>
      <c r="C28" s="79">
        <v>400</v>
      </c>
      <c r="D28" s="79">
        <v>400</v>
      </c>
      <c r="E28" s="74"/>
    </row>
    <row r="29" spans="1:5" x14ac:dyDescent="0.3">
      <c r="A29" s="73" t="s">
        <v>69</v>
      </c>
      <c r="B29" s="76"/>
      <c r="C29" s="75">
        <v>640</v>
      </c>
      <c r="D29" s="75">
        <v>640</v>
      </c>
      <c r="E29" s="76"/>
    </row>
    <row r="30" spans="1:5" x14ac:dyDescent="0.3">
      <c r="A30" s="73" t="s">
        <v>70</v>
      </c>
      <c r="B30" s="76"/>
      <c r="C30" s="75">
        <v>1180</v>
      </c>
      <c r="D30" s="75">
        <v>1180</v>
      </c>
      <c r="E30" s="76"/>
    </row>
    <row r="31" spans="1:5" x14ac:dyDescent="0.3">
      <c r="A31" s="71" t="s">
        <v>71</v>
      </c>
      <c r="B31" s="78">
        <v>20</v>
      </c>
      <c r="C31" s="78">
        <v>8250</v>
      </c>
      <c r="D31" s="78">
        <v>8160</v>
      </c>
      <c r="E31" s="78">
        <v>110</v>
      </c>
    </row>
    <row r="32" spans="1:5" x14ac:dyDescent="0.3">
      <c r="A32" s="73" t="s">
        <v>72</v>
      </c>
      <c r="B32" s="74"/>
      <c r="C32" s="79">
        <v>1500</v>
      </c>
      <c r="D32" s="79">
        <v>1500</v>
      </c>
      <c r="E32" s="74"/>
    </row>
    <row r="33" spans="1:5" x14ac:dyDescent="0.3">
      <c r="A33" s="73" t="s">
        <v>73</v>
      </c>
      <c r="B33" s="76"/>
      <c r="C33" s="75">
        <v>210</v>
      </c>
      <c r="D33" s="75">
        <v>200</v>
      </c>
      <c r="E33" s="75">
        <v>10</v>
      </c>
    </row>
    <row r="34" spans="1:5" x14ac:dyDescent="0.3">
      <c r="A34" s="73" t="s">
        <v>74</v>
      </c>
      <c r="B34" s="76"/>
      <c r="C34" s="75">
        <v>4720</v>
      </c>
      <c r="D34" s="75">
        <v>4680</v>
      </c>
      <c r="E34" s="75">
        <v>40</v>
      </c>
    </row>
    <row r="35" spans="1:5" x14ac:dyDescent="0.3">
      <c r="A35" s="73" t="s">
        <v>75</v>
      </c>
      <c r="B35" s="75">
        <v>20</v>
      </c>
      <c r="C35" s="75">
        <v>1820</v>
      </c>
      <c r="D35" s="75">
        <v>1780</v>
      </c>
      <c r="E35" s="75">
        <v>60</v>
      </c>
    </row>
    <row r="36" spans="1:5" x14ac:dyDescent="0.3">
      <c r="A36" s="71" t="s">
        <v>76</v>
      </c>
      <c r="B36" s="77"/>
      <c r="C36" s="78">
        <v>250</v>
      </c>
      <c r="D36" s="78">
        <v>250</v>
      </c>
      <c r="E36" s="77"/>
    </row>
    <row r="37" spans="1:5" x14ac:dyDescent="0.3">
      <c r="A37" s="73" t="s">
        <v>77</v>
      </c>
      <c r="B37" s="74"/>
      <c r="C37" s="79">
        <v>250</v>
      </c>
      <c r="D37" s="79">
        <v>250</v>
      </c>
      <c r="E37" s="74"/>
    </row>
    <row r="38" spans="1:5" x14ac:dyDescent="0.3">
      <c r="A38" s="73" t="s">
        <v>78</v>
      </c>
      <c r="B38" s="76"/>
      <c r="C38" s="76"/>
      <c r="D38" s="76"/>
      <c r="E38" s="76"/>
    </row>
    <row r="39" spans="1:5" x14ac:dyDescent="0.3">
      <c r="A39" s="71" t="s">
        <v>79</v>
      </c>
      <c r="B39" s="77"/>
      <c r="C39" s="78">
        <v>4560</v>
      </c>
      <c r="D39" s="78">
        <v>4480</v>
      </c>
      <c r="E39" s="78">
        <v>80</v>
      </c>
    </row>
    <row r="40" spans="1:5" x14ac:dyDescent="0.3">
      <c r="A40" s="73" t="s">
        <v>80</v>
      </c>
      <c r="B40" s="74"/>
      <c r="C40" s="79">
        <v>2000</v>
      </c>
      <c r="D40" s="79">
        <v>1950</v>
      </c>
      <c r="E40" s="79">
        <v>50</v>
      </c>
    </row>
    <row r="41" spans="1:5" x14ac:dyDescent="0.3">
      <c r="A41" s="73" t="s">
        <v>81</v>
      </c>
      <c r="B41" s="76"/>
      <c r="C41" s="76"/>
      <c r="D41" s="76"/>
      <c r="E41" s="76"/>
    </row>
    <row r="42" spans="1:5" x14ac:dyDescent="0.3">
      <c r="A42" s="73" t="s">
        <v>82</v>
      </c>
      <c r="B42" s="76"/>
      <c r="C42" s="75">
        <v>60</v>
      </c>
      <c r="D42" s="75">
        <v>60</v>
      </c>
      <c r="E42" s="76"/>
    </row>
    <row r="43" spans="1:5" x14ac:dyDescent="0.3">
      <c r="A43" s="73" t="s">
        <v>83</v>
      </c>
      <c r="B43" s="76"/>
      <c r="C43" s="76"/>
      <c r="D43" s="76"/>
      <c r="E43" s="76"/>
    </row>
    <row r="44" spans="1:5" x14ac:dyDescent="0.3">
      <c r="A44" s="73" t="s">
        <v>84</v>
      </c>
      <c r="B44" s="76"/>
      <c r="C44" s="75">
        <v>2500</v>
      </c>
      <c r="D44" s="75">
        <v>2470</v>
      </c>
      <c r="E44" s="75">
        <v>30</v>
      </c>
    </row>
    <row r="45" spans="1:5" x14ac:dyDescent="0.3">
      <c r="A45" s="71" t="s">
        <v>85</v>
      </c>
      <c r="B45" s="78">
        <v>40</v>
      </c>
      <c r="C45" s="78">
        <v>5110</v>
      </c>
      <c r="D45" s="78">
        <v>5123</v>
      </c>
      <c r="E45" s="78">
        <v>27</v>
      </c>
    </row>
    <row r="46" spans="1:5" x14ac:dyDescent="0.3">
      <c r="A46" s="73" t="s">
        <v>86</v>
      </c>
      <c r="B46" s="74"/>
      <c r="C46" s="79">
        <v>2550</v>
      </c>
      <c r="D46" s="79">
        <v>2523</v>
      </c>
      <c r="E46" s="79">
        <v>27</v>
      </c>
    </row>
    <row r="47" spans="1:5" x14ac:dyDescent="0.3">
      <c r="A47" s="73" t="s">
        <v>87</v>
      </c>
      <c r="B47" s="76"/>
      <c r="C47" s="75">
        <v>60</v>
      </c>
      <c r="D47" s="75">
        <v>60</v>
      </c>
      <c r="E47" s="76"/>
    </row>
    <row r="48" spans="1:5" x14ac:dyDescent="0.3">
      <c r="A48" s="73" t="s">
        <v>88</v>
      </c>
      <c r="B48" s="75">
        <v>40</v>
      </c>
      <c r="C48" s="75">
        <v>2500</v>
      </c>
      <c r="D48" s="75">
        <v>2540</v>
      </c>
      <c r="E48" s="76"/>
    </row>
    <row r="49" spans="1:5" x14ac:dyDescent="0.3">
      <c r="A49" s="71" t="s">
        <v>89</v>
      </c>
      <c r="B49" s="77"/>
      <c r="C49" s="78">
        <v>300</v>
      </c>
      <c r="D49" s="78">
        <v>205</v>
      </c>
      <c r="E49" s="78">
        <v>95</v>
      </c>
    </row>
    <row r="50" spans="1:5" x14ac:dyDescent="0.3">
      <c r="A50" s="73" t="s">
        <v>90</v>
      </c>
      <c r="B50" s="74"/>
      <c r="C50" s="79">
        <v>240</v>
      </c>
      <c r="D50" s="79">
        <v>190</v>
      </c>
      <c r="E50" s="79">
        <v>50</v>
      </c>
    </row>
    <row r="51" spans="1:5" x14ac:dyDescent="0.3">
      <c r="A51" s="73" t="s">
        <v>91</v>
      </c>
      <c r="B51" s="76"/>
      <c r="C51" s="75">
        <v>60</v>
      </c>
      <c r="D51" s="75">
        <v>15</v>
      </c>
      <c r="E51" s="75">
        <v>45</v>
      </c>
    </row>
    <row r="52" spans="1:5" x14ac:dyDescent="0.3">
      <c r="A52" s="71" t="s">
        <v>92</v>
      </c>
      <c r="B52" s="77"/>
      <c r="C52" s="78">
        <v>4070</v>
      </c>
      <c r="D52" s="78">
        <v>3840</v>
      </c>
      <c r="E52" s="78">
        <v>230</v>
      </c>
    </row>
    <row r="53" spans="1:5" x14ac:dyDescent="0.3">
      <c r="A53" s="73" t="s">
        <v>93</v>
      </c>
      <c r="B53" s="74"/>
      <c r="C53" s="79">
        <v>3950</v>
      </c>
      <c r="D53" s="79">
        <v>3720</v>
      </c>
      <c r="E53" s="79">
        <v>230</v>
      </c>
    </row>
    <row r="54" spans="1:5" x14ac:dyDescent="0.3">
      <c r="A54" s="73" t="s">
        <v>94</v>
      </c>
      <c r="B54" s="76"/>
      <c r="C54" s="75">
        <v>120</v>
      </c>
      <c r="D54" s="75">
        <v>120</v>
      </c>
      <c r="E54" s="76"/>
    </row>
    <row r="55" spans="1:5" x14ac:dyDescent="0.3">
      <c r="A55" s="73" t="s">
        <v>95</v>
      </c>
      <c r="B55" s="76"/>
      <c r="C55" s="76"/>
      <c r="D55" s="76"/>
      <c r="E55" s="76"/>
    </row>
    <row r="56" spans="1:5" x14ac:dyDescent="0.3">
      <c r="A56" s="71" t="s">
        <v>96</v>
      </c>
      <c r="B56" s="77"/>
      <c r="C56" s="78">
        <v>60</v>
      </c>
      <c r="D56" s="78">
        <v>60</v>
      </c>
      <c r="E56" s="77"/>
    </row>
    <row r="57" spans="1:5" x14ac:dyDescent="0.3">
      <c r="A57" s="73" t="s">
        <v>97</v>
      </c>
      <c r="B57" s="74"/>
      <c r="C57" s="74"/>
      <c r="D57" s="74"/>
      <c r="E57" s="74"/>
    </row>
    <row r="58" spans="1:5" x14ac:dyDescent="0.3">
      <c r="A58" s="73" t="s">
        <v>98</v>
      </c>
      <c r="B58" s="76"/>
      <c r="C58" s="76"/>
      <c r="D58" s="76"/>
      <c r="E58" s="76"/>
    </row>
    <row r="59" spans="1:5" x14ac:dyDescent="0.3">
      <c r="A59" s="73" t="s">
        <v>99</v>
      </c>
      <c r="B59" s="76"/>
      <c r="C59" s="75">
        <v>40</v>
      </c>
      <c r="D59" s="75">
        <v>40</v>
      </c>
      <c r="E59" s="76"/>
    </row>
    <row r="60" spans="1:5" x14ac:dyDescent="0.3">
      <c r="A60" s="73" t="s">
        <v>100</v>
      </c>
      <c r="B60" s="76"/>
      <c r="C60" s="75">
        <v>20</v>
      </c>
      <c r="D60" s="75">
        <v>20</v>
      </c>
      <c r="E60" s="76"/>
    </row>
    <row r="61" spans="1:5" x14ac:dyDescent="0.3">
      <c r="A61" s="71" t="s">
        <v>101</v>
      </c>
      <c r="B61" s="77"/>
      <c r="C61" s="78">
        <v>40</v>
      </c>
      <c r="D61" s="78">
        <v>40</v>
      </c>
      <c r="E61" s="77"/>
    </row>
    <row r="62" spans="1:5" x14ac:dyDescent="0.3">
      <c r="A62" s="73" t="s">
        <v>102</v>
      </c>
      <c r="B62" s="74"/>
      <c r="C62" s="74"/>
      <c r="D62" s="74"/>
      <c r="E62" s="74"/>
    </row>
    <row r="63" spans="1:5" x14ac:dyDescent="0.3">
      <c r="A63" s="73" t="s">
        <v>103</v>
      </c>
      <c r="B63" s="76"/>
      <c r="C63" s="76"/>
      <c r="D63" s="76"/>
      <c r="E63" s="76"/>
    </row>
    <row r="64" spans="1:5" x14ac:dyDescent="0.3">
      <c r="A64" s="73" t="s">
        <v>104</v>
      </c>
      <c r="B64" s="76"/>
      <c r="C64" s="75">
        <v>40</v>
      </c>
      <c r="D64" s="75">
        <v>40</v>
      </c>
      <c r="E64" s="76"/>
    </row>
    <row r="65" spans="1:5" x14ac:dyDescent="0.3">
      <c r="A65" s="71" t="s">
        <v>105</v>
      </c>
      <c r="B65" s="77"/>
      <c r="C65" s="77"/>
      <c r="D65" s="77"/>
      <c r="E65" s="77"/>
    </row>
    <row r="66" spans="1:5" x14ac:dyDescent="0.3">
      <c r="A66" s="73" t="s">
        <v>106</v>
      </c>
      <c r="B66" s="74"/>
      <c r="C66" s="74"/>
      <c r="D66" s="74"/>
      <c r="E66" s="74"/>
    </row>
    <row r="67" spans="1:5" x14ac:dyDescent="0.3">
      <c r="A67" s="71" t="s">
        <v>107</v>
      </c>
      <c r="B67" s="78">
        <v>80</v>
      </c>
      <c r="C67" s="78">
        <v>2740</v>
      </c>
      <c r="D67" s="78">
        <v>2600</v>
      </c>
      <c r="E67" s="78">
        <v>220</v>
      </c>
    </row>
    <row r="68" spans="1:5" x14ac:dyDescent="0.3">
      <c r="A68" s="73" t="s">
        <v>108</v>
      </c>
      <c r="B68" s="74"/>
      <c r="C68" s="79">
        <v>100</v>
      </c>
      <c r="D68" s="79">
        <v>100</v>
      </c>
      <c r="E68" s="74"/>
    </row>
    <row r="69" spans="1:5" x14ac:dyDescent="0.3">
      <c r="A69" s="73" t="s">
        <v>109</v>
      </c>
      <c r="B69" s="75">
        <v>60</v>
      </c>
      <c r="C69" s="75">
        <v>2200</v>
      </c>
      <c r="D69" s="75">
        <v>2040</v>
      </c>
      <c r="E69" s="75">
        <v>220</v>
      </c>
    </row>
    <row r="70" spans="1:5" x14ac:dyDescent="0.3">
      <c r="A70" s="73" t="s">
        <v>110</v>
      </c>
      <c r="B70" s="76"/>
      <c r="C70" s="76"/>
      <c r="D70" s="76"/>
      <c r="E70" s="76"/>
    </row>
    <row r="71" spans="1:5" x14ac:dyDescent="0.3">
      <c r="A71" s="73" t="s">
        <v>111</v>
      </c>
      <c r="B71" s="75">
        <v>20</v>
      </c>
      <c r="C71" s="75">
        <v>440</v>
      </c>
      <c r="D71" s="75">
        <v>460</v>
      </c>
      <c r="E71" s="76"/>
    </row>
    <row r="72" spans="1:5" x14ac:dyDescent="0.3">
      <c r="A72" s="71" t="s">
        <v>112</v>
      </c>
      <c r="B72" s="77"/>
      <c r="C72" s="77"/>
      <c r="D72" s="77"/>
      <c r="E72" s="77"/>
    </row>
    <row r="73" spans="1:5" x14ac:dyDescent="0.3">
      <c r="A73" s="73" t="s">
        <v>113</v>
      </c>
      <c r="B73" s="74"/>
      <c r="C73" s="74"/>
      <c r="D73" s="74"/>
      <c r="E73" s="74"/>
    </row>
    <row r="74" spans="1:5" x14ac:dyDescent="0.3">
      <c r="A74" s="71" t="s">
        <v>114</v>
      </c>
      <c r="B74" s="77"/>
      <c r="C74" s="78">
        <v>700</v>
      </c>
      <c r="D74" s="78">
        <v>660</v>
      </c>
      <c r="E74" s="78">
        <v>40</v>
      </c>
    </row>
    <row r="75" spans="1:5" x14ac:dyDescent="0.3">
      <c r="A75" s="73" t="s">
        <v>115</v>
      </c>
      <c r="B75" s="74"/>
      <c r="C75" s="79">
        <v>200</v>
      </c>
      <c r="D75" s="79">
        <v>200</v>
      </c>
      <c r="E75" s="74"/>
    </row>
    <row r="76" spans="1:5" x14ac:dyDescent="0.3">
      <c r="A76" s="73" t="s">
        <v>116</v>
      </c>
      <c r="B76" s="76"/>
      <c r="C76" s="75">
        <v>440</v>
      </c>
      <c r="D76" s="75">
        <v>400</v>
      </c>
      <c r="E76" s="75">
        <v>40</v>
      </c>
    </row>
    <row r="77" spans="1:5" x14ac:dyDescent="0.3">
      <c r="A77" s="73" t="s">
        <v>117</v>
      </c>
      <c r="B77" s="76"/>
      <c r="C77" s="75">
        <v>60</v>
      </c>
      <c r="D77" s="75">
        <v>60</v>
      </c>
      <c r="E77" s="76"/>
    </row>
    <row r="78" spans="1:5" x14ac:dyDescent="0.3">
      <c r="A78" s="71" t="s">
        <v>118</v>
      </c>
      <c r="B78" s="77"/>
      <c r="C78" s="77"/>
      <c r="D78" s="77"/>
      <c r="E78" s="77"/>
    </row>
    <row r="79" spans="1:5" x14ac:dyDescent="0.3">
      <c r="A79" s="73" t="s">
        <v>119</v>
      </c>
      <c r="B79" s="74"/>
      <c r="C79" s="74"/>
      <c r="D79" s="74"/>
      <c r="E79" s="74"/>
    </row>
    <row r="80" spans="1:5" x14ac:dyDescent="0.3">
      <c r="A80" s="71" t="s">
        <v>120</v>
      </c>
      <c r="B80" s="77"/>
      <c r="C80" s="78">
        <v>450</v>
      </c>
      <c r="D80" s="78">
        <v>350</v>
      </c>
      <c r="E80" s="78">
        <v>100</v>
      </c>
    </row>
    <row r="81" spans="1:5" x14ac:dyDescent="0.3">
      <c r="A81" s="73" t="s">
        <v>121</v>
      </c>
      <c r="B81" s="74"/>
      <c r="C81" s="79">
        <v>150</v>
      </c>
      <c r="D81" s="79">
        <v>50</v>
      </c>
      <c r="E81" s="79">
        <v>100</v>
      </c>
    </row>
    <row r="82" spans="1:5" x14ac:dyDescent="0.3">
      <c r="A82" s="73" t="s">
        <v>122</v>
      </c>
      <c r="B82" s="76"/>
      <c r="C82" s="75">
        <v>300</v>
      </c>
      <c r="D82" s="75">
        <v>300</v>
      </c>
      <c r="E82" s="76"/>
    </row>
    <row r="83" spans="1:5" x14ac:dyDescent="0.3">
      <c r="A83" s="71" t="s">
        <v>123</v>
      </c>
      <c r="B83" s="77"/>
      <c r="C83" s="77"/>
      <c r="D83" s="77"/>
      <c r="E83" s="77"/>
    </row>
    <row r="84" spans="1:5" x14ac:dyDescent="0.3">
      <c r="A84" s="73" t="s">
        <v>124</v>
      </c>
      <c r="B84" s="74"/>
      <c r="C84" s="74"/>
      <c r="D84" s="74"/>
      <c r="E84" s="74"/>
    </row>
    <row r="85" spans="1:5" x14ac:dyDescent="0.3">
      <c r="A85" s="73" t="s">
        <v>125</v>
      </c>
      <c r="B85" s="76"/>
      <c r="C85" s="76"/>
      <c r="D85" s="76"/>
      <c r="E85" s="76"/>
    </row>
    <row r="86" spans="1:5" x14ac:dyDescent="0.3">
      <c r="A86" s="71" t="s">
        <v>126</v>
      </c>
      <c r="B86" s="77"/>
      <c r="C86" s="78">
        <v>190</v>
      </c>
      <c r="D86" s="78">
        <v>190</v>
      </c>
      <c r="E86" s="77"/>
    </row>
    <row r="87" spans="1:5" x14ac:dyDescent="0.3">
      <c r="A87" s="73" t="s">
        <v>127</v>
      </c>
      <c r="B87" s="74"/>
      <c r="C87" s="79">
        <v>150</v>
      </c>
      <c r="D87" s="79">
        <v>150</v>
      </c>
      <c r="E87" s="74"/>
    </row>
    <row r="88" spans="1:5" x14ac:dyDescent="0.3">
      <c r="A88" s="73" t="s">
        <v>128</v>
      </c>
      <c r="B88" s="76"/>
      <c r="C88" s="75">
        <v>40</v>
      </c>
      <c r="D88" s="75">
        <v>40</v>
      </c>
      <c r="E88" s="76"/>
    </row>
    <row r="89" spans="1:5" x14ac:dyDescent="0.3">
      <c r="A89" s="71" t="s">
        <v>129</v>
      </c>
      <c r="B89" s="78">
        <v>20</v>
      </c>
      <c r="C89" s="78">
        <v>4890</v>
      </c>
      <c r="D89" s="78">
        <v>4630</v>
      </c>
      <c r="E89" s="78">
        <v>280</v>
      </c>
    </row>
    <row r="90" spans="1:5" x14ac:dyDescent="0.3">
      <c r="A90" s="73" t="s">
        <v>130</v>
      </c>
      <c r="B90" s="74"/>
      <c r="C90" s="79">
        <v>90</v>
      </c>
      <c r="D90" s="79">
        <v>90</v>
      </c>
      <c r="E90" s="74"/>
    </row>
    <row r="91" spans="1:5" x14ac:dyDescent="0.3">
      <c r="A91" s="73" t="s">
        <v>131</v>
      </c>
      <c r="B91" s="76"/>
      <c r="C91" s="75">
        <v>2240</v>
      </c>
      <c r="D91" s="75">
        <v>2120</v>
      </c>
      <c r="E91" s="75">
        <v>120</v>
      </c>
    </row>
    <row r="92" spans="1:5" x14ac:dyDescent="0.3">
      <c r="A92" s="73" t="s">
        <v>132</v>
      </c>
      <c r="B92" s="75">
        <v>20</v>
      </c>
      <c r="C92" s="75">
        <v>2560</v>
      </c>
      <c r="D92" s="75">
        <v>2420</v>
      </c>
      <c r="E92" s="75">
        <v>160</v>
      </c>
    </row>
    <row r="93" spans="1:5" x14ac:dyDescent="0.3">
      <c r="A93" s="71" t="s">
        <v>133</v>
      </c>
      <c r="B93" s="77"/>
      <c r="C93" s="78">
        <v>2820</v>
      </c>
      <c r="D93" s="78">
        <v>2820</v>
      </c>
      <c r="E93" s="77"/>
    </row>
    <row r="94" spans="1:5" x14ac:dyDescent="0.3">
      <c r="A94" s="73" t="s">
        <v>134</v>
      </c>
      <c r="B94" s="74"/>
      <c r="C94" s="74"/>
      <c r="D94" s="74"/>
      <c r="E94" s="74"/>
    </row>
    <row r="95" spans="1:5" x14ac:dyDescent="0.3">
      <c r="A95" s="73" t="s">
        <v>135</v>
      </c>
      <c r="B95" s="76"/>
      <c r="C95" s="76"/>
      <c r="D95" s="76"/>
      <c r="E95" s="76"/>
    </row>
    <row r="96" spans="1:5" x14ac:dyDescent="0.3">
      <c r="A96" s="73" t="s">
        <v>136</v>
      </c>
      <c r="B96" s="76"/>
      <c r="C96" s="75">
        <v>2240</v>
      </c>
      <c r="D96" s="75">
        <v>2240</v>
      </c>
      <c r="E96" s="76"/>
    </row>
    <row r="97" spans="1:5" x14ac:dyDescent="0.3">
      <c r="A97" s="73" t="s">
        <v>137</v>
      </c>
      <c r="B97" s="76"/>
      <c r="C97" s="75">
        <v>580</v>
      </c>
      <c r="D97" s="75">
        <v>580</v>
      </c>
      <c r="E97" s="76"/>
    </row>
    <row r="98" spans="1:5" x14ac:dyDescent="0.3">
      <c r="A98" s="71" t="s">
        <v>138</v>
      </c>
      <c r="B98" s="78">
        <v>8</v>
      </c>
      <c r="C98" s="78">
        <v>16</v>
      </c>
      <c r="D98" s="78">
        <v>24</v>
      </c>
      <c r="E98" s="77"/>
    </row>
    <row r="99" spans="1:5" x14ac:dyDescent="0.3">
      <c r="A99" s="73" t="s">
        <v>139</v>
      </c>
      <c r="B99" s="79">
        <v>8</v>
      </c>
      <c r="C99" s="79">
        <v>16</v>
      </c>
      <c r="D99" s="79">
        <v>24</v>
      </c>
      <c r="E99" s="74"/>
    </row>
    <row r="100" spans="1:5" x14ac:dyDescent="0.3">
      <c r="A100" s="71" t="s">
        <v>140</v>
      </c>
      <c r="B100" s="77"/>
      <c r="C100" s="78">
        <v>748</v>
      </c>
      <c r="D100" s="78">
        <v>748</v>
      </c>
      <c r="E100" s="77"/>
    </row>
    <row r="101" spans="1:5" x14ac:dyDescent="0.3">
      <c r="A101" s="73" t="s">
        <v>141</v>
      </c>
      <c r="B101" s="74"/>
      <c r="C101" s="79">
        <v>350</v>
      </c>
      <c r="D101" s="79">
        <v>350</v>
      </c>
      <c r="E101" s="74"/>
    </row>
    <row r="102" spans="1:5" x14ac:dyDescent="0.3">
      <c r="A102" s="73" t="s">
        <v>142</v>
      </c>
      <c r="B102" s="76"/>
      <c r="C102" s="75">
        <v>398</v>
      </c>
      <c r="D102" s="75">
        <v>398</v>
      </c>
      <c r="E102" s="76"/>
    </row>
    <row r="103" spans="1:5" x14ac:dyDescent="0.3">
      <c r="A103" s="71" t="s">
        <v>143</v>
      </c>
      <c r="B103" s="77"/>
      <c r="C103" s="78">
        <v>650</v>
      </c>
      <c r="D103" s="78">
        <v>590</v>
      </c>
      <c r="E103" s="78">
        <v>60</v>
      </c>
    </row>
    <row r="104" spans="1:5" x14ac:dyDescent="0.3">
      <c r="A104" s="73" t="s">
        <v>144</v>
      </c>
      <c r="B104" s="74"/>
      <c r="C104" s="79">
        <v>150</v>
      </c>
      <c r="D104" s="79">
        <v>150</v>
      </c>
      <c r="E104" s="74"/>
    </row>
    <row r="105" spans="1:5" x14ac:dyDescent="0.3">
      <c r="A105" s="73" t="s">
        <v>145</v>
      </c>
      <c r="B105" s="76"/>
      <c r="C105" s="75">
        <v>20</v>
      </c>
      <c r="D105" s="75">
        <v>20</v>
      </c>
      <c r="E105" s="76"/>
    </row>
    <row r="106" spans="1:5" x14ac:dyDescent="0.3">
      <c r="A106" s="73" t="s">
        <v>146</v>
      </c>
      <c r="B106" s="76"/>
      <c r="C106" s="75">
        <v>480</v>
      </c>
      <c r="D106" s="75">
        <v>420</v>
      </c>
      <c r="E106" s="75">
        <v>60</v>
      </c>
    </row>
    <row r="107" spans="1:5" x14ac:dyDescent="0.3">
      <c r="A107" s="71" t="s">
        <v>147</v>
      </c>
      <c r="B107" s="77"/>
      <c r="C107" s="77"/>
      <c r="D107" s="77"/>
      <c r="E107" s="77"/>
    </row>
    <row r="108" spans="1:5" x14ac:dyDescent="0.3">
      <c r="A108" s="73" t="s">
        <v>148</v>
      </c>
      <c r="B108" s="74"/>
      <c r="C108" s="74"/>
      <c r="D108" s="74"/>
      <c r="E108" s="74"/>
    </row>
    <row r="109" spans="1:5" x14ac:dyDescent="0.3">
      <c r="A109" s="71" t="s">
        <v>149</v>
      </c>
      <c r="B109" s="77"/>
      <c r="C109" s="78">
        <v>2110</v>
      </c>
      <c r="D109" s="78">
        <v>2040</v>
      </c>
      <c r="E109" s="78">
        <v>70</v>
      </c>
    </row>
    <row r="110" spans="1:5" x14ac:dyDescent="0.3">
      <c r="A110" s="73" t="s">
        <v>150</v>
      </c>
      <c r="B110" s="74"/>
      <c r="C110" s="79">
        <v>750</v>
      </c>
      <c r="D110" s="79">
        <v>720</v>
      </c>
      <c r="E110" s="79">
        <v>30</v>
      </c>
    </row>
    <row r="111" spans="1:5" x14ac:dyDescent="0.3">
      <c r="A111" s="73" t="s">
        <v>151</v>
      </c>
      <c r="B111" s="76"/>
      <c r="C111" s="76"/>
      <c r="D111" s="76"/>
      <c r="E111" s="76"/>
    </row>
    <row r="112" spans="1:5" x14ac:dyDescent="0.3">
      <c r="A112" s="73" t="s">
        <v>152</v>
      </c>
      <c r="B112" s="76"/>
      <c r="C112" s="75">
        <v>1360</v>
      </c>
      <c r="D112" s="75">
        <v>1320</v>
      </c>
      <c r="E112" s="75">
        <v>40</v>
      </c>
    </row>
    <row r="113" spans="1:5" x14ac:dyDescent="0.3">
      <c r="A113" s="71" t="s">
        <v>153</v>
      </c>
      <c r="B113" s="78">
        <v>260</v>
      </c>
      <c r="C113" s="78">
        <v>5040</v>
      </c>
      <c r="D113" s="78">
        <v>5060</v>
      </c>
      <c r="E113" s="78">
        <v>240</v>
      </c>
    </row>
    <row r="114" spans="1:5" x14ac:dyDescent="0.3">
      <c r="A114" s="73" t="s">
        <v>154</v>
      </c>
      <c r="B114" s="79">
        <v>220</v>
      </c>
      <c r="C114" s="79">
        <v>2750</v>
      </c>
      <c r="D114" s="79">
        <v>2850</v>
      </c>
      <c r="E114" s="79">
        <v>120</v>
      </c>
    </row>
    <row r="115" spans="1:5" x14ac:dyDescent="0.3">
      <c r="A115" s="73" t="s">
        <v>155</v>
      </c>
      <c r="B115" s="76"/>
      <c r="C115" s="75">
        <v>200</v>
      </c>
      <c r="D115" s="75">
        <v>200</v>
      </c>
      <c r="E115" s="76"/>
    </row>
    <row r="116" spans="1:5" x14ac:dyDescent="0.3">
      <c r="A116" s="73" t="s">
        <v>156</v>
      </c>
      <c r="B116" s="76"/>
      <c r="C116" s="75">
        <v>10</v>
      </c>
      <c r="D116" s="75">
        <v>10</v>
      </c>
      <c r="E116" s="76"/>
    </row>
    <row r="117" spans="1:5" x14ac:dyDescent="0.3">
      <c r="A117" s="73" t="s">
        <v>157</v>
      </c>
      <c r="B117" s="75">
        <v>40</v>
      </c>
      <c r="C117" s="75">
        <v>1280</v>
      </c>
      <c r="D117" s="75">
        <v>1200</v>
      </c>
      <c r="E117" s="75">
        <v>120</v>
      </c>
    </row>
    <row r="118" spans="1:5" x14ac:dyDescent="0.3">
      <c r="A118" s="73" t="s">
        <v>158</v>
      </c>
      <c r="B118" s="76"/>
      <c r="C118" s="75">
        <v>100</v>
      </c>
      <c r="D118" s="75">
        <v>100</v>
      </c>
      <c r="E118" s="76"/>
    </row>
    <row r="119" spans="1:5" x14ac:dyDescent="0.3">
      <c r="A119" s="73" t="s">
        <v>159</v>
      </c>
      <c r="B119" s="76"/>
      <c r="C119" s="75">
        <v>700</v>
      </c>
      <c r="D119" s="75">
        <v>700</v>
      </c>
      <c r="E119" s="76"/>
    </row>
    <row r="120" spans="1:5" x14ac:dyDescent="0.3">
      <c r="A120" s="71" t="s">
        <v>160</v>
      </c>
      <c r="B120" s="77"/>
      <c r="C120" s="78">
        <v>2830</v>
      </c>
      <c r="D120" s="78">
        <v>2730</v>
      </c>
      <c r="E120" s="78">
        <v>100</v>
      </c>
    </row>
    <row r="121" spans="1:5" x14ac:dyDescent="0.3">
      <c r="A121" s="73" t="s">
        <v>161</v>
      </c>
      <c r="B121" s="74"/>
      <c r="C121" s="79">
        <v>650</v>
      </c>
      <c r="D121" s="79">
        <v>550</v>
      </c>
      <c r="E121" s="79">
        <v>100</v>
      </c>
    </row>
    <row r="122" spans="1:5" x14ac:dyDescent="0.3">
      <c r="A122" s="73" t="s">
        <v>162</v>
      </c>
      <c r="B122" s="76"/>
      <c r="C122" s="75">
        <v>2120</v>
      </c>
      <c r="D122" s="75">
        <v>2120</v>
      </c>
      <c r="E122" s="76"/>
    </row>
    <row r="123" spans="1:5" x14ac:dyDescent="0.3">
      <c r="A123" s="73" t="s">
        <v>163</v>
      </c>
      <c r="B123" s="76"/>
      <c r="C123" s="75">
        <v>60</v>
      </c>
      <c r="D123" s="75">
        <v>60</v>
      </c>
      <c r="E123" s="76"/>
    </row>
    <row r="124" spans="1:5" x14ac:dyDescent="0.3">
      <c r="A124" s="71" t="s">
        <v>164</v>
      </c>
      <c r="B124" s="78">
        <v>100</v>
      </c>
      <c r="C124" s="78">
        <v>2800</v>
      </c>
      <c r="D124" s="78">
        <v>2700</v>
      </c>
      <c r="E124" s="78">
        <v>200</v>
      </c>
    </row>
    <row r="125" spans="1:5" x14ac:dyDescent="0.3">
      <c r="A125" s="73" t="s">
        <v>165</v>
      </c>
      <c r="B125" s="79">
        <v>100</v>
      </c>
      <c r="C125" s="79">
        <v>2800</v>
      </c>
      <c r="D125" s="79">
        <v>2700</v>
      </c>
      <c r="E125" s="79">
        <v>200</v>
      </c>
    </row>
    <row r="126" spans="1:5" x14ac:dyDescent="0.3">
      <c r="A126" s="73" t="s">
        <v>166</v>
      </c>
      <c r="B126" s="76"/>
      <c r="C126" s="76"/>
      <c r="D126" s="76"/>
      <c r="E126" s="76"/>
    </row>
    <row r="127" spans="1:5" x14ac:dyDescent="0.3">
      <c r="A127" s="73" t="s">
        <v>167</v>
      </c>
      <c r="B127" s="76"/>
      <c r="C127" s="76"/>
      <c r="D127" s="76"/>
      <c r="E127" s="76"/>
    </row>
    <row r="128" spans="1:5" x14ac:dyDescent="0.3">
      <c r="A128" s="73" t="s">
        <v>168</v>
      </c>
      <c r="B128" s="76"/>
      <c r="C128" s="76"/>
      <c r="D128" s="76"/>
      <c r="E128" s="76"/>
    </row>
    <row r="129" spans="1:5" x14ac:dyDescent="0.3">
      <c r="A129" s="71" t="s">
        <v>169</v>
      </c>
      <c r="B129" s="77"/>
      <c r="C129" s="77"/>
      <c r="D129" s="77"/>
      <c r="E129" s="77"/>
    </row>
    <row r="130" spans="1:5" x14ac:dyDescent="0.3">
      <c r="A130" s="73" t="s">
        <v>170</v>
      </c>
      <c r="B130" s="74"/>
      <c r="C130" s="74"/>
      <c r="D130" s="74"/>
      <c r="E130" s="74"/>
    </row>
    <row r="131" spans="1:5" x14ac:dyDescent="0.3">
      <c r="A131" s="71" t="s">
        <v>171</v>
      </c>
      <c r="B131" s="78">
        <v>30</v>
      </c>
      <c r="C131" s="77"/>
      <c r="D131" s="78">
        <v>30</v>
      </c>
      <c r="E131" s="77"/>
    </row>
    <row r="132" spans="1:5" x14ac:dyDescent="0.3">
      <c r="A132" s="73" t="s">
        <v>172</v>
      </c>
      <c r="B132" s="79">
        <v>30</v>
      </c>
      <c r="C132" s="74"/>
      <c r="D132" s="79">
        <v>30</v>
      </c>
      <c r="E132" s="74"/>
    </row>
    <row r="133" spans="1:5" x14ac:dyDescent="0.3">
      <c r="A133" s="71" t="s">
        <v>173</v>
      </c>
      <c r="B133" s="77"/>
      <c r="C133" s="78">
        <v>2430</v>
      </c>
      <c r="D133" s="78">
        <v>2370</v>
      </c>
      <c r="E133" s="78">
        <v>60</v>
      </c>
    </row>
    <row r="134" spans="1:5" x14ac:dyDescent="0.3">
      <c r="A134" s="73" t="s">
        <v>174</v>
      </c>
      <c r="B134" s="74"/>
      <c r="C134" s="79">
        <v>1750</v>
      </c>
      <c r="D134" s="79">
        <v>1750</v>
      </c>
      <c r="E134" s="74"/>
    </row>
    <row r="135" spans="1:5" x14ac:dyDescent="0.3">
      <c r="A135" s="73" t="s">
        <v>175</v>
      </c>
      <c r="B135" s="76"/>
      <c r="C135" s="75">
        <v>680</v>
      </c>
      <c r="D135" s="75">
        <v>620</v>
      </c>
      <c r="E135" s="75">
        <v>60</v>
      </c>
    </row>
    <row r="136" spans="1:5" x14ac:dyDescent="0.3">
      <c r="A136" s="71" t="s">
        <v>176</v>
      </c>
      <c r="B136" s="77"/>
      <c r="C136" s="78">
        <v>2000</v>
      </c>
      <c r="D136" s="78">
        <v>1964</v>
      </c>
      <c r="E136" s="78">
        <v>36</v>
      </c>
    </row>
    <row r="137" spans="1:5" x14ac:dyDescent="0.3">
      <c r="A137" s="73" t="s">
        <v>177</v>
      </c>
      <c r="B137" s="74"/>
      <c r="C137" s="79">
        <v>100</v>
      </c>
      <c r="D137" s="79">
        <v>100</v>
      </c>
      <c r="E137" s="74"/>
    </row>
    <row r="138" spans="1:5" x14ac:dyDescent="0.3">
      <c r="A138" s="73" t="s">
        <v>178</v>
      </c>
      <c r="B138" s="76"/>
      <c r="C138" s="75">
        <v>1900</v>
      </c>
      <c r="D138" s="75">
        <v>1864</v>
      </c>
      <c r="E138" s="75">
        <v>36</v>
      </c>
    </row>
    <row r="139" spans="1:5" x14ac:dyDescent="0.3">
      <c r="A139" s="71" t="s">
        <v>179</v>
      </c>
      <c r="B139" s="78">
        <v>50</v>
      </c>
      <c r="C139" s="78">
        <v>6880</v>
      </c>
      <c r="D139" s="78">
        <v>6790</v>
      </c>
      <c r="E139" s="78">
        <v>140</v>
      </c>
    </row>
    <row r="140" spans="1:5" x14ac:dyDescent="0.3">
      <c r="A140" s="73" t="s">
        <v>180</v>
      </c>
      <c r="B140" s="79">
        <v>50</v>
      </c>
      <c r="C140" s="79">
        <v>100</v>
      </c>
      <c r="D140" s="79">
        <v>150</v>
      </c>
      <c r="E140" s="74"/>
    </row>
    <row r="141" spans="1:5" x14ac:dyDescent="0.3">
      <c r="A141" s="73" t="s">
        <v>181</v>
      </c>
      <c r="B141" s="76"/>
      <c r="C141" s="75">
        <v>460</v>
      </c>
      <c r="D141" s="75">
        <v>460</v>
      </c>
      <c r="E141" s="76"/>
    </row>
    <row r="142" spans="1:5" x14ac:dyDescent="0.3">
      <c r="A142" s="73" t="s">
        <v>182</v>
      </c>
      <c r="B142" s="76"/>
      <c r="C142" s="75">
        <v>2880</v>
      </c>
      <c r="D142" s="75">
        <v>2840</v>
      </c>
      <c r="E142" s="75">
        <v>40</v>
      </c>
    </row>
    <row r="143" spans="1:5" x14ac:dyDescent="0.3">
      <c r="A143" s="73" t="s">
        <v>183</v>
      </c>
      <c r="B143" s="76"/>
      <c r="C143" s="75">
        <v>3440</v>
      </c>
      <c r="D143" s="75">
        <v>3340</v>
      </c>
      <c r="E143" s="75">
        <v>100</v>
      </c>
    </row>
    <row r="144" spans="1:5" x14ac:dyDescent="0.3">
      <c r="A144" s="71" t="s">
        <v>184</v>
      </c>
      <c r="B144" s="78">
        <v>31</v>
      </c>
      <c r="C144" s="78">
        <v>750</v>
      </c>
      <c r="D144" s="78">
        <v>706</v>
      </c>
      <c r="E144" s="78">
        <v>75</v>
      </c>
    </row>
    <row r="145" spans="1:5" x14ac:dyDescent="0.3">
      <c r="A145" s="73" t="s">
        <v>185</v>
      </c>
      <c r="B145" s="79">
        <v>6</v>
      </c>
      <c r="C145" s="74"/>
      <c r="D145" s="79">
        <v>6</v>
      </c>
      <c r="E145" s="74"/>
    </row>
    <row r="146" spans="1:5" x14ac:dyDescent="0.3">
      <c r="A146" s="73" t="s">
        <v>186</v>
      </c>
      <c r="B146" s="76"/>
      <c r="C146" s="76"/>
      <c r="D146" s="76"/>
      <c r="E146" s="76"/>
    </row>
    <row r="147" spans="1:5" x14ac:dyDescent="0.3">
      <c r="A147" s="73" t="s">
        <v>187</v>
      </c>
      <c r="B147" s="75">
        <v>25</v>
      </c>
      <c r="C147" s="75">
        <v>750</v>
      </c>
      <c r="D147" s="75">
        <v>700</v>
      </c>
      <c r="E147" s="75">
        <v>75</v>
      </c>
    </row>
    <row r="148" spans="1:5" x14ac:dyDescent="0.3">
      <c r="A148" s="71" t="s">
        <v>188</v>
      </c>
      <c r="B148" s="77"/>
      <c r="C148" s="78">
        <v>200</v>
      </c>
      <c r="D148" s="78">
        <v>200</v>
      </c>
      <c r="E148" s="77"/>
    </row>
    <row r="149" spans="1:5" x14ac:dyDescent="0.3">
      <c r="A149" s="73" t="s">
        <v>189</v>
      </c>
      <c r="B149" s="74"/>
      <c r="C149" s="79">
        <v>200</v>
      </c>
      <c r="D149" s="79">
        <v>200</v>
      </c>
      <c r="E149" s="74"/>
    </row>
    <row r="150" spans="1:5" x14ac:dyDescent="0.3">
      <c r="A150" s="71" t="s">
        <v>190</v>
      </c>
      <c r="B150" s="78">
        <v>40</v>
      </c>
      <c r="C150" s="78">
        <v>180</v>
      </c>
      <c r="D150" s="78">
        <v>220</v>
      </c>
      <c r="E150" s="77"/>
    </row>
    <row r="151" spans="1:5" x14ac:dyDescent="0.3">
      <c r="A151" s="73" t="s">
        <v>191</v>
      </c>
      <c r="B151" s="79">
        <v>40</v>
      </c>
      <c r="C151" s="79">
        <v>180</v>
      </c>
      <c r="D151" s="79">
        <v>220</v>
      </c>
      <c r="E151" s="74"/>
    </row>
    <row r="152" spans="1:5" x14ac:dyDescent="0.3">
      <c r="A152" s="73" t="s">
        <v>192</v>
      </c>
      <c r="B152" s="76"/>
      <c r="C152" s="76"/>
      <c r="D152" s="76"/>
      <c r="E152" s="76"/>
    </row>
    <row r="153" spans="1:5" x14ac:dyDescent="0.3">
      <c r="A153" s="71" t="s">
        <v>193</v>
      </c>
      <c r="B153" s="78">
        <v>50</v>
      </c>
      <c r="C153" s="77"/>
      <c r="D153" s="78">
        <v>50</v>
      </c>
      <c r="E153" s="77"/>
    </row>
    <row r="154" spans="1:5" x14ac:dyDescent="0.3">
      <c r="A154" s="73" t="s">
        <v>194</v>
      </c>
      <c r="B154" s="79">
        <v>50</v>
      </c>
      <c r="C154" s="74"/>
      <c r="D154" s="79">
        <v>50</v>
      </c>
      <c r="E154" s="74"/>
    </row>
    <row r="155" spans="1:5" x14ac:dyDescent="0.3">
      <c r="A155" s="71" t="s">
        <v>195</v>
      </c>
      <c r="B155" s="77"/>
      <c r="C155" s="78">
        <v>260</v>
      </c>
      <c r="D155" s="78">
        <v>260</v>
      </c>
      <c r="E155" s="77"/>
    </row>
    <row r="156" spans="1:5" x14ac:dyDescent="0.3">
      <c r="A156" s="73" t="s">
        <v>196</v>
      </c>
      <c r="B156" s="74"/>
      <c r="C156" s="79">
        <v>100</v>
      </c>
      <c r="D156" s="79">
        <v>100</v>
      </c>
      <c r="E156" s="74"/>
    </row>
    <row r="157" spans="1:5" x14ac:dyDescent="0.3">
      <c r="A157" s="73" t="s">
        <v>197</v>
      </c>
      <c r="B157" s="76"/>
      <c r="C157" s="75">
        <v>160</v>
      </c>
      <c r="D157" s="75">
        <v>160</v>
      </c>
      <c r="E157" s="76"/>
    </row>
    <row r="158" spans="1:5" x14ac:dyDescent="0.3">
      <c r="A158" s="73" t="s">
        <v>198</v>
      </c>
      <c r="B158" s="76"/>
      <c r="C158" s="76"/>
      <c r="D158" s="76"/>
      <c r="E158" s="76"/>
    </row>
    <row r="159" spans="1:5" x14ac:dyDescent="0.3">
      <c r="A159" s="71" t="s">
        <v>199</v>
      </c>
      <c r="B159" s="77"/>
      <c r="C159" s="78">
        <v>2380</v>
      </c>
      <c r="D159" s="78">
        <v>2360</v>
      </c>
      <c r="E159" s="78">
        <v>20</v>
      </c>
    </row>
    <row r="160" spans="1:5" x14ac:dyDescent="0.3">
      <c r="A160" s="73" t="s">
        <v>200</v>
      </c>
      <c r="B160" s="74"/>
      <c r="C160" s="79">
        <v>900</v>
      </c>
      <c r="D160" s="79">
        <v>900</v>
      </c>
      <c r="E160" s="74"/>
    </row>
    <row r="161" spans="1:5" x14ac:dyDescent="0.3">
      <c r="A161" s="73" t="s">
        <v>201</v>
      </c>
      <c r="B161" s="76"/>
      <c r="C161" s="76"/>
      <c r="D161" s="76"/>
      <c r="E161" s="76"/>
    </row>
    <row r="162" spans="1:5" x14ac:dyDescent="0.3">
      <c r="A162" s="73" t="s">
        <v>202</v>
      </c>
      <c r="B162" s="76"/>
      <c r="C162" s="75">
        <v>1320</v>
      </c>
      <c r="D162" s="75">
        <v>1300</v>
      </c>
      <c r="E162" s="75">
        <v>20</v>
      </c>
    </row>
    <row r="163" spans="1:5" x14ac:dyDescent="0.3">
      <c r="A163" s="73" t="s">
        <v>203</v>
      </c>
      <c r="B163" s="76"/>
      <c r="C163" s="75">
        <v>160</v>
      </c>
      <c r="D163" s="75">
        <v>160</v>
      </c>
      <c r="E163" s="76"/>
    </row>
    <row r="164" spans="1:5" x14ac:dyDescent="0.3">
      <c r="A164" s="71" t="s">
        <v>204</v>
      </c>
      <c r="B164" s="78">
        <v>180</v>
      </c>
      <c r="C164" s="77"/>
      <c r="D164" s="78">
        <v>180</v>
      </c>
      <c r="E164" s="77"/>
    </row>
    <row r="165" spans="1:5" x14ac:dyDescent="0.3">
      <c r="A165" s="73" t="s">
        <v>205</v>
      </c>
      <c r="B165" s="79">
        <v>180</v>
      </c>
      <c r="C165" s="74"/>
      <c r="D165" s="79">
        <v>180</v>
      </c>
      <c r="E165" s="74"/>
    </row>
    <row r="166" spans="1:5" x14ac:dyDescent="0.3">
      <c r="A166" s="73" t="s">
        <v>206</v>
      </c>
      <c r="B166" s="76"/>
      <c r="C166" s="76"/>
      <c r="D166" s="76"/>
      <c r="E166" s="76"/>
    </row>
    <row r="167" spans="1:5" x14ac:dyDescent="0.3">
      <c r="A167" s="71" t="s">
        <v>207</v>
      </c>
      <c r="B167" s="77"/>
      <c r="C167" s="77"/>
      <c r="D167" s="77"/>
      <c r="E167" s="77"/>
    </row>
    <row r="168" spans="1:5" x14ac:dyDescent="0.3">
      <c r="A168" s="73" t="s">
        <v>208</v>
      </c>
      <c r="B168" s="74"/>
      <c r="C168" s="74"/>
      <c r="D168" s="74"/>
      <c r="E168" s="74"/>
    </row>
    <row r="169" spans="1:5" x14ac:dyDescent="0.3">
      <c r="A169" s="73" t="s">
        <v>209</v>
      </c>
      <c r="B169" s="76"/>
      <c r="C169" s="76"/>
      <c r="D169" s="76"/>
      <c r="E169" s="76"/>
    </row>
    <row r="170" spans="1:5" x14ac:dyDescent="0.3">
      <c r="A170" s="71" t="s">
        <v>210</v>
      </c>
      <c r="B170" s="77"/>
      <c r="C170" s="78">
        <v>40</v>
      </c>
      <c r="D170" s="78">
        <v>40</v>
      </c>
      <c r="E170" s="77"/>
    </row>
    <row r="171" spans="1:5" x14ac:dyDescent="0.3">
      <c r="A171" s="73" t="s">
        <v>211</v>
      </c>
      <c r="B171" s="74"/>
      <c r="C171" s="79">
        <v>40</v>
      </c>
      <c r="D171" s="79">
        <v>40</v>
      </c>
      <c r="E171" s="74"/>
    </row>
    <row r="172" spans="1:5" x14ac:dyDescent="0.3">
      <c r="A172" s="80" t="s">
        <v>212</v>
      </c>
      <c r="B172" s="81"/>
      <c r="C172" s="82">
        <v>1148</v>
      </c>
      <c r="D172" s="82">
        <v>1149</v>
      </c>
      <c r="E172" s="82">
        <v>-1</v>
      </c>
    </row>
    <row r="173" spans="1:5" x14ac:dyDescent="0.3">
      <c r="A173" s="83" t="s">
        <v>213</v>
      </c>
      <c r="B173" s="74"/>
      <c r="C173" s="79">
        <v>382</v>
      </c>
      <c r="D173" s="79">
        <v>382</v>
      </c>
      <c r="E173" s="74"/>
    </row>
    <row r="174" spans="1:5" x14ac:dyDescent="0.3">
      <c r="A174" s="83" t="s">
        <v>214</v>
      </c>
      <c r="B174" s="76"/>
      <c r="C174" s="75">
        <v>286</v>
      </c>
      <c r="D174" s="75">
        <v>290</v>
      </c>
      <c r="E174" s="75">
        <v>-4</v>
      </c>
    </row>
    <row r="175" spans="1:5" x14ac:dyDescent="0.3">
      <c r="A175" s="83" t="s">
        <v>215</v>
      </c>
      <c r="B175" s="76"/>
      <c r="C175" s="75">
        <v>400</v>
      </c>
      <c r="D175" s="75">
        <v>397</v>
      </c>
      <c r="E175" s="75">
        <v>3</v>
      </c>
    </row>
    <row r="176" spans="1:5" x14ac:dyDescent="0.3">
      <c r="A176" s="83" t="s">
        <v>216</v>
      </c>
      <c r="B176" s="76"/>
      <c r="C176" s="75">
        <v>80</v>
      </c>
      <c r="D176" s="75">
        <v>80</v>
      </c>
      <c r="E176" s="76"/>
    </row>
    <row r="177" spans="1:5" x14ac:dyDescent="0.3">
      <c r="A177" s="84" t="s">
        <v>27</v>
      </c>
      <c r="B177" s="85">
        <v>944</v>
      </c>
      <c r="C177" s="85">
        <v>73232</v>
      </c>
      <c r="D177" s="85">
        <v>71274</v>
      </c>
      <c r="E177" s="85">
        <v>2902</v>
      </c>
    </row>
  </sheetData>
  <mergeCells count="11">
    <mergeCell ref="A6:C6"/>
    <mergeCell ref="A1:C1"/>
    <mergeCell ref="A2:C2"/>
    <mergeCell ref="A3:C3"/>
    <mergeCell ref="A4:C4"/>
    <mergeCell ref="A5:C5"/>
    <mergeCell ref="A7:C7"/>
    <mergeCell ref="A8:C8"/>
    <mergeCell ref="B9:E9"/>
    <mergeCell ref="B10:E10"/>
    <mergeCell ref="B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6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28</v>
      </c>
      <c r="B1" s="45" t="s">
        <v>22</v>
      </c>
      <c r="C1" s="45" t="s">
        <v>23</v>
      </c>
      <c r="D1" s="45" t="s">
        <v>24</v>
      </c>
      <c r="E1" s="45" t="s">
        <v>25</v>
      </c>
      <c r="F1" s="48" t="s">
        <v>30</v>
      </c>
      <c r="G1" s="86" t="s">
        <v>29</v>
      </c>
      <c r="I1" s="50" t="s">
        <v>218</v>
      </c>
      <c r="J1" s="63" t="s">
        <v>34</v>
      </c>
      <c r="K1" s="63" t="s">
        <v>35</v>
      </c>
      <c r="L1" s="63" t="s">
        <v>36</v>
      </c>
      <c r="M1" s="63" t="s">
        <v>37</v>
      </c>
    </row>
    <row r="2" spans="1:17" x14ac:dyDescent="0.3">
      <c r="A2" s="46" t="s">
        <v>56</v>
      </c>
      <c r="B2" s="47"/>
      <c r="C2" s="47"/>
      <c r="D2" s="47"/>
      <c r="E2" s="47"/>
      <c r="F2" s="49" t="str">
        <f t="shared" ref="F2:F49" si="0">TRIM(A2&amp;"-pcs.")</f>
        <v>Admire 150g-pcs.</v>
      </c>
      <c r="G2" s="30" t="s">
        <v>296</v>
      </c>
      <c r="I2" s="51" t="s">
        <v>32</v>
      </c>
      <c r="J2" s="52">
        <v>20</v>
      </c>
      <c r="K2" s="52">
        <v>1500</v>
      </c>
      <c r="L2" s="52">
        <v>1520</v>
      </c>
      <c r="M2" s="52"/>
    </row>
    <row r="3" spans="1:17" x14ac:dyDescent="0.3">
      <c r="A3" s="46" t="s">
        <v>57</v>
      </c>
      <c r="B3" s="56">
        <v>20</v>
      </c>
      <c r="C3" s="56">
        <v>1500</v>
      </c>
      <c r="D3" s="56">
        <v>1520</v>
      </c>
      <c r="E3" s="56"/>
      <c r="F3" s="49" t="str">
        <f t="shared" si="0"/>
        <v>Admire 16g-pcs.</v>
      </c>
      <c r="G3" s="30" t="s">
        <v>32</v>
      </c>
      <c r="I3" s="51" t="s">
        <v>39</v>
      </c>
      <c r="J3" s="52"/>
      <c r="K3" s="52">
        <v>150</v>
      </c>
      <c r="L3" s="52">
        <v>150</v>
      </c>
      <c r="M3" s="52"/>
    </row>
    <row r="4" spans="1:17" x14ac:dyDescent="0.3">
      <c r="A4" s="46" t="s">
        <v>58</v>
      </c>
      <c r="B4" s="47"/>
      <c r="C4" s="47">
        <v>2850</v>
      </c>
      <c r="D4" s="47">
        <v>2270</v>
      </c>
      <c r="E4" s="56">
        <v>580</v>
      </c>
      <c r="F4" s="49" t="str">
        <f t="shared" si="0"/>
        <v>Admire 30g-pcs.</v>
      </c>
      <c r="G4" s="30" t="s">
        <v>328</v>
      </c>
      <c r="I4" s="51" t="s">
        <v>33</v>
      </c>
      <c r="J4" s="52"/>
      <c r="K4" s="52">
        <v>160</v>
      </c>
      <c r="L4" s="52">
        <v>160</v>
      </c>
      <c r="M4" s="52"/>
    </row>
    <row r="5" spans="1:17" x14ac:dyDescent="0.3">
      <c r="A5" s="46" t="s">
        <v>59</v>
      </c>
      <c r="B5" s="56">
        <v>15</v>
      </c>
      <c r="C5" s="56">
        <v>120</v>
      </c>
      <c r="D5" s="56">
        <v>135</v>
      </c>
      <c r="E5" s="56"/>
      <c r="F5" s="49" t="str">
        <f t="shared" si="0"/>
        <v>Admire 75g-pcs.</v>
      </c>
      <c r="G5" s="30" t="s">
        <v>298</v>
      </c>
      <c r="I5" s="51" t="s">
        <v>31</v>
      </c>
      <c r="J5" s="52"/>
      <c r="K5" s="52"/>
      <c r="L5" s="52"/>
      <c r="M5" s="52"/>
    </row>
    <row r="6" spans="1:17" x14ac:dyDescent="0.3">
      <c r="A6" s="46" t="s">
        <v>42</v>
      </c>
      <c r="B6" s="47"/>
      <c r="C6" s="47">
        <v>150</v>
      </c>
      <c r="D6" s="47">
        <v>150</v>
      </c>
      <c r="E6" s="56"/>
      <c r="F6" s="49" t="str">
        <f t="shared" si="0"/>
        <v>Alanto 100ml-pcs.</v>
      </c>
      <c r="G6" s="30" t="s">
        <v>39</v>
      </c>
      <c r="I6" s="51" t="s">
        <v>44</v>
      </c>
      <c r="J6" s="52"/>
      <c r="K6" s="52">
        <v>400</v>
      </c>
      <c r="L6" s="52">
        <v>400</v>
      </c>
      <c r="M6" s="52"/>
    </row>
    <row r="7" spans="1:17" x14ac:dyDescent="0.3">
      <c r="A7" s="46" t="s">
        <v>61</v>
      </c>
      <c r="B7" s="56"/>
      <c r="C7" s="56"/>
      <c r="D7" s="56"/>
      <c r="E7" s="56"/>
      <c r="F7" s="49" t="str">
        <f t="shared" si="0"/>
        <v>Alanto 1 Lt.-pcs.</v>
      </c>
      <c r="G7" s="30" t="s">
        <v>299</v>
      </c>
      <c r="I7" s="51" t="s">
        <v>219</v>
      </c>
      <c r="J7" s="52"/>
      <c r="K7" s="52">
        <v>640</v>
      </c>
      <c r="L7" s="52">
        <v>640</v>
      </c>
      <c r="M7" s="52"/>
    </row>
    <row r="8" spans="1:17" x14ac:dyDescent="0.3">
      <c r="A8" s="46" t="s">
        <v>62</v>
      </c>
      <c r="B8" s="56"/>
      <c r="C8" s="56">
        <v>1120</v>
      </c>
      <c r="D8" s="56">
        <v>1000</v>
      </c>
      <c r="E8" s="56">
        <v>120</v>
      </c>
      <c r="F8" s="49" t="str">
        <f t="shared" si="0"/>
        <v>Alanto 250ml-pcs.</v>
      </c>
      <c r="G8" s="30" t="s">
        <v>300</v>
      </c>
      <c r="I8" s="51" t="s">
        <v>220</v>
      </c>
      <c r="J8" s="52"/>
      <c r="K8" s="52">
        <v>1180</v>
      </c>
      <c r="L8" s="52">
        <v>1180</v>
      </c>
      <c r="M8" s="52"/>
    </row>
    <row r="9" spans="1:17" x14ac:dyDescent="0.3">
      <c r="A9" s="46" t="s">
        <v>63</v>
      </c>
      <c r="B9" s="56"/>
      <c r="C9" s="56">
        <v>220</v>
      </c>
      <c r="D9" s="56">
        <v>200</v>
      </c>
      <c r="E9" s="56">
        <v>20</v>
      </c>
      <c r="F9" s="49" t="str">
        <f t="shared" si="0"/>
        <v>Alanto 500ml-pcs.</v>
      </c>
      <c r="G9" s="30" t="s">
        <v>301</v>
      </c>
      <c r="I9" s="51" t="s">
        <v>221</v>
      </c>
      <c r="J9" s="52"/>
      <c r="K9" s="52">
        <v>210</v>
      </c>
      <c r="L9" s="52">
        <v>200</v>
      </c>
      <c r="M9" s="52">
        <v>10</v>
      </c>
    </row>
    <row r="10" spans="1:17" x14ac:dyDescent="0.3">
      <c r="A10" s="46" t="s">
        <v>65</v>
      </c>
      <c r="B10" s="56"/>
      <c r="C10" s="56">
        <v>160</v>
      </c>
      <c r="D10" s="56">
        <v>160</v>
      </c>
      <c r="E10" s="56"/>
      <c r="F10" s="49" t="str">
        <f t="shared" si="0"/>
        <v>Aliette 100g-pcs.</v>
      </c>
      <c r="G10" s="30" t="s">
        <v>33</v>
      </c>
      <c r="I10" s="51" t="s">
        <v>222</v>
      </c>
      <c r="J10" s="52"/>
      <c r="K10" s="52">
        <v>4720</v>
      </c>
      <c r="L10" s="52">
        <v>4680</v>
      </c>
      <c r="M10" s="52">
        <v>40</v>
      </c>
      <c r="Q10" t="e">
        <f ca="1">OFFSET($I$1,0,0,COUNTA($I:$I),COUNTA($I$1:$M$1))</f>
        <v>#VALUE!</v>
      </c>
    </row>
    <row r="11" spans="1:17" x14ac:dyDescent="0.3">
      <c r="A11" s="46" t="s">
        <v>66</v>
      </c>
      <c r="B11" s="56"/>
      <c r="C11" s="56"/>
      <c r="D11" s="56"/>
      <c r="E11" s="56"/>
      <c r="F11" s="49" t="str">
        <f t="shared" si="0"/>
        <v>Aliette 250g-pcs.</v>
      </c>
      <c r="G11" s="30" t="s">
        <v>31</v>
      </c>
      <c r="I11" s="51" t="s">
        <v>223</v>
      </c>
      <c r="J11" s="52">
        <v>20</v>
      </c>
      <c r="K11" s="52">
        <v>1820</v>
      </c>
      <c r="L11" s="52">
        <v>1780</v>
      </c>
      <c r="M11" s="52">
        <v>60</v>
      </c>
    </row>
    <row r="12" spans="1:17" x14ac:dyDescent="0.3">
      <c r="A12" s="46" t="s">
        <v>68</v>
      </c>
      <c r="B12" s="47"/>
      <c r="C12" s="47">
        <v>400</v>
      </c>
      <c r="D12" s="47">
        <v>400</v>
      </c>
      <c r="E12" s="47"/>
      <c r="F12" s="49" t="str">
        <f t="shared" si="0"/>
        <v>Ambition 1 Lt.-pcs.</v>
      </c>
      <c r="G12" s="30" t="s">
        <v>44</v>
      </c>
      <c r="I12" s="51" t="s">
        <v>224</v>
      </c>
      <c r="J12" s="52"/>
      <c r="K12" s="52">
        <v>250</v>
      </c>
      <c r="L12" s="52">
        <v>250</v>
      </c>
      <c r="M12" s="52"/>
    </row>
    <row r="13" spans="1:17" x14ac:dyDescent="0.3">
      <c r="A13" s="46" t="s">
        <v>69</v>
      </c>
      <c r="B13" s="56"/>
      <c r="C13" s="56">
        <v>640</v>
      </c>
      <c r="D13" s="56">
        <v>640</v>
      </c>
      <c r="E13" s="56"/>
      <c r="F13" s="49" t="str">
        <f t="shared" si="0"/>
        <v>Ambition 250ml-pcs.</v>
      </c>
      <c r="G13" s="30" t="s">
        <v>219</v>
      </c>
      <c r="I13" s="51" t="s">
        <v>225</v>
      </c>
      <c r="J13" s="52"/>
      <c r="K13" s="52">
        <v>2000</v>
      </c>
      <c r="L13" s="52">
        <v>1950</v>
      </c>
      <c r="M13" s="52">
        <v>50</v>
      </c>
    </row>
    <row r="14" spans="1:17" x14ac:dyDescent="0.3">
      <c r="A14" s="46" t="s">
        <v>70</v>
      </c>
      <c r="B14" s="56"/>
      <c r="C14" s="56">
        <v>1180</v>
      </c>
      <c r="D14" s="56">
        <v>1180</v>
      </c>
      <c r="E14" s="56"/>
      <c r="F14" s="49" t="str">
        <f t="shared" si="0"/>
        <v>Ambition 500ml-pcs.</v>
      </c>
      <c r="G14" s="30" t="s">
        <v>220</v>
      </c>
      <c r="I14" s="51" t="s">
        <v>226</v>
      </c>
      <c r="J14" s="52"/>
      <c r="K14" s="52"/>
      <c r="L14" s="52"/>
      <c r="M14" s="52"/>
    </row>
    <row r="15" spans="1:17" x14ac:dyDescent="0.3">
      <c r="A15" s="46" t="s">
        <v>72</v>
      </c>
      <c r="B15" s="56"/>
      <c r="C15" s="56">
        <v>1500</v>
      </c>
      <c r="D15" s="56">
        <v>1500</v>
      </c>
      <c r="E15" s="56"/>
      <c r="F15" s="49" t="str">
        <f t="shared" si="0"/>
        <v>Antracol 100g-pcs.</v>
      </c>
      <c r="G15" s="30" t="s">
        <v>329</v>
      </c>
      <c r="I15" s="51" t="s">
        <v>227</v>
      </c>
      <c r="J15" s="52"/>
      <c r="K15" s="52">
        <v>60</v>
      </c>
      <c r="L15" s="52">
        <v>60</v>
      </c>
      <c r="M15" s="52"/>
    </row>
    <row r="16" spans="1:17" x14ac:dyDescent="0.3">
      <c r="A16" s="46" t="s">
        <v>73</v>
      </c>
      <c r="B16" s="56"/>
      <c r="C16" s="56">
        <v>210</v>
      </c>
      <c r="D16" s="56">
        <v>200</v>
      </c>
      <c r="E16" s="56">
        <v>10</v>
      </c>
      <c r="F16" s="49" t="str">
        <f t="shared" si="0"/>
        <v>Antracol 1 Kg.-pcs.</v>
      </c>
      <c r="G16" s="30" t="s">
        <v>221</v>
      </c>
      <c r="I16" s="51" t="s">
        <v>228</v>
      </c>
      <c r="J16" s="52"/>
      <c r="K16" s="52"/>
      <c r="L16" s="52"/>
      <c r="M16" s="52"/>
    </row>
    <row r="17" spans="1:13" x14ac:dyDescent="0.3">
      <c r="A17" s="46" t="s">
        <v>74</v>
      </c>
      <c r="B17" s="56"/>
      <c r="C17" s="56">
        <v>4720</v>
      </c>
      <c r="D17" s="56">
        <v>4680</v>
      </c>
      <c r="E17" s="56">
        <v>40</v>
      </c>
      <c r="F17" s="49" t="str">
        <f t="shared" si="0"/>
        <v>Antracol 250g-pcs.</v>
      </c>
      <c r="G17" s="30" t="s">
        <v>222</v>
      </c>
      <c r="I17" s="51" t="s">
        <v>229</v>
      </c>
      <c r="J17" s="52"/>
      <c r="K17" s="52">
        <v>2500</v>
      </c>
      <c r="L17" s="52">
        <v>2470</v>
      </c>
      <c r="M17" s="52">
        <v>30</v>
      </c>
    </row>
    <row r="18" spans="1:13" x14ac:dyDescent="0.3">
      <c r="A18" s="46" t="s">
        <v>75</v>
      </c>
      <c r="B18" s="56">
        <v>20</v>
      </c>
      <c r="C18" s="56">
        <v>1820</v>
      </c>
      <c r="D18" s="56">
        <v>1780</v>
      </c>
      <c r="E18" s="56">
        <v>60</v>
      </c>
      <c r="F18" s="49" t="str">
        <f t="shared" si="0"/>
        <v>Antracol 500g-pcs.</v>
      </c>
      <c r="G18" s="30" t="s">
        <v>223</v>
      </c>
      <c r="I18" s="51" t="s">
        <v>230</v>
      </c>
      <c r="J18" s="52"/>
      <c r="K18" s="52">
        <v>2550</v>
      </c>
      <c r="L18" s="52">
        <v>2523</v>
      </c>
      <c r="M18" s="52">
        <v>27</v>
      </c>
    </row>
    <row r="19" spans="1:13" x14ac:dyDescent="0.3">
      <c r="A19" s="46" t="s">
        <v>77</v>
      </c>
      <c r="B19" s="56"/>
      <c r="C19" s="56">
        <v>250</v>
      </c>
      <c r="D19" s="56">
        <v>250</v>
      </c>
      <c r="E19" s="56"/>
      <c r="F19" s="49" t="str">
        <f t="shared" si="0"/>
        <v>Belt Expert 100ml-pcs.</v>
      </c>
      <c r="G19" s="30" t="s">
        <v>224</v>
      </c>
      <c r="I19" s="51" t="s">
        <v>231</v>
      </c>
      <c r="J19" s="52"/>
      <c r="K19" s="52">
        <v>60</v>
      </c>
      <c r="L19" s="52">
        <v>60</v>
      </c>
      <c r="M19" s="52"/>
    </row>
    <row r="20" spans="1:13" x14ac:dyDescent="0.3">
      <c r="A20" s="46" t="s">
        <v>78</v>
      </c>
      <c r="B20" s="56"/>
      <c r="C20" s="56"/>
      <c r="D20" s="56"/>
      <c r="E20" s="56"/>
      <c r="F20" s="49" t="str">
        <f t="shared" si="0"/>
        <v>Belt Expert 250ml-pcs.</v>
      </c>
      <c r="G20" s="30" t="s">
        <v>303</v>
      </c>
      <c r="I20" s="51" t="s">
        <v>232</v>
      </c>
      <c r="J20" s="52">
        <v>40</v>
      </c>
      <c r="K20" s="52">
        <v>2500</v>
      </c>
      <c r="L20" s="52">
        <v>2540</v>
      </c>
      <c r="M20" s="52"/>
    </row>
    <row r="21" spans="1:13" x14ac:dyDescent="0.3">
      <c r="A21" s="46" t="s">
        <v>80</v>
      </c>
      <c r="B21" s="56"/>
      <c r="C21" s="56">
        <v>2000</v>
      </c>
      <c r="D21" s="56">
        <v>1950</v>
      </c>
      <c r="E21" s="56">
        <v>50</v>
      </c>
      <c r="F21" s="49" t="str">
        <f t="shared" si="0"/>
        <v>Confidor 100ml-pcs.</v>
      </c>
      <c r="G21" s="30" t="s">
        <v>225</v>
      </c>
      <c r="I21" s="51" t="s">
        <v>233</v>
      </c>
      <c r="J21" s="52"/>
      <c r="K21" s="52">
        <v>60</v>
      </c>
      <c r="L21" s="52">
        <v>15</v>
      </c>
      <c r="M21" s="52">
        <v>45</v>
      </c>
    </row>
    <row r="22" spans="1:13" x14ac:dyDescent="0.3">
      <c r="A22" s="46" t="s">
        <v>81</v>
      </c>
      <c r="B22" s="47"/>
      <c r="C22" s="47"/>
      <c r="D22" s="47"/>
      <c r="E22" s="56"/>
      <c r="F22" s="49" t="str">
        <f t="shared" si="0"/>
        <v>Confidor 1 Lt.-pcs.</v>
      </c>
      <c r="G22" s="30" t="s">
        <v>226</v>
      </c>
      <c r="I22" s="51" t="s">
        <v>234</v>
      </c>
      <c r="J22" s="52"/>
      <c r="K22" s="52">
        <v>3950</v>
      </c>
      <c r="L22" s="52">
        <v>3720</v>
      </c>
      <c r="M22" s="52">
        <v>230</v>
      </c>
    </row>
    <row r="23" spans="1:13" x14ac:dyDescent="0.3">
      <c r="A23" s="46" t="s">
        <v>82</v>
      </c>
      <c r="B23" s="56"/>
      <c r="C23" s="56">
        <v>60</v>
      </c>
      <c r="D23" s="56">
        <v>60</v>
      </c>
      <c r="E23" s="56"/>
      <c r="F23" s="49" t="str">
        <f t="shared" si="0"/>
        <v>Confidor 250ml-pcs.</v>
      </c>
      <c r="G23" s="30" t="s">
        <v>227</v>
      </c>
      <c r="I23" s="51" t="s">
        <v>235</v>
      </c>
      <c r="J23" s="52"/>
      <c r="K23" s="52"/>
      <c r="L23" s="52"/>
      <c r="M23" s="52"/>
    </row>
    <row r="24" spans="1:13" x14ac:dyDescent="0.3">
      <c r="A24" s="46" t="s">
        <v>83</v>
      </c>
      <c r="B24" s="56"/>
      <c r="C24" s="56"/>
      <c r="D24" s="56"/>
      <c r="E24" s="56"/>
      <c r="F24" s="49" t="str">
        <f t="shared" si="0"/>
        <v>Confidor 500ml-pcs.</v>
      </c>
      <c r="G24" s="30" t="s">
        <v>228</v>
      </c>
      <c r="I24" s="51" t="s">
        <v>236</v>
      </c>
      <c r="J24" s="52"/>
      <c r="K24" s="52">
        <v>160</v>
      </c>
      <c r="L24" s="52">
        <v>160</v>
      </c>
      <c r="M24" s="52"/>
    </row>
    <row r="25" spans="1:13" x14ac:dyDescent="0.3">
      <c r="A25" s="46" t="s">
        <v>84</v>
      </c>
      <c r="B25" s="56"/>
      <c r="C25" s="56">
        <v>2500</v>
      </c>
      <c r="D25" s="56">
        <v>2470</v>
      </c>
      <c r="E25" s="56">
        <v>30</v>
      </c>
      <c r="F25" s="49" t="str">
        <f t="shared" si="0"/>
        <v>Confidor 50ml-pcs.</v>
      </c>
      <c r="G25" s="30" t="s">
        <v>229</v>
      </c>
      <c r="I25" s="51" t="s">
        <v>237</v>
      </c>
      <c r="J25" s="52"/>
      <c r="K25" s="52">
        <v>20</v>
      </c>
      <c r="L25" s="52">
        <v>20</v>
      </c>
      <c r="M25" s="52"/>
    </row>
    <row r="26" spans="1:13" x14ac:dyDescent="0.3">
      <c r="A26" s="46" t="s">
        <v>86</v>
      </c>
      <c r="B26" s="56"/>
      <c r="C26" s="56">
        <v>2550</v>
      </c>
      <c r="D26" s="56">
        <v>2523</v>
      </c>
      <c r="E26" s="56">
        <v>27</v>
      </c>
      <c r="F26" s="49" t="str">
        <f t="shared" si="0"/>
        <v>Confidor Super 100ml-pcs.</v>
      </c>
      <c r="G26" s="30" t="s">
        <v>230</v>
      </c>
      <c r="I26" s="51" t="s">
        <v>238</v>
      </c>
      <c r="J26" s="52"/>
      <c r="K26" s="52"/>
      <c r="L26" s="52"/>
      <c r="M26" s="52"/>
    </row>
    <row r="27" spans="1:13" x14ac:dyDescent="0.3">
      <c r="A27" s="46" t="s">
        <v>87</v>
      </c>
      <c r="B27" s="56"/>
      <c r="C27" s="56">
        <v>60</v>
      </c>
      <c r="D27" s="56">
        <v>60</v>
      </c>
      <c r="E27" s="56"/>
      <c r="F27" s="49" t="str">
        <f t="shared" si="0"/>
        <v>Confidor Super 250ml-pcs.</v>
      </c>
      <c r="G27" s="30" t="s">
        <v>231</v>
      </c>
      <c r="I27" s="51" t="s">
        <v>239</v>
      </c>
      <c r="J27" s="52"/>
      <c r="K27" s="52"/>
      <c r="L27" s="52"/>
      <c r="M27" s="52"/>
    </row>
    <row r="28" spans="1:13" x14ac:dyDescent="0.3">
      <c r="A28" s="46" t="s">
        <v>88</v>
      </c>
      <c r="B28" s="56">
        <v>40</v>
      </c>
      <c r="C28" s="56">
        <v>2500</v>
      </c>
      <c r="D28" s="56">
        <v>2540</v>
      </c>
      <c r="E28" s="56"/>
      <c r="F28" s="49" t="str">
        <f t="shared" si="0"/>
        <v>Confidor Super 50ml-pcs.</v>
      </c>
      <c r="G28" s="30" t="s">
        <v>232</v>
      </c>
      <c r="I28" s="51" t="s">
        <v>240</v>
      </c>
      <c r="J28" s="52"/>
      <c r="K28" s="52"/>
      <c r="L28" s="52"/>
      <c r="M28" s="52"/>
    </row>
    <row r="29" spans="1:13" x14ac:dyDescent="0.3">
      <c r="A29" s="46" t="s">
        <v>90</v>
      </c>
      <c r="B29" s="56"/>
      <c r="C29" s="56">
        <v>240</v>
      </c>
      <c r="D29" s="56">
        <v>190</v>
      </c>
      <c r="E29" s="47">
        <v>50</v>
      </c>
      <c r="F29" s="49" t="str">
        <f t="shared" si="0"/>
        <v>Council Activ 45g-pcs.</v>
      </c>
      <c r="G29" s="30" t="s">
        <v>304</v>
      </c>
      <c r="I29" s="51" t="s">
        <v>241</v>
      </c>
      <c r="J29" s="52"/>
      <c r="K29" s="52">
        <v>40</v>
      </c>
      <c r="L29" s="52">
        <v>40</v>
      </c>
      <c r="M29" s="52"/>
    </row>
    <row r="30" spans="1:13" x14ac:dyDescent="0.3">
      <c r="A30" s="46" t="s">
        <v>91</v>
      </c>
      <c r="B30" s="56"/>
      <c r="C30" s="56">
        <v>60</v>
      </c>
      <c r="D30" s="56">
        <v>15</v>
      </c>
      <c r="E30" s="56">
        <v>45</v>
      </c>
      <c r="F30" s="49" t="str">
        <f t="shared" si="0"/>
        <v>Council Activ 90g-pcs.</v>
      </c>
      <c r="G30" s="30" t="s">
        <v>233</v>
      </c>
      <c r="I30" s="51" t="s">
        <v>242</v>
      </c>
      <c r="J30" s="52"/>
      <c r="K30" s="52"/>
      <c r="L30" s="52"/>
      <c r="M30" s="52"/>
    </row>
    <row r="31" spans="1:13" x14ac:dyDescent="0.3">
      <c r="A31" s="46" t="s">
        <v>93</v>
      </c>
      <c r="B31" s="47"/>
      <c r="C31" s="47">
        <v>3950</v>
      </c>
      <c r="D31" s="47">
        <v>3720</v>
      </c>
      <c r="E31" s="56">
        <v>230</v>
      </c>
      <c r="F31" s="49" t="str">
        <f t="shared" si="0"/>
        <v>Decis 100EC 100ml-pcs.</v>
      </c>
      <c r="G31" s="30" t="s">
        <v>234</v>
      </c>
      <c r="I31" s="51" t="s">
        <v>243</v>
      </c>
      <c r="J31" s="52">
        <v>60</v>
      </c>
      <c r="K31" s="52">
        <v>2200</v>
      </c>
      <c r="L31" s="52">
        <v>2040</v>
      </c>
      <c r="M31" s="52">
        <v>220</v>
      </c>
    </row>
    <row r="32" spans="1:13" x14ac:dyDescent="0.3">
      <c r="A32" s="46" t="s">
        <v>94</v>
      </c>
      <c r="B32" s="56"/>
      <c r="C32" s="56">
        <v>120</v>
      </c>
      <c r="D32" s="56">
        <v>120</v>
      </c>
      <c r="E32" s="56"/>
      <c r="F32" s="49" t="str">
        <f t="shared" si="0"/>
        <v>Decis 100EC 250ml-pcs.</v>
      </c>
      <c r="G32" s="30" t="s">
        <v>236</v>
      </c>
      <c r="I32" s="51" t="s">
        <v>244</v>
      </c>
      <c r="J32" s="52">
        <v>20</v>
      </c>
      <c r="K32" s="52">
        <v>440</v>
      </c>
      <c r="L32" s="52">
        <v>460</v>
      </c>
      <c r="M32" s="52"/>
    </row>
    <row r="33" spans="1:13" x14ac:dyDescent="0.3">
      <c r="A33" s="46" t="s">
        <v>95</v>
      </c>
      <c r="B33" s="56"/>
      <c r="C33" s="56"/>
      <c r="D33" s="56"/>
      <c r="E33" s="56"/>
      <c r="F33" s="49" t="str">
        <f t="shared" si="0"/>
        <v>Decis 100EC 50ml-pcs.</v>
      </c>
      <c r="G33" s="30" t="s">
        <v>238</v>
      </c>
      <c r="I33" s="51" t="s">
        <v>245</v>
      </c>
      <c r="J33" s="52"/>
      <c r="K33" s="52">
        <v>200</v>
      </c>
      <c r="L33" s="52">
        <v>200</v>
      </c>
      <c r="M33" s="52"/>
    </row>
    <row r="34" spans="1:13" x14ac:dyDescent="0.3">
      <c r="A34" s="46" t="s">
        <v>97</v>
      </c>
      <c r="B34" s="56"/>
      <c r="C34" s="56"/>
      <c r="D34" s="56"/>
      <c r="E34" s="56"/>
      <c r="F34" s="49" t="str">
        <f t="shared" si="0"/>
        <v>Decis 2.8 100ml-pcs.</v>
      </c>
      <c r="G34" s="30" t="s">
        <v>234</v>
      </c>
      <c r="I34" s="51" t="s">
        <v>246</v>
      </c>
      <c r="J34" s="52"/>
      <c r="K34" s="52">
        <v>440</v>
      </c>
      <c r="L34" s="52">
        <v>400</v>
      </c>
      <c r="M34" s="52">
        <v>40</v>
      </c>
    </row>
    <row r="35" spans="1:13" x14ac:dyDescent="0.3">
      <c r="A35" s="46" t="s">
        <v>98</v>
      </c>
      <c r="B35" s="56"/>
      <c r="C35" s="56"/>
      <c r="D35" s="56"/>
      <c r="E35" s="56"/>
      <c r="F35" s="49" t="str">
        <f t="shared" si="0"/>
        <v>Decis 2.8 1 Lt.-pcs.</v>
      </c>
      <c r="G35" s="30" t="s">
        <v>235</v>
      </c>
      <c r="I35" s="51" t="s">
        <v>247</v>
      </c>
      <c r="J35" s="52"/>
      <c r="K35" s="52">
        <v>60</v>
      </c>
      <c r="L35" s="52">
        <v>60</v>
      </c>
      <c r="M35" s="52"/>
    </row>
    <row r="36" spans="1:13" x14ac:dyDescent="0.3">
      <c r="A36" s="46" t="s">
        <v>99</v>
      </c>
      <c r="B36" s="56"/>
      <c r="C36" s="56">
        <v>40</v>
      </c>
      <c r="D36" s="56">
        <v>40</v>
      </c>
      <c r="E36" s="56"/>
      <c r="F36" s="49" t="str">
        <f t="shared" si="0"/>
        <v>Decis 2.8 250ml-pcs.</v>
      </c>
      <c r="G36" s="30" t="s">
        <v>236</v>
      </c>
      <c r="I36" s="51" t="s">
        <v>248</v>
      </c>
      <c r="J36" s="52"/>
      <c r="K36" s="52"/>
      <c r="L36" s="52"/>
      <c r="M36" s="52"/>
    </row>
    <row r="37" spans="1:13" x14ac:dyDescent="0.3">
      <c r="A37" s="46" t="s">
        <v>100</v>
      </c>
      <c r="B37" s="56"/>
      <c r="C37" s="56">
        <v>20</v>
      </c>
      <c r="D37" s="56">
        <v>20</v>
      </c>
      <c r="E37" s="56"/>
      <c r="F37" s="49" t="str">
        <f t="shared" si="0"/>
        <v>Decis 2.8 500ml-pcs.</v>
      </c>
      <c r="G37" s="30" t="s">
        <v>237</v>
      </c>
      <c r="I37" s="51" t="s">
        <v>249</v>
      </c>
      <c r="J37" s="52"/>
      <c r="K37" s="52">
        <v>150</v>
      </c>
      <c r="L37" s="52">
        <v>50</v>
      </c>
      <c r="M37" s="52">
        <v>100</v>
      </c>
    </row>
    <row r="38" spans="1:13" x14ac:dyDescent="0.3">
      <c r="A38" s="46" t="s">
        <v>102</v>
      </c>
      <c r="B38" s="56"/>
      <c r="C38" s="56"/>
      <c r="D38" s="56"/>
      <c r="E38" s="56"/>
      <c r="F38" s="49" t="str">
        <f t="shared" si="0"/>
        <v>Ethrel 100ml-pcs.</v>
      </c>
      <c r="G38" s="30" t="s">
        <v>239</v>
      </c>
      <c r="I38" s="51" t="s">
        <v>250</v>
      </c>
      <c r="J38" s="52"/>
      <c r="K38" s="52">
        <v>300</v>
      </c>
      <c r="L38" s="52">
        <v>300</v>
      </c>
      <c r="M38" s="52"/>
    </row>
    <row r="39" spans="1:13" x14ac:dyDescent="0.3">
      <c r="A39" s="46" t="s">
        <v>103</v>
      </c>
      <c r="B39" s="47"/>
      <c r="C39" s="47"/>
      <c r="D39" s="47"/>
      <c r="E39" s="47"/>
      <c r="F39" s="49" t="str">
        <f t="shared" si="0"/>
        <v>Ethrel 1 Lt.-pcs.</v>
      </c>
      <c r="G39" s="30" t="s">
        <v>240</v>
      </c>
      <c r="I39" s="51" t="s">
        <v>251</v>
      </c>
      <c r="J39" s="52"/>
      <c r="K39" s="52"/>
      <c r="L39" s="52"/>
      <c r="M39" s="52"/>
    </row>
    <row r="40" spans="1:13" x14ac:dyDescent="0.3">
      <c r="A40" s="46" t="s">
        <v>104</v>
      </c>
      <c r="B40" s="56"/>
      <c r="C40" s="56">
        <v>40</v>
      </c>
      <c r="D40" s="56">
        <v>40</v>
      </c>
      <c r="E40" s="47"/>
      <c r="F40" s="49" t="str">
        <f t="shared" si="0"/>
        <v>Ethrel 500ml-pcs.</v>
      </c>
      <c r="G40" s="30" t="s">
        <v>241</v>
      </c>
      <c r="I40" s="51" t="s">
        <v>252</v>
      </c>
      <c r="J40" s="52"/>
      <c r="K40" s="52"/>
      <c r="L40" s="52"/>
      <c r="M40" s="52"/>
    </row>
    <row r="41" spans="1:13" x14ac:dyDescent="0.3">
      <c r="A41" s="46" t="s">
        <v>106</v>
      </c>
      <c r="B41" s="47"/>
      <c r="C41" s="47"/>
      <c r="D41" s="47"/>
      <c r="E41" s="56"/>
      <c r="F41" s="49" t="str">
        <f t="shared" si="0"/>
        <v>Evergol Xtend 100ml-pcs.</v>
      </c>
      <c r="G41" s="30" t="s">
        <v>242</v>
      </c>
      <c r="I41" s="51" t="s">
        <v>253</v>
      </c>
      <c r="J41" s="52"/>
      <c r="K41" s="52">
        <v>150</v>
      </c>
      <c r="L41" s="52">
        <v>150</v>
      </c>
      <c r="M41" s="52"/>
    </row>
    <row r="42" spans="1:13" x14ac:dyDescent="0.3">
      <c r="A42" s="46" t="s">
        <v>108</v>
      </c>
      <c r="B42" s="56"/>
      <c r="C42" s="56">
        <v>100</v>
      </c>
      <c r="D42" s="56">
        <v>100</v>
      </c>
      <c r="E42" s="56"/>
      <c r="F42" s="49" t="str">
        <f t="shared" si="0"/>
        <v>Fame 100ml-pcs.</v>
      </c>
      <c r="G42" s="30" t="s">
        <v>305</v>
      </c>
      <c r="I42" s="51" t="s">
        <v>254</v>
      </c>
      <c r="J42" s="52"/>
      <c r="K42" s="52">
        <v>40</v>
      </c>
      <c r="L42" s="52">
        <v>40</v>
      </c>
      <c r="M42" s="52"/>
    </row>
    <row r="43" spans="1:13" x14ac:dyDescent="0.3">
      <c r="A43" s="46" t="s">
        <v>109</v>
      </c>
      <c r="B43" s="56">
        <v>60</v>
      </c>
      <c r="C43" s="56">
        <v>2200</v>
      </c>
      <c r="D43" s="56">
        <v>2040</v>
      </c>
      <c r="E43" s="56">
        <v>220</v>
      </c>
      <c r="F43" s="49" t="str">
        <f t="shared" si="0"/>
        <v>Fame 10ml-pcs.</v>
      </c>
      <c r="G43" s="30" t="s">
        <v>243</v>
      </c>
      <c r="I43" s="51" t="s">
        <v>255</v>
      </c>
      <c r="J43" s="52">
        <v>20</v>
      </c>
      <c r="K43" s="52">
        <v>2560</v>
      </c>
      <c r="L43" s="52">
        <v>2420</v>
      </c>
      <c r="M43" s="52">
        <v>160</v>
      </c>
    </row>
    <row r="44" spans="1:13" x14ac:dyDescent="0.3">
      <c r="A44" s="46" t="s">
        <v>110</v>
      </c>
      <c r="B44" s="56"/>
      <c r="C44" s="56"/>
      <c r="D44" s="56"/>
      <c r="E44" s="56"/>
      <c r="F44" s="49" t="str">
        <f t="shared" si="0"/>
        <v>Fame 250ml-pcs.</v>
      </c>
      <c r="G44" s="30" t="s">
        <v>306</v>
      </c>
      <c r="I44" s="51" t="s">
        <v>256</v>
      </c>
      <c r="J44" s="52"/>
      <c r="K44" s="52"/>
      <c r="L44" s="52"/>
      <c r="M44" s="52"/>
    </row>
    <row r="45" spans="1:13" x14ac:dyDescent="0.3">
      <c r="A45" s="46" t="s">
        <v>111</v>
      </c>
      <c r="B45" s="56">
        <v>20</v>
      </c>
      <c r="C45" s="56">
        <v>440</v>
      </c>
      <c r="D45" s="56">
        <v>460</v>
      </c>
      <c r="E45" s="56"/>
      <c r="F45" s="49" t="str">
        <f t="shared" si="0"/>
        <v>Fame 50ml-pcs.</v>
      </c>
      <c r="G45" s="30" t="s">
        <v>244</v>
      </c>
      <c r="I45" s="51" t="s">
        <v>257</v>
      </c>
      <c r="J45" s="52"/>
      <c r="K45" s="52"/>
      <c r="L45" s="52"/>
      <c r="M45" s="52"/>
    </row>
    <row r="46" spans="1:13" x14ac:dyDescent="0.3">
      <c r="A46" s="46" t="s">
        <v>113</v>
      </c>
      <c r="B46" s="56"/>
      <c r="C46" s="56"/>
      <c r="D46" s="56"/>
      <c r="E46" s="56"/>
      <c r="F46" s="49" t="str">
        <f t="shared" si="0"/>
        <v>Fitrest 100g-pcs.</v>
      </c>
      <c r="G46" s="30" t="s">
        <v>307</v>
      </c>
      <c r="I46" s="51" t="s">
        <v>258</v>
      </c>
      <c r="J46" s="52"/>
      <c r="K46" s="52">
        <v>2240</v>
      </c>
      <c r="L46" s="52">
        <v>2240</v>
      </c>
      <c r="M46" s="52"/>
    </row>
    <row r="47" spans="1:13" x14ac:dyDescent="0.3">
      <c r="A47" s="46" t="s">
        <v>115</v>
      </c>
      <c r="B47" s="56"/>
      <c r="C47" s="56">
        <v>200</v>
      </c>
      <c r="D47" s="56">
        <v>200</v>
      </c>
      <c r="E47" s="56"/>
      <c r="F47" s="49" t="str">
        <f t="shared" si="0"/>
        <v>Folicur 100ml-pcs.</v>
      </c>
      <c r="G47" s="30" t="s">
        <v>245</v>
      </c>
      <c r="I47" s="51" t="s">
        <v>259</v>
      </c>
      <c r="J47" s="52"/>
      <c r="K47" s="52">
        <v>580</v>
      </c>
      <c r="L47" s="52">
        <v>580</v>
      </c>
      <c r="M47" s="52"/>
    </row>
    <row r="48" spans="1:13" x14ac:dyDescent="0.3">
      <c r="A48" s="46" t="s">
        <v>116</v>
      </c>
      <c r="B48" s="56"/>
      <c r="C48" s="56">
        <v>440</v>
      </c>
      <c r="D48" s="56">
        <v>400</v>
      </c>
      <c r="E48" s="56">
        <v>40</v>
      </c>
      <c r="F48" s="49" t="str">
        <f t="shared" si="0"/>
        <v>Folicur 250ml-pcs.</v>
      </c>
      <c r="G48" s="30" t="s">
        <v>246</v>
      </c>
      <c r="I48" s="51" t="s">
        <v>260</v>
      </c>
      <c r="J48" s="52">
        <v>8</v>
      </c>
      <c r="K48" s="52">
        <v>16</v>
      </c>
      <c r="L48" s="52">
        <v>24</v>
      </c>
      <c r="M48" s="52"/>
    </row>
    <row r="49" spans="1:13" x14ac:dyDescent="0.3">
      <c r="A49" s="46" t="s">
        <v>117</v>
      </c>
      <c r="B49" s="56"/>
      <c r="C49" s="56">
        <v>60</v>
      </c>
      <c r="D49" s="56">
        <v>60</v>
      </c>
      <c r="E49" s="56"/>
      <c r="F49" s="49" t="str">
        <f t="shared" si="0"/>
        <v>Folicur 500ml-pcs.</v>
      </c>
      <c r="G49" s="30" t="s">
        <v>247</v>
      </c>
      <c r="I49" s="51" t="s">
        <v>261</v>
      </c>
      <c r="J49" s="52"/>
      <c r="K49" s="52">
        <v>350</v>
      </c>
      <c r="L49" s="52">
        <v>350</v>
      </c>
      <c r="M49" s="52"/>
    </row>
    <row r="50" spans="1:13" x14ac:dyDescent="0.3">
      <c r="A50" s="46" t="s">
        <v>119</v>
      </c>
      <c r="B50" s="56"/>
      <c r="C50" s="56"/>
      <c r="D50" s="56"/>
      <c r="E50" s="47"/>
      <c r="F50" s="49" t="str">
        <f t="shared" ref="F50:F95" si="1">TRIM(A50&amp;"-pcs.")</f>
        <v>Foost 500g-pcs.</v>
      </c>
      <c r="G50" s="30" t="s">
        <v>248</v>
      </c>
      <c r="I50" s="51" t="s">
        <v>262</v>
      </c>
      <c r="J50" s="52"/>
      <c r="K50" s="52">
        <v>398</v>
      </c>
      <c r="L50" s="52">
        <v>398</v>
      </c>
      <c r="M50" s="52"/>
    </row>
    <row r="51" spans="1:13" x14ac:dyDescent="0.3">
      <c r="A51" s="46" t="s">
        <v>121</v>
      </c>
      <c r="B51" s="56"/>
      <c r="C51" s="56">
        <v>150</v>
      </c>
      <c r="D51" s="56">
        <v>50</v>
      </c>
      <c r="E51" s="56">
        <v>100</v>
      </c>
      <c r="F51" s="49" t="str">
        <f t="shared" si="1"/>
        <v>Gaucho 100ml-pcs.</v>
      </c>
      <c r="G51" s="30" t="s">
        <v>249</v>
      </c>
      <c r="I51" s="51" t="s">
        <v>263</v>
      </c>
      <c r="J51" s="52"/>
      <c r="K51" s="52">
        <v>150</v>
      </c>
      <c r="L51" s="52">
        <v>150</v>
      </c>
      <c r="M51" s="52"/>
    </row>
    <row r="52" spans="1:13" x14ac:dyDescent="0.3">
      <c r="A52" s="46" t="s">
        <v>122</v>
      </c>
      <c r="B52" s="47"/>
      <c r="C52" s="47">
        <v>300</v>
      </c>
      <c r="D52" s="47">
        <v>300</v>
      </c>
      <c r="E52" s="56"/>
      <c r="F52" s="49" t="str">
        <f t="shared" si="1"/>
        <v>Gaucho 50ml-pcs.</v>
      </c>
      <c r="G52" s="30" t="s">
        <v>250</v>
      </c>
      <c r="I52" s="51" t="s">
        <v>264</v>
      </c>
      <c r="J52" s="52"/>
      <c r="K52" s="52">
        <v>750</v>
      </c>
      <c r="L52" s="52">
        <v>720</v>
      </c>
      <c r="M52" s="52">
        <v>30</v>
      </c>
    </row>
    <row r="53" spans="1:13" x14ac:dyDescent="0.3">
      <c r="A53" s="46" t="s">
        <v>124</v>
      </c>
      <c r="B53" s="56"/>
      <c r="C53" s="56"/>
      <c r="D53" s="56"/>
      <c r="E53" s="56"/>
      <c r="F53" s="49" t="str">
        <f t="shared" si="1"/>
        <v>Glamore 100g-pcs.</v>
      </c>
      <c r="G53" s="30" t="s">
        <v>251</v>
      </c>
      <c r="I53" s="51" t="s">
        <v>265</v>
      </c>
      <c r="J53" s="52"/>
      <c r="K53" s="52">
        <v>1360</v>
      </c>
      <c r="L53" s="52">
        <v>1320</v>
      </c>
      <c r="M53" s="52">
        <v>40</v>
      </c>
    </row>
    <row r="54" spans="1:13" x14ac:dyDescent="0.3">
      <c r="A54" s="46" t="s">
        <v>125</v>
      </c>
      <c r="B54" s="56"/>
      <c r="C54" s="56"/>
      <c r="D54" s="56"/>
      <c r="E54" s="56"/>
      <c r="F54" s="49" t="str">
        <f t="shared" si="1"/>
        <v>Glamore 50g-pcs.</v>
      </c>
      <c r="G54" s="30" t="s">
        <v>252</v>
      </c>
      <c r="I54" s="51" t="s">
        <v>266</v>
      </c>
      <c r="J54" s="52">
        <v>220</v>
      </c>
      <c r="K54" s="52">
        <v>2750</v>
      </c>
      <c r="L54" s="52">
        <v>2850</v>
      </c>
      <c r="M54" s="52">
        <v>120</v>
      </c>
    </row>
    <row r="55" spans="1:13" x14ac:dyDescent="0.3">
      <c r="A55" s="46" t="s">
        <v>127</v>
      </c>
      <c r="B55" s="56"/>
      <c r="C55" s="56">
        <v>150</v>
      </c>
      <c r="D55" s="56">
        <v>150</v>
      </c>
      <c r="E55" s="56"/>
      <c r="F55" s="49" t="str">
        <f t="shared" si="1"/>
        <v>Infinito 100ml-pcs.</v>
      </c>
      <c r="G55" s="30" t="s">
        <v>253</v>
      </c>
      <c r="I55" s="51" t="s">
        <v>267</v>
      </c>
      <c r="J55" s="52"/>
      <c r="K55" s="52">
        <v>10</v>
      </c>
      <c r="L55" s="52">
        <v>10</v>
      </c>
      <c r="M55" s="52"/>
    </row>
    <row r="56" spans="1:13" x14ac:dyDescent="0.3">
      <c r="A56" s="46" t="s">
        <v>128</v>
      </c>
      <c r="B56" s="47"/>
      <c r="C56" s="47">
        <v>40</v>
      </c>
      <c r="D56" s="47">
        <v>40</v>
      </c>
      <c r="E56" s="56"/>
      <c r="F56" s="49" t="str">
        <f t="shared" si="1"/>
        <v>Infinito 500ml-pcs.</v>
      </c>
      <c r="G56" s="30" t="s">
        <v>254</v>
      </c>
      <c r="I56" s="51" t="s">
        <v>268</v>
      </c>
      <c r="J56" s="52">
        <v>40</v>
      </c>
      <c r="K56" s="52">
        <v>1280</v>
      </c>
      <c r="L56" s="52">
        <v>1200</v>
      </c>
      <c r="M56" s="52">
        <v>120</v>
      </c>
    </row>
    <row r="57" spans="1:13" x14ac:dyDescent="0.3">
      <c r="A57" s="46" t="s">
        <v>130</v>
      </c>
      <c r="B57" s="47"/>
      <c r="C57" s="47">
        <v>90</v>
      </c>
      <c r="D57" s="47">
        <v>90</v>
      </c>
      <c r="E57" s="56"/>
      <c r="F57" s="49" t="str">
        <f t="shared" si="1"/>
        <v>Jump 100g-pcs.</v>
      </c>
      <c r="G57" s="30" t="s">
        <v>308</v>
      </c>
      <c r="I57" s="51" t="s">
        <v>269</v>
      </c>
      <c r="J57" s="52"/>
      <c r="K57" s="52">
        <v>100</v>
      </c>
      <c r="L57" s="52">
        <v>100</v>
      </c>
      <c r="M57" s="52"/>
    </row>
    <row r="58" spans="1:13" x14ac:dyDescent="0.3">
      <c r="A58" s="46" t="s">
        <v>131</v>
      </c>
      <c r="B58" s="56"/>
      <c r="C58" s="56">
        <v>2240</v>
      </c>
      <c r="D58" s="56">
        <v>2120</v>
      </c>
      <c r="E58" s="56">
        <v>120</v>
      </c>
      <c r="F58" s="49" t="str">
        <f t="shared" si="1"/>
        <v>Jump 20g-pcs.</v>
      </c>
      <c r="G58" s="30" t="s">
        <v>330</v>
      </c>
      <c r="I58" s="51" t="s">
        <v>270</v>
      </c>
      <c r="J58" s="52"/>
      <c r="K58" s="52">
        <v>700</v>
      </c>
      <c r="L58" s="52">
        <v>700</v>
      </c>
      <c r="M58" s="52"/>
    </row>
    <row r="59" spans="1:13" x14ac:dyDescent="0.3">
      <c r="A59" s="46" t="s">
        <v>132</v>
      </c>
      <c r="B59" s="56">
        <v>20</v>
      </c>
      <c r="C59" s="56">
        <v>2560</v>
      </c>
      <c r="D59" s="56">
        <v>2420</v>
      </c>
      <c r="E59" s="47">
        <v>160</v>
      </c>
      <c r="F59" s="49" t="str">
        <f t="shared" si="1"/>
        <v>Jump 40g-pcs.</v>
      </c>
      <c r="G59" s="30" t="s">
        <v>255</v>
      </c>
      <c r="I59" s="51" t="s">
        <v>271</v>
      </c>
      <c r="J59" s="52"/>
      <c r="K59" s="52">
        <v>650</v>
      </c>
      <c r="L59" s="52">
        <v>550</v>
      </c>
      <c r="M59" s="52">
        <v>100</v>
      </c>
    </row>
    <row r="60" spans="1:13" x14ac:dyDescent="0.3">
      <c r="A60" s="46" t="s">
        <v>134</v>
      </c>
      <c r="B60" s="56"/>
      <c r="C60" s="56"/>
      <c r="D60" s="56"/>
      <c r="E60" s="56"/>
      <c r="F60" s="49" t="str">
        <f t="shared" si="1"/>
        <v>Larvin 100g-pcs.</v>
      </c>
      <c r="G60" s="30" t="s">
        <v>256</v>
      </c>
      <c r="I60" s="51" t="s">
        <v>272</v>
      </c>
      <c r="J60" s="52"/>
      <c r="K60" s="52">
        <v>2120</v>
      </c>
      <c r="L60" s="52">
        <v>2120</v>
      </c>
      <c r="M60" s="52"/>
    </row>
    <row r="61" spans="1:13" x14ac:dyDescent="0.3">
      <c r="A61" s="46" t="s">
        <v>135</v>
      </c>
      <c r="B61" s="56"/>
      <c r="C61" s="56"/>
      <c r="D61" s="56"/>
      <c r="E61" s="56"/>
      <c r="F61" s="49" t="str">
        <f t="shared" si="1"/>
        <v>Larvin 1Kg.-pcs.</v>
      </c>
      <c r="G61" s="30" t="s">
        <v>257</v>
      </c>
      <c r="I61" s="51" t="s">
        <v>273</v>
      </c>
      <c r="J61" s="52"/>
      <c r="K61" s="52">
        <v>60</v>
      </c>
      <c r="L61" s="52">
        <v>60</v>
      </c>
      <c r="M61" s="52"/>
    </row>
    <row r="62" spans="1:13" x14ac:dyDescent="0.3">
      <c r="A62" s="46" t="s">
        <v>136</v>
      </c>
      <c r="B62" s="56"/>
      <c r="C62" s="56">
        <v>2240</v>
      </c>
      <c r="D62" s="56">
        <v>2240</v>
      </c>
      <c r="E62" s="56"/>
      <c r="F62" s="49" t="str">
        <f t="shared" si="1"/>
        <v>Larvin 250g-pcs.</v>
      </c>
      <c r="G62" s="30" t="s">
        <v>258</v>
      </c>
      <c r="I62" s="51" t="s">
        <v>274</v>
      </c>
      <c r="J62" s="52">
        <v>100</v>
      </c>
      <c r="K62" s="52">
        <v>2800</v>
      </c>
      <c r="L62" s="52">
        <v>2700</v>
      </c>
      <c r="M62" s="52">
        <v>200</v>
      </c>
    </row>
    <row r="63" spans="1:13" x14ac:dyDescent="0.3">
      <c r="A63" s="46" t="s">
        <v>137</v>
      </c>
      <c r="B63" s="47"/>
      <c r="C63" s="47">
        <v>580</v>
      </c>
      <c r="D63" s="47">
        <v>580</v>
      </c>
      <c r="E63" s="56"/>
      <c r="F63" s="49" t="str">
        <f t="shared" si="1"/>
        <v>Larvin 500g-pcs.</v>
      </c>
      <c r="G63" s="30" t="s">
        <v>259</v>
      </c>
      <c r="I63" s="51" t="s">
        <v>275</v>
      </c>
      <c r="J63" s="52"/>
      <c r="K63" s="52"/>
      <c r="L63" s="52"/>
      <c r="M63" s="52"/>
    </row>
    <row r="64" spans="1:13" x14ac:dyDescent="0.3">
      <c r="A64" s="46" t="s">
        <v>139</v>
      </c>
      <c r="B64" s="56">
        <v>8</v>
      </c>
      <c r="C64" s="56">
        <v>16</v>
      </c>
      <c r="D64" s="56">
        <v>24</v>
      </c>
      <c r="E64" s="56"/>
      <c r="F64" s="49" t="str">
        <f t="shared" si="1"/>
        <v>Laudis 115ml-pcs.</v>
      </c>
      <c r="G64" s="30" t="s">
        <v>260</v>
      </c>
      <c r="I64" s="51" t="s">
        <v>276</v>
      </c>
      <c r="J64" s="52"/>
      <c r="K64" s="52"/>
      <c r="L64" s="52"/>
      <c r="M64" s="52"/>
    </row>
    <row r="65" spans="1:13" x14ac:dyDescent="0.3">
      <c r="A65" s="46" t="s">
        <v>141</v>
      </c>
      <c r="B65" s="56"/>
      <c r="C65" s="56">
        <v>350</v>
      </c>
      <c r="D65" s="56">
        <v>350</v>
      </c>
      <c r="E65" s="56"/>
      <c r="F65" s="49" t="str">
        <f t="shared" si="1"/>
        <v>Lesenta 100g-pcs.</v>
      </c>
      <c r="G65" s="30" t="s">
        <v>261</v>
      </c>
      <c r="I65" s="51" t="s">
        <v>277</v>
      </c>
      <c r="J65" s="52"/>
      <c r="K65" s="52"/>
      <c r="L65" s="52"/>
      <c r="M65" s="52"/>
    </row>
    <row r="66" spans="1:13" x14ac:dyDescent="0.3">
      <c r="A66" s="46" t="s">
        <v>142</v>
      </c>
      <c r="B66" s="56"/>
      <c r="C66" s="56">
        <v>398</v>
      </c>
      <c r="D66" s="56">
        <v>398</v>
      </c>
      <c r="E66" s="56"/>
      <c r="F66" s="49" t="str">
        <f t="shared" si="1"/>
        <v>Lesenta 40g-pcs.</v>
      </c>
      <c r="G66" s="30" t="s">
        <v>262</v>
      </c>
      <c r="I66" s="51" t="s">
        <v>278</v>
      </c>
      <c r="J66" s="52"/>
      <c r="K66" s="52"/>
      <c r="L66" s="52"/>
      <c r="M66" s="52"/>
    </row>
    <row r="67" spans="1:13" x14ac:dyDescent="0.3">
      <c r="A67" s="46" t="s">
        <v>144</v>
      </c>
      <c r="B67" s="47"/>
      <c r="C67" s="47">
        <v>150</v>
      </c>
      <c r="D67" s="47">
        <v>150</v>
      </c>
      <c r="E67" s="56"/>
      <c r="F67" s="49" t="str">
        <f t="shared" si="1"/>
        <v>Luna Experience 100ml-pcs.</v>
      </c>
      <c r="G67" s="30" t="s">
        <v>263</v>
      </c>
      <c r="I67" s="51" t="s">
        <v>279</v>
      </c>
      <c r="J67" s="52"/>
      <c r="K67" s="52">
        <v>1750</v>
      </c>
      <c r="L67" s="52">
        <v>1750</v>
      </c>
      <c r="M67" s="52"/>
    </row>
    <row r="68" spans="1:13" x14ac:dyDescent="0.3">
      <c r="A68" s="46" t="s">
        <v>145</v>
      </c>
      <c r="B68" s="56"/>
      <c r="C68" s="56">
        <v>20</v>
      </c>
      <c r="D68" s="56">
        <v>20</v>
      </c>
      <c r="E68" s="56"/>
      <c r="F68" s="49" t="str">
        <f t="shared" si="1"/>
        <v>Luna Experience 1 Lt.-pcs.</v>
      </c>
      <c r="G68" s="30" t="s">
        <v>309</v>
      </c>
      <c r="I68" s="51" t="s">
        <v>280</v>
      </c>
      <c r="J68" s="52"/>
      <c r="K68" s="52">
        <v>680</v>
      </c>
      <c r="L68" s="52">
        <v>620</v>
      </c>
      <c r="M68" s="52">
        <v>60</v>
      </c>
    </row>
    <row r="69" spans="1:13" x14ac:dyDescent="0.3">
      <c r="A69" s="46" t="s">
        <v>146</v>
      </c>
      <c r="B69" s="56"/>
      <c r="C69" s="56">
        <v>480</v>
      </c>
      <c r="D69" s="56">
        <v>420</v>
      </c>
      <c r="E69" s="56">
        <v>60</v>
      </c>
      <c r="F69" s="49" t="str">
        <f t="shared" si="1"/>
        <v>Luna Experience 250ml-pcs.</v>
      </c>
      <c r="G69" s="30" t="s">
        <v>310</v>
      </c>
      <c r="I69" s="51" t="s">
        <v>281</v>
      </c>
      <c r="J69" s="52"/>
      <c r="K69" s="52">
        <v>100</v>
      </c>
      <c r="L69" s="52">
        <v>100</v>
      </c>
      <c r="M69" s="52"/>
    </row>
    <row r="70" spans="1:13" x14ac:dyDescent="0.3">
      <c r="A70" s="46" t="s">
        <v>148</v>
      </c>
      <c r="B70" s="47"/>
      <c r="C70" s="47"/>
      <c r="D70" s="47"/>
      <c r="E70" s="56"/>
      <c r="F70" s="49" t="str">
        <f t="shared" si="1"/>
        <v>Monceren 250ml-pcs.</v>
      </c>
      <c r="G70" s="30" t="s">
        <v>311</v>
      </c>
      <c r="I70" s="51" t="s">
        <v>282</v>
      </c>
      <c r="J70" s="52"/>
      <c r="K70" s="52">
        <v>1900</v>
      </c>
      <c r="L70" s="52">
        <v>1864</v>
      </c>
      <c r="M70" s="52">
        <v>36</v>
      </c>
    </row>
    <row r="71" spans="1:13" x14ac:dyDescent="0.3">
      <c r="A71" s="46" t="s">
        <v>150</v>
      </c>
      <c r="B71" s="56"/>
      <c r="C71" s="56">
        <v>750</v>
      </c>
      <c r="D71" s="56">
        <v>720</v>
      </c>
      <c r="E71" s="56">
        <v>30</v>
      </c>
      <c r="F71" s="49" t="str">
        <f t="shared" si="1"/>
        <v>Movento Energy 100ml-pcs.</v>
      </c>
      <c r="G71" s="30" t="s">
        <v>264</v>
      </c>
      <c r="I71" s="51" t="s">
        <v>283</v>
      </c>
      <c r="J71" s="52">
        <v>50</v>
      </c>
      <c r="K71" s="52">
        <v>100</v>
      </c>
      <c r="L71" s="52">
        <v>150</v>
      </c>
      <c r="M71" s="52"/>
    </row>
    <row r="72" spans="1:13" x14ac:dyDescent="0.3">
      <c r="A72" s="46" t="s">
        <v>151</v>
      </c>
      <c r="B72" s="56"/>
      <c r="C72" s="56"/>
      <c r="D72" s="56"/>
      <c r="E72" s="56"/>
      <c r="F72" s="49" t="str">
        <f t="shared" si="1"/>
        <v>Movento Energy 1 Lt.-pcs.</v>
      </c>
      <c r="G72" s="30" t="s">
        <v>312</v>
      </c>
      <c r="I72" s="51" t="s">
        <v>284</v>
      </c>
      <c r="J72" s="52"/>
      <c r="K72" s="52">
        <v>460</v>
      </c>
      <c r="L72" s="52">
        <v>460</v>
      </c>
      <c r="M72" s="52"/>
    </row>
    <row r="73" spans="1:13" x14ac:dyDescent="0.3">
      <c r="A73" s="46" t="s">
        <v>152</v>
      </c>
      <c r="B73" s="56"/>
      <c r="C73" s="56">
        <v>1360</v>
      </c>
      <c r="D73" s="56">
        <v>1320</v>
      </c>
      <c r="E73" s="47">
        <v>40</v>
      </c>
      <c r="F73" s="49" t="str">
        <f t="shared" si="1"/>
        <v>Movento Energy 250ml-pcs.</v>
      </c>
      <c r="G73" s="30" t="s">
        <v>265</v>
      </c>
      <c r="I73" s="51" t="s">
        <v>285</v>
      </c>
      <c r="J73" s="52"/>
      <c r="K73" s="52">
        <v>2880</v>
      </c>
      <c r="L73" s="52">
        <v>2840</v>
      </c>
      <c r="M73" s="52">
        <v>40</v>
      </c>
    </row>
    <row r="74" spans="1:13" x14ac:dyDescent="0.3">
      <c r="A74" s="46" t="s">
        <v>154</v>
      </c>
      <c r="B74" s="56">
        <v>220</v>
      </c>
      <c r="C74" s="56">
        <v>2750</v>
      </c>
      <c r="D74" s="56">
        <v>2850</v>
      </c>
      <c r="E74" s="56">
        <v>120</v>
      </c>
      <c r="F74" s="49" t="str">
        <f t="shared" si="1"/>
        <v>Nativo 100g-pcs.</v>
      </c>
      <c r="G74" s="30" t="s">
        <v>266</v>
      </c>
      <c r="I74" s="51" t="s">
        <v>286</v>
      </c>
      <c r="J74" s="52"/>
      <c r="K74" s="52">
        <v>3440</v>
      </c>
      <c r="L74" s="52">
        <v>3340</v>
      </c>
      <c r="M74" s="52">
        <v>100</v>
      </c>
    </row>
    <row r="75" spans="1:13" x14ac:dyDescent="0.3">
      <c r="A75" s="46" t="s">
        <v>155</v>
      </c>
      <c r="B75" s="56"/>
      <c r="C75" s="56">
        <v>200</v>
      </c>
      <c r="D75" s="56">
        <v>200</v>
      </c>
      <c r="E75" s="56"/>
      <c r="F75" s="49" t="str">
        <f t="shared" si="1"/>
        <v>Nativo 10g-pcs.</v>
      </c>
      <c r="G75" s="30" t="s">
        <v>313</v>
      </c>
      <c r="I75" s="51" t="s">
        <v>287</v>
      </c>
      <c r="J75" s="52">
        <v>25</v>
      </c>
      <c r="K75" s="52">
        <v>750</v>
      </c>
      <c r="L75" s="52">
        <v>700</v>
      </c>
      <c r="M75" s="52">
        <v>75</v>
      </c>
    </row>
    <row r="76" spans="1:13" x14ac:dyDescent="0.3">
      <c r="A76" s="46" t="s">
        <v>156</v>
      </c>
      <c r="B76" s="56"/>
      <c r="C76" s="56">
        <v>10</v>
      </c>
      <c r="D76" s="56">
        <v>10</v>
      </c>
      <c r="E76" s="56"/>
      <c r="F76" s="49" t="str">
        <f t="shared" si="1"/>
        <v>Nativo 1Kg.-pcs.</v>
      </c>
      <c r="G76" s="30" t="s">
        <v>267</v>
      </c>
      <c r="I76" s="51" t="s">
        <v>288</v>
      </c>
      <c r="J76" s="52"/>
      <c r="K76" s="52">
        <v>200</v>
      </c>
      <c r="L76" s="52">
        <v>200</v>
      </c>
      <c r="M76" s="52"/>
    </row>
    <row r="77" spans="1:13" x14ac:dyDescent="0.3">
      <c r="A77" s="46" t="s">
        <v>157</v>
      </c>
      <c r="B77" s="56">
        <v>40</v>
      </c>
      <c r="C77" s="56">
        <v>1280</v>
      </c>
      <c r="D77" s="56">
        <v>1200</v>
      </c>
      <c r="E77" s="56">
        <v>120</v>
      </c>
      <c r="F77" s="49" t="str">
        <f t="shared" si="1"/>
        <v>Nativo 250g-pcs.</v>
      </c>
      <c r="G77" s="30" t="s">
        <v>268</v>
      </c>
      <c r="I77" s="51" t="s">
        <v>289</v>
      </c>
      <c r="J77" s="52">
        <v>40</v>
      </c>
      <c r="K77" s="52">
        <v>180</v>
      </c>
      <c r="L77" s="52">
        <v>220</v>
      </c>
      <c r="M77" s="52"/>
    </row>
    <row r="78" spans="1:13" x14ac:dyDescent="0.3">
      <c r="A78" s="46" t="s">
        <v>158</v>
      </c>
      <c r="B78" s="56"/>
      <c r="C78" s="56">
        <v>100</v>
      </c>
      <c r="D78" s="56">
        <v>100</v>
      </c>
      <c r="E78" s="56"/>
      <c r="F78" s="49" t="str">
        <f t="shared" si="1"/>
        <v>Nativo 500g-pcs.</v>
      </c>
      <c r="G78" s="30" t="s">
        <v>269</v>
      </c>
      <c r="I78" s="51" t="s">
        <v>290</v>
      </c>
      <c r="J78" s="52"/>
      <c r="K78" s="52">
        <v>900</v>
      </c>
      <c r="L78" s="52">
        <v>900</v>
      </c>
      <c r="M78" s="52"/>
    </row>
    <row r="79" spans="1:13" x14ac:dyDescent="0.3">
      <c r="A79" s="46" t="s">
        <v>159</v>
      </c>
      <c r="B79" s="47"/>
      <c r="C79" s="47">
        <v>700</v>
      </c>
      <c r="D79" s="47">
        <v>700</v>
      </c>
      <c r="E79" s="47"/>
      <c r="F79" s="49" t="str">
        <f t="shared" si="1"/>
        <v>Nativo 50g-pcs.</v>
      </c>
      <c r="G79" s="30" t="s">
        <v>270</v>
      </c>
      <c r="I79" s="51" t="s">
        <v>291</v>
      </c>
      <c r="J79" s="52"/>
      <c r="K79" s="52"/>
      <c r="L79" s="52"/>
      <c r="M79" s="52"/>
    </row>
    <row r="80" spans="1:13" x14ac:dyDescent="0.3">
      <c r="A80" s="46" t="s">
        <v>161</v>
      </c>
      <c r="B80" s="47"/>
      <c r="C80" s="47">
        <v>650</v>
      </c>
      <c r="D80" s="47">
        <v>550</v>
      </c>
      <c r="E80" s="56">
        <v>100</v>
      </c>
      <c r="F80" s="49" t="str">
        <f t="shared" si="1"/>
        <v>Oberon 100ml-pcs.</v>
      </c>
      <c r="G80" s="30" t="s">
        <v>271</v>
      </c>
      <c r="I80" s="51" t="s">
        <v>292</v>
      </c>
      <c r="J80" s="52"/>
      <c r="K80" s="52">
        <v>1320</v>
      </c>
      <c r="L80" s="52">
        <v>1300</v>
      </c>
      <c r="M80" s="52">
        <v>20</v>
      </c>
    </row>
    <row r="81" spans="1:13" x14ac:dyDescent="0.3">
      <c r="A81" s="46" t="s">
        <v>162</v>
      </c>
      <c r="B81" s="56"/>
      <c r="C81" s="56">
        <v>2120</v>
      </c>
      <c r="D81" s="56">
        <v>2120</v>
      </c>
      <c r="E81" s="56"/>
      <c r="F81" s="49" t="str">
        <f t="shared" si="1"/>
        <v>Oberon 200ml-pcs.</v>
      </c>
      <c r="G81" s="30" t="s">
        <v>272</v>
      </c>
      <c r="I81" s="51" t="s">
        <v>293</v>
      </c>
      <c r="J81" s="52"/>
      <c r="K81" s="52">
        <v>160</v>
      </c>
      <c r="L81" s="52">
        <v>160</v>
      </c>
      <c r="M81" s="52"/>
    </row>
    <row r="82" spans="1:13" x14ac:dyDescent="0.3">
      <c r="A82" s="46" t="s">
        <v>163</v>
      </c>
      <c r="B82" s="47"/>
      <c r="C82" s="47">
        <v>60</v>
      </c>
      <c r="D82" s="47">
        <v>60</v>
      </c>
      <c r="E82" s="56"/>
      <c r="F82" s="49" t="str">
        <f t="shared" si="1"/>
        <v>Oberon 500ml-pcs.</v>
      </c>
      <c r="G82" s="30" t="s">
        <v>273</v>
      </c>
      <c r="I82" s="51" t="s">
        <v>294</v>
      </c>
      <c r="J82" s="52">
        <v>180</v>
      </c>
      <c r="K82" s="52"/>
      <c r="L82" s="52">
        <v>180</v>
      </c>
      <c r="M82" s="52"/>
    </row>
    <row r="83" spans="1:13" x14ac:dyDescent="0.3">
      <c r="A83" s="29" t="s">
        <v>165</v>
      </c>
      <c r="B83" s="29">
        <v>100</v>
      </c>
      <c r="C83" s="29">
        <v>2800</v>
      </c>
      <c r="D83" s="29">
        <v>2700</v>
      </c>
      <c r="E83" s="30">
        <v>200</v>
      </c>
      <c r="F83" s="49" t="str">
        <f t="shared" si="1"/>
        <v>Planofix 100ml-pcs.</v>
      </c>
      <c r="G83" s="30" t="s">
        <v>274</v>
      </c>
      <c r="I83" s="51" t="s">
        <v>295</v>
      </c>
      <c r="J83" s="52"/>
      <c r="K83" s="52">
        <v>40</v>
      </c>
      <c r="L83" s="52">
        <v>40</v>
      </c>
      <c r="M83" s="52"/>
    </row>
    <row r="84" spans="1:13" x14ac:dyDescent="0.3">
      <c r="A84" s="29" t="s">
        <v>166</v>
      </c>
      <c r="F84" s="49" t="str">
        <f t="shared" si="1"/>
        <v>Planofix 1Lt.-pcs.</v>
      </c>
      <c r="G84" s="30" t="s">
        <v>275</v>
      </c>
      <c r="I84" s="51" t="s">
        <v>296</v>
      </c>
      <c r="J84" s="52"/>
      <c r="K84" s="52"/>
      <c r="L84" s="52"/>
      <c r="M84" s="52"/>
    </row>
    <row r="85" spans="1:13" x14ac:dyDescent="0.3">
      <c r="A85" s="29" t="s">
        <v>167</v>
      </c>
      <c r="F85" s="49" t="str">
        <f t="shared" si="1"/>
        <v>Planofix 250ml-pcs.</v>
      </c>
      <c r="G85" s="30" t="s">
        <v>276</v>
      </c>
      <c r="I85" s="51" t="s">
        <v>298</v>
      </c>
      <c r="J85" s="52">
        <v>15</v>
      </c>
      <c r="K85" s="52">
        <v>120</v>
      </c>
      <c r="L85" s="52">
        <v>135</v>
      </c>
      <c r="M85" s="52"/>
    </row>
    <row r="86" spans="1:13" x14ac:dyDescent="0.3">
      <c r="A86" s="29" t="s">
        <v>168</v>
      </c>
      <c r="F86" s="49" t="str">
        <f t="shared" si="1"/>
        <v>Planofix 500ml-pcs.</v>
      </c>
      <c r="G86" s="30" t="s">
        <v>277</v>
      </c>
      <c r="I86" s="51" t="s">
        <v>299</v>
      </c>
      <c r="J86" s="52"/>
      <c r="K86" s="52"/>
      <c r="L86" s="52"/>
      <c r="M86" s="52"/>
    </row>
    <row r="87" spans="1:13" x14ac:dyDescent="0.3">
      <c r="A87" s="29" t="s">
        <v>170</v>
      </c>
      <c r="F87" s="49" t="str">
        <f t="shared" si="1"/>
        <v>Profiler 250g-pcs.</v>
      </c>
      <c r="G87" s="30" t="s">
        <v>278</v>
      </c>
      <c r="I87" s="51" t="s">
        <v>300</v>
      </c>
      <c r="J87" s="52"/>
      <c r="K87" s="52">
        <v>1120</v>
      </c>
      <c r="L87" s="52">
        <v>1000</v>
      </c>
      <c r="M87" s="52">
        <v>120</v>
      </c>
    </row>
    <row r="88" spans="1:13" x14ac:dyDescent="0.3">
      <c r="A88" s="29" t="s">
        <v>172</v>
      </c>
      <c r="B88" s="29">
        <v>30</v>
      </c>
      <c r="D88" s="29">
        <v>30</v>
      </c>
      <c r="F88" s="49" t="str">
        <f t="shared" si="1"/>
        <v>Raxil 100g-pcs.</v>
      </c>
      <c r="G88" s="30" t="s">
        <v>314</v>
      </c>
      <c r="I88" s="51" t="s">
        <v>301</v>
      </c>
      <c r="J88" s="52"/>
      <c r="K88" s="52">
        <v>220</v>
      </c>
      <c r="L88" s="52">
        <v>200</v>
      </c>
      <c r="M88" s="52">
        <v>20</v>
      </c>
    </row>
    <row r="89" spans="1:13" x14ac:dyDescent="0.3">
      <c r="A89" s="29" t="s">
        <v>174</v>
      </c>
      <c r="C89" s="29">
        <v>1750</v>
      </c>
      <c r="D89" s="29">
        <v>1750</v>
      </c>
      <c r="F89" s="49" t="str">
        <f t="shared" si="1"/>
        <v>Regent Gold 100ml-pcs.</v>
      </c>
      <c r="G89" s="30" t="s">
        <v>279</v>
      </c>
      <c r="I89" s="51" t="s">
        <v>303</v>
      </c>
      <c r="J89" s="52"/>
      <c r="K89" s="52"/>
      <c r="L89" s="52"/>
      <c r="M89" s="52"/>
    </row>
    <row r="90" spans="1:13" x14ac:dyDescent="0.3">
      <c r="A90" s="29" t="s">
        <v>175</v>
      </c>
      <c r="C90" s="29">
        <v>680</v>
      </c>
      <c r="D90" s="29">
        <v>620</v>
      </c>
      <c r="E90" s="30">
        <v>60</v>
      </c>
      <c r="F90" s="49" t="str">
        <f t="shared" si="1"/>
        <v>Regent Gold 250ml-pcs.</v>
      </c>
      <c r="G90" s="30" t="s">
        <v>280</v>
      </c>
      <c r="I90" s="51" t="s">
        <v>304</v>
      </c>
      <c r="J90" s="52"/>
      <c r="K90" s="52">
        <v>240</v>
      </c>
      <c r="L90" s="52">
        <v>190</v>
      </c>
      <c r="M90" s="52">
        <v>50</v>
      </c>
    </row>
    <row r="91" spans="1:13" x14ac:dyDescent="0.3">
      <c r="A91" s="29" t="s">
        <v>177</v>
      </c>
      <c r="C91" s="29">
        <v>100</v>
      </c>
      <c r="D91" s="29">
        <v>100</v>
      </c>
      <c r="F91" s="49" t="str">
        <f t="shared" si="1"/>
        <v>Regent GR 1Kg.-pcs.</v>
      </c>
      <c r="G91" s="30" t="s">
        <v>281</v>
      </c>
      <c r="I91" s="51" t="s">
        <v>305</v>
      </c>
      <c r="J91" s="52"/>
      <c r="K91" s="52">
        <v>100</v>
      </c>
      <c r="L91" s="52">
        <v>100</v>
      </c>
      <c r="M91" s="52"/>
    </row>
    <row r="92" spans="1:13" x14ac:dyDescent="0.3">
      <c r="A92" s="29" t="s">
        <v>178</v>
      </c>
      <c r="C92" s="29">
        <v>1900</v>
      </c>
      <c r="D92" s="29">
        <v>1864</v>
      </c>
      <c r="E92" s="30">
        <v>36</v>
      </c>
      <c r="F92" s="49" t="str">
        <f t="shared" si="1"/>
        <v>Regent GR 5Kg.-pcs.</v>
      </c>
      <c r="G92" s="30" t="s">
        <v>282</v>
      </c>
      <c r="I92" s="51" t="s">
        <v>306</v>
      </c>
      <c r="J92" s="52"/>
      <c r="K92" s="52"/>
      <c r="L92" s="52"/>
      <c r="M92" s="52"/>
    </row>
    <row r="93" spans="1:13" x14ac:dyDescent="0.3">
      <c r="A93" s="29" t="s">
        <v>180</v>
      </c>
      <c r="B93" s="29">
        <v>50</v>
      </c>
      <c r="C93" s="29">
        <v>100</v>
      </c>
      <c r="D93" s="29">
        <v>150</v>
      </c>
      <c r="F93" s="49" t="str">
        <f t="shared" si="1"/>
        <v>Regent SC 100ml-pcs.</v>
      </c>
      <c r="G93" s="30" t="s">
        <v>283</v>
      </c>
      <c r="I93" s="51" t="s">
        <v>307</v>
      </c>
      <c r="J93" s="52"/>
      <c r="K93" s="52"/>
      <c r="L93" s="52"/>
      <c r="M93" s="52"/>
    </row>
    <row r="94" spans="1:13" x14ac:dyDescent="0.3">
      <c r="A94" s="29" t="s">
        <v>181</v>
      </c>
      <c r="C94" s="29">
        <v>460</v>
      </c>
      <c r="D94" s="29">
        <v>460</v>
      </c>
      <c r="F94" s="49" t="str">
        <f t="shared" si="1"/>
        <v>Regent SC 1Lt.-pcs.</v>
      </c>
      <c r="G94" s="30" t="s">
        <v>284</v>
      </c>
      <c r="I94" s="51" t="s">
        <v>308</v>
      </c>
      <c r="J94" s="52"/>
      <c r="K94" s="52">
        <v>90</v>
      </c>
      <c r="L94" s="52">
        <v>90</v>
      </c>
      <c r="M94" s="52"/>
    </row>
    <row r="95" spans="1:13" x14ac:dyDescent="0.3">
      <c r="A95" s="29" t="s">
        <v>182</v>
      </c>
      <c r="C95" s="29">
        <v>2880</v>
      </c>
      <c r="D95" s="29">
        <v>2840</v>
      </c>
      <c r="E95" s="30">
        <v>40</v>
      </c>
      <c r="F95" s="49" t="str">
        <f t="shared" si="1"/>
        <v>Regent SC 250ml-pcs.</v>
      </c>
      <c r="G95" s="30" t="s">
        <v>285</v>
      </c>
      <c r="I95" s="51" t="s">
        <v>309</v>
      </c>
      <c r="J95" s="52"/>
      <c r="K95" s="52">
        <v>20</v>
      </c>
      <c r="L95" s="52">
        <v>20</v>
      </c>
      <c r="M95" s="52"/>
    </row>
    <row r="96" spans="1:13" x14ac:dyDescent="0.3">
      <c r="A96" s="29" t="s">
        <v>183</v>
      </c>
      <c r="C96" s="29">
        <v>3440</v>
      </c>
      <c r="D96" s="29">
        <v>3340</v>
      </c>
      <c r="E96" s="30">
        <v>100</v>
      </c>
      <c r="F96" s="49" t="str">
        <f t="shared" ref="F96:F116" si="2">TRIM(A96&amp;"-pcs.")</f>
        <v>Regent SC 500ml-pcs.</v>
      </c>
      <c r="G96" s="30" t="s">
        <v>286</v>
      </c>
      <c r="I96" s="51" t="s">
        <v>310</v>
      </c>
      <c r="J96" s="52"/>
      <c r="K96" s="52">
        <v>480</v>
      </c>
      <c r="L96" s="52">
        <v>420</v>
      </c>
      <c r="M96" s="52">
        <v>60</v>
      </c>
    </row>
    <row r="97" spans="1:13" x14ac:dyDescent="0.3">
      <c r="A97" s="29" t="s">
        <v>185</v>
      </c>
      <c r="B97" s="29">
        <v>6</v>
      </c>
      <c r="D97" s="29">
        <v>6</v>
      </c>
      <c r="F97" s="49" t="str">
        <f t="shared" si="2"/>
        <v>Regent Ultra GR 10Kg.-pcs.</v>
      </c>
      <c r="G97" s="30" t="s">
        <v>315</v>
      </c>
      <c r="I97" s="51" t="s">
        <v>311</v>
      </c>
      <c r="J97" s="52"/>
      <c r="K97" s="52"/>
      <c r="L97" s="52"/>
      <c r="M97" s="52"/>
    </row>
    <row r="98" spans="1:13" x14ac:dyDescent="0.3">
      <c r="A98" s="29" t="s">
        <v>186</v>
      </c>
      <c r="F98" s="49" t="str">
        <f t="shared" si="2"/>
        <v>Regent Ultra GR 1Kg.-pcs.</v>
      </c>
      <c r="G98" s="30" t="s">
        <v>316</v>
      </c>
      <c r="I98" s="51" t="s">
        <v>312</v>
      </c>
      <c r="J98" s="52"/>
      <c r="K98" s="52"/>
      <c r="L98" s="52"/>
      <c r="M98" s="52"/>
    </row>
    <row r="99" spans="1:13" x14ac:dyDescent="0.3">
      <c r="A99" s="29" t="s">
        <v>187</v>
      </c>
      <c r="B99" s="29">
        <v>25</v>
      </c>
      <c r="C99" s="29">
        <v>750</v>
      </c>
      <c r="D99" s="29">
        <v>700</v>
      </c>
      <c r="E99" s="30">
        <v>75</v>
      </c>
      <c r="F99" s="49" t="str">
        <f t="shared" si="2"/>
        <v>Regent Ultra GR 4Kg.-pcs.</v>
      </c>
      <c r="G99" s="30" t="s">
        <v>287</v>
      </c>
      <c r="I99" s="51" t="s">
        <v>313</v>
      </c>
      <c r="J99" s="52"/>
      <c r="K99" s="52">
        <v>200</v>
      </c>
      <c r="L99" s="52">
        <v>200</v>
      </c>
      <c r="M99" s="52"/>
    </row>
    <row r="100" spans="1:13" x14ac:dyDescent="0.3">
      <c r="A100" s="29" t="s">
        <v>189</v>
      </c>
      <c r="C100" s="29">
        <v>200</v>
      </c>
      <c r="D100" s="29">
        <v>200</v>
      </c>
      <c r="F100" s="49" t="str">
        <f t="shared" si="2"/>
        <v>Sectin 100g-pcs.</v>
      </c>
      <c r="G100" s="30" t="s">
        <v>288</v>
      </c>
      <c r="I100" s="51" t="s">
        <v>314</v>
      </c>
      <c r="J100" s="52">
        <v>30</v>
      </c>
      <c r="K100" s="52"/>
      <c r="L100" s="52">
        <v>30</v>
      </c>
      <c r="M100" s="52"/>
    </row>
    <row r="101" spans="1:13" x14ac:dyDescent="0.3">
      <c r="A101" s="29" t="s">
        <v>191</v>
      </c>
      <c r="B101" s="29">
        <v>40</v>
      </c>
      <c r="C101" s="29">
        <v>180</v>
      </c>
      <c r="D101" s="29">
        <v>220</v>
      </c>
      <c r="F101" s="49" t="str">
        <f t="shared" si="2"/>
        <v>Sencor 100g-pcs.</v>
      </c>
      <c r="G101" s="30" t="s">
        <v>289</v>
      </c>
      <c r="I101" s="51" t="s">
        <v>315</v>
      </c>
      <c r="J101" s="52">
        <v>6</v>
      </c>
      <c r="K101" s="52"/>
      <c r="L101" s="52">
        <v>6</v>
      </c>
      <c r="M101" s="52"/>
    </row>
    <row r="102" spans="1:13" x14ac:dyDescent="0.3">
      <c r="A102" s="29" t="s">
        <v>192</v>
      </c>
      <c r="F102" s="49" t="str">
        <f t="shared" si="2"/>
        <v>Sencor 500g-pcs.</v>
      </c>
      <c r="G102" s="30" t="s">
        <v>317</v>
      </c>
      <c r="I102" s="51" t="s">
        <v>316</v>
      </c>
      <c r="J102" s="52"/>
      <c r="K102" s="52"/>
      <c r="L102" s="52"/>
      <c r="M102" s="52"/>
    </row>
    <row r="103" spans="1:13" x14ac:dyDescent="0.3">
      <c r="A103" s="29" t="s">
        <v>194</v>
      </c>
      <c r="B103" s="29">
        <v>50</v>
      </c>
      <c r="D103" s="29">
        <v>50</v>
      </c>
      <c r="F103" s="49" t="str">
        <f t="shared" si="2"/>
        <v>Simbola 100g-pcs.</v>
      </c>
      <c r="G103" s="30" t="s">
        <v>318</v>
      </c>
      <c r="I103" s="51" t="s">
        <v>317</v>
      </c>
      <c r="J103" s="52"/>
      <c r="K103" s="52"/>
      <c r="L103" s="52"/>
      <c r="M103" s="52"/>
    </row>
    <row r="104" spans="1:13" x14ac:dyDescent="0.3">
      <c r="A104" s="29" t="s">
        <v>196</v>
      </c>
      <c r="C104" s="29">
        <v>100</v>
      </c>
      <c r="D104" s="29">
        <v>100</v>
      </c>
      <c r="F104" s="49" t="str">
        <f t="shared" si="2"/>
        <v>Sivanto Prime 100ml-pcs.</v>
      </c>
      <c r="G104" s="30" t="s">
        <v>319</v>
      </c>
      <c r="I104" s="51" t="s">
        <v>318</v>
      </c>
      <c r="J104" s="52">
        <v>50</v>
      </c>
      <c r="K104" s="52"/>
      <c r="L104" s="52">
        <v>50</v>
      </c>
      <c r="M104" s="52"/>
    </row>
    <row r="105" spans="1:13" x14ac:dyDescent="0.3">
      <c r="A105" s="29" t="s">
        <v>197</v>
      </c>
      <c r="C105" s="29">
        <v>160</v>
      </c>
      <c r="D105" s="29">
        <v>160</v>
      </c>
      <c r="F105" s="49" t="str">
        <f t="shared" si="2"/>
        <v>Sivanto Prime 250ml-pcs.</v>
      </c>
      <c r="G105" s="30" t="s">
        <v>320</v>
      </c>
      <c r="I105" s="51" t="s">
        <v>319</v>
      </c>
      <c r="J105" s="52"/>
      <c r="K105" s="52">
        <v>100</v>
      </c>
      <c r="L105" s="52">
        <v>100</v>
      </c>
      <c r="M105" s="52"/>
    </row>
    <row r="106" spans="1:13" x14ac:dyDescent="0.3">
      <c r="A106" s="29" t="s">
        <v>198</v>
      </c>
      <c r="F106" s="49" t="str">
        <f t="shared" si="2"/>
        <v>Sivanto Prime 500ml-pcs.</v>
      </c>
      <c r="G106" s="30" t="s">
        <v>321</v>
      </c>
      <c r="I106" s="51" t="s">
        <v>320</v>
      </c>
      <c r="J106" s="52"/>
      <c r="K106" s="52">
        <v>160</v>
      </c>
      <c r="L106" s="52">
        <v>160</v>
      </c>
      <c r="M106" s="52"/>
    </row>
    <row r="107" spans="1:13" x14ac:dyDescent="0.3">
      <c r="A107" s="29" t="s">
        <v>200</v>
      </c>
      <c r="C107" s="29">
        <v>900</v>
      </c>
      <c r="D107" s="29">
        <v>900</v>
      </c>
      <c r="F107" s="49" t="str">
        <f t="shared" si="2"/>
        <v>Solomon 100ml-pcs.</v>
      </c>
      <c r="G107" s="30" t="s">
        <v>290</v>
      </c>
      <c r="I107" s="51" t="s">
        <v>321</v>
      </c>
      <c r="J107" s="52"/>
      <c r="K107" s="52"/>
      <c r="L107" s="52"/>
      <c r="M107" s="52"/>
    </row>
    <row r="108" spans="1:13" x14ac:dyDescent="0.3">
      <c r="A108" s="29" t="s">
        <v>201</v>
      </c>
      <c r="F108" s="49" t="str">
        <f t="shared" si="2"/>
        <v>Solomon 1 Lt.-pcs.</v>
      </c>
      <c r="G108" s="30" t="s">
        <v>291</v>
      </c>
      <c r="I108" s="51" t="s">
        <v>322</v>
      </c>
      <c r="J108" s="52"/>
      <c r="K108" s="52"/>
      <c r="L108" s="52"/>
      <c r="M108" s="52"/>
    </row>
    <row r="109" spans="1:13" x14ac:dyDescent="0.3">
      <c r="A109" s="29" t="s">
        <v>202</v>
      </c>
      <c r="C109" s="29">
        <v>1320</v>
      </c>
      <c r="D109" s="29">
        <v>1300</v>
      </c>
      <c r="E109" s="30">
        <v>20</v>
      </c>
      <c r="F109" s="49" t="str">
        <f t="shared" si="2"/>
        <v>Solomon 250ml-pcs.</v>
      </c>
      <c r="G109" s="30" t="s">
        <v>292</v>
      </c>
      <c r="I109" s="51" t="s">
        <v>323</v>
      </c>
      <c r="J109" s="52"/>
      <c r="K109" s="52"/>
      <c r="L109" s="52"/>
      <c r="M109" s="52"/>
    </row>
    <row r="110" spans="1:13" x14ac:dyDescent="0.3">
      <c r="A110" s="29" t="s">
        <v>203</v>
      </c>
      <c r="C110" s="29">
        <v>160</v>
      </c>
      <c r="D110" s="29">
        <v>160</v>
      </c>
      <c r="F110" s="49" t="str">
        <f t="shared" si="2"/>
        <v>Solomon 500ml-pcs.</v>
      </c>
      <c r="G110" s="30" t="s">
        <v>293</v>
      </c>
      <c r="I110" s="51" t="s">
        <v>324</v>
      </c>
      <c r="J110" s="52"/>
      <c r="K110" s="52"/>
      <c r="L110" s="52"/>
      <c r="M110" s="52"/>
    </row>
    <row r="111" spans="1:13" x14ac:dyDescent="0.3">
      <c r="A111" s="29" t="s">
        <v>205</v>
      </c>
      <c r="B111" s="29">
        <v>180</v>
      </c>
      <c r="D111" s="29">
        <v>180</v>
      </c>
      <c r="F111" s="49" t="str">
        <f t="shared" si="2"/>
        <v>Spintor 75ml-pcs.</v>
      </c>
      <c r="G111" s="30" t="s">
        <v>294</v>
      </c>
      <c r="I111" s="51" t="s">
        <v>217</v>
      </c>
      <c r="J111" s="52"/>
      <c r="K111" s="52">
        <v>1148</v>
      </c>
      <c r="L111" s="52">
        <v>1149</v>
      </c>
      <c r="M111" s="52">
        <v>-1</v>
      </c>
    </row>
    <row r="112" spans="1:13" x14ac:dyDescent="0.3">
      <c r="A112" s="29" t="s">
        <v>206</v>
      </c>
      <c r="F112" s="49" t="str">
        <f t="shared" si="2"/>
        <v>Spintor 7ml-pcs.</v>
      </c>
      <c r="G112" s="30" t="s">
        <v>322</v>
      </c>
      <c r="I112" s="51" t="s">
        <v>330</v>
      </c>
      <c r="J112" s="52"/>
      <c r="K112" s="52">
        <v>2240</v>
      </c>
      <c r="L112" s="52">
        <v>2120</v>
      </c>
      <c r="M112" s="52">
        <v>120</v>
      </c>
    </row>
    <row r="113" spans="1:13" x14ac:dyDescent="0.3">
      <c r="A113" s="29" t="s">
        <v>208</v>
      </c>
      <c r="F113" s="49" t="str">
        <f t="shared" si="2"/>
        <v>Topstar 100g-pcs.</v>
      </c>
      <c r="G113" s="30" t="s">
        <v>323</v>
      </c>
      <c r="I113" s="51" t="s">
        <v>328</v>
      </c>
      <c r="J113" s="52"/>
      <c r="K113" s="52">
        <v>2850</v>
      </c>
      <c r="L113" s="52">
        <v>2270</v>
      </c>
      <c r="M113" s="52">
        <v>580</v>
      </c>
    </row>
    <row r="114" spans="1:13" x14ac:dyDescent="0.3">
      <c r="A114" s="29" t="s">
        <v>209</v>
      </c>
      <c r="F114" s="49" t="str">
        <f t="shared" si="2"/>
        <v>Topstar 35g-pcs.</v>
      </c>
      <c r="G114" s="30" t="s">
        <v>324</v>
      </c>
      <c r="I114" s="51" t="s">
        <v>329</v>
      </c>
      <c r="J114" s="52"/>
      <c r="K114" s="52">
        <v>1500</v>
      </c>
      <c r="L114" s="52">
        <v>1500</v>
      </c>
      <c r="M114" s="52"/>
    </row>
    <row r="115" spans="1:13" x14ac:dyDescent="0.3">
      <c r="A115" s="29" t="s">
        <v>211</v>
      </c>
      <c r="C115" s="29">
        <v>40</v>
      </c>
      <c r="D115" s="29">
        <v>40</v>
      </c>
      <c r="F115" s="49" t="str">
        <f t="shared" si="2"/>
        <v>Whipsuper 250ml-pcs.</v>
      </c>
      <c r="G115" s="30" t="s">
        <v>295</v>
      </c>
      <c r="I115" s="51" t="s">
        <v>27</v>
      </c>
      <c r="J115" s="52">
        <v>944</v>
      </c>
      <c r="K115" s="52">
        <v>73232</v>
      </c>
      <c r="L115" s="52">
        <v>71274</v>
      </c>
      <c r="M115" s="52">
        <v>2902</v>
      </c>
    </row>
    <row r="116" spans="1:13" x14ac:dyDescent="0.3">
      <c r="A116" s="29" t="s">
        <v>212</v>
      </c>
      <c r="C116" s="29">
        <v>1148</v>
      </c>
      <c r="D116" s="29">
        <v>1149</v>
      </c>
      <c r="E116" s="30">
        <v>-1</v>
      </c>
      <c r="F116" s="49" t="str">
        <f t="shared" si="2"/>
        <v>Surpass Superb BG 475g-pcs.</v>
      </c>
      <c r="G116" s="30" t="s">
        <v>217</v>
      </c>
    </row>
  </sheetData>
  <conditionalFormatting sqref="G4">
    <cfRule type="duplicateValues" dxfId="16" priority="2"/>
  </conditionalFormatting>
  <conditionalFormatting sqref="G15">
    <cfRule type="duplicateValues" dxfId="1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16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32</v>
      </c>
      <c r="C3" s="3"/>
      <c r="D3" s="4"/>
      <c r="E3" s="38">
        <f t="shared" ref="E3:E4" ca="1" si="0">VLOOKUP($B3,FinalDeal_Vlookup,2,0)</f>
        <v>20</v>
      </c>
      <c r="F3" s="39">
        <f ca="1">VLOOKUP($B3,FinalDeal_Vlookup,3,0)</f>
        <v>1500</v>
      </c>
      <c r="G3" s="40">
        <v>0</v>
      </c>
      <c r="H3" s="40">
        <f t="shared" ref="H3:H4" ca="1" si="1">VLOOKUP($B3,FinalDeal_Vlookup,4,0)</f>
        <v>1520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0</v>
      </c>
    </row>
    <row r="4" spans="1:13" x14ac:dyDescent="0.3">
      <c r="A4" s="16"/>
      <c r="B4" s="4" t="s">
        <v>39</v>
      </c>
      <c r="C4" s="3"/>
      <c r="D4" s="4"/>
      <c r="E4" s="42">
        <f t="shared" ca="1" si="0"/>
        <v>0</v>
      </c>
      <c r="F4" s="39">
        <f t="shared" ref="F4:F115" ca="1" si="3">VLOOKUP($B4,FinalDeal_Vlookup,3,0)</f>
        <v>150</v>
      </c>
      <c r="G4" s="39">
        <v>0</v>
      </c>
      <c r="H4" s="39">
        <f t="shared" ca="1" si="1"/>
        <v>150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33</v>
      </c>
      <c r="C5" s="3"/>
      <c r="D5" s="4"/>
      <c r="E5" s="42">
        <f t="shared" ref="E5:E115" ca="1" si="4">VLOOKUP($B5,FinalDeal_Vlookup,2,0)</f>
        <v>0</v>
      </c>
      <c r="F5" s="39">
        <f t="shared" ca="1" si="3"/>
        <v>160</v>
      </c>
      <c r="G5" s="39">
        <v>0</v>
      </c>
      <c r="H5" s="39">
        <f t="shared" ref="H5:H115" ca="1" si="5">VLOOKUP($B5,FinalDeal_Vlookup,4,0)</f>
        <v>160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15" ca="1" si="6">VLOOKUP($B5,FinalDeal_Vlookup,5,0)</f>
        <v>0</v>
      </c>
    </row>
    <row r="6" spans="1:13" x14ac:dyDescent="0.3">
      <c r="A6" s="16"/>
      <c r="B6" s="4" t="s">
        <v>31</v>
      </c>
      <c r="C6" s="3"/>
      <c r="D6" s="4"/>
      <c r="E6" s="42">
        <f t="shared" ca="1" si="4"/>
        <v>0</v>
      </c>
      <c r="F6" s="39">
        <f t="shared" ca="1" si="3"/>
        <v>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0</v>
      </c>
    </row>
    <row r="7" spans="1:13" x14ac:dyDescent="0.3">
      <c r="A7" s="16"/>
      <c r="B7" s="4" t="s">
        <v>44</v>
      </c>
      <c r="C7" s="3"/>
      <c r="D7" s="4"/>
      <c r="E7" s="42">
        <f t="shared" ca="1" si="4"/>
        <v>0</v>
      </c>
      <c r="F7" s="39">
        <f t="shared" ca="1" si="3"/>
        <v>400</v>
      </c>
      <c r="G7" s="39">
        <v>0</v>
      </c>
      <c r="H7" s="39">
        <f t="shared" ca="1" si="5"/>
        <v>400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0</v>
      </c>
    </row>
    <row r="8" spans="1:13" x14ac:dyDescent="0.3">
      <c r="A8" s="16"/>
      <c r="B8" s="4" t="s">
        <v>219</v>
      </c>
      <c r="C8" s="3"/>
      <c r="D8" s="4"/>
      <c r="E8" s="42">
        <f t="shared" ca="1" si="4"/>
        <v>0</v>
      </c>
      <c r="F8" s="39">
        <f t="shared" ca="1" si="3"/>
        <v>640</v>
      </c>
      <c r="G8" s="39">
        <v>0</v>
      </c>
      <c r="H8" s="39">
        <f t="shared" ca="1" si="5"/>
        <v>640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0</v>
      </c>
    </row>
    <row r="9" spans="1:13" x14ac:dyDescent="0.3">
      <c r="A9" s="16"/>
      <c r="B9" s="4" t="s">
        <v>220</v>
      </c>
      <c r="C9" s="3"/>
      <c r="D9" s="4"/>
      <c r="E9" s="42">
        <f t="shared" ca="1" si="4"/>
        <v>0</v>
      </c>
      <c r="F9" s="39">
        <f t="shared" ca="1" si="3"/>
        <v>1180</v>
      </c>
      <c r="G9" s="39">
        <v>0</v>
      </c>
      <c r="H9" s="39">
        <f t="shared" ca="1" si="5"/>
        <v>1180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0</v>
      </c>
    </row>
    <row r="10" spans="1:13" x14ac:dyDescent="0.3">
      <c r="A10" s="16"/>
      <c r="B10" s="4" t="s">
        <v>221</v>
      </c>
      <c r="C10" s="3"/>
      <c r="D10" s="4"/>
      <c r="E10" s="42">
        <f t="shared" ca="1" si="4"/>
        <v>0</v>
      </c>
      <c r="F10" s="39">
        <f t="shared" ca="1" si="3"/>
        <v>210</v>
      </c>
      <c r="G10" s="39">
        <v>0</v>
      </c>
      <c r="H10" s="39">
        <f t="shared" ca="1" si="5"/>
        <v>200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10</v>
      </c>
    </row>
    <row r="11" spans="1:13" x14ac:dyDescent="0.3">
      <c r="A11" s="16"/>
      <c r="B11" s="4" t="s">
        <v>222</v>
      </c>
      <c r="C11" s="3"/>
      <c r="D11" s="4"/>
      <c r="E11" s="42">
        <f t="shared" ca="1" si="4"/>
        <v>0</v>
      </c>
      <c r="F11" s="39">
        <f t="shared" ca="1" si="3"/>
        <v>4720</v>
      </c>
      <c r="G11" s="39">
        <v>0</v>
      </c>
      <c r="H11" s="39">
        <f t="shared" ca="1" si="5"/>
        <v>4680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40</v>
      </c>
    </row>
    <row r="12" spans="1:13" x14ac:dyDescent="0.3">
      <c r="A12" s="16"/>
      <c r="B12" s="4" t="s">
        <v>223</v>
      </c>
      <c r="C12" s="3"/>
      <c r="D12" s="4"/>
      <c r="E12" s="42">
        <f t="shared" ca="1" si="4"/>
        <v>20</v>
      </c>
      <c r="F12" s="39">
        <f t="shared" ca="1" si="3"/>
        <v>1820</v>
      </c>
      <c r="G12" s="39">
        <v>0</v>
      </c>
      <c r="H12" s="39">
        <f t="shared" ca="1" si="5"/>
        <v>1780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60</v>
      </c>
    </row>
    <row r="13" spans="1:13" x14ac:dyDescent="0.3">
      <c r="A13" s="16"/>
      <c r="B13" s="4" t="s">
        <v>224</v>
      </c>
      <c r="C13" s="3"/>
      <c r="D13" s="4"/>
      <c r="E13" s="42">
        <f t="shared" ca="1" si="4"/>
        <v>0</v>
      </c>
      <c r="F13" s="39">
        <f t="shared" ca="1" si="3"/>
        <v>250</v>
      </c>
      <c r="G13" s="39">
        <v>0</v>
      </c>
      <c r="H13" s="39">
        <f t="shared" ca="1" si="5"/>
        <v>250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0</v>
      </c>
    </row>
    <row r="14" spans="1:13" x14ac:dyDescent="0.3">
      <c r="A14" s="16"/>
      <c r="B14" s="4" t="s">
        <v>225</v>
      </c>
      <c r="C14" s="3"/>
      <c r="D14" s="4"/>
      <c r="E14" s="42">
        <f t="shared" ca="1" si="4"/>
        <v>0</v>
      </c>
      <c r="F14" s="39">
        <f t="shared" ca="1" si="3"/>
        <v>2000</v>
      </c>
      <c r="G14" s="39">
        <v>0</v>
      </c>
      <c r="H14" s="39">
        <f t="shared" ca="1" si="5"/>
        <v>1950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50</v>
      </c>
    </row>
    <row r="15" spans="1:13" x14ac:dyDescent="0.3">
      <c r="A15" s="16"/>
      <c r="B15" s="4" t="s">
        <v>226</v>
      </c>
      <c r="C15" s="3"/>
      <c r="D15" s="4"/>
      <c r="E15" s="42">
        <f t="shared" ca="1" si="4"/>
        <v>0</v>
      </c>
      <c r="F15" s="39">
        <f t="shared" ca="1" si="3"/>
        <v>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0</v>
      </c>
    </row>
    <row r="16" spans="1:13" x14ac:dyDescent="0.3">
      <c r="A16" s="16"/>
      <c r="B16" s="4" t="s">
        <v>227</v>
      </c>
      <c r="C16" s="3"/>
      <c r="D16" s="4"/>
      <c r="E16" s="42">
        <f t="shared" ca="1" si="4"/>
        <v>0</v>
      </c>
      <c r="F16" s="39">
        <f t="shared" ca="1" si="3"/>
        <v>60</v>
      </c>
      <c r="G16" s="39">
        <v>0</v>
      </c>
      <c r="H16" s="39">
        <f t="shared" ca="1" si="5"/>
        <v>60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0</v>
      </c>
    </row>
    <row r="17" spans="1:13" x14ac:dyDescent="0.3">
      <c r="A17" s="16"/>
      <c r="B17" s="4" t="s">
        <v>228</v>
      </c>
      <c r="C17" s="3"/>
      <c r="D17" s="4"/>
      <c r="E17" s="42">
        <f t="shared" ca="1" si="4"/>
        <v>0</v>
      </c>
      <c r="F17" s="39">
        <f t="shared" ca="1" si="3"/>
        <v>0</v>
      </c>
      <c r="G17" s="39">
        <v>0</v>
      </c>
      <c r="H17" s="39">
        <f t="shared" ca="1" si="5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0</v>
      </c>
    </row>
    <row r="18" spans="1:13" x14ac:dyDescent="0.3">
      <c r="A18" s="16"/>
      <c r="B18" s="4" t="s">
        <v>229</v>
      </c>
      <c r="C18" s="3"/>
      <c r="D18" s="4"/>
      <c r="E18" s="42">
        <f t="shared" ca="1" si="4"/>
        <v>0</v>
      </c>
      <c r="F18" s="39">
        <f t="shared" ca="1" si="3"/>
        <v>2500</v>
      </c>
      <c r="G18" s="39">
        <v>0</v>
      </c>
      <c r="H18" s="39">
        <f t="shared" ca="1" si="5"/>
        <v>2470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30</v>
      </c>
    </row>
    <row r="19" spans="1:13" x14ac:dyDescent="0.3">
      <c r="A19" s="16"/>
      <c r="B19" s="4" t="s">
        <v>230</v>
      </c>
      <c r="C19" s="3"/>
      <c r="D19" s="4"/>
      <c r="E19" s="42">
        <f t="shared" ca="1" si="4"/>
        <v>0</v>
      </c>
      <c r="F19" s="39">
        <f t="shared" ca="1" si="3"/>
        <v>2550</v>
      </c>
      <c r="G19" s="39">
        <v>0</v>
      </c>
      <c r="H19" s="39">
        <f t="shared" ca="1" si="5"/>
        <v>2523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27</v>
      </c>
    </row>
    <row r="20" spans="1:13" x14ac:dyDescent="0.3">
      <c r="A20" s="16"/>
      <c r="B20" s="4" t="s">
        <v>231</v>
      </c>
      <c r="C20" s="3"/>
      <c r="D20" s="4"/>
      <c r="E20" s="42">
        <f t="shared" ca="1" si="4"/>
        <v>0</v>
      </c>
      <c r="F20" s="39">
        <f t="shared" ca="1" si="3"/>
        <v>60</v>
      </c>
      <c r="G20" s="39">
        <v>0</v>
      </c>
      <c r="H20" s="39">
        <f t="shared" ca="1" si="5"/>
        <v>60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0</v>
      </c>
    </row>
    <row r="21" spans="1:13" x14ac:dyDescent="0.3">
      <c r="A21" s="16"/>
      <c r="B21" s="4" t="s">
        <v>232</v>
      </c>
      <c r="C21" s="3"/>
      <c r="D21" s="4"/>
      <c r="E21" s="42">
        <f t="shared" ca="1" si="4"/>
        <v>40</v>
      </c>
      <c r="F21" s="39">
        <f t="shared" ca="1" si="3"/>
        <v>2500</v>
      </c>
      <c r="G21" s="39">
        <v>0</v>
      </c>
      <c r="H21" s="39">
        <f t="shared" ca="1" si="5"/>
        <v>2540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0</v>
      </c>
    </row>
    <row r="22" spans="1:13" x14ac:dyDescent="0.3">
      <c r="A22" s="16"/>
      <c r="B22" s="4" t="s">
        <v>233</v>
      </c>
      <c r="C22" s="3"/>
      <c r="D22" s="4"/>
      <c r="E22" s="42">
        <f t="shared" ca="1" si="4"/>
        <v>0</v>
      </c>
      <c r="F22" s="39">
        <f t="shared" ca="1" si="3"/>
        <v>60</v>
      </c>
      <c r="G22" s="39">
        <v>0</v>
      </c>
      <c r="H22" s="39">
        <f t="shared" ca="1" si="5"/>
        <v>15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45</v>
      </c>
    </row>
    <row r="23" spans="1:13" x14ac:dyDescent="0.3">
      <c r="A23" s="16"/>
      <c r="B23" s="4" t="s">
        <v>234</v>
      </c>
      <c r="C23" s="3"/>
      <c r="D23" s="4"/>
      <c r="E23" s="42">
        <f t="shared" ca="1" si="4"/>
        <v>0</v>
      </c>
      <c r="F23" s="39">
        <f t="shared" ca="1" si="3"/>
        <v>3950</v>
      </c>
      <c r="G23" s="39">
        <v>0</v>
      </c>
      <c r="H23" s="39">
        <f t="shared" ca="1" si="5"/>
        <v>3720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230</v>
      </c>
    </row>
    <row r="24" spans="1:13" x14ac:dyDescent="0.3">
      <c r="A24" s="16"/>
      <c r="B24" s="4" t="s">
        <v>235</v>
      </c>
      <c r="C24" s="3"/>
      <c r="D24" s="4"/>
      <c r="E24" s="42">
        <f t="shared" ca="1" si="4"/>
        <v>0</v>
      </c>
      <c r="F24" s="39">
        <f t="shared" ca="1" si="3"/>
        <v>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0</v>
      </c>
    </row>
    <row r="25" spans="1:13" x14ac:dyDescent="0.3">
      <c r="A25" s="16"/>
      <c r="B25" s="4" t="s">
        <v>236</v>
      </c>
      <c r="C25" s="3"/>
      <c r="D25" s="4"/>
      <c r="E25" s="42">
        <f t="shared" ca="1" si="4"/>
        <v>0</v>
      </c>
      <c r="F25" s="39">
        <f t="shared" ca="1" si="3"/>
        <v>160</v>
      </c>
      <c r="G25" s="39">
        <v>0</v>
      </c>
      <c r="H25" s="39">
        <f t="shared" ca="1" si="5"/>
        <v>160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237</v>
      </c>
      <c r="C26" s="3"/>
      <c r="D26" s="4"/>
      <c r="E26" s="42">
        <f t="shared" ca="1" si="4"/>
        <v>0</v>
      </c>
      <c r="F26" s="39">
        <f t="shared" ca="1" si="3"/>
        <v>20</v>
      </c>
      <c r="G26" s="39">
        <v>0</v>
      </c>
      <c r="H26" s="39">
        <f t="shared" ca="1" si="5"/>
        <v>20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0</v>
      </c>
    </row>
    <row r="27" spans="1:13" x14ac:dyDescent="0.3">
      <c r="A27" s="16"/>
      <c r="B27" s="4" t="s">
        <v>238</v>
      </c>
      <c r="C27" s="3"/>
      <c r="D27" s="4"/>
      <c r="E27" s="42">
        <f t="shared" ca="1" si="4"/>
        <v>0</v>
      </c>
      <c r="F27" s="39">
        <f t="shared" ca="1" si="3"/>
        <v>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239</v>
      </c>
      <c r="C28" s="3"/>
      <c r="D28" s="4"/>
      <c r="E28" s="42">
        <f t="shared" ca="1" si="4"/>
        <v>0</v>
      </c>
      <c r="F28" s="39">
        <f t="shared" ca="1" si="3"/>
        <v>0</v>
      </c>
      <c r="G28" s="39">
        <v>0</v>
      </c>
      <c r="H28" s="39">
        <f t="shared" ca="1" si="5"/>
        <v>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0</v>
      </c>
    </row>
    <row r="29" spans="1:13" x14ac:dyDescent="0.3">
      <c r="A29" s="16"/>
      <c r="B29" s="4" t="s">
        <v>240</v>
      </c>
      <c r="C29" s="3"/>
      <c r="D29" s="4"/>
      <c r="E29" s="42">
        <f t="shared" ca="1" si="4"/>
        <v>0</v>
      </c>
      <c r="F29" s="39">
        <f t="shared" ca="1" si="3"/>
        <v>0</v>
      </c>
      <c r="G29" s="39">
        <v>0</v>
      </c>
      <c r="H29" s="39">
        <f t="shared" ca="1" si="5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0</v>
      </c>
    </row>
    <row r="30" spans="1:13" x14ac:dyDescent="0.3">
      <c r="A30" s="16"/>
      <c r="B30" s="4" t="s">
        <v>241</v>
      </c>
      <c r="C30" s="3"/>
      <c r="D30" s="4"/>
      <c r="E30" s="42">
        <f t="shared" ca="1" si="4"/>
        <v>0</v>
      </c>
      <c r="F30" s="39">
        <f t="shared" ca="1" si="3"/>
        <v>40</v>
      </c>
      <c r="G30" s="39">
        <v>0</v>
      </c>
      <c r="H30" s="39">
        <f t="shared" ca="1" si="5"/>
        <v>40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242</v>
      </c>
      <c r="C31" s="3"/>
      <c r="D31" s="4"/>
      <c r="E31" s="42">
        <f t="shared" ca="1" si="4"/>
        <v>0</v>
      </c>
      <c r="F31" s="39">
        <f t="shared" ca="1" si="3"/>
        <v>0</v>
      </c>
      <c r="G31" s="39">
        <v>0</v>
      </c>
      <c r="H31" s="39">
        <f t="shared" ca="1" si="5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243</v>
      </c>
      <c r="C32" s="3"/>
      <c r="D32" s="4"/>
      <c r="E32" s="42">
        <f t="shared" ca="1" si="4"/>
        <v>60</v>
      </c>
      <c r="F32" s="39">
        <f t="shared" ca="1" si="3"/>
        <v>2200</v>
      </c>
      <c r="G32" s="39">
        <v>0</v>
      </c>
      <c r="H32" s="39">
        <f t="shared" ca="1" si="5"/>
        <v>2040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220</v>
      </c>
    </row>
    <row r="33" spans="1:13" x14ac:dyDescent="0.3">
      <c r="A33" s="16"/>
      <c r="B33" s="4" t="s">
        <v>244</v>
      </c>
      <c r="C33" s="3"/>
      <c r="D33" s="4"/>
      <c r="E33" s="42">
        <f t="shared" ca="1" si="4"/>
        <v>20</v>
      </c>
      <c r="F33" s="39">
        <f t="shared" ca="1" si="3"/>
        <v>440</v>
      </c>
      <c r="G33" s="39">
        <v>0</v>
      </c>
      <c r="H33" s="39">
        <f t="shared" ca="1" si="5"/>
        <v>460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0</v>
      </c>
    </row>
    <row r="34" spans="1:13" x14ac:dyDescent="0.3">
      <c r="A34" s="16"/>
      <c r="B34" s="4" t="s">
        <v>245</v>
      </c>
      <c r="C34" s="3"/>
      <c r="D34" s="4"/>
      <c r="E34" s="42">
        <f t="shared" ca="1" si="4"/>
        <v>0</v>
      </c>
      <c r="F34" s="39">
        <f t="shared" ca="1" si="3"/>
        <v>200</v>
      </c>
      <c r="G34" s="39">
        <v>0</v>
      </c>
      <c r="H34" s="39">
        <f t="shared" ca="1" si="5"/>
        <v>200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0</v>
      </c>
    </row>
    <row r="35" spans="1:13" x14ac:dyDescent="0.3">
      <c r="A35" s="16"/>
      <c r="B35" s="4" t="s">
        <v>246</v>
      </c>
      <c r="C35" s="3"/>
      <c r="D35" s="4"/>
      <c r="E35" s="42">
        <f t="shared" ca="1" si="4"/>
        <v>0</v>
      </c>
      <c r="F35" s="39">
        <f t="shared" ca="1" si="3"/>
        <v>440</v>
      </c>
      <c r="G35" s="39">
        <v>0</v>
      </c>
      <c r="H35" s="39">
        <f t="shared" ca="1" si="5"/>
        <v>400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40</v>
      </c>
    </row>
    <row r="36" spans="1:13" x14ac:dyDescent="0.3">
      <c r="A36" s="16"/>
      <c r="B36" s="4" t="s">
        <v>247</v>
      </c>
      <c r="C36" s="3"/>
      <c r="D36" s="4"/>
      <c r="E36" s="42">
        <f t="shared" ca="1" si="4"/>
        <v>0</v>
      </c>
      <c r="F36" s="39">
        <f t="shared" ca="1" si="3"/>
        <v>60</v>
      </c>
      <c r="G36" s="39">
        <v>0</v>
      </c>
      <c r="H36" s="39">
        <f t="shared" ca="1" si="5"/>
        <v>60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0</v>
      </c>
    </row>
    <row r="37" spans="1:13" x14ac:dyDescent="0.3">
      <c r="A37" s="16"/>
      <c r="B37" s="4" t="s">
        <v>248</v>
      </c>
      <c r="C37" s="3"/>
      <c r="D37" s="4"/>
      <c r="E37" s="42">
        <f t="shared" ca="1" si="4"/>
        <v>0</v>
      </c>
      <c r="F37" s="39">
        <f t="shared" ca="1" si="3"/>
        <v>0</v>
      </c>
      <c r="G37" s="39">
        <v>0</v>
      </c>
      <c r="H37" s="39">
        <f t="shared" ca="1" si="5"/>
        <v>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0</v>
      </c>
    </row>
    <row r="38" spans="1:13" x14ac:dyDescent="0.3">
      <c r="A38" s="16"/>
      <c r="B38" s="4" t="s">
        <v>249</v>
      </c>
      <c r="C38" s="3"/>
      <c r="D38" s="4"/>
      <c r="E38" s="42">
        <f t="shared" ca="1" si="4"/>
        <v>0</v>
      </c>
      <c r="F38" s="39">
        <f t="shared" ca="1" si="3"/>
        <v>150</v>
      </c>
      <c r="G38" s="39">
        <v>0</v>
      </c>
      <c r="H38" s="39">
        <f t="shared" ca="1" si="5"/>
        <v>50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100</v>
      </c>
    </row>
    <row r="39" spans="1:13" x14ac:dyDescent="0.3">
      <c r="A39" s="16"/>
      <c r="B39" s="4" t="s">
        <v>250</v>
      </c>
      <c r="C39" s="3"/>
      <c r="D39" s="4"/>
      <c r="E39" s="42">
        <f t="shared" ca="1" si="4"/>
        <v>0</v>
      </c>
      <c r="F39" s="39">
        <f t="shared" ca="1" si="3"/>
        <v>300</v>
      </c>
      <c r="G39" s="39">
        <v>0</v>
      </c>
      <c r="H39" s="39">
        <f t="shared" ca="1" si="5"/>
        <v>300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0</v>
      </c>
    </row>
    <row r="40" spans="1:13" x14ac:dyDescent="0.3">
      <c r="A40" s="16"/>
      <c r="B40" s="4" t="s">
        <v>251</v>
      </c>
      <c r="C40" s="3"/>
      <c r="D40" s="4"/>
      <c r="E40" s="42">
        <f t="shared" ca="1" si="4"/>
        <v>0</v>
      </c>
      <c r="F40" s="39">
        <f t="shared" ca="1" si="3"/>
        <v>0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</v>
      </c>
    </row>
    <row r="41" spans="1:13" x14ac:dyDescent="0.3">
      <c r="A41" s="16"/>
      <c r="B41" s="4" t="s">
        <v>252</v>
      </c>
      <c r="C41" s="3"/>
      <c r="D41" s="4"/>
      <c r="E41" s="42">
        <f t="shared" ca="1" si="4"/>
        <v>0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253</v>
      </c>
      <c r="C42" s="3"/>
      <c r="D42" s="4"/>
      <c r="E42" s="42">
        <f t="shared" ca="1" si="4"/>
        <v>0</v>
      </c>
      <c r="F42" s="39">
        <f t="shared" ca="1" si="3"/>
        <v>150</v>
      </c>
      <c r="G42" s="39">
        <v>0</v>
      </c>
      <c r="H42" s="39">
        <f t="shared" ca="1" si="5"/>
        <v>150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0</v>
      </c>
    </row>
    <row r="43" spans="1:13" x14ac:dyDescent="0.3">
      <c r="A43" s="16"/>
      <c r="B43" s="4" t="s">
        <v>254</v>
      </c>
      <c r="C43" s="3"/>
      <c r="D43" s="4"/>
      <c r="E43" s="42">
        <f t="shared" ca="1" si="4"/>
        <v>0</v>
      </c>
      <c r="F43" s="39">
        <f t="shared" ca="1" si="3"/>
        <v>40</v>
      </c>
      <c r="G43" s="39">
        <v>0</v>
      </c>
      <c r="H43" s="39">
        <f t="shared" ca="1" si="5"/>
        <v>40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0</v>
      </c>
    </row>
    <row r="44" spans="1:13" x14ac:dyDescent="0.3">
      <c r="A44" s="16"/>
      <c r="B44" s="4" t="s">
        <v>255</v>
      </c>
      <c r="C44" s="3"/>
      <c r="D44" s="4"/>
      <c r="E44" s="42">
        <f t="shared" ca="1" si="4"/>
        <v>20</v>
      </c>
      <c r="F44" s="39">
        <f t="shared" ca="1" si="3"/>
        <v>2560</v>
      </c>
      <c r="G44" s="39">
        <v>0</v>
      </c>
      <c r="H44" s="39">
        <f t="shared" ca="1" si="5"/>
        <v>2420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160</v>
      </c>
    </row>
    <row r="45" spans="1:13" x14ac:dyDescent="0.3">
      <c r="A45" s="16"/>
      <c r="B45" s="4" t="s">
        <v>256</v>
      </c>
      <c r="C45" s="3"/>
      <c r="D45" s="4"/>
      <c r="E45" s="42">
        <f t="shared" ca="1" si="4"/>
        <v>0</v>
      </c>
      <c r="F45" s="39">
        <f t="shared" ca="1" si="3"/>
        <v>0</v>
      </c>
      <c r="G45" s="39">
        <v>0</v>
      </c>
      <c r="H45" s="39">
        <f t="shared" ca="1" si="5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0</v>
      </c>
    </row>
    <row r="46" spans="1:13" x14ac:dyDescent="0.3">
      <c r="A46" s="16"/>
      <c r="B46" s="4" t="s">
        <v>257</v>
      </c>
      <c r="C46" s="3"/>
      <c r="D46" s="4"/>
      <c r="E46" s="42">
        <f t="shared" ca="1" si="4"/>
        <v>0</v>
      </c>
      <c r="F46" s="39">
        <f t="shared" ca="1" si="3"/>
        <v>0</v>
      </c>
      <c r="G46" s="39">
        <v>0</v>
      </c>
      <c r="H46" s="39">
        <f t="shared" ca="1" si="5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0</v>
      </c>
    </row>
    <row r="47" spans="1:13" x14ac:dyDescent="0.3">
      <c r="A47" s="16"/>
      <c r="B47" s="4" t="s">
        <v>258</v>
      </c>
      <c r="C47" s="3"/>
      <c r="D47" s="4"/>
      <c r="E47" s="42">
        <f t="shared" ca="1" si="4"/>
        <v>0</v>
      </c>
      <c r="F47" s="39">
        <f t="shared" ca="1" si="3"/>
        <v>2240</v>
      </c>
      <c r="G47" s="39">
        <v>0</v>
      </c>
      <c r="H47" s="39">
        <f t="shared" ca="1" si="5"/>
        <v>2240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0</v>
      </c>
    </row>
    <row r="48" spans="1:13" x14ac:dyDescent="0.3">
      <c r="A48" s="16"/>
      <c r="B48" s="4" t="s">
        <v>259</v>
      </c>
      <c r="C48" s="3"/>
      <c r="D48" s="4"/>
      <c r="E48" s="42">
        <f t="shared" ca="1" si="4"/>
        <v>0</v>
      </c>
      <c r="F48" s="39">
        <f t="shared" ca="1" si="3"/>
        <v>580</v>
      </c>
      <c r="G48" s="39">
        <v>0</v>
      </c>
      <c r="H48" s="39">
        <f t="shared" ca="1" si="5"/>
        <v>580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x14ac:dyDescent="0.3">
      <c r="A49" s="16"/>
      <c r="B49" s="4" t="s">
        <v>260</v>
      </c>
      <c r="C49" s="3"/>
      <c r="D49" s="4"/>
      <c r="E49" s="42">
        <f t="shared" ca="1" si="4"/>
        <v>8</v>
      </c>
      <c r="F49" s="39">
        <f t="shared" ca="1" si="3"/>
        <v>16</v>
      </c>
      <c r="G49" s="39">
        <v>0</v>
      </c>
      <c r="H49" s="39">
        <f t="shared" ca="1" si="5"/>
        <v>24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0</v>
      </c>
    </row>
    <row r="50" spans="1:13" x14ac:dyDescent="0.3">
      <c r="A50" s="16"/>
      <c r="B50" s="4" t="s">
        <v>261</v>
      </c>
      <c r="C50" s="3"/>
      <c r="D50" s="4"/>
      <c r="E50" s="42">
        <f t="shared" ca="1" si="4"/>
        <v>0</v>
      </c>
      <c r="F50" s="39">
        <f t="shared" ca="1" si="3"/>
        <v>350</v>
      </c>
      <c r="G50" s="39">
        <v>0</v>
      </c>
      <c r="H50" s="39">
        <f t="shared" ca="1" si="5"/>
        <v>350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0</v>
      </c>
    </row>
    <row r="51" spans="1:13" x14ac:dyDescent="0.3">
      <c r="A51" s="16"/>
      <c r="B51" s="4" t="s">
        <v>262</v>
      </c>
      <c r="C51" s="3"/>
      <c r="D51" s="4"/>
      <c r="E51" s="42">
        <f t="shared" ca="1" si="4"/>
        <v>0</v>
      </c>
      <c r="F51" s="39">
        <f t="shared" ca="1" si="3"/>
        <v>398</v>
      </c>
      <c r="G51" s="39">
        <v>0</v>
      </c>
      <c r="H51" s="39">
        <f t="shared" ca="1" si="5"/>
        <v>398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0</v>
      </c>
    </row>
    <row r="52" spans="1:13" x14ac:dyDescent="0.3">
      <c r="A52" s="16"/>
      <c r="B52" s="4" t="s">
        <v>263</v>
      </c>
      <c r="C52" s="3"/>
      <c r="D52" s="4"/>
      <c r="E52" s="42">
        <f t="shared" ca="1" si="4"/>
        <v>0</v>
      </c>
      <c r="F52" s="39">
        <f t="shared" ca="1" si="3"/>
        <v>150</v>
      </c>
      <c r="G52" s="39">
        <v>0</v>
      </c>
      <c r="H52" s="39">
        <f t="shared" ca="1" si="5"/>
        <v>150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0</v>
      </c>
    </row>
    <row r="53" spans="1:13" x14ac:dyDescent="0.3">
      <c r="A53" s="16"/>
      <c r="B53" s="4" t="s">
        <v>264</v>
      </c>
      <c r="C53" s="3"/>
      <c r="D53" s="4"/>
      <c r="E53" s="42">
        <f t="shared" ca="1" si="4"/>
        <v>0</v>
      </c>
      <c r="F53" s="39">
        <f t="shared" ca="1" si="3"/>
        <v>750</v>
      </c>
      <c r="G53" s="39">
        <v>0</v>
      </c>
      <c r="H53" s="39">
        <f t="shared" ca="1" si="5"/>
        <v>720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30</v>
      </c>
    </row>
    <row r="54" spans="1:13" x14ac:dyDescent="0.3">
      <c r="A54" s="16"/>
      <c r="B54" s="4" t="s">
        <v>265</v>
      </c>
      <c r="C54" s="3"/>
      <c r="D54" s="4"/>
      <c r="E54" s="42">
        <f t="shared" ca="1" si="4"/>
        <v>0</v>
      </c>
      <c r="F54" s="39">
        <f t="shared" ca="1" si="3"/>
        <v>1360</v>
      </c>
      <c r="G54" s="39">
        <v>0</v>
      </c>
      <c r="H54" s="39">
        <f t="shared" ca="1" si="5"/>
        <v>1320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40</v>
      </c>
    </row>
    <row r="55" spans="1:13" x14ac:dyDescent="0.3">
      <c r="A55" s="16"/>
      <c r="B55" s="4" t="s">
        <v>266</v>
      </c>
      <c r="C55" s="3"/>
      <c r="D55" s="4"/>
      <c r="E55" s="42">
        <f t="shared" ca="1" si="4"/>
        <v>220</v>
      </c>
      <c r="F55" s="39">
        <f t="shared" ca="1" si="3"/>
        <v>2750</v>
      </c>
      <c r="G55" s="39">
        <v>0</v>
      </c>
      <c r="H55" s="39">
        <f t="shared" ca="1" si="5"/>
        <v>2850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120</v>
      </c>
    </row>
    <row r="56" spans="1:13" x14ac:dyDescent="0.3">
      <c r="A56" s="16"/>
      <c r="B56" s="4" t="s">
        <v>267</v>
      </c>
      <c r="C56" s="3"/>
      <c r="D56" s="4"/>
      <c r="E56" s="42">
        <f t="shared" ca="1" si="4"/>
        <v>0</v>
      </c>
      <c r="F56" s="39">
        <f t="shared" ca="1" si="3"/>
        <v>10</v>
      </c>
      <c r="G56" s="39">
        <v>0</v>
      </c>
      <c r="H56" s="39">
        <f t="shared" ca="1" si="5"/>
        <v>10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0</v>
      </c>
    </row>
    <row r="57" spans="1:13" x14ac:dyDescent="0.3">
      <c r="A57" s="16"/>
      <c r="B57" s="4" t="s">
        <v>268</v>
      </c>
      <c r="C57" s="3"/>
      <c r="D57" s="4"/>
      <c r="E57" s="42">
        <f t="shared" ca="1" si="4"/>
        <v>40</v>
      </c>
      <c r="F57" s="39">
        <f t="shared" ca="1" si="3"/>
        <v>1280</v>
      </c>
      <c r="G57" s="39">
        <v>0</v>
      </c>
      <c r="H57" s="39">
        <f t="shared" ca="1" si="5"/>
        <v>1200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120</v>
      </c>
    </row>
    <row r="58" spans="1:13" x14ac:dyDescent="0.3">
      <c r="A58" s="16"/>
      <c r="B58" s="4" t="s">
        <v>269</v>
      </c>
      <c r="C58" s="3"/>
      <c r="D58" s="4"/>
      <c r="E58" s="42">
        <f t="shared" ca="1" si="4"/>
        <v>0</v>
      </c>
      <c r="F58" s="39">
        <f t="shared" ca="1" si="3"/>
        <v>100</v>
      </c>
      <c r="G58" s="39">
        <v>0</v>
      </c>
      <c r="H58" s="39">
        <f t="shared" ca="1" si="5"/>
        <v>100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0</v>
      </c>
    </row>
    <row r="59" spans="1:13" x14ac:dyDescent="0.3">
      <c r="A59" s="16"/>
      <c r="B59" s="4" t="s">
        <v>270</v>
      </c>
      <c r="C59" s="3"/>
      <c r="D59" s="4"/>
      <c r="E59" s="42">
        <f t="shared" ca="1" si="4"/>
        <v>0</v>
      </c>
      <c r="F59" s="39">
        <f t="shared" ca="1" si="3"/>
        <v>700</v>
      </c>
      <c r="G59" s="39">
        <v>0</v>
      </c>
      <c r="H59" s="39">
        <f t="shared" ca="1" si="5"/>
        <v>700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0</v>
      </c>
    </row>
    <row r="60" spans="1:13" x14ac:dyDescent="0.3">
      <c r="A60" s="16"/>
      <c r="B60" s="4" t="s">
        <v>271</v>
      </c>
      <c r="C60" s="3"/>
      <c r="D60" s="4"/>
      <c r="E60" s="42">
        <f t="shared" ca="1" si="4"/>
        <v>0</v>
      </c>
      <c r="F60" s="39">
        <f t="shared" ca="1" si="3"/>
        <v>650</v>
      </c>
      <c r="G60" s="39">
        <v>0</v>
      </c>
      <c r="H60" s="39">
        <f t="shared" ca="1" si="5"/>
        <v>550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100</v>
      </c>
    </row>
    <row r="61" spans="1:13" x14ac:dyDescent="0.3">
      <c r="A61" s="16"/>
      <c r="B61" s="4" t="s">
        <v>272</v>
      </c>
      <c r="C61" s="3"/>
      <c r="D61" s="4"/>
      <c r="E61" s="42">
        <f t="shared" ca="1" si="4"/>
        <v>0</v>
      </c>
      <c r="F61" s="39">
        <f t="shared" ca="1" si="3"/>
        <v>2120</v>
      </c>
      <c r="G61" s="39">
        <v>0</v>
      </c>
      <c r="H61" s="39">
        <f t="shared" ca="1" si="5"/>
        <v>2120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0</v>
      </c>
    </row>
    <row r="62" spans="1:13" x14ac:dyDescent="0.3">
      <c r="A62" s="16"/>
      <c r="B62" s="4" t="s">
        <v>273</v>
      </c>
      <c r="C62" s="3"/>
      <c r="D62" s="4"/>
      <c r="E62" s="42">
        <f t="shared" ca="1" si="4"/>
        <v>0</v>
      </c>
      <c r="F62" s="39">
        <f t="shared" ca="1" si="3"/>
        <v>60</v>
      </c>
      <c r="G62" s="39">
        <v>0</v>
      </c>
      <c r="H62" s="39">
        <f t="shared" ca="1" si="5"/>
        <v>60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0</v>
      </c>
    </row>
    <row r="63" spans="1:13" x14ac:dyDescent="0.3">
      <c r="A63" s="16"/>
      <c r="B63" s="4" t="s">
        <v>274</v>
      </c>
      <c r="C63" s="3"/>
      <c r="D63" s="4"/>
      <c r="E63" s="42">
        <f t="shared" ca="1" si="4"/>
        <v>100</v>
      </c>
      <c r="F63" s="39">
        <f t="shared" ca="1" si="3"/>
        <v>2800</v>
      </c>
      <c r="G63" s="39">
        <v>0</v>
      </c>
      <c r="H63" s="39">
        <f t="shared" ca="1" si="5"/>
        <v>2700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200</v>
      </c>
    </row>
    <row r="64" spans="1:13" x14ac:dyDescent="0.3">
      <c r="A64" s="16"/>
      <c r="B64" s="4" t="s">
        <v>275</v>
      </c>
      <c r="C64" s="3"/>
      <c r="D64" s="4"/>
      <c r="E64" s="42">
        <f t="shared" ca="1" si="4"/>
        <v>0</v>
      </c>
      <c r="F64" s="39">
        <f t="shared" ca="1" si="3"/>
        <v>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0</v>
      </c>
    </row>
    <row r="65" spans="1:13" x14ac:dyDescent="0.3">
      <c r="A65" s="16"/>
      <c r="B65" s="4" t="s">
        <v>276</v>
      </c>
      <c r="C65" s="3"/>
      <c r="D65" s="4"/>
      <c r="E65" s="42">
        <f t="shared" ca="1" si="4"/>
        <v>0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0</v>
      </c>
    </row>
    <row r="66" spans="1:13" x14ac:dyDescent="0.3">
      <c r="A66" s="16"/>
      <c r="B66" s="4" t="s">
        <v>277</v>
      </c>
      <c r="C66" s="3"/>
      <c r="D66" s="4"/>
      <c r="E66" s="42">
        <f t="shared" ca="1" si="4"/>
        <v>0</v>
      </c>
      <c r="F66" s="39">
        <f t="shared" ca="1" si="3"/>
        <v>0</v>
      </c>
      <c r="G66" s="39">
        <v>0</v>
      </c>
      <c r="H66" s="39">
        <f t="shared" ca="1" si="5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0</v>
      </c>
    </row>
    <row r="67" spans="1:13" x14ac:dyDescent="0.3">
      <c r="A67" s="16"/>
      <c r="B67" s="4" t="s">
        <v>278</v>
      </c>
      <c r="C67" s="3"/>
      <c r="D67" s="4"/>
      <c r="E67" s="42">
        <f t="shared" ca="1" si="4"/>
        <v>0</v>
      </c>
      <c r="F67" s="39">
        <f t="shared" ca="1" si="3"/>
        <v>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0</v>
      </c>
    </row>
    <row r="68" spans="1:13" x14ac:dyDescent="0.3">
      <c r="A68" s="16"/>
      <c r="B68" s="4" t="s">
        <v>279</v>
      </c>
      <c r="C68" s="3"/>
      <c r="D68" s="4"/>
      <c r="E68" s="42">
        <f t="shared" ca="1" si="4"/>
        <v>0</v>
      </c>
      <c r="F68" s="39">
        <f t="shared" ca="1" si="3"/>
        <v>1750</v>
      </c>
      <c r="G68" s="39">
        <v>0</v>
      </c>
      <c r="H68" s="39">
        <f t="shared" ca="1" si="5"/>
        <v>1750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0</v>
      </c>
    </row>
    <row r="69" spans="1:13" x14ac:dyDescent="0.3">
      <c r="A69" s="16"/>
      <c r="B69" s="4" t="s">
        <v>280</v>
      </c>
      <c r="C69" s="3"/>
      <c r="D69" s="4"/>
      <c r="E69" s="42">
        <f t="shared" ca="1" si="4"/>
        <v>0</v>
      </c>
      <c r="F69" s="39">
        <f t="shared" ca="1" si="3"/>
        <v>680</v>
      </c>
      <c r="G69" s="39">
        <v>0</v>
      </c>
      <c r="H69" s="39">
        <f t="shared" ca="1" si="5"/>
        <v>620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60</v>
      </c>
    </row>
    <row r="70" spans="1:13" x14ac:dyDescent="0.3">
      <c r="A70" s="16"/>
      <c r="B70" s="4" t="s">
        <v>281</v>
      </c>
      <c r="C70" s="3"/>
      <c r="D70" s="4"/>
      <c r="E70" s="42">
        <f t="shared" ca="1" si="4"/>
        <v>0</v>
      </c>
      <c r="F70" s="39">
        <f t="shared" ca="1" si="3"/>
        <v>100</v>
      </c>
      <c r="G70" s="39">
        <v>0</v>
      </c>
      <c r="H70" s="39">
        <f t="shared" ca="1" si="5"/>
        <v>100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0</v>
      </c>
    </row>
    <row r="71" spans="1:13" x14ac:dyDescent="0.3">
      <c r="A71" s="16"/>
      <c r="B71" s="4" t="s">
        <v>282</v>
      </c>
      <c r="C71" s="3"/>
      <c r="D71" s="4"/>
      <c r="E71" s="42">
        <f t="shared" ca="1" si="4"/>
        <v>0</v>
      </c>
      <c r="F71" s="39">
        <f t="shared" ca="1" si="3"/>
        <v>1900</v>
      </c>
      <c r="G71" s="39">
        <v>0</v>
      </c>
      <c r="H71" s="39">
        <f t="shared" ca="1" si="5"/>
        <v>1864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36</v>
      </c>
    </row>
    <row r="72" spans="1:13" x14ac:dyDescent="0.3">
      <c r="A72" s="16"/>
      <c r="B72" s="4" t="s">
        <v>283</v>
      </c>
      <c r="C72" s="3"/>
      <c r="D72" s="4"/>
      <c r="E72" s="42">
        <f t="shared" ca="1" si="4"/>
        <v>50</v>
      </c>
      <c r="F72" s="39">
        <f t="shared" ca="1" si="3"/>
        <v>100</v>
      </c>
      <c r="G72" s="39">
        <v>0</v>
      </c>
      <c r="H72" s="39">
        <f t="shared" ca="1" si="5"/>
        <v>150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0</v>
      </c>
    </row>
    <row r="73" spans="1:13" x14ac:dyDescent="0.3">
      <c r="A73" s="16"/>
      <c r="B73" s="4" t="s">
        <v>284</v>
      </c>
      <c r="C73" s="3"/>
      <c r="D73" s="4"/>
      <c r="E73" s="42">
        <f t="shared" ca="1" si="4"/>
        <v>0</v>
      </c>
      <c r="F73" s="39">
        <f t="shared" ca="1" si="3"/>
        <v>460</v>
      </c>
      <c r="G73" s="39">
        <v>0</v>
      </c>
      <c r="H73" s="39">
        <f t="shared" ca="1" si="5"/>
        <v>460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0</v>
      </c>
    </row>
    <row r="74" spans="1:13" x14ac:dyDescent="0.3">
      <c r="A74" s="16"/>
      <c r="B74" s="4" t="s">
        <v>285</v>
      </c>
      <c r="C74" s="3"/>
      <c r="D74" s="4"/>
      <c r="E74" s="42">
        <f t="shared" ca="1" si="4"/>
        <v>0</v>
      </c>
      <c r="F74" s="39">
        <f t="shared" ca="1" si="3"/>
        <v>2880</v>
      </c>
      <c r="G74" s="39">
        <v>0</v>
      </c>
      <c r="H74" s="39">
        <f t="shared" ca="1" si="5"/>
        <v>2840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40</v>
      </c>
    </row>
    <row r="75" spans="1:13" x14ac:dyDescent="0.3">
      <c r="A75" s="16"/>
      <c r="B75" s="4" t="s">
        <v>286</v>
      </c>
      <c r="C75" s="3"/>
      <c r="D75" s="4"/>
      <c r="E75" s="42">
        <f t="shared" ca="1" si="4"/>
        <v>0</v>
      </c>
      <c r="F75" s="39">
        <f t="shared" ca="1" si="3"/>
        <v>3440</v>
      </c>
      <c r="G75" s="39">
        <v>0</v>
      </c>
      <c r="H75" s="39">
        <f t="shared" ca="1" si="5"/>
        <v>3340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100</v>
      </c>
    </row>
    <row r="76" spans="1:13" x14ac:dyDescent="0.3">
      <c r="A76" s="16"/>
      <c r="B76" s="4" t="s">
        <v>287</v>
      </c>
      <c r="C76" s="3"/>
      <c r="D76" s="4"/>
      <c r="E76" s="42">
        <f t="shared" ca="1" si="4"/>
        <v>25</v>
      </c>
      <c r="F76" s="39">
        <f t="shared" ca="1" si="3"/>
        <v>750</v>
      </c>
      <c r="G76" s="39">
        <v>0</v>
      </c>
      <c r="H76" s="39">
        <f t="shared" ca="1" si="5"/>
        <v>700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75</v>
      </c>
    </row>
    <row r="77" spans="1:13" x14ac:dyDescent="0.3">
      <c r="A77" s="16"/>
      <c r="B77" s="4" t="s">
        <v>288</v>
      </c>
      <c r="C77" s="3"/>
      <c r="D77" s="4"/>
      <c r="E77" s="42">
        <f t="shared" ca="1" si="4"/>
        <v>0</v>
      </c>
      <c r="F77" s="39">
        <f t="shared" ca="1" si="3"/>
        <v>200</v>
      </c>
      <c r="G77" s="39">
        <v>0</v>
      </c>
      <c r="H77" s="39">
        <f t="shared" ca="1" si="5"/>
        <v>200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0</v>
      </c>
    </row>
    <row r="78" spans="1:13" x14ac:dyDescent="0.3">
      <c r="A78" s="16"/>
      <c r="B78" s="4" t="s">
        <v>289</v>
      </c>
      <c r="C78" s="3"/>
      <c r="D78" s="4"/>
      <c r="E78" s="42">
        <f t="shared" ca="1" si="4"/>
        <v>40</v>
      </c>
      <c r="F78" s="39">
        <f t="shared" ca="1" si="3"/>
        <v>180</v>
      </c>
      <c r="G78" s="39">
        <v>0</v>
      </c>
      <c r="H78" s="39">
        <f t="shared" ca="1" si="5"/>
        <v>220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0</v>
      </c>
    </row>
    <row r="79" spans="1:13" x14ac:dyDescent="0.3">
      <c r="A79" s="16"/>
      <c r="B79" s="4" t="s">
        <v>290</v>
      </c>
      <c r="C79" s="3"/>
      <c r="D79" s="4"/>
      <c r="E79" s="42">
        <f t="shared" ca="1" si="4"/>
        <v>0</v>
      </c>
      <c r="F79" s="39">
        <f t="shared" ca="1" si="3"/>
        <v>900</v>
      </c>
      <c r="G79" s="39">
        <v>0</v>
      </c>
      <c r="H79" s="39">
        <f t="shared" ca="1" si="5"/>
        <v>900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0</v>
      </c>
    </row>
    <row r="80" spans="1:13" x14ac:dyDescent="0.3">
      <c r="A80" s="16"/>
      <c r="B80" s="4" t="s">
        <v>291</v>
      </c>
      <c r="C80" s="3"/>
      <c r="D80" s="4"/>
      <c r="E80" s="42">
        <f t="shared" ca="1" si="4"/>
        <v>0</v>
      </c>
      <c r="F80" s="39">
        <f t="shared" ca="1" si="3"/>
        <v>0</v>
      </c>
      <c r="G80" s="39">
        <v>0</v>
      </c>
      <c r="H80" s="39">
        <f t="shared" ca="1" si="5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0</v>
      </c>
    </row>
    <row r="81" spans="1:13" x14ac:dyDescent="0.3">
      <c r="A81" s="16"/>
      <c r="B81" s="4" t="s">
        <v>292</v>
      </c>
      <c r="C81" s="3"/>
      <c r="D81" s="4"/>
      <c r="E81" s="42">
        <f t="shared" ca="1" si="4"/>
        <v>0</v>
      </c>
      <c r="F81" s="39">
        <f t="shared" ca="1" si="3"/>
        <v>1320</v>
      </c>
      <c r="G81" s="39">
        <v>0</v>
      </c>
      <c r="H81" s="39">
        <f t="shared" ca="1" si="5"/>
        <v>1300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20</v>
      </c>
    </row>
    <row r="82" spans="1:13" x14ac:dyDescent="0.3">
      <c r="A82" s="16"/>
      <c r="B82" s="4" t="s">
        <v>293</v>
      </c>
      <c r="C82" s="3"/>
      <c r="D82" s="4"/>
      <c r="E82" s="42">
        <f t="shared" ca="1" si="4"/>
        <v>0</v>
      </c>
      <c r="F82" s="39">
        <f t="shared" ca="1" si="3"/>
        <v>160</v>
      </c>
      <c r="G82" s="39">
        <v>0</v>
      </c>
      <c r="H82" s="39">
        <f t="shared" ca="1" si="5"/>
        <v>160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0</v>
      </c>
    </row>
    <row r="83" spans="1:13" x14ac:dyDescent="0.3">
      <c r="A83" s="16"/>
      <c r="B83" s="4" t="s">
        <v>294</v>
      </c>
      <c r="C83" s="3"/>
      <c r="D83" s="4"/>
      <c r="E83" s="42">
        <f t="shared" ca="1" si="4"/>
        <v>180</v>
      </c>
      <c r="F83" s="39">
        <f t="shared" ca="1" si="3"/>
        <v>0</v>
      </c>
      <c r="G83" s="39">
        <v>0</v>
      </c>
      <c r="H83" s="39">
        <f t="shared" ca="1" si="5"/>
        <v>180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0</v>
      </c>
    </row>
    <row r="84" spans="1:13" x14ac:dyDescent="0.3">
      <c r="A84" s="16"/>
      <c r="B84" s="4" t="s">
        <v>295</v>
      </c>
      <c r="C84" s="3"/>
      <c r="D84" s="4"/>
      <c r="E84" s="42">
        <f t="shared" ca="1" si="4"/>
        <v>0</v>
      </c>
      <c r="F84" s="39">
        <f t="shared" ca="1" si="3"/>
        <v>40</v>
      </c>
      <c r="G84" s="39">
        <v>0</v>
      </c>
      <c r="H84" s="39">
        <f t="shared" ca="1" si="5"/>
        <v>40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0</v>
      </c>
    </row>
    <row r="85" spans="1:13" x14ac:dyDescent="0.3">
      <c r="A85" s="16"/>
      <c r="B85" s="4" t="s">
        <v>296</v>
      </c>
      <c r="C85" s="3"/>
      <c r="D85" s="4"/>
      <c r="E85" s="42">
        <f t="shared" ca="1" si="4"/>
        <v>0</v>
      </c>
      <c r="F85" s="39">
        <f t="shared" ca="1" si="3"/>
        <v>0</v>
      </c>
      <c r="G85" s="39">
        <v>0</v>
      </c>
      <c r="H85" s="39">
        <f t="shared" ca="1" si="5"/>
        <v>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0</v>
      </c>
    </row>
    <row r="86" spans="1:13" x14ac:dyDescent="0.3">
      <c r="A86" s="16"/>
      <c r="B86" s="4" t="s">
        <v>298</v>
      </c>
      <c r="C86" s="3"/>
      <c r="D86" s="4"/>
      <c r="E86" s="42">
        <f t="shared" ca="1" si="4"/>
        <v>15</v>
      </c>
      <c r="F86" s="39">
        <f t="shared" ca="1" si="3"/>
        <v>120</v>
      </c>
      <c r="G86" s="39">
        <v>0</v>
      </c>
      <c r="H86" s="39">
        <f t="shared" ca="1" si="5"/>
        <v>135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0</v>
      </c>
    </row>
    <row r="87" spans="1:13" x14ac:dyDescent="0.3">
      <c r="A87" s="16"/>
      <c r="B87" s="4" t="s">
        <v>299</v>
      </c>
      <c r="C87" s="3"/>
      <c r="D87" s="4"/>
      <c r="E87" s="42">
        <f t="shared" ca="1" si="4"/>
        <v>0</v>
      </c>
      <c r="F87" s="39">
        <f t="shared" ca="1" si="3"/>
        <v>0</v>
      </c>
      <c r="G87" s="39">
        <v>0</v>
      </c>
      <c r="H87" s="39">
        <f t="shared" ca="1" si="5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0</v>
      </c>
    </row>
    <row r="88" spans="1:13" x14ac:dyDescent="0.3">
      <c r="A88" s="16"/>
      <c r="B88" s="4" t="s">
        <v>300</v>
      </c>
      <c r="C88" s="3"/>
      <c r="D88" s="4"/>
      <c r="E88" s="42">
        <f t="shared" ca="1" si="4"/>
        <v>0</v>
      </c>
      <c r="F88" s="39">
        <f t="shared" ca="1" si="3"/>
        <v>1120</v>
      </c>
      <c r="G88" s="39">
        <v>0</v>
      </c>
      <c r="H88" s="39">
        <f t="shared" ca="1" si="5"/>
        <v>1000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120</v>
      </c>
    </row>
    <row r="89" spans="1:13" x14ac:dyDescent="0.3">
      <c r="A89" s="16"/>
      <c r="B89" s="4" t="s">
        <v>301</v>
      </c>
      <c r="C89" s="3"/>
      <c r="D89" s="4"/>
      <c r="E89" s="42">
        <f t="shared" ca="1" si="4"/>
        <v>0</v>
      </c>
      <c r="F89" s="39">
        <f t="shared" ca="1" si="3"/>
        <v>220</v>
      </c>
      <c r="G89" s="39">
        <v>0</v>
      </c>
      <c r="H89" s="39">
        <f t="shared" ca="1" si="5"/>
        <v>200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20</v>
      </c>
    </row>
    <row r="90" spans="1:13" x14ac:dyDescent="0.3">
      <c r="A90" s="16"/>
      <c r="B90" s="4" t="s">
        <v>303</v>
      </c>
      <c r="C90" s="3"/>
      <c r="D90" s="4"/>
      <c r="E90" s="42">
        <f t="shared" ca="1" si="4"/>
        <v>0</v>
      </c>
      <c r="F90" s="39">
        <f t="shared" ca="1" si="3"/>
        <v>0</v>
      </c>
      <c r="G90" s="39">
        <v>0</v>
      </c>
      <c r="H90" s="39">
        <f t="shared" ca="1" si="5"/>
        <v>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0</v>
      </c>
    </row>
    <row r="91" spans="1:13" x14ac:dyDescent="0.3">
      <c r="A91" s="16"/>
      <c r="B91" s="4" t="s">
        <v>304</v>
      </c>
      <c r="C91" s="3"/>
      <c r="D91" s="4"/>
      <c r="E91" s="42">
        <f t="shared" ca="1" si="4"/>
        <v>0</v>
      </c>
      <c r="F91" s="39">
        <f t="shared" ca="1" si="3"/>
        <v>240</v>
      </c>
      <c r="G91" s="39">
        <v>0</v>
      </c>
      <c r="H91" s="39">
        <f t="shared" ca="1" si="5"/>
        <v>190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50</v>
      </c>
    </row>
    <row r="92" spans="1:13" x14ac:dyDescent="0.3">
      <c r="A92" s="16"/>
      <c r="B92" s="4" t="s">
        <v>305</v>
      </c>
      <c r="C92" s="3"/>
      <c r="D92" s="4"/>
      <c r="E92" s="42">
        <f t="shared" ca="1" si="4"/>
        <v>0</v>
      </c>
      <c r="F92" s="39">
        <f t="shared" ca="1" si="3"/>
        <v>100</v>
      </c>
      <c r="G92" s="39">
        <v>0</v>
      </c>
      <c r="H92" s="39">
        <f t="shared" ca="1" si="5"/>
        <v>100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0</v>
      </c>
    </row>
    <row r="93" spans="1:13" x14ac:dyDescent="0.3">
      <c r="A93" s="16"/>
      <c r="B93" s="4" t="s">
        <v>306</v>
      </c>
      <c r="C93" s="3"/>
      <c r="D93" s="4"/>
      <c r="E93" s="42">
        <f t="shared" ca="1" si="4"/>
        <v>0</v>
      </c>
      <c r="F93" s="39">
        <f t="shared" ca="1" si="3"/>
        <v>0</v>
      </c>
      <c r="G93" s="39">
        <v>0</v>
      </c>
      <c r="H93" s="39">
        <f t="shared" ca="1" si="5"/>
        <v>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0</v>
      </c>
    </row>
    <row r="94" spans="1:13" x14ac:dyDescent="0.3">
      <c r="A94" s="16"/>
      <c r="B94" s="4" t="s">
        <v>307</v>
      </c>
      <c r="C94" s="3"/>
      <c r="D94" s="4"/>
      <c r="E94" s="42">
        <f t="shared" ca="1" si="4"/>
        <v>0</v>
      </c>
      <c r="F94" s="39">
        <f t="shared" ca="1" si="3"/>
        <v>0</v>
      </c>
      <c r="G94" s="39">
        <v>0</v>
      </c>
      <c r="H94" s="39">
        <f t="shared" ca="1" si="5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0</v>
      </c>
    </row>
    <row r="95" spans="1:13" x14ac:dyDescent="0.3">
      <c r="A95" s="16"/>
      <c r="B95" s="4" t="s">
        <v>308</v>
      </c>
      <c r="C95" s="3"/>
      <c r="D95" s="4"/>
      <c r="E95" s="42">
        <f t="shared" ca="1" si="4"/>
        <v>0</v>
      </c>
      <c r="F95" s="39">
        <f t="shared" ca="1" si="3"/>
        <v>90</v>
      </c>
      <c r="G95" s="39">
        <v>0</v>
      </c>
      <c r="H95" s="39">
        <f t="shared" ca="1" si="5"/>
        <v>90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0</v>
      </c>
    </row>
    <row r="96" spans="1:13" x14ac:dyDescent="0.3">
      <c r="A96" s="16"/>
      <c r="B96" s="4" t="s">
        <v>309</v>
      </c>
      <c r="C96" s="3"/>
      <c r="D96" s="4"/>
      <c r="E96" s="42">
        <f t="shared" ca="1" si="4"/>
        <v>0</v>
      </c>
      <c r="F96" s="39">
        <f t="shared" ca="1" si="3"/>
        <v>20</v>
      </c>
      <c r="G96" s="39">
        <v>0</v>
      </c>
      <c r="H96" s="39">
        <f t="shared" ca="1" si="5"/>
        <v>20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0</v>
      </c>
    </row>
    <row r="97" spans="1:13" x14ac:dyDescent="0.3">
      <c r="A97" s="16"/>
      <c r="B97" s="4" t="s">
        <v>310</v>
      </c>
      <c r="C97" s="3"/>
      <c r="D97" s="4"/>
      <c r="E97" s="42">
        <f t="shared" ca="1" si="4"/>
        <v>0</v>
      </c>
      <c r="F97" s="39">
        <f t="shared" ca="1" si="3"/>
        <v>480</v>
      </c>
      <c r="G97" s="39">
        <v>0</v>
      </c>
      <c r="H97" s="39">
        <f t="shared" ca="1" si="5"/>
        <v>420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60</v>
      </c>
    </row>
    <row r="98" spans="1:13" x14ac:dyDescent="0.3">
      <c r="A98" s="16"/>
      <c r="B98" s="4" t="s">
        <v>311</v>
      </c>
      <c r="C98" s="3"/>
      <c r="D98" s="4"/>
      <c r="E98" s="42">
        <f t="shared" ca="1" si="4"/>
        <v>0</v>
      </c>
      <c r="F98" s="39">
        <f t="shared" ca="1" si="3"/>
        <v>0</v>
      </c>
      <c r="G98" s="39">
        <v>0</v>
      </c>
      <c r="H98" s="39">
        <f t="shared" ca="1" si="5"/>
        <v>0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0</v>
      </c>
    </row>
    <row r="99" spans="1:13" x14ac:dyDescent="0.3">
      <c r="A99" s="16"/>
      <c r="B99" s="4" t="s">
        <v>312</v>
      </c>
      <c r="C99" s="3"/>
      <c r="D99" s="4"/>
      <c r="E99" s="42">
        <f t="shared" ca="1" si="4"/>
        <v>0</v>
      </c>
      <c r="F99" s="39">
        <f t="shared" ca="1" si="3"/>
        <v>0</v>
      </c>
      <c r="G99" s="39">
        <v>0</v>
      </c>
      <c r="H99" s="39">
        <f t="shared" ca="1" si="5"/>
        <v>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0</v>
      </c>
    </row>
    <row r="100" spans="1:13" x14ac:dyDescent="0.3">
      <c r="A100" s="16"/>
      <c r="B100" s="4" t="s">
        <v>313</v>
      </c>
      <c r="C100" s="3"/>
      <c r="D100" s="4"/>
      <c r="E100" s="42">
        <f t="shared" ca="1" si="4"/>
        <v>0</v>
      </c>
      <c r="F100" s="39">
        <f t="shared" ca="1" si="3"/>
        <v>200</v>
      </c>
      <c r="G100" s="39">
        <v>0</v>
      </c>
      <c r="H100" s="39">
        <f t="shared" ca="1" si="5"/>
        <v>200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6"/>
        <v>0</v>
      </c>
    </row>
    <row r="101" spans="1:13" x14ac:dyDescent="0.3">
      <c r="A101" s="16"/>
      <c r="B101" s="4" t="s">
        <v>314</v>
      </c>
      <c r="C101" s="3"/>
      <c r="D101" s="4"/>
      <c r="E101" s="42">
        <f t="shared" ca="1" si="4"/>
        <v>30</v>
      </c>
      <c r="F101" s="39">
        <f t="shared" ca="1" si="3"/>
        <v>0</v>
      </c>
      <c r="G101" s="39">
        <v>0</v>
      </c>
      <c r="H101" s="39">
        <f t="shared" ca="1" si="5"/>
        <v>30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0</v>
      </c>
    </row>
    <row r="102" spans="1:13" x14ac:dyDescent="0.3">
      <c r="A102" s="16"/>
      <c r="B102" s="4" t="s">
        <v>315</v>
      </c>
      <c r="C102" s="3"/>
      <c r="D102" s="4"/>
      <c r="E102" s="42">
        <f t="shared" ca="1" si="4"/>
        <v>6</v>
      </c>
      <c r="F102" s="39">
        <f t="shared" ca="1" si="3"/>
        <v>0</v>
      </c>
      <c r="G102" s="39">
        <v>0</v>
      </c>
      <c r="H102" s="39">
        <f t="shared" ca="1" si="5"/>
        <v>6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6"/>
        <v>0</v>
      </c>
    </row>
    <row r="103" spans="1:13" x14ac:dyDescent="0.3">
      <c r="A103" s="16"/>
      <c r="B103" s="4" t="s">
        <v>316</v>
      </c>
      <c r="C103" s="3"/>
      <c r="D103" s="4"/>
      <c r="E103" s="42">
        <f t="shared" ca="1" si="4"/>
        <v>0</v>
      </c>
      <c r="F103" s="39">
        <f t="shared" ca="1" si="3"/>
        <v>0</v>
      </c>
      <c r="G103" s="39">
        <v>0</v>
      </c>
      <c r="H103" s="39">
        <f t="shared" ca="1" si="5"/>
        <v>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6"/>
        <v>0</v>
      </c>
    </row>
    <row r="104" spans="1:13" x14ac:dyDescent="0.3">
      <c r="A104" s="16"/>
      <c r="B104" s="4" t="s">
        <v>317</v>
      </c>
      <c r="C104" s="3"/>
      <c r="D104" s="4"/>
      <c r="E104" s="42">
        <f t="shared" ca="1" si="4"/>
        <v>0</v>
      </c>
      <c r="F104" s="39">
        <f t="shared" ca="1" si="3"/>
        <v>0</v>
      </c>
      <c r="G104" s="39">
        <v>0</v>
      </c>
      <c r="H104" s="39">
        <f t="shared" ca="1" si="5"/>
        <v>0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6"/>
        <v>0</v>
      </c>
    </row>
    <row r="105" spans="1:13" x14ac:dyDescent="0.3">
      <c r="A105" s="16"/>
      <c r="B105" s="4" t="s">
        <v>318</v>
      </c>
      <c r="C105" s="3"/>
      <c r="D105" s="4"/>
      <c r="E105" s="42">
        <f t="shared" ca="1" si="4"/>
        <v>50</v>
      </c>
      <c r="F105" s="39">
        <f t="shared" ca="1" si="3"/>
        <v>0</v>
      </c>
      <c r="G105" s="39">
        <v>0</v>
      </c>
      <c r="H105" s="39">
        <f t="shared" ca="1" si="5"/>
        <v>50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6"/>
        <v>0</v>
      </c>
    </row>
    <row r="106" spans="1:13" x14ac:dyDescent="0.3">
      <c r="A106" s="16"/>
      <c r="B106" s="4" t="s">
        <v>319</v>
      </c>
      <c r="C106" s="3"/>
      <c r="D106" s="4"/>
      <c r="E106" s="42">
        <f t="shared" ca="1" si="4"/>
        <v>0</v>
      </c>
      <c r="F106" s="39">
        <f t="shared" ca="1" si="3"/>
        <v>100</v>
      </c>
      <c r="G106" s="39">
        <v>0</v>
      </c>
      <c r="H106" s="39">
        <f t="shared" ca="1" si="5"/>
        <v>100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6"/>
        <v>0</v>
      </c>
    </row>
    <row r="107" spans="1:13" x14ac:dyDescent="0.3">
      <c r="A107" s="16"/>
      <c r="B107" s="4" t="s">
        <v>320</v>
      </c>
      <c r="C107" s="3"/>
      <c r="D107" s="4"/>
      <c r="E107" s="42">
        <f t="shared" ca="1" si="4"/>
        <v>0</v>
      </c>
      <c r="F107" s="39">
        <f t="shared" ca="1" si="3"/>
        <v>160</v>
      </c>
      <c r="G107" s="39">
        <v>0</v>
      </c>
      <c r="H107" s="39">
        <f t="shared" ca="1" si="5"/>
        <v>160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6"/>
        <v>0</v>
      </c>
    </row>
    <row r="108" spans="1:13" x14ac:dyDescent="0.3">
      <c r="A108" s="16"/>
      <c r="B108" s="4" t="s">
        <v>321</v>
      </c>
      <c r="C108" s="3"/>
      <c r="D108" s="4"/>
      <c r="E108" s="42">
        <f t="shared" ca="1" si="4"/>
        <v>0</v>
      </c>
      <c r="F108" s="39">
        <f t="shared" ca="1" si="3"/>
        <v>0</v>
      </c>
      <c r="G108" s="39">
        <v>0</v>
      </c>
      <c r="H108" s="39">
        <f t="shared" ca="1" si="5"/>
        <v>0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6"/>
        <v>0</v>
      </c>
    </row>
    <row r="109" spans="1:13" x14ac:dyDescent="0.3">
      <c r="A109" s="16"/>
      <c r="B109" s="4" t="s">
        <v>322</v>
      </c>
      <c r="C109" s="3"/>
      <c r="D109" s="4"/>
      <c r="E109" s="42">
        <f t="shared" ca="1" si="4"/>
        <v>0</v>
      </c>
      <c r="F109" s="39">
        <f t="shared" ca="1" si="3"/>
        <v>0</v>
      </c>
      <c r="G109" s="39">
        <v>0</v>
      </c>
      <c r="H109" s="39">
        <f t="shared" ca="1" si="5"/>
        <v>0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6"/>
        <v>0</v>
      </c>
    </row>
    <row r="110" spans="1:13" x14ac:dyDescent="0.3">
      <c r="A110" s="16"/>
      <c r="B110" s="4" t="s">
        <v>323</v>
      </c>
      <c r="C110" s="3"/>
      <c r="D110" s="4"/>
      <c r="E110" s="42">
        <f t="shared" ca="1" si="4"/>
        <v>0</v>
      </c>
      <c r="F110" s="39">
        <f t="shared" ca="1" si="3"/>
        <v>0</v>
      </c>
      <c r="G110" s="39">
        <v>0</v>
      </c>
      <c r="H110" s="39">
        <f t="shared" ca="1" si="5"/>
        <v>0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6"/>
        <v>0</v>
      </c>
    </row>
    <row r="111" spans="1:13" x14ac:dyDescent="0.3">
      <c r="A111" s="16"/>
      <c r="B111" s="4" t="s">
        <v>324</v>
      </c>
      <c r="C111" s="3"/>
      <c r="D111" s="4"/>
      <c r="E111" s="42">
        <f t="shared" ca="1" si="4"/>
        <v>0</v>
      </c>
      <c r="F111" s="39">
        <f t="shared" ca="1" si="3"/>
        <v>0</v>
      </c>
      <c r="G111" s="39">
        <v>0</v>
      </c>
      <c r="H111" s="39">
        <f t="shared" ca="1" si="5"/>
        <v>0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6"/>
        <v>0</v>
      </c>
    </row>
    <row r="112" spans="1:13" x14ac:dyDescent="0.3">
      <c r="A112" s="16"/>
      <c r="B112" s="4" t="s">
        <v>217</v>
      </c>
      <c r="C112" s="3"/>
      <c r="D112" s="4"/>
      <c r="E112" s="42">
        <f t="shared" ca="1" si="4"/>
        <v>0</v>
      </c>
      <c r="F112" s="39">
        <f t="shared" ca="1" si="3"/>
        <v>1148</v>
      </c>
      <c r="G112" s="39">
        <v>0</v>
      </c>
      <c r="H112" s="39">
        <f t="shared" ca="1" si="5"/>
        <v>1149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6"/>
        <v>-1</v>
      </c>
    </row>
    <row r="113" spans="1:13" x14ac:dyDescent="0.3">
      <c r="A113" s="16"/>
      <c r="B113" s="4" t="s">
        <v>330</v>
      </c>
      <c r="C113" s="3"/>
      <c r="D113" s="4"/>
      <c r="E113" s="42">
        <f t="shared" ca="1" si="4"/>
        <v>0</v>
      </c>
      <c r="F113" s="39">
        <f t="shared" ca="1" si="3"/>
        <v>2240</v>
      </c>
      <c r="G113" s="39">
        <v>0</v>
      </c>
      <c r="H113" s="39">
        <f t="shared" ca="1" si="5"/>
        <v>2120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6"/>
        <v>120</v>
      </c>
    </row>
    <row r="114" spans="1:13" x14ac:dyDescent="0.3">
      <c r="A114" s="16"/>
      <c r="B114" s="4" t="s">
        <v>328</v>
      </c>
      <c r="C114" s="3"/>
      <c r="D114" s="4"/>
      <c r="E114" s="42">
        <f t="shared" ca="1" si="4"/>
        <v>0</v>
      </c>
      <c r="F114" s="39">
        <f t="shared" ca="1" si="3"/>
        <v>2850</v>
      </c>
      <c r="G114" s="39">
        <v>0</v>
      </c>
      <c r="H114" s="39">
        <f t="shared" ca="1" si="5"/>
        <v>2270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6"/>
        <v>580</v>
      </c>
    </row>
    <row r="115" spans="1:13" ht="15" thickBot="1" x14ac:dyDescent="0.35">
      <c r="A115" s="16"/>
      <c r="B115" s="4" t="s">
        <v>329</v>
      </c>
      <c r="C115" s="3"/>
      <c r="D115" s="4"/>
      <c r="E115" s="42">
        <f t="shared" ca="1" si="4"/>
        <v>0</v>
      </c>
      <c r="F115" s="39">
        <f t="shared" ca="1" si="3"/>
        <v>1500</v>
      </c>
      <c r="G115" s="39">
        <v>0</v>
      </c>
      <c r="H115" s="39">
        <f t="shared" ca="1" si="5"/>
        <v>1500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6"/>
        <v>0</v>
      </c>
    </row>
    <row r="116" spans="1:13" ht="15" thickBot="1" x14ac:dyDescent="0.35">
      <c r="A116" s="16"/>
      <c r="B116" s="19"/>
      <c r="C116" s="18"/>
      <c r="D116" s="19" t="s">
        <v>18</v>
      </c>
      <c r="E116" s="24">
        <f ca="1">SUM(E3:E115)</f>
        <v>944</v>
      </c>
      <c r="F116" s="24">
        <f ca="1">SUM(F3:F115)</f>
        <v>73232</v>
      </c>
      <c r="G116" s="24">
        <f>SUM(G3:G115)</f>
        <v>0</v>
      </c>
      <c r="H116" s="24">
        <f ca="1">SUM(H3:H115)</f>
        <v>71274</v>
      </c>
      <c r="I116" s="24">
        <f>SUM(I3:I115)</f>
        <v>0</v>
      </c>
      <c r="J116" s="24">
        <f>SUM(J3:J115)</f>
        <v>0</v>
      </c>
      <c r="K116" s="24">
        <f>SUM(K3:K115)</f>
        <v>0</v>
      </c>
      <c r="L116" s="24">
        <f>SUM(L3:L115)</f>
        <v>0</v>
      </c>
      <c r="M116" s="25">
        <f ca="1">SUM(M3:M115)</f>
        <v>2902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L91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4.4" customHeight="1" x14ac:dyDescent="0.3">
      <c r="A2" s="58" t="s">
        <v>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14.4" customHeight="1" x14ac:dyDescent="0.3">
      <c r="A3" s="58" t="s">
        <v>332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14.4" customHeight="1" x14ac:dyDescent="0.3">
      <c r="A4" s="58" t="s">
        <v>333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14.4" customHeight="1" x14ac:dyDescent="0.3">
      <c r="A5" s="58" t="s">
        <v>40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12" ht="14.4" customHeight="1" x14ac:dyDescent="0.3">
      <c r="A6" s="57" t="s">
        <v>43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ht="14.4" customHeight="1" x14ac:dyDescent="0.3">
      <c r="A7" s="57" t="s">
        <v>325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2" x14ac:dyDescent="0.3">
      <c r="A8" s="53" t="s">
        <v>12</v>
      </c>
      <c r="B8" s="53" t="s">
        <v>326</v>
      </c>
      <c r="C8" s="53" t="s">
        <v>41</v>
      </c>
      <c r="D8" s="53" t="s">
        <v>3</v>
      </c>
      <c r="E8" s="53" t="s">
        <v>4</v>
      </c>
      <c r="F8" s="53" t="s">
        <v>5</v>
      </c>
      <c r="G8" s="53" t="s">
        <v>6</v>
      </c>
      <c r="H8" s="53" t="s">
        <v>7</v>
      </c>
      <c r="I8" s="53" t="s">
        <v>8</v>
      </c>
      <c r="J8" s="53" t="s">
        <v>9</v>
      </c>
      <c r="K8" s="53" t="s">
        <v>10</v>
      </c>
      <c r="L8" s="53" t="s">
        <v>11</v>
      </c>
    </row>
    <row r="9" spans="1:12" x14ac:dyDescent="0.3">
      <c r="A9" s="54" t="s">
        <v>327</v>
      </c>
      <c r="B9" s="55">
        <v>1207842</v>
      </c>
      <c r="C9" s="54" t="s">
        <v>328</v>
      </c>
      <c r="D9" s="55">
        <v>0</v>
      </c>
      <c r="E9" s="55">
        <v>2850</v>
      </c>
      <c r="F9" s="55">
        <v>0</v>
      </c>
      <c r="G9" s="55">
        <v>2420</v>
      </c>
      <c r="H9" s="55">
        <v>150</v>
      </c>
      <c r="I9" s="55">
        <v>0</v>
      </c>
      <c r="J9" s="55">
        <v>0</v>
      </c>
      <c r="K9" s="55">
        <v>0</v>
      </c>
      <c r="L9" s="55">
        <v>580</v>
      </c>
    </row>
    <row r="10" spans="1:12" x14ac:dyDescent="0.3">
      <c r="A10" s="54" t="s">
        <v>327</v>
      </c>
      <c r="B10" s="55">
        <v>1207842</v>
      </c>
      <c r="C10" s="54" t="s">
        <v>298</v>
      </c>
      <c r="D10" s="55">
        <v>15</v>
      </c>
      <c r="E10" s="55">
        <v>120</v>
      </c>
      <c r="F10" s="55">
        <v>0</v>
      </c>
      <c r="G10" s="55">
        <v>135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</row>
    <row r="11" spans="1:12" x14ac:dyDescent="0.3">
      <c r="A11" s="54" t="s">
        <v>327</v>
      </c>
      <c r="B11" s="55">
        <v>1207842</v>
      </c>
      <c r="C11" s="54" t="s">
        <v>32</v>
      </c>
      <c r="D11" s="55">
        <v>20</v>
      </c>
      <c r="E11" s="55">
        <v>1500</v>
      </c>
      <c r="F11" s="55">
        <v>0</v>
      </c>
      <c r="G11" s="55">
        <v>1580</v>
      </c>
      <c r="H11" s="55">
        <v>60</v>
      </c>
      <c r="I11" s="55">
        <v>0</v>
      </c>
      <c r="J11" s="55">
        <v>0</v>
      </c>
      <c r="K11" s="55">
        <v>0</v>
      </c>
      <c r="L11" s="55">
        <v>0</v>
      </c>
    </row>
    <row r="12" spans="1:12" x14ac:dyDescent="0.3">
      <c r="A12" s="54" t="s">
        <v>327</v>
      </c>
      <c r="B12" s="55">
        <v>1207842</v>
      </c>
      <c r="C12" s="54" t="s">
        <v>301</v>
      </c>
      <c r="D12" s="55">
        <v>0</v>
      </c>
      <c r="E12" s="55">
        <v>220</v>
      </c>
      <c r="F12" s="55">
        <v>0</v>
      </c>
      <c r="G12" s="55">
        <v>200</v>
      </c>
      <c r="H12" s="55">
        <v>0</v>
      </c>
      <c r="I12" s="55">
        <v>0</v>
      </c>
      <c r="J12" s="55">
        <v>0</v>
      </c>
      <c r="K12" s="55">
        <v>0</v>
      </c>
      <c r="L12" s="55">
        <v>20</v>
      </c>
    </row>
    <row r="13" spans="1:12" x14ac:dyDescent="0.3">
      <c r="A13" s="54" t="s">
        <v>327</v>
      </c>
      <c r="B13" s="55">
        <v>1207842</v>
      </c>
      <c r="C13" s="54" t="s">
        <v>300</v>
      </c>
      <c r="D13" s="55">
        <v>0</v>
      </c>
      <c r="E13" s="55">
        <v>1120</v>
      </c>
      <c r="F13" s="55">
        <v>0</v>
      </c>
      <c r="G13" s="55">
        <v>1000</v>
      </c>
      <c r="H13" s="55">
        <v>0</v>
      </c>
      <c r="I13" s="55">
        <v>0</v>
      </c>
      <c r="J13" s="55">
        <v>0</v>
      </c>
      <c r="K13" s="55">
        <v>0</v>
      </c>
      <c r="L13" s="55">
        <v>120</v>
      </c>
    </row>
    <row r="14" spans="1:12" x14ac:dyDescent="0.3">
      <c r="A14" s="54" t="s">
        <v>327</v>
      </c>
      <c r="B14" s="55">
        <v>1207842</v>
      </c>
      <c r="C14" s="54" t="s">
        <v>39</v>
      </c>
      <c r="D14" s="55">
        <v>0</v>
      </c>
      <c r="E14" s="55">
        <v>150</v>
      </c>
      <c r="F14" s="55">
        <v>0</v>
      </c>
      <c r="G14" s="55">
        <v>150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</row>
    <row r="15" spans="1:12" x14ac:dyDescent="0.3">
      <c r="A15" s="54" t="s">
        <v>327</v>
      </c>
      <c r="B15" s="55">
        <v>1207842</v>
      </c>
      <c r="C15" s="54" t="s">
        <v>33</v>
      </c>
      <c r="D15" s="55">
        <v>0</v>
      </c>
      <c r="E15" s="55">
        <v>160</v>
      </c>
      <c r="F15" s="55">
        <v>0</v>
      </c>
      <c r="G15" s="55">
        <v>160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</row>
    <row r="16" spans="1:12" x14ac:dyDescent="0.3">
      <c r="A16" s="54" t="s">
        <v>327</v>
      </c>
      <c r="B16" s="55">
        <v>1207842</v>
      </c>
      <c r="C16" s="54" t="s">
        <v>44</v>
      </c>
      <c r="D16" s="55">
        <v>0</v>
      </c>
      <c r="E16" s="55">
        <v>400</v>
      </c>
      <c r="F16" s="55">
        <v>0</v>
      </c>
      <c r="G16" s="55">
        <v>400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</row>
    <row r="17" spans="1:12" x14ac:dyDescent="0.3">
      <c r="A17" s="54" t="s">
        <v>327</v>
      </c>
      <c r="B17" s="55">
        <v>1207842</v>
      </c>
      <c r="C17" s="54" t="s">
        <v>220</v>
      </c>
      <c r="D17" s="55">
        <v>0</v>
      </c>
      <c r="E17" s="55">
        <v>1180</v>
      </c>
      <c r="F17" s="55">
        <v>0</v>
      </c>
      <c r="G17" s="55">
        <v>1180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</row>
    <row r="18" spans="1:12" x14ac:dyDescent="0.3">
      <c r="A18" s="54" t="s">
        <v>327</v>
      </c>
      <c r="B18" s="55">
        <v>1207842</v>
      </c>
      <c r="C18" s="54" t="s">
        <v>219</v>
      </c>
      <c r="D18" s="55">
        <v>0</v>
      </c>
      <c r="E18" s="55">
        <v>640</v>
      </c>
      <c r="F18" s="55">
        <v>0</v>
      </c>
      <c r="G18" s="55">
        <v>640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</row>
    <row r="19" spans="1:12" x14ac:dyDescent="0.3">
      <c r="A19" s="54" t="s">
        <v>327</v>
      </c>
      <c r="B19" s="55">
        <v>1207842</v>
      </c>
      <c r="C19" s="54" t="s">
        <v>221</v>
      </c>
      <c r="D19" s="55">
        <v>0</v>
      </c>
      <c r="E19" s="55">
        <v>210</v>
      </c>
      <c r="F19" s="55">
        <v>0</v>
      </c>
      <c r="G19" s="55">
        <v>200</v>
      </c>
      <c r="H19" s="55">
        <v>0</v>
      </c>
      <c r="I19" s="55">
        <v>0</v>
      </c>
      <c r="J19" s="55">
        <v>0</v>
      </c>
      <c r="K19" s="55">
        <v>0</v>
      </c>
      <c r="L19" s="55">
        <v>10</v>
      </c>
    </row>
    <row r="20" spans="1:12" x14ac:dyDescent="0.3">
      <c r="A20" s="54" t="s">
        <v>327</v>
      </c>
      <c r="B20" s="55">
        <v>1207842</v>
      </c>
      <c r="C20" s="54" t="s">
        <v>223</v>
      </c>
      <c r="D20" s="55">
        <v>20</v>
      </c>
      <c r="E20" s="55">
        <v>1820</v>
      </c>
      <c r="F20" s="55">
        <v>0</v>
      </c>
      <c r="G20" s="55">
        <v>1800</v>
      </c>
      <c r="H20" s="55">
        <v>20</v>
      </c>
      <c r="I20" s="55">
        <v>0</v>
      </c>
      <c r="J20" s="55">
        <v>0</v>
      </c>
      <c r="K20" s="55">
        <v>0</v>
      </c>
      <c r="L20" s="55">
        <v>60</v>
      </c>
    </row>
    <row r="21" spans="1:12" x14ac:dyDescent="0.3">
      <c r="A21" s="54" t="s">
        <v>327</v>
      </c>
      <c r="B21" s="55">
        <v>1207842</v>
      </c>
      <c r="C21" s="54" t="s">
        <v>222</v>
      </c>
      <c r="D21" s="55">
        <v>0</v>
      </c>
      <c r="E21" s="55">
        <v>4720</v>
      </c>
      <c r="F21" s="55">
        <v>0</v>
      </c>
      <c r="G21" s="55">
        <v>4680</v>
      </c>
      <c r="H21" s="55">
        <v>0</v>
      </c>
      <c r="I21" s="55">
        <v>0</v>
      </c>
      <c r="J21" s="55">
        <v>0</v>
      </c>
      <c r="K21" s="55">
        <v>0</v>
      </c>
      <c r="L21" s="55">
        <v>40</v>
      </c>
    </row>
    <row r="22" spans="1:12" x14ac:dyDescent="0.3">
      <c r="A22" s="54" t="s">
        <v>327</v>
      </c>
      <c r="B22" s="55">
        <v>1207842</v>
      </c>
      <c r="C22" s="54" t="s">
        <v>329</v>
      </c>
      <c r="D22" s="55">
        <v>0</v>
      </c>
      <c r="E22" s="55">
        <v>1500</v>
      </c>
      <c r="F22" s="55">
        <v>0</v>
      </c>
      <c r="G22" s="55">
        <v>1500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</row>
    <row r="23" spans="1:12" x14ac:dyDescent="0.3">
      <c r="A23" s="54" t="s">
        <v>327</v>
      </c>
      <c r="B23" s="55">
        <v>1207842</v>
      </c>
      <c r="C23" s="54" t="s">
        <v>224</v>
      </c>
      <c r="D23" s="55">
        <v>0</v>
      </c>
      <c r="E23" s="55">
        <v>250</v>
      </c>
      <c r="F23" s="55">
        <v>0</v>
      </c>
      <c r="G23" s="55">
        <v>250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</row>
    <row r="24" spans="1:12" x14ac:dyDescent="0.3">
      <c r="A24" s="54" t="s">
        <v>327</v>
      </c>
      <c r="B24" s="55">
        <v>1207842</v>
      </c>
      <c r="C24" s="54" t="s">
        <v>229</v>
      </c>
      <c r="D24" s="55">
        <v>0</v>
      </c>
      <c r="E24" s="55">
        <v>2500</v>
      </c>
      <c r="F24" s="55">
        <v>0</v>
      </c>
      <c r="G24" s="55">
        <v>2770</v>
      </c>
      <c r="H24" s="55">
        <v>300</v>
      </c>
      <c r="I24" s="55">
        <v>0</v>
      </c>
      <c r="J24" s="55">
        <v>0</v>
      </c>
      <c r="K24" s="55">
        <v>0</v>
      </c>
      <c r="L24" s="55">
        <v>30</v>
      </c>
    </row>
    <row r="25" spans="1:12" x14ac:dyDescent="0.3">
      <c r="A25" s="54" t="s">
        <v>327</v>
      </c>
      <c r="B25" s="55">
        <v>1207842</v>
      </c>
      <c r="C25" s="54" t="s">
        <v>227</v>
      </c>
      <c r="D25" s="55">
        <v>0</v>
      </c>
      <c r="E25" s="55">
        <v>60</v>
      </c>
      <c r="F25" s="55">
        <v>0</v>
      </c>
      <c r="G25" s="55">
        <v>60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</row>
    <row r="26" spans="1:12" x14ac:dyDescent="0.3">
      <c r="A26" s="54" t="s">
        <v>327</v>
      </c>
      <c r="B26" s="55">
        <v>1207842</v>
      </c>
      <c r="C26" s="54" t="s">
        <v>225</v>
      </c>
      <c r="D26" s="55">
        <v>0</v>
      </c>
      <c r="E26" s="55">
        <v>2000</v>
      </c>
      <c r="F26" s="55">
        <v>0</v>
      </c>
      <c r="G26" s="55">
        <v>2050</v>
      </c>
      <c r="H26" s="55">
        <v>100</v>
      </c>
      <c r="I26" s="55">
        <v>0</v>
      </c>
      <c r="J26" s="55">
        <v>0</v>
      </c>
      <c r="K26" s="55">
        <v>0</v>
      </c>
      <c r="L26" s="55">
        <v>50</v>
      </c>
    </row>
    <row r="27" spans="1:12" x14ac:dyDescent="0.3">
      <c r="A27" s="54" t="s">
        <v>327</v>
      </c>
      <c r="B27" s="55">
        <v>1207842</v>
      </c>
      <c r="C27" s="54" t="s">
        <v>231</v>
      </c>
      <c r="D27" s="55">
        <v>0</v>
      </c>
      <c r="E27" s="55">
        <v>60</v>
      </c>
      <c r="F27" s="55">
        <v>0</v>
      </c>
      <c r="G27" s="55">
        <v>60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</row>
    <row r="28" spans="1:12" x14ac:dyDescent="0.3">
      <c r="A28" s="54" t="s">
        <v>327</v>
      </c>
      <c r="B28" s="55">
        <v>1207842</v>
      </c>
      <c r="C28" s="54" t="s">
        <v>230</v>
      </c>
      <c r="D28" s="55">
        <v>0</v>
      </c>
      <c r="E28" s="55">
        <v>2550</v>
      </c>
      <c r="F28" s="55">
        <v>0</v>
      </c>
      <c r="G28" s="55">
        <v>2660</v>
      </c>
      <c r="H28" s="55">
        <v>137</v>
      </c>
      <c r="I28" s="55">
        <v>0</v>
      </c>
      <c r="J28" s="55">
        <v>0</v>
      </c>
      <c r="K28" s="55">
        <v>0</v>
      </c>
      <c r="L28" s="55">
        <v>27</v>
      </c>
    </row>
    <row r="29" spans="1:12" x14ac:dyDescent="0.3">
      <c r="A29" s="54" t="s">
        <v>327</v>
      </c>
      <c r="B29" s="55">
        <v>1207842</v>
      </c>
      <c r="C29" s="54" t="s">
        <v>232</v>
      </c>
      <c r="D29" s="55">
        <v>40</v>
      </c>
      <c r="E29" s="55">
        <v>2500</v>
      </c>
      <c r="F29" s="55">
        <v>0</v>
      </c>
      <c r="G29" s="55">
        <v>2675</v>
      </c>
      <c r="H29" s="55">
        <v>135</v>
      </c>
      <c r="I29" s="55">
        <v>0</v>
      </c>
      <c r="J29" s="55">
        <v>0</v>
      </c>
      <c r="K29" s="55">
        <v>0</v>
      </c>
      <c r="L29" s="55">
        <v>0</v>
      </c>
    </row>
    <row r="30" spans="1:12" x14ac:dyDescent="0.3">
      <c r="A30" s="54" t="s">
        <v>327</v>
      </c>
      <c r="B30" s="55">
        <v>1207842</v>
      </c>
      <c r="C30" s="54" t="s">
        <v>233</v>
      </c>
      <c r="D30" s="55">
        <v>0</v>
      </c>
      <c r="E30" s="55">
        <v>60</v>
      </c>
      <c r="F30" s="55">
        <v>0</v>
      </c>
      <c r="G30" s="55">
        <v>15</v>
      </c>
      <c r="H30" s="55">
        <v>0</v>
      </c>
      <c r="I30" s="55">
        <v>0</v>
      </c>
      <c r="J30" s="55">
        <v>0</v>
      </c>
      <c r="K30" s="55">
        <v>0</v>
      </c>
      <c r="L30" s="55">
        <v>45</v>
      </c>
    </row>
    <row r="31" spans="1:12" x14ac:dyDescent="0.3">
      <c r="A31" s="54" t="s">
        <v>327</v>
      </c>
      <c r="B31" s="55">
        <v>1207842</v>
      </c>
      <c r="C31" s="54" t="s">
        <v>304</v>
      </c>
      <c r="D31" s="55">
        <v>0</v>
      </c>
      <c r="E31" s="55">
        <v>240</v>
      </c>
      <c r="F31" s="55">
        <v>0</v>
      </c>
      <c r="G31" s="55">
        <v>190</v>
      </c>
      <c r="H31" s="55">
        <v>0</v>
      </c>
      <c r="I31" s="55">
        <v>0</v>
      </c>
      <c r="J31" s="55">
        <v>0</v>
      </c>
      <c r="K31" s="55">
        <v>0</v>
      </c>
      <c r="L31" s="55">
        <v>50</v>
      </c>
    </row>
    <row r="32" spans="1:12" x14ac:dyDescent="0.3">
      <c r="A32" s="54" t="s">
        <v>327</v>
      </c>
      <c r="B32" s="55">
        <v>1207842</v>
      </c>
      <c r="C32" s="54" t="s">
        <v>237</v>
      </c>
      <c r="D32" s="55">
        <v>0</v>
      </c>
      <c r="E32" s="55">
        <v>20</v>
      </c>
      <c r="F32" s="55">
        <v>0</v>
      </c>
      <c r="G32" s="55">
        <v>20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</row>
    <row r="33" spans="1:12" x14ac:dyDescent="0.3">
      <c r="A33" s="54" t="s">
        <v>327</v>
      </c>
      <c r="B33" s="55">
        <v>1207842</v>
      </c>
      <c r="C33" s="54" t="s">
        <v>236</v>
      </c>
      <c r="D33" s="55">
        <v>0</v>
      </c>
      <c r="E33" s="55">
        <v>160</v>
      </c>
      <c r="F33" s="55">
        <v>0</v>
      </c>
      <c r="G33" s="55">
        <v>160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</row>
    <row r="34" spans="1:12" x14ac:dyDescent="0.3">
      <c r="A34" s="54" t="s">
        <v>327</v>
      </c>
      <c r="B34" s="55">
        <v>1207842</v>
      </c>
      <c r="C34" s="54" t="s">
        <v>241</v>
      </c>
      <c r="D34" s="55">
        <v>0</v>
      </c>
      <c r="E34" s="55">
        <v>40</v>
      </c>
      <c r="F34" s="55">
        <v>0</v>
      </c>
      <c r="G34" s="55">
        <v>40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</row>
    <row r="35" spans="1:12" x14ac:dyDescent="0.3">
      <c r="A35" s="54" t="s">
        <v>327</v>
      </c>
      <c r="B35" s="55">
        <v>1207842</v>
      </c>
      <c r="C35" s="54" t="s">
        <v>243</v>
      </c>
      <c r="D35" s="55">
        <v>60</v>
      </c>
      <c r="E35" s="55">
        <v>2200</v>
      </c>
      <c r="F35" s="55">
        <v>0</v>
      </c>
      <c r="G35" s="55">
        <v>2140</v>
      </c>
      <c r="H35" s="55">
        <v>100</v>
      </c>
      <c r="I35" s="55">
        <v>0</v>
      </c>
      <c r="J35" s="55">
        <v>0</v>
      </c>
      <c r="K35" s="55">
        <v>0</v>
      </c>
      <c r="L35" s="55">
        <v>220</v>
      </c>
    </row>
    <row r="36" spans="1:12" x14ac:dyDescent="0.3">
      <c r="A36" s="54" t="s">
        <v>327</v>
      </c>
      <c r="B36" s="55">
        <v>1207842</v>
      </c>
      <c r="C36" s="54" t="s">
        <v>305</v>
      </c>
      <c r="D36" s="55">
        <v>0</v>
      </c>
      <c r="E36" s="55">
        <v>100</v>
      </c>
      <c r="F36" s="55">
        <v>0</v>
      </c>
      <c r="G36" s="55">
        <v>106</v>
      </c>
      <c r="H36" s="55">
        <v>6</v>
      </c>
      <c r="I36" s="55">
        <v>0</v>
      </c>
      <c r="J36" s="55">
        <v>0</v>
      </c>
      <c r="K36" s="55">
        <v>0</v>
      </c>
      <c r="L36" s="55">
        <v>0</v>
      </c>
    </row>
    <row r="37" spans="1:12" x14ac:dyDescent="0.3">
      <c r="A37" s="54" t="s">
        <v>327</v>
      </c>
      <c r="B37" s="55">
        <v>1207842</v>
      </c>
      <c r="C37" s="54" t="s">
        <v>244</v>
      </c>
      <c r="D37" s="55">
        <v>20</v>
      </c>
      <c r="E37" s="55">
        <v>440</v>
      </c>
      <c r="F37" s="55">
        <v>0</v>
      </c>
      <c r="G37" s="55">
        <v>517</v>
      </c>
      <c r="H37" s="55">
        <v>57</v>
      </c>
      <c r="I37" s="55">
        <v>0</v>
      </c>
      <c r="J37" s="55">
        <v>0</v>
      </c>
      <c r="K37" s="55">
        <v>0</v>
      </c>
      <c r="L37" s="55">
        <v>0</v>
      </c>
    </row>
    <row r="38" spans="1:12" x14ac:dyDescent="0.3">
      <c r="A38" s="54" t="s">
        <v>327</v>
      </c>
      <c r="B38" s="55">
        <v>1207842</v>
      </c>
      <c r="C38" s="54" t="s">
        <v>247</v>
      </c>
      <c r="D38" s="55">
        <v>0</v>
      </c>
      <c r="E38" s="55">
        <v>60</v>
      </c>
      <c r="F38" s="55">
        <v>0</v>
      </c>
      <c r="G38" s="55">
        <v>60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</row>
    <row r="39" spans="1:12" x14ac:dyDescent="0.3">
      <c r="A39" s="54" t="s">
        <v>327</v>
      </c>
      <c r="B39" s="55">
        <v>1207842</v>
      </c>
      <c r="C39" s="54" t="s">
        <v>246</v>
      </c>
      <c r="D39" s="55">
        <v>0</v>
      </c>
      <c r="E39" s="55">
        <v>440</v>
      </c>
      <c r="F39" s="55">
        <v>0</v>
      </c>
      <c r="G39" s="55">
        <v>400</v>
      </c>
      <c r="H39" s="55">
        <v>0</v>
      </c>
      <c r="I39" s="55">
        <v>0</v>
      </c>
      <c r="J39" s="55">
        <v>0</v>
      </c>
      <c r="K39" s="55">
        <v>0</v>
      </c>
      <c r="L39" s="55">
        <v>40</v>
      </c>
    </row>
    <row r="40" spans="1:12" x14ac:dyDescent="0.3">
      <c r="A40" s="54" t="s">
        <v>327</v>
      </c>
      <c r="B40" s="55">
        <v>1207842</v>
      </c>
      <c r="C40" s="54" t="s">
        <v>245</v>
      </c>
      <c r="D40" s="55">
        <v>0</v>
      </c>
      <c r="E40" s="55">
        <v>200</v>
      </c>
      <c r="F40" s="55">
        <v>0</v>
      </c>
      <c r="G40" s="55">
        <v>200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</row>
    <row r="41" spans="1:12" x14ac:dyDescent="0.3">
      <c r="A41" s="54" t="s">
        <v>327</v>
      </c>
      <c r="B41" s="55">
        <v>1207842</v>
      </c>
      <c r="C41" s="54" t="s">
        <v>250</v>
      </c>
      <c r="D41" s="55">
        <v>0</v>
      </c>
      <c r="E41" s="55">
        <v>300</v>
      </c>
      <c r="F41" s="55">
        <v>0</v>
      </c>
      <c r="G41" s="55">
        <v>350</v>
      </c>
      <c r="H41" s="55">
        <v>50</v>
      </c>
      <c r="I41" s="55">
        <v>0</v>
      </c>
      <c r="J41" s="55">
        <v>0</v>
      </c>
      <c r="K41" s="55">
        <v>0</v>
      </c>
      <c r="L41" s="55">
        <v>0</v>
      </c>
    </row>
    <row r="42" spans="1:12" x14ac:dyDescent="0.3">
      <c r="A42" s="54" t="s">
        <v>327</v>
      </c>
      <c r="B42" s="55">
        <v>1207842</v>
      </c>
      <c r="C42" s="54" t="s">
        <v>249</v>
      </c>
      <c r="D42" s="55">
        <v>0</v>
      </c>
      <c r="E42" s="55">
        <v>150</v>
      </c>
      <c r="F42" s="55">
        <v>0</v>
      </c>
      <c r="G42" s="55">
        <v>100</v>
      </c>
      <c r="H42" s="55">
        <v>50</v>
      </c>
      <c r="I42" s="55">
        <v>0</v>
      </c>
      <c r="J42" s="55">
        <v>0</v>
      </c>
      <c r="K42" s="55">
        <v>0</v>
      </c>
      <c r="L42" s="55">
        <v>100</v>
      </c>
    </row>
    <row r="43" spans="1:12" x14ac:dyDescent="0.3">
      <c r="A43" s="54" t="s">
        <v>327</v>
      </c>
      <c r="B43" s="55">
        <v>1207842</v>
      </c>
      <c r="C43" s="54" t="s">
        <v>254</v>
      </c>
      <c r="D43" s="55">
        <v>0</v>
      </c>
      <c r="E43" s="55">
        <v>40</v>
      </c>
      <c r="F43" s="55">
        <v>0</v>
      </c>
      <c r="G43" s="55">
        <v>40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</row>
    <row r="44" spans="1:12" x14ac:dyDescent="0.3">
      <c r="A44" s="54" t="s">
        <v>327</v>
      </c>
      <c r="B44" s="55">
        <v>1207842</v>
      </c>
      <c r="C44" s="54" t="s">
        <v>253</v>
      </c>
      <c r="D44" s="55">
        <v>0</v>
      </c>
      <c r="E44" s="55">
        <v>150</v>
      </c>
      <c r="F44" s="55">
        <v>0</v>
      </c>
      <c r="G44" s="55">
        <v>150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</row>
    <row r="45" spans="1:12" x14ac:dyDescent="0.3">
      <c r="A45" s="54" t="s">
        <v>327</v>
      </c>
      <c r="B45" s="55">
        <v>1207842</v>
      </c>
      <c r="C45" s="54" t="s">
        <v>308</v>
      </c>
      <c r="D45" s="55">
        <v>0</v>
      </c>
      <c r="E45" s="55">
        <v>90</v>
      </c>
      <c r="F45" s="55">
        <v>0</v>
      </c>
      <c r="G45" s="55">
        <v>90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</row>
    <row r="46" spans="1:12" x14ac:dyDescent="0.3">
      <c r="A46" s="54" t="s">
        <v>327</v>
      </c>
      <c r="B46" s="55">
        <v>1207842</v>
      </c>
      <c r="C46" s="54" t="s">
        <v>255</v>
      </c>
      <c r="D46" s="55">
        <v>20</v>
      </c>
      <c r="E46" s="55">
        <v>2560</v>
      </c>
      <c r="F46" s="55">
        <v>0</v>
      </c>
      <c r="G46" s="55">
        <v>2500</v>
      </c>
      <c r="H46" s="55">
        <v>80</v>
      </c>
      <c r="I46" s="55">
        <v>0</v>
      </c>
      <c r="J46" s="55">
        <v>0</v>
      </c>
      <c r="K46" s="55">
        <v>0</v>
      </c>
      <c r="L46" s="55">
        <v>160</v>
      </c>
    </row>
    <row r="47" spans="1:12" x14ac:dyDescent="0.3">
      <c r="A47" s="54" t="s">
        <v>327</v>
      </c>
      <c r="B47" s="55">
        <v>1207842</v>
      </c>
      <c r="C47" s="54" t="s">
        <v>258</v>
      </c>
      <c r="D47" s="55">
        <v>0</v>
      </c>
      <c r="E47" s="55">
        <v>2240</v>
      </c>
      <c r="F47" s="55">
        <v>0</v>
      </c>
      <c r="G47" s="55">
        <v>2240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</row>
    <row r="48" spans="1:12" x14ac:dyDescent="0.3">
      <c r="A48" s="54" t="s">
        <v>327</v>
      </c>
      <c r="B48" s="55">
        <v>1207842</v>
      </c>
      <c r="C48" s="54" t="s">
        <v>259</v>
      </c>
      <c r="D48" s="55">
        <v>0</v>
      </c>
      <c r="E48" s="55">
        <v>580</v>
      </c>
      <c r="F48" s="55">
        <v>0</v>
      </c>
      <c r="G48" s="55">
        <v>580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</row>
    <row r="49" spans="1:12" x14ac:dyDescent="0.3">
      <c r="A49" s="54" t="s">
        <v>327</v>
      </c>
      <c r="B49" s="55">
        <v>1207842</v>
      </c>
      <c r="C49" s="54" t="s">
        <v>260</v>
      </c>
      <c r="D49" s="55">
        <v>8</v>
      </c>
      <c r="E49" s="55">
        <v>16</v>
      </c>
      <c r="F49" s="55">
        <v>0</v>
      </c>
      <c r="G49" s="55">
        <v>24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</row>
    <row r="50" spans="1:12" x14ac:dyDescent="0.3">
      <c r="A50" s="54" t="s">
        <v>327</v>
      </c>
      <c r="B50" s="55">
        <v>1207842</v>
      </c>
      <c r="C50" s="54" t="s">
        <v>262</v>
      </c>
      <c r="D50" s="55">
        <v>0</v>
      </c>
      <c r="E50" s="55">
        <v>398</v>
      </c>
      <c r="F50" s="55">
        <v>0</v>
      </c>
      <c r="G50" s="55">
        <v>398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</row>
    <row r="51" spans="1:12" x14ac:dyDescent="0.3">
      <c r="A51" s="54" t="s">
        <v>327</v>
      </c>
      <c r="B51" s="55">
        <v>1207842</v>
      </c>
      <c r="C51" s="54" t="s">
        <v>261</v>
      </c>
      <c r="D51" s="55">
        <v>0</v>
      </c>
      <c r="E51" s="55">
        <v>350</v>
      </c>
      <c r="F51" s="55">
        <v>0</v>
      </c>
      <c r="G51" s="55">
        <v>350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</row>
    <row r="52" spans="1:12" x14ac:dyDescent="0.3">
      <c r="A52" s="54" t="s">
        <v>327</v>
      </c>
      <c r="B52" s="55">
        <v>1207842</v>
      </c>
      <c r="C52" s="54" t="s">
        <v>309</v>
      </c>
      <c r="D52" s="55">
        <v>0</v>
      </c>
      <c r="E52" s="55">
        <v>20</v>
      </c>
      <c r="F52" s="55">
        <v>0</v>
      </c>
      <c r="G52" s="55">
        <v>20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</row>
    <row r="53" spans="1:12" x14ac:dyDescent="0.3">
      <c r="A53" s="54" t="s">
        <v>327</v>
      </c>
      <c r="B53" s="55">
        <v>1207842</v>
      </c>
      <c r="C53" s="54" t="s">
        <v>310</v>
      </c>
      <c r="D53" s="55">
        <v>0</v>
      </c>
      <c r="E53" s="55">
        <v>480</v>
      </c>
      <c r="F53" s="55">
        <v>0</v>
      </c>
      <c r="G53" s="55">
        <v>420</v>
      </c>
      <c r="H53" s="55">
        <v>0</v>
      </c>
      <c r="I53" s="55">
        <v>0</v>
      </c>
      <c r="J53" s="55">
        <v>0</v>
      </c>
      <c r="K53" s="55">
        <v>0</v>
      </c>
      <c r="L53" s="55">
        <v>60</v>
      </c>
    </row>
    <row r="54" spans="1:12" x14ac:dyDescent="0.3">
      <c r="A54" s="54" t="s">
        <v>327</v>
      </c>
      <c r="B54" s="55">
        <v>1207842</v>
      </c>
      <c r="C54" s="54" t="s">
        <v>263</v>
      </c>
      <c r="D54" s="55">
        <v>0</v>
      </c>
      <c r="E54" s="55">
        <v>150</v>
      </c>
      <c r="F54" s="55">
        <v>0</v>
      </c>
      <c r="G54" s="55">
        <v>150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</row>
    <row r="55" spans="1:12" x14ac:dyDescent="0.3">
      <c r="A55" s="54" t="s">
        <v>327</v>
      </c>
      <c r="B55" s="55">
        <v>1207842</v>
      </c>
      <c r="C55" s="54" t="s">
        <v>265</v>
      </c>
      <c r="D55" s="55">
        <v>0</v>
      </c>
      <c r="E55" s="55">
        <v>1360</v>
      </c>
      <c r="F55" s="55">
        <v>0</v>
      </c>
      <c r="G55" s="55">
        <v>1360</v>
      </c>
      <c r="H55" s="55">
        <v>40</v>
      </c>
      <c r="I55" s="55">
        <v>0</v>
      </c>
      <c r="J55" s="55">
        <v>0</v>
      </c>
      <c r="K55" s="55">
        <v>0</v>
      </c>
      <c r="L55" s="55">
        <v>40</v>
      </c>
    </row>
    <row r="56" spans="1:12" x14ac:dyDescent="0.3">
      <c r="A56" s="54" t="s">
        <v>327</v>
      </c>
      <c r="B56" s="55">
        <v>1207842</v>
      </c>
      <c r="C56" s="54" t="s">
        <v>264</v>
      </c>
      <c r="D56" s="55">
        <v>0</v>
      </c>
      <c r="E56" s="55">
        <v>750</v>
      </c>
      <c r="F56" s="55">
        <v>0</v>
      </c>
      <c r="G56" s="55">
        <v>720</v>
      </c>
      <c r="H56" s="55">
        <v>0</v>
      </c>
      <c r="I56" s="55">
        <v>0</v>
      </c>
      <c r="J56" s="55">
        <v>0</v>
      </c>
      <c r="K56" s="55">
        <v>0</v>
      </c>
      <c r="L56" s="55">
        <v>30</v>
      </c>
    </row>
    <row r="57" spans="1:12" x14ac:dyDescent="0.3">
      <c r="A57" s="54" t="s">
        <v>327</v>
      </c>
      <c r="B57" s="55">
        <v>1207842</v>
      </c>
      <c r="C57" s="54" t="s">
        <v>270</v>
      </c>
      <c r="D57" s="55">
        <v>0</v>
      </c>
      <c r="E57" s="55">
        <v>700</v>
      </c>
      <c r="F57" s="55">
        <v>0</v>
      </c>
      <c r="G57" s="55">
        <v>700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</row>
    <row r="58" spans="1:12" x14ac:dyDescent="0.3">
      <c r="A58" s="54" t="s">
        <v>327</v>
      </c>
      <c r="B58" s="55">
        <v>1207842</v>
      </c>
      <c r="C58" s="54" t="s">
        <v>267</v>
      </c>
      <c r="D58" s="55">
        <v>0</v>
      </c>
      <c r="E58" s="55">
        <v>10</v>
      </c>
      <c r="F58" s="55">
        <v>0</v>
      </c>
      <c r="G58" s="55">
        <v>10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</row>
    <row r="59" spans="1:12" x14ac:dyDescent="0.3">
      <c r="A59" s="54" t="s">
        <v>327</v>
      </c>
      <c r="B59" s="55">
        <v>1207842</v>
      </c>
      <c r="C59" s="54" t="s">
        <v>313</v>
      </c>
      <c r="D59" s="55">
        <v>0</v>
      </c>
      <c r="E59" s="55">
        <v>200</v>
      </c>
      <c r="F59" s="55">
        <v>0</v>
      </c>
      <c r="G59" s="55">
        <v>200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</row>
    <row r="60" spans="1:12" x14ac:dyDescent="0.3">
      <c r="A60" s="54" t="s">
        <v>327</v>
      </c>
      <c r="B60" s="55">
        <v>1207842</v>
      </c>
      <c r="C60" s="54" t="s">
        <v>269</v>
      </c>
      <c r="D60" s="55">
        <v>0</v>
      </c>
      <c r="E60" s="55">
        <v>100</v>
      </c>
      <c r="F60" s="55">
        <v>0</v>
      </c>
      <c r="G60" s="55">
        <v>100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</row>
    <row r="61" spans="1:12" x14ac:dyDescent="0.3">
      <c r="A61" s="54" t="s">
        <v>327</v>
      </c>
      <c r="B61" s="55">
        <v>1207842</v>
      </c>
      <c r="C61" s="54" t="s">
        <v>268</v>
      </c>
      <c r="D61" s="55">
        <v>40</v>
      </c>
      <c r="E61" s="55">
        <v>1280</v>
      </c>
      <c r="F61" s="55">
        <v>0</v>
      </c>
      <c r="G61" s="55">
        <v>1200</v>
      </c>
      <c r="H61" s="55">
        <v>0</v>
      </c>
      <c r="I61" s="55">
        <v>0</v>
      </c>
      <c r="J61" s="55">
        <v>0</v>
      </c>
      <c r="K61" s="55">
        <v>0</v>
      </c>
      <c r="L61" s="55">
        <v>120</v>
      </c>
    </row>
    <row r="62" spans="1:12" x14ac:dyDescent="0.3">
      <c r="A62" s="54" t="s">
        <v>327</v>
      </c>
      <c r="B62" s="55">
        <v>1207842</v>
      </c>
      <c r="C62" s="54" t="s">
        <v>266</v>
      </c>
      <c r="D62" s="55">
        <v>220</v>
      </c>
      <c r="E62" s="55">
        <v>2750</v>
      </c>
      <c r="F62" s="55">
        <v>0</v>
      </c>
      <c r="G62" s="55">
        <v>2850</v>
      </c>
      <c r="H62" s="55">
        <v>0</v>
      </c>
      <c r="I62" s="55">
        <v>0</v>
      </c>
      <c r="J62" s="55">
        <v>0</v>
      </c>
      <c r="K62" s="55">
        <v>0</v>
      </c>
      <c r="L62" s="55">
        <v>120</v>
      </c>
    </row>
    <row r="63" spans="1:12" x14ac:dyDescent="0.3">
      <c r="A63" s="54" t="s">
        <v>327</v>
      </c>
      <c r="B63" s="55">
        <v>1207842</v>
      </c>
      <c r="C63" s="54" t="s">
        <v>273</v>
      </c>
      <c r="D63" s="55">
        <v>0</v>
      </c>
      <c r="E63" s="55">
        <v>60</v>
      </c>
      <c r="F63" s="55">
        <v>0</v>
      </c>
      <c r="G63" s="55">
        <v>60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</row>
    <row r="64" spans="1:12" x14ac:dyDescent="0.3">
      <c r="A64" s="54" t="s">
        <v>327</v>
      </c>
      <c r="B64" s="55">
        <v>1207842</v>
      </c>
      <c r="C64" s="54" t="s">
        <v>272</v>
      </c>
      <c r="D64" s="55">
        <v>0</v>
      </c>
      <c r="E64" s="55">
        <v>2120</v>
      </c>
      <c r="F64" s="55">
        <v>0</v>
      </c>
      <c r="G64" s="55">
        <v>2120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</row>
    <row r="65" spans="1:12" x14ac:dyDescent="0.3">
      <c r="A65" s="54" t="s">
        <v>327</v>
      </c>
      <c r="B65" s="55">
        <v>1207842</v>
      </c>
      <c r="C65" s="54" t="s">
        <v>271</v>
      </c>
      <c r="D65" s="55">
        <v>0</v>
      </c>
      <c r="E65" s="55">
        <v>650</v>
      </c>
      <c r="F65" s="55">
        <v>0</v>
      </c>
      <c r="G65" s="55">
        <v>550</v>
      </c>
      <c r="H65" s="55">
        <v>0</v>
      </c>
      <c r="I65" s="55">
        <v>0</v>
      </c>
      <c r="J65" s="55">
        <v>0</v>
      </c>
      <c r="K65" s="55">
        <v>0</v>
      </c>
      <c r="L65" s="55">
        <v>100</v>
      </c>
    </row>
    <row r="66" spans="1:12" x14ac:dyDescent="0.3">
      <c r="A66" s="54" t="s">
        <v>327</v>
      </c>
      <c r="B66" s="55">
        <v>1207842</v>
      </c>
      <c r="C66" s="54" t="s">
        <v>274</v>
      </c>
      <c r="D66" s="55">
        <v>100</v>
      </c>
      <c r="E66" s="55">
        <v>2800</v>
      </c>
      <c r="F66" s="55">
        <v>0</v>
      </c>
      <c r="G66" s="55">
        <v>2700</v>
      </c>
      <c r="H66" s="55">
        <v>0</v>
      </c>
      <c r="I66" s="55">
        <v>0</v>
      </c>
      <c r="J66" s="55">
        <v>0</v>
      </c>
      <c r="K66" s="55">
        <v>0</v>
      </c>
      <c r="L66" s="55">
        <v>200</v>
      </c>
    </row>
    <row r="67" spans="1:12" x14ac:dyDescent="0.3">
      <c r="A67" s="54" t="s">
        <v>327</v>
      </c>
      <c r="B67" s="55">
        <v>1207842</v>
      </c>
      <c r="C67" s="54" t="s">
        <v>314</v>
      </c>
      <c r="D67" s="55">
        <v>30</v>
      </c>
      <c r="E67" s="55">
        <v>0</v>
      </c>
      <c r="F67" s="55">
        <v>0</v>
      </c>
      <c r="G67" s="55">
        <v>30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</row>
    <row r="68" spans="1:12" x14ac:dyDescent="0.3">
      <c r="A68" s="54" t="s">
        <v>327</v>
      </c>
      <c r="B68" s="55">
        <v>1207842</v>
      </c>
      <c r="C68" s="54" t="s">
        <v>284</v>
      </c>
      <c r="D68" s="55">
        <v>0</v>
      </c>
      <c r="E68" s="55">
        <v>460</v>
      </c>
      <c r="F68" s="55">
        <v>0</v>
      </c>
      <c r="G68" s="55">
        <v>460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</row>
    <row r="69" spans="1:12" x14ac:dyDescent="0.3">
      <c r="A69" s="54" t="s">
        <v>327</v>
      </c>
      <c r="B69" s="55">
        <v>1207842</v>
      </c>
      <c r="C69" s="54" t="s">
        <v>285</v>
      </c>
      <c r="D69" s="55">
        <v>0</v>
      </c>
      <c r="E69" s="55">
        <v>2880</v>
      </c>
      <c r="F69" s="55">
        <v>0</v>
      </c>
      <c r="G69" s="55">
        <v>3040</v>
      </c>
      <c r="H69" s="55">
        <v>200</v>
      </c>
      <c r="I69" s="55">
        <v>0</v>
      </c>
      <c r="J69" s="55">
        <v>0</v>
      </c>
      <c r="K69" s="55">
        <v>0</v>
      </c>
      <c r="L69" s="55">
        <v>40</v>
      </c>
    </row>
    <row r="70" spans="1:12" x14ac:dyDescent="0.3">
      <c r="A70" s="54" t="s">
        <v>327</v>
      </c>
      <c r="B70" s="55">
        <v>1207842</v>
      </c>
      <c r="C70" s="54" t="s">
        <v>286</v>
      </c>
      <c r="D70" s="55">
        <v>0</v>
      </c>
      <c r="E70" s="55">
        <v>3440</v>
      </c>
      <c r="F70" s="55">
        <v>0</v>
      </c>
      <c r="G70" s="55">
        <v>3460</v>
      </c>
      <c r="H70" s="55">
        <v>120</v>
      </c>
      <c r="I70" s="55">
        <v>0</v>
      </c>
      <c r="J70" s="55">
        <v>0</v>
      </c>
      <c r="K70" s="55">
        <v>0</v>
      </c>
      <c r="L70" s="55">
        <v>100</v>
      </c>
    </row>
    <row r="71" spans="1:12" x14ac:dyDescent="0.3">
      <c r="A71" s="54" t="s">
        <v>327</v>
      </c>
      <c r="B71" s="55">
        <v>1207842</v>
      </c>
      <c r="C71" s="54" t="s">
        <v>283</v>
      </c>
      <c r="D71" s="55">
        <v>50</v>
      </c>
      <c r="E71" s="55">
        <v>100</v>
      </c>
      <c r="F71" s="55">
        <v>0</v>
      </c>
      <c r="G71" s="55">
        <v>150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</row>
    <row r="72" spans="1:12" x14ac:dyDescent="0.3">
      <c r="A72" s="54" t="s">
        <v>327</v>
      </c>
      <c r="B72" s="55">
        <v>1207842</v>
      </c>
      <c r="C72" s="54" t="s">
        <v>280</v>
      </c>
      <c r="D72" s="55">
        <v>0</v>
      </c>
      <c r="E72" s="55">
        <v>680</v>
      </c>
      <c r="F72" s="55">
        <v>0</v>
      </c>
      <c r="G72" s="55">
        <v>316</v>
      </c>
      <c r="H72" s="55">
        <v>16</v>
      </c>
      <c r="I72" s="55">
        <v>0</v>
      </c>
      <c r="J72" s="55">
        <v>0</v>
      </c>
      <c r="K72" s="55">
        <v>320</v>
      </c>
      <c r="L72" s="55">
        <v>60</v>
      </c>
    </row>
    <row r="73" spans="1:12" x14ac:dyDescent="0.3">
      <c r="A73" s="54" t="s">
        <v>327</v>
      </c>
      <c r="B73" s="55">
        <v>1207842</v>
      </c>
      <c r="C73" s="54" t="s">
        <v>279</v>
      </c>
      <c r="D73" s="55">
        <v>0</v>
      </c>
      <c r="E73" s="55">
        <v>1750</v>
      </c>
      <c r="F73" s="55">
        <v>0</v>
      </c>
      <c r="G73" s="55">
        <v>1840</v>
      </c>
      <c r="H73" s="55">
        <v>90</v>
      </c>
      <c r="I73" s="55">
        <v>0</v>
      </c>
      <c r="J73" s="55">
        <v>0</v>
      </c>
      <c r="K73" s="55">
        <v>0</v>
      </c>
      <c r="L73" s="55">
        <v>0</v>
      </c>
    </row>
    <row r="74" spans="1:12" x14ac:dyDescent="0.3">
      <c r="A74" s="54" t="s">
        <v>327</v>
      </c>
      <c r="B74" s="55">
        <v>1207842</v>
      </c>
      <c r="C74" s="54" t="s">
        <v>281</v>
      </c>
      <c r="D74" s="55">
        <v>0</v>
      </c>
      <c r="E74" s="55">
        <v>100</v>
      </c>
      <c r="F74" s="55">
        <v>0</v>
      </c>
      <c r="G74" s="55">
        <v>100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</row>
    <row r="75" spans="1:12" x14ac:dyDescent="0.3">
      <c r="A75" s="54" t="s">
        <v>327</v>
      </c>
      <c r="B75" s="55">
        <v>1207842</v>
      </c>
      <c r="C75" s="54" t="s">
        <v>282</v>
      </c>
      <c r="D75" s="55">
        <v>0</v>
      </c>
      <c r="E75" s="55">
        <v>1900</v>
      </c>
      <c r="F75" s="55">
        <v>0</v>
      </c>
      <c r="G75" s="55">
        <v>1864</v>
      </c>
      <c r="H75" s="55">
        <v>0</v>
      </c>
      <c r="I75" s="55">
        <v>0</v>
      </c>
      <c r="J75" s="55">
        <v>0</v>
      </c>
      <c r="K75" s="55">
        <v>0</v>
      </c>
      <c r="L75" s="55">
        <v>36</v>
      </c>
    </row>
    <row r="76" spans="1:12" x14ac:dyDescent="0.3">
      <c r="A76" s="54" t="s">
        <v>327</v>
      </c>
      <c r="B76" s="55">
        <v>1207842</v>
      </c>
      <c r="C76" s="54" t="s">
        <v>287</v>
      </c>
      <c r="D76" s="55">
        <v>25</v>
      </c>
      <c r="E76" s="55">
        <v>750</v>
      </c>
      <c r="F76" s="55">
        <v>0</v>
      </c>
      <c r="G76" s="55">
        <v>700</v>
      </c>
      <c r="H76" s="55">
        <v>0</v>
      </c>
      <c r="I76" s="55">
        <v>0</v>
      </c>
      <c r="J76" s="55">
        <v>0</v>
      </c>
      <c r="K76" s="55">
        <v>0</v>
      </c>
      <c r="L76" s="55">
        <v>75</v>
      </c>
    </row>
    <row r="77" spans="1:12" x14ac:dyDescent="0.3">
      <c r="A77" s="54" t="s">
        <v>327</v>
      </c>
      <c r="B77" s="55">
        <v>1207842</v>
      </c>
      <c r="C77" s="54" t="s">
        <v>315</v>
      </c>
      <c r="D77" s="55">
        <v>6</v>
      </c>
      <c r="E77" s="55">
        <v>0</v>
      </c>
      <c r="F77" s="55">
        <v>0</v>
      </c>
      <c r="G77" s="55">
        <v>6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</row>
    <row r="78" spans="1:12" x14ac:dyDescent="0.3">
      <c r="A78" s="54" t="s">
        <v>327</v>
      </c>
      <c r="B78" s="55">
        <v>1207842</v>
      </c>
      <c r="C78" s="54" t="s">
        <v>288</v>
      </c>
      <c r="D78" s="55">
        <v>0</v>
      </c>
      <c r="E78" s="55">
        <v>200</v>
      </c>
      <c r="F78" s="55">
        <v>0</v>
      </c>
      <c r="G78" s="55">
        <v>200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</row>
    <row r="79" spans="1:12" x14ac:dyDescent="0.3">
      <c r="A79" s="54" t="s">
        <v>327</v>
      </c>
      <c r="B79" s="55">
        <v>1207842</v>
      </c>
      <c r="C79" s="54" t="s">
        <v>289</v>
      </c>
      <c r="D79" s="55">
        <v>40</v>
      </c>
      <c r="E79" s="55">
        <v>180</v>
      </c>
      <c r="F79" s="55">
        <v>0</v>
      </c>
      <c r="G79" s="55">
        <v>220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</row>
    <row r="80" spans="1:12" x14ac:dyDescent="0.3">
      <c r="A80" s="54" t="s">
        <v>327</v>
      </c>
      <c r="B80" s="55">
        <v>1207842</v>
      </c>
      <c r="C80" s="54" t="s">
        <v>318</v>
      </c>
      <c r="D80" s="55">
        <v>50</v>
      </c>
      <c r="E80" s="55">
        <v>0</v>
      </c>
      <c r="F80" s="55">
        <v>0</v>
      </c>
      <c r="G80" s="55">
        <v>50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</row>
    <row r="81" spans="1:12" x14ac:dyDescent="0.3">
      <c r="A81" s="54" t="s">
        <v>327</v>
      </c>
      <c r="B81" s="55">
        <v>1207842</v>
      </c>
      <c r="C81" s="54" t="s">
        <v>320</v>
      </c>
      <c r="D81" s="55">
        <v>0</v>
      </c>
      <c r="E81" s="55">
        <v>160</v>
      </c>
      <c r="F81" s="55">
        <v>0</v>
      </c>
      <c r="G81" s="55">
        <v>160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</row>
    <row r="82" spans="1:12" x14ac:dyDescent="0.3">
      <c r="A82" s="54" t="s">
        <v>327</v>
      </c>
      <c r="B82" s="55">
        <v>1207842</v>
      </c>
      <c r="C82" s="54" t="s">
        <v>319</v>
      </c>
      <c r="D82" s="55">
        <v>0</v>
      </c>
      <c r="E82" s="55">
        <v>100</v>
      </c>
      <c r="F82" s="55">
        <v>0</v>
      </c>
      <c r="G82" s="55">
        <v>100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</row>
    <row r="83" spans="1:12" x14ac:dyDescent="0.3">
      <c r="A83" s="54" t="s">
        <v>327</v>
      </c>
      <c r="B83" s="55">
        <v>1207842</v>
      </c>
      <c r="C83" s="54" t="s">
        <v>293</v>
      </c>
      <c r="D83" s="55">
        <v>0</v>
      </c>
      <c r="E83" s="55">
        <v>160</v>
      </c>
      <c r="F83" s="55">
        <v>0</v>
      </c>
      <c r="G83" s="55">
        <v>160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</row>
    <row r="84" spans="1:12" x14ac:dyDescent="0.3">
      <c r="A84" s="54" t="s">
        <v>327</v>
      </c>
      <c r="B84" s="55">
        <v>1207842</v>
      </c>
      <c r="C84" s="54" t="s">
        <v>292</v>
      </c>
      <c r="D84" s="55">
        <v>0</v>
      </c>
      <c r="E84" s="55">
        <v>1320</v>
      </c>
      <c r="F84" s="55">
        <v>0</v>
      </c>
      <c r="G84" s="55">
        <v>1340</v>
      </c>
      <c r="H84" s="55">
        <v>40</v>
      </c>
      <c r="I84" s="55">
        <v>0</v>
      </c>
      <c r="J84" s="55">
        <v>0</v>
      </c>
      <c r="K84" s="55">
        <v>0</v>
      </c>
      <c r="L84" s="55">
        <v>20</v>
      </c>
    </row>
    <row r="85" spans="1:12" x14ac:dyDescent="0.3">
      <c r="A85" s="54" t="s">
        <v>327</v>
      </c>
      <c r="B85" s="55">
        <v>1207842</v>
      </c>
      <c r="C85" s="54" t="s">
        <v>290</v>
      </c>
      <c r="D85" s="55">
        <v>0</v>
      </c>
      <c r="E85" s="55">
        <v>900</v>
      </c>
      <c r="F85" s="55">
        <v>0</v>
      </c>
      <c r="G85" s="55">
        <v>900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</row>
    <row r="86" spans="1:12" x14ac:dyDescent="0.3">
      <c r="A86" s="54" t="s">
        <v>327</v>
      </c>
      <c r="B86" s="55">
        <v>1207842</v>
      </c>
      <c r="C86" s="54" t="s">
        <v>294</v>
      </c>
      <c r="D86" s="55">
        <v>180</v>
      </c>
      <c r="E86" s="55">
        <v>0</v>
      </c>
      <c r="F86" s="55">
        <v>0</v>
      </c>
      <c r="G86" s="55">
        <v>180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</row>
    <row r="87" spans="1:12" x14ac:dyDescent="0.3">
      <c r="A87" s="54" t="s">
        <v>327</v>
      </c>
      <c r="B87" s="55">
        <v>1207842</v>
      </c>
      <c r="C87" s="54" t="s">
        <v>217</v>
      </c>
      <c r="D87" s="55">
        <v>0</v>
      </c>
      <c r="E87" s="55">
        <v>1300</v>
      </c>
      <c r="F87" s="55">
        <v>152</v>
      </c>
      <c r="G87" s="55">
        <v>1440</v>
      </c>
      <c r="H87" s="55">
        <v>291</v>
      </c>
      <c r="I87" s="55">
        <v>0</v>
      </c>
      <c r="J87" s="55">
        <v>0</v>
      </c>
      <c r="K87" s="55">
        <v>0</v>
      </c>
      <c r="L87" s="55">
        <v>-1</v>
      </c>
    </row>
    <row r="88" spans="1:12" x14ac:dyDescent="0.3">
      <c r="A88" s="54" t="s">
        <v>327</v>
      </c>
      <c r="B88" s="55">
        <v>1207842</v>
      </c>
      <c r="C88" s="54" t="s">
        <v>295</v>
      </c>
      <c r="D88" s="55">
        <v>0</v>
      </c>
      <c r="E88" s="55">
        <v>40</v>
      </c>
      <c r="F88" s="55">
        <v>0</v>
      </c>
      <c r="G88" s="55">
        <v>40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</row>
    <row r="89" spans="1:12" x14ac:dyDescent="0.3">
      <c r="A89" s="54" t="s">
        <v>327</v>
      </c>
      <c r="B89" s="55">
        <v>1207842</v>
      </c>
      <c r="C89" s="54" t="s">
        <v>234</v>
      </c>
      <c r="D89" s="55">
        <v>0</v>
      </c>
      <c r="E89" s="55">
        <v>3950</v>
      </c>
      <c r="F89" s="55">
        <v>0</v>
      </c>
      <c r="G89" s="55">
        <v>3720</v>
      </c>
      <c r="H89" s="55">
        <v>0</v>
      </c>
      <c r="I89" s="55">
        <v>0</v>
      </c>
      <c r="J89" s="55">
        <v>0</v>
      </c>
      <c r="K89" s="55">
        <v>0</v>
      </c>
      <c r="L89" s="55">
        <v>230</v>
      </c>
    </row>
    <row r="90" spans="1:12" x14ac:dyDescent="0.3">
      <c r="A90" s="54" t="s">
        <v>327</v>
      </c>
      <c r="B90" s="55">
        <v>1207842</v>
      </c>
      <c r="C90" s="54" t="s">
        <v>330</v>
      </c>
      <c r="D90" s="55">
        <v>0</v>
      </c>
      <c r="E90" s="55">
        <v>2240</v>
      </c>
      <c r="F90" s="55">
        <v>0</v>
      </c>
      <c r="G90" s="55">
        <v>2160</v>
      </c>
      <c r="H90" s="55">
        <v>40</v>
      </c>
      <c r="I90" s="55">
        <v>0</v>
      </c>
      <c r="J90" s="55">
        <v>0</v>
      </c>
      <c r="K90" s="55">
        <v>0</v>
      </c>
      <c r="L90" s="55">
        <v>120</v>
      </c>
    </row>
    <row r="91" spans="1:12" x14ac:dyDescent="0.3">
      <c r="A91" s="95" t="s">
        <v>331</v>
      </c>
      <c r="B91" s="54"/>
      <c r="C91" s="54"/>
      <c r="D91" s="55">
        <v>944</v>
      </c>
      <c r="E91" s="55">
        <v>73384</v>
      </c>
      <c r="F91" s="55">
        <v>152</v>
      </c>
      <c r="G91" s="55">
        <v>73036</v>
      </c>
      <c r="H91" s="55">
        <v>2082</v>
      </c>
      <c r="I91" s="55">
        <v>0</v>
      </c>
      <c r="J91" s="55">
        <v>0</v>
      </c>
      <c r="K91" s="55">
        <v>320</v>
      </c>
      <c r="L91" s="55">
        <v>2902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14"/>
  <sheetViews>
    <sheetView workbookViewId="0">
      <selection activeCell="B1" sqref="B1"/>
    </sheetView>
  </sheetViews>
  <sheetFormatPr defaultRowHeight="14.4" x14ac:dyDescent="0.3"/>
  <sheetData>
    <row r="1" spans="1:3" x14ac:dyDescent="0.3">
      <c r="A1" t="s">
        <v>328</v>
      </c>
      <c r="B1">
        <f>VLOOKUP(A1,'[2]Product Master Sheet'!$B$2:$F$506,5,0)</f>
        <v>13</v>
      </c>
      <c r="C1">
        <v>0</v>
      </c>
    </row>
    <row r="2" spans="1:3" x14ac:dyDescent="0.3">
      <c r="A2" t="s">
        <v>298</v>
      </c>
      <c r="B2">
        <f>VLOOKUP(A2,'[2]Product Master Sheet'!$B$2:$F$506,5,0)</f>
        <v>15</v>
      </c>
      <c r="C2">
        <v>15</v>
      </c>
    </row>
    <row r="3" spans="1:3" x14ac:dyDescent="0.3">
      <c r="A3" t="s">
        <v>32</v>
      </c>
      <c r="B3" s="63">
        <f>VLOOKUP(A3,'[2]Product Master Sheet'!$B$2:$F$506,5,0)</f>
        <v>16</v>
      </c>
      <c r="C3">
        <v>20</v>
      </c>
    </row>
    <row r="4" spans="1:3" x14ac:dyDescent="0.3">
      <c r="A4" t="s">
        <v>301</v>
      </c>
      <c r="B4" s="63">
        <f>VLOOKUP(A4,'[2]Product Master Sheet'!$B$2:$F$506,5,0)</f>
        <v>28</v>
      </c>
      <c r="C4">
        <v>0</v>
      </c>
    </row>
    <row r="5" spans="1:3" x14ac:dyDescent="0.3">
      <c r="A5" t="s">
        <v>300</v>
      </c>
      <c r="B5" s="63">
        <f>VLOOKUP(A5,'[2]Product Master Sheet'!$B$2:$F$506,5,0)</f>
        <v>29</v>
      </c>
      <c r="C5">
        <v>0</v>
      </c>
    </row>
    <row r="6" spans="1:3" x14ac:dyDescent="0.3">
      <c r="A6" t="s">
        <v>39</v>
      </c>
      <c r="B6" s="63">
        <f>VLOOKUP(A6,'[2]Product Master Sheet'!$B$2:$F$506,5,0)</f>
        <v>30</v>
      </c>
      <c r="C6">
        <v>0</v>
      </c>
    </row>
    <row r="7" spans="1:3" x14ac:dyDescent="0.3">
      <c r="A7" t="s">
        <v>33</v>
      </c>
      <c r="B7" s="63">
        <f>VLOOKUP(A7,'[2]Product Master Sheet'!$B$2:$F$506,5,0)</f>
        <v>35</v>
      </c>
      <c r="C7">
        <v>0</v>
      </c>
    </row>
    <row r="8" spans="1:3" x14ac:dyDescent="0.3">
      <c r="A8" t="s">
        <v>44</v>
      </c>
      <c r="B8" s="63">
        <f>VLOOKUP(A8,'[2]Product Master Sheet'!$B$2:$F$506,5,0)</f>
        <v>39</v>
      </c>
      <c r="C8">
        <v>0</v>
      </c>
    </row>
    <row r="9" spans="1:3" x14ac:dyDescent="0.3">
      <c r="A9" t="s">
        <v>220</v>
      </c>
      <c r="B9" s="63">
        <f>VLOOKUP(A9,'[2]Product Master Sheet'!$B$2:$F$506,5,0)</f>
        <v>40</v>
      </c>
      <c r="C9">
        <v>0</v>
      </c>
    </row>
    <row r="10" spans="1:3" x14ac:dyDescent="0.3">
      <c r="A10" t="s">
        <v>219</v>
      </c>
      <c r="B10" s="63">
        <f>VLOOKUP(A10,'[2]Product Master Sheet'!$B$2:$F$506,5,0)</f>
        <v>41</v>
      </c>
      <c r="C10">
        <v>0</v>
      </c>
    </row>
    <row r="11" spans="1:3" x14ac:dyDescent="0.3">
      <c r="A11" t="s">
        <v>221</v>
      </c>
      <c r="B11" s="63">
        <f>VLOOKUP(A11,'[2]Product Master Sheet'!$B$2:$F$506,5,0)</f>
        <v>42</v>
      </c>
      <c r="C11">
        <v>0</v>
      </c>
    </row>
    <row r="12" spans="1:3" x14ac:dyDescent="0.3">
      <c r="A12" t="s">
        <v>223</v>
      </c>
      <c r="B12" s="63">
        <f>VLOOKUP(A12,'[2]Product Master Sheet'!$B$2:$F$506,5,0)</f>
        <v>43</v>
      </c>
      <c r="C12">
        <v>20</v>
      </c>
    </row>
    <row r="13" spans="1:3" x14ac:dyDescent="0.3">
      <c r="A13" t="s">
        <v>222</v>
      </c>
      <c r="B13" s="63">
        <f>VLOOKUP(A13,'[2]Product Master Sheet'!$B$2:$F$506,5,0)</f>
        <v>44</v>
      </c>
      <c r="C13">
        <v>0</v>
      </c>
    </row>
    <row r="14" spans="1:3" x14ac:dyDescent="0.3">
      <c r="A14" t="s">
        <v>329</v>
      </c>
      <c r="B14" s="63">
        <f>VLOOKUP(A14,'[2]Product Master Sheet'!$B$2:$F$506,5,0)</f>
        <v>45</v>
      </c>
      <c r="C14">
        <v>0</v>
      </c>
    </row>
    <row r="15" spans="1:3" x14ac:dyDescent="0.3">
      <c r="A15" t="s">
        <v>224</v>
      </c>
      <c r="B15" s="63">
        <f>VLOOKUP(A15,'[2]Product Master Sheet'!$B$2:$F$506,5,0)</f>
        <v>111</v>
      </c>
      <c r="C15">
        <v>0</v>
      </c>
    </row>
    <row r="16" spans="1:3" x14ac:dyDescent="0.3">
      <c r="A16" t="s">
        <v>229</v>
      </c>
      <c r="B16" s="63">
        <f>VLOOKUP(A16,'[2]Product Master Sheet'!$B$2:$F$506,5,0)</f>
        <v>112</v>
      </c>
      <c r="C16">
        <v>0</v>
      </c>
    </row>
    <row r="17" spans="1:3" x14ac:dyDescent="0.3">
      <c r="A17" t="s">
        <v>227</v>
      </c>
      <c r="B17" s="63">
        <f>VLOOKUP(A17,'[2]Product Master Sheet'!$B$2:$F$506,5,0)</f>
        <v>114</v>
      </c>
      <c r="C17">
        <v>0</v>
      </c>
    </row>
    <row r="18" spans="1:3" x14ac:dyDescent="0.3">
      <c r="A18" t="s">
        <v>225</v>
      </c>
      <c r="B18" s="63">
        <f>VLOOKUP(A18,'[2]Product Master Sheet'!$B$2:$F$506,5,0)</f>
        <v>116</v>
      </c>
      <c r="C18">
        <v>0</v>
      </c>
    </row>
    <row r="19" spans="1:3" x14ac:dyDescent="0.3">
      <c r="A19" t="s">
        <v>231</v>
      </c>
      <c r="B19" s="63">
        <f>VLOOKUP(A19,'[2]Product Master Sheet'!$B$2:$F$506,5,0)</f>
        <v>118</v>
      </c>
      <c r="C19">
        <v>0</v>
      </c>
    </row>
    <row r="20" spans="1:3" x14ac:dyDescent="0.3">
      <c r="A20" t="s">
        <v>230</v>
      </c>
      <c r="B20" s="63">
        <f>VLOOKUP(A20,'[2]Product Master Sheet'!$B$2:$F$506,5,0)</f>
        <v>120</v>
      </c>
      <c r="C20">
        <v>0</v>
      </c>
    </row>
    <row r="21" spans="1:3" x14ac:dyDescent="0.3">
      <c r="A21" t="s">
        <v>232</v>
      </c>
      <c r="B21" s="63">
        <f>VLOOKUP(A21,'[2]Product Master Sheet'!$B$2:$F$506,5,0)</f>
        <v>121</v>
      </c>
      <c r="C21">
        <v>40</v>
      </c>
    </row>
    <row r="22" spans="1:3" x14ac:dyDescent="0.3">
      <c r="A22" t="s">
        <v>233</v>
      </c>
      <c r="B22" s="63">
        <f>VLOOKUP(A22,'[2]Product Master Sheet'!$B$2:$F$506,5,0)</f>
        <v>122</v>
      </c>
      <c r="C22">
        <v>0</v>
      </c>
    </row>
    <row r="23" spans="1:3" x14ac:dyDescent="0.3">
      <c r="A23" t="s">
        <v>304</v>
      </c>
      <c r="B23" s="63">
        <f>VLOOKUP(A23,'[2]Product Master Sheet'!$B$2:$F$506,5,0)</f>
        <v>123</v>
      </c>
      <c r="C23">
        <v>0</v>
      </c>
    </row>
    <row r="24" spans="1:3" x14ac:dyDescent="0.3">
      <c r="A24" t="s">
        <v>237</v>
      </c>
      <c r="B24" s="63">
        <f>VLOOKUP(A24,'[2]Product Master Sheet'!$B$2:$F$506,5,0)</f>
        <v>125</v>
      </c>
      <c r="C24">
        <v>0</v>
      </c>
    </row>
    <row r="25" spans="1:3" x14ac:dyDescent="0.3">
      <c r="A25" t="s">
        <v>236</v>
      </c>
      <c r="B25" s="63">
        <f>VLOOKUP(A25,'[2]Product Master Sheet'!$B$2:$F$506,5,0)</f>
        <v>126</v>
      </c>
      <c r="C25">
        <v>0</v>
      </c>
    </row>
    <row r="26" spans="1:3" x14ac:dyDescent="0.3">
      <c r="A26" t="s">
        <v>241</v>
      </c>
      <c r="B26" s="63">
        <f>VLOOKUP(A26,'[2]Product Master Sheet'!$B$2:$F$506,5,0)</f>
        <v>137</v>
      </c>
      <c r="C26">
        <v>0</v>
      </c>
    </row>
    <row r="27" spans="1:3" x14ac:dyDescent="0.3">
      <c r="A27" t="s">
        <v>239</v>
      </c>
      <c r="B27" s="63">
        <f>VLOOKUP(A27,'[2]Product Master Sheet'!$B$2:$F$506,5,0)</f>
        <v>138</v>
      </c>
      <c r="C27">
        <v>0</v>
      </c>
    </row>
    <row r="28" spans="1:3" x14ac:dyDescent="0.3">
      <c r="A28" t="s">
        <v>243</v>
      </c>
      <c r="B28" s="63">
        <f>VLOOKUP(A28,'[2]Product Master Sheet'!$B$2:$F$506,5,0)</f>
        <v>144</v>
      </c>
      <c r="C28">
        <v>60</v>
      </c>
    </row>
    <row r="29" spans="1:3" x14ac:dyDescent="0.3">
      <c r="A29" t="s">
        <v>305</v>
      </c>
      <c r="B29" s="63">
        <f>VLOOKUP(A29,'[2]Product Master Sheet'!$B$2:$F$506,5,0)</f>
        <v>145</v>
      </c>
      <c r="C29">
        <v>0</v>
      </c>
    </row>
    <row r="30" spans="1:3" x14ac:dyDescent="0.3">
      <c r="A30" t="s">
        <v>244</v>
      </c>
      <c r="B30" s="63">
        <f>VLOOKUP(A30,'[2]Product Master Sheet'!$B$2:$F$506,5,0)</f>
        <v>146</v>
      </c>
      <c r="C30">
        <v>20</v>
      </c>
    </row>
    <row r="31" spans="1:3" x14ac:dyDescent="0.3">
      <c r="A31" t="s">
        <v>247</v>
      </c>
      <c r="B31" s="63">
        <f>VLOOKUP(A31,'[2]Product Master Sheet'!$B$2:$F$506,5,0)</f>
        <v>163</v>
      </c>
      <c r="C31">
        <v>0</v>
      </c>
    </row>
    <row r="32" spans="1:3" x14ac:dyDescent="0.3">
      <c r="A32" t="s">
        <v>246</v>
      </c>
      <c r="B32" s="63">
        <f>VLOOKUP(A32,'[2]Product Master Sheet'!$B$2:$F$506,5,0)</f>
        <v>164</v>
      </c>
      <c r="C32">
        <v>0</v>
      </c>
    </row>
    <row r="33" spans="1:3" x14ac:dyDescent="0.3">
      <c r="A33" t="s">
        <v>245</v>
      </c>
      <c r="B33" s="63">
        <f>VLOOKUP(A33,'[2]Product Master Sheet'!$B$2:$F$506,5,0)</f>
        <v>165</v>
      </c>
      <c r="C33">
        <v>0</v>
      </c>
    </row>
    <row r="34" spans="1:3" x14ac:dyDescent="0.3">
      <c r="A34" t="s">
        <v>250</v>
      </c>
      <c r="B34" s="63">
        <f>VLOOKUP(A34,'[2]Product Master Sheet'!$B$2:$F$506,5,0)</f>
        <v>179</v>
      </c>
      <c r="C34">
        <v>0</v>
      </c>
    </row>
    <row r="35" spans="1:3" x14ac:dyDescent="0.3">
      <c r="A35" t="s">
        <v>249</v>
      </c>
      <c r="B35" s="63">
        <f>VLOOKUP(A35,'[2]Product Master Sheet'!$B$2:$F$506,5,0)</f>
        <v>182</v>
      </c>
      <c r="C35">
        <v>0</v>
      </c>
    </row>
    <row r="36" spans="1:3" x14ac:dyDescent="0.3">
      <c r="A36" t="s">
        <v>254</v>
      </c>
      <c r="B36" s="63">
        <f>VLOOKUP(A36,'[2]Product Master Sheet'!$B$2:$F$506,5,0)</f>
        <v>195</v>
      </c>
      <c r="C36">
        <v>0</v>
      </c>
    </row>
    <row r="37" spans="1:3" x14ac:dyDescent="0.3">
      <c r="A37" t="s">
        <v>253</v>
      </c>
      <c r="B37" s="63">
        <f>VLOOKUP(A37,'[2]Product Master Sheet'!$B$2:$F$506,5,0)</f>
        <v>197</v>
      </c>
      <c r="C37">
        <v>0</v>
      </c>
    </row>
    <row r="38" spans="1:3" x14ac:dyDescent="0.3">
      <c r="A38" t="s">
        <v>308</v>
      </c>
      <c r="B38" s="63">
        <f>VLOOKUP(A38,'[2]Product Master Sheet'!$B$2:$F$506,5,0)</f>
        <v>201</v>
      </c>
      <c r="C38">
        <v>0</v>
      </c>
    </row>
    <row r="39" spans="1:3" x14ac:dyDescent="0.3">
      <c r="A39" t="s">
        <v>255</v>
      </c>
      <c r="B39" s="63">
        <f>VLOOKUP(A39,'[2]Product Master Sheet'!$B$2:$F$506,5,0)</f>
        <v>202</v>
      </c>
      <c r="C39">
        <v>20</v>
      </c>
    </row>
    <row r="40" spans="1:3" x14ac:dyDescent="0.3">
      <c r="A40" t="s">
        <v>258</v>
      </c>
      <c r="B40" s="63">
        <f>VLOOKUP(A40,'[2]Product Master Sheet'!$B$2:$F$506,5,0)</f>
        <v>205</v>
      </c>
      <c r="C40">
        <v>0</v>
      </c>
    </row>
    <row r="41" spans="1:3" x14ac:dyDescent="0.3">
      <c r="A41" t="s">
        <v>259</v>
      </c>
      <c r="B41" s="63">
        <f>VLOOKUP(A41,'[2]Product Master Sheet'!$B$2:$F$506,5,0)</f>
        <v>206</v>
      </c>
      <c r="C41">
        <v>0</v>
      </c>
    </row>
    <row r="42" spans="1:3" x14ac:dyDescent="0.3">
      <c r="A42" t="s">
        <v>256</v>
      </c>
      <c r="B42" s="63">
        <f>VLOOKUP(A42,'[2]Product Master Sheet'!$B$2:$F$506,5,0)</f>
        <v>207</v>
      </c>
      <c r="C42">
        <v>0</v>
      </c>
    </row>
    <row r="43" spans="1:3" x14ac:dyDescent="0.3">
      <c r="A43" t="s">
        <v>260</v>
      </c>
      <c r="B43" s="63">
        <f>VLOOKUP(A43,'[2]Product Master Sheet'!$B$2:$F$506,5,0)</f>
        <v>212</v>
      </c>
      <c r="C43">
        <v>8</v>
      </c>
    </row>
    <row r="44" spans="1:3" x14ac:dyDescent="0.3">
      <c r="A44" t="s">
        <v>262</v>
      </c>
      <c r="B44" s="63">
        <f>VLOOKUP(A44,'[2]Product Master Sheet'!$B$2:$F$506,5,0)</f>
        <v>215</v>
      </c>
      <c r="C44">
        <v>0</v>
      </c>
    </row>
    <row r="45" spans="1:3" x14ac:dyDescent="0.3">
      <c r="A45" t="s">
        <v>261</v>
      </c>
      <c r="B45" s="63">
        <f>VLOOKUP(A45,'[2]Product Master Sheet'!$B$2:$F$506,5,0)</f>
        <v>219</v>
      </c>
      <c r="C45">
        <v>0</v>
      </c>
    </row>
    <row r="46" spans="1:3" x14ac:dyDescent="0.3">
      <c r="A46" t="s">
        <v>309</v>
      </c>
      <c r="B46" s="63">
        <f>VLOOKUP(A46,'[2]Product Master Sheet'!$B$2:$F$506,5,0)</f>
        <v>223</v>
      </c>
      <c r="C46">
        <v>0</v>
      </c>
    </row>
    <row r="47" spans="1:3" x14ac:dyDescent="0.3">
      <c r="A47" t="s">
        <v>310</v>
      </c>
      <c r="B47" s="63">
        <f>VLOOKUP(A47,'[2]Product Master Sheet'!$B$2:$F$506,5,0)</f>
        <v>225</v>
      </c>
      <c r="C47">
        <v>0</v>
      </c>
    </row>
    <row r="48" spans="1:3" x14ac:dyDescent="0.3">
      <c r="A48" t="s">
        <v>263</v>
      </c>
      <c r="B48" s="63">
        <f>VLOOKUP(A48,'[2]Product Master Sheet'!$B$2:$F$506,5,0)</f>
        <v>226</v>
      </c>
      <c r="C48">
        <v>0</v>
      </c>
    </row>
    <row r="49" spans="1:3" x14ac:dyDescent="0.3">
      <c r="A49" t="s">
        <v>265</v>
      </c>
      <c r="B49" s="63">
        <f>VLOOKUP(A49,'[2]Product Master Sheet'!$B$2:$F$506,5,0)</f>
        <v>273</v>
      </c>
      <c r="C49">
        <v>0</v>
      </c>
    </row>
    <row r="50" spans="1:3" x14ac:dyDescent="0.3">
      <c r="A50" t="s">
        <v>264</v>
      </c>
      <c r="B50" s="63">
        <f>VLOOKUP(A50,'[2]Product Master Sheet'!$B$2:$F$506,5,0)</f>
        <v>274</v>
      </c>
      <c r="C50">
        <v>0</v>
      </c>
    </row>
    <row r="51" spans="1:3" x14ac:dyDescent="0.3">
      <c r="A51" t="s">
        <v>270</v>
      </c>
      <c r="B51" s="63">
        <f>VLOOKUP(A51,'[2]Product Master Sheet'!$B$2:$F$506,5,0)</f>
        <v>289</v>
      </c>
      <c r="C51">
        <v>0</v>
      </c>
    </row>
    <row r="52" spans="1:3" x14ac:dyDescent="0.3">
      <c r="A52" t="s">
        <v>267</v>
      </c>
      <c r="B52" s="63">
        <f>VLOOKUP(A52,'[2]Product Master Sheet'!$B$2:$F$506,5,0)</f>
        <v>290</v>
      </c>
      <c r="C52">
        <v>0</v>
      </c>
    </row>
    <row r="53" spans="1:3" x14ac:dyDescent="0.3">
      <c r="A53" t="s">
        <v>313</v>
      </c>
      <c r="B53" s="63">
        <f>VLOOKUP(A53,'[2]Product Master Sheet'!$B$2:$F$506,5,0)</f>
        <v>291</v>
      </c>
      <c r="C53">
        <v>0</v>
      </c>
    </row>
    <row r="54" spans="1:3" x14ac:dyDescent="0.3">
      <c r="A54" t="s">
        <v>269</v>
      </c>
      <c r="B54" s="63">
        <f>VLOOKUP(A54,'[2]Product Master Sheet'!$B$2:$F$506,5,0)</f>
        <v>292</v>
      </c>
      <c r="C54">
        <v>0</v>
      </c>
    </row>
    <row r="55" spans="1:3" x14ac:dyDescent="0.3">
      <c r="A55" t="s">
        <v>268</v>
      </c>
      <c r="B55" s="63">
        <f>VLOOKUP(A55,'[2]Product Master Sheet'!$B$2:$F$506,5,0)</f>
        <v>293</v>
      </c>
      <c r="C55">
        <v>40</v>
      </c>
    </row>
    <row r="56" spans="1:3" x14ac:dyDescent="0.3">
      <c r="A56" t="s">
        <v>266</v>
      </c>
      <c r="B56" s="63">
        <f>VLOOKUP(A56,'[2]Product Master Sheet'!$B$2:$F$506,5,0)</f>
        <v>294</v>
      </c>
      <c r="C56">
        <v>220</v>
      </c>
    </row>
    <row r="57" spans="1:3" x14ac:dyDescent="0.3">
      <c r="A57" t="s">
        <v>273</v>
      </c>
      <c r="B57" s="63">
        <f>VLOOKUP(A57,'[2]Product Master Sheet'!$B$2:$F$506,5,0)</f>
        <v>297</v>
      </c>
      <c r="C57">
        <v>0</v>
      </c>
    </row>
    <row r="58" spans="1:3" x14ac:dyDescent="0.3">
      <c r="A58" t="s">
        <v>272</v>
      </c>
      <c r="B58" s="63">
        <f>VLOOKUP(A58,'[2]Product Master Sheet'!$B$2:$F$506,5,0)</f>
        <v>299</v>
      </c>
      <c r="C58">
        <v>0</v>
      </c>
    </row>
    <row r="59" spans="1:3" x14ac:dyDescent="0.3">
      <c r="A59" t="s">
        <v>271</v>
      </c>
      <c r="B59" s="63">
        <f>VLOOKUP(A59,'[2]Product Master Sheet'!$B$2:$F$506,5,0)</f>
        <v>300</v>
      </c>
      <c r="C59">
        <v>0</v>
      </c>
    </row>
    <row r="60" spans="1:3" x14ac:dyDescent="0.3">
      <c r="A60" t="s">
        <v>274</v>
      </c>
      <c r="B60" s="63">
        <f>VLOOKUP(A60,'[2]Product Master Sheet'!$B$2:$F$506,5,0)</f>
        <v>307</v>
      </c>
      <c r="C60">
        <v>100</v>
      </c>
    </row>
    <row r="61" spans="1:3" x14ac:dyDescent="0.3">
      <c r="A61" t="s">
        <v>314</v>
      </c>
      <c r="B61" s="63">
        <f>VLOOKUP(A61,'[2]Product Master Sheet'!$B$2:$F$506,5,0)</f>
        <v>317</v>
      </c>
      <c r="C61">
        <v>30</v>
      </c>
    </row>
    <row r="62" spans="1:3" x14ac:dyDescent="0.3">
      <c r="A62" t="s">
        <v>284</v>
      </c>
      <c r="B62" s="63">
        <f>VLOOKUP(A62,'[2]Product Master Sheet'!$B$2:$F$506,5,0)</f>
        <v>324</v>
      </c>
      <c r="C62">
        <v>0</v>
      </c>
    </row>
    <row r="63" spans="1:3" x14ac:dyDescent="0.3">
      <c r="A63" t="s">
        <v>285</v>
      </c>
      <c r="B63" s="63">
        <f>VLOOKUP(A63,'[2]Product Master Sheet'!$B$2:$F$506,5,0)</f>
        <v>325</v>
      </c>
      <c r="C63">
        <v>0</v>
      </c>
    </row>
    <row r="64" spans="1:3" x14ac:dyDescent="0.3">
      <c r="A64" t="s">
        <v>286</v>
      </c>
      <c r="B64" s="63">
        <f>VLOOKUP(A64,'[2]Product Master Sheet'!$B$2:$F$506,5,0)</f>
        <v>326</v>
      </c>
      <c r="C64">
        <v>0</v>
      </c>
    </row>
    <row r="65" spans="1:3" x14ac:dyDescent="0.3">
      <c r="A65" t="s">
        <v>283</v>
      </c>
      <c r="B65" s="63">
        <f>VLOOKUP(A65,'[2]Product Master Sheet'!$B$2:$F$506,5,0)</f>
        <v>327</v>
      </c>
      <c r="C65">
        <v>50</v>
      </c>
    </row>
    <row r="66" spans="1:3" x14ac:dyDescent="0.3">
      <c r="A66" t="s">
        <v>280</v>
      </c>
      <c r="B66" s="63">
        <f>VLOOKUP(A66,'[2]Product Master Sheet'!$B$2:$F$506,5,0)</f>
        <v>331</v>
      </c>
      <c r="C66">
        <v>0</v>
      </c>
    </row>
    <row r="67" spans="1:3" x14ac:dyDescent="0.3">
      <c r="A67" t="s">
        <v>279</v>
      </c>
      <c r="B67" s="63">
        <f>VLOOKUP(A67,'[2]Product Master Sheet'!$B$2:$F$506,5,0)</f>
        <v>332</v>
      </c>
      <c r="C67">
        <v>0</v>
      </c>
    </row>
    <row r="68" spans="1:3" x14ac:dyDescent="0.3">
      <c r="A68" t="s">
        <v>281</v>
      </c>
      <c r="B68" s="63">
        <f>VLOOKUP(A68,'[2]Product Master Sheet'!$B$2:$F$506,5,0)</f>
        <v>335</v>
      </c>
      <c r="C68">
        <v>0</v>
      </c>
    </row>
    <row r="69" spans="1:3" x14ac:dyDescent="0.3">
      <c r="A69" t="s">
        <v>282</v>
      </c>
      <c r="B69" s="63">
        <f>VLOOKUP(A69,'[2]Product Master Sheet'!$B$2:$F$506,5,0)</f>
        <v>336</v>
      </c>
      <c r="C69">
        <v>0</v>
      </c>
    </row>
    <row r="70" spans="1:3" x14ac:dyDescent="0.3">
      <c r="A70" t="s">
        <v>287</v>
      </c>
      <c r="B70" s="63">
        <f>VLOOKUP(A70,'[2]Product Master Sheet'!$B$2:$F$506,5,0)</f>
        <v>339</v>
      </c>
      <c r="C70">
        <v>25</v>
      </c>
    </row>
    <row r="71" spans="1:3" x14ac:dyDescent="0.3">
      <c r="A71" t="s">
        <v>315</v>
      </c>
      <c r="B71" s="63">
        <f>VLOOKUP(A71,'[2]Product Master Sheet'!$B$2:$F$506,5,0)</f>
        <v>340</v>
      </c>
      <c r="C71">
        <v>6</v>
      </c>
    </row>
    <row r="72" spans="1:3" x14ac:dyDescent="0.3">
      <c r="A72" t="s">
        <v>288</v>
      </c>
      <c r="B72" s="63">
        <f>VLOOKUP(A72,'[2]Product Master Sheet'!$B$2:$F$506,5,0)</f>
        <v>346</v>
      </c>
      <c r="C72">
        <v>0</v>
      </c>
    </row>
    <row r="73" spans="1:3" x14ac:dyDescent="0.3">
      <c r="A73" t="s">
        <v>289</v>
      </c>
      <c r="B73" s="63">
        <f>VLOOKUP(A73,'[2]Product Master Sheet'!$B$2:$F$506,5,0)</f>
        <v>353</v>
      </c>
      <c r="C73">
        <v>40</v>
      </c>
    </row>
    <row r="74" spans="1:3" x14ac:dyDescent="0.3">
      <c r="A74" t="s">
        <v>318</v>
      </c>
      <c r="B74" s="63">
        <f>VLOOKUP(A74,'[2]Product Master Sheet'!$B$2:$F$506,5,0)</f>
        <v>357</v>
      </c>
      <c r="C74">
        <v>50</v>
      </c>
    </row>
    <row r="75" spans="1:3" x14ac:dyDescent="0.3">
      <c r="A75" t="s">
        <v>320</v>
      </c>
      <c r="B75" s="63">
        <f>VLOOKUP(A75,'[2]Product Master Sheet'!$B$2:$F$506,5,0)</f>
        <v>361</v>
      </c>
      <c r="C75">
        <v>0</v>
      </c>
    </row>
    <row r="76" spans="1:3" x14ac:dyDescent="0.3">
      <c r="A76" t="s">
        <v>319</v>
      </c>
      <c r="B76" s="63">
        <f>VLOOKUP(A76,'[2]Product Master Sheet'!$B$2:$F$506,5,0)</f>
        <v>362</v>
      </c>
      <c r="C76">
        <v>0</v>
      </c>
    </row>
    <row r="77" spans="1:3" x14ac:dyDescent="0.3">
      <c r="A77" t="s">
        <v>293</v>
      </c>
      <c r="B77" s="63">
        <f>VLOOKUP(A77,'[2]Product Master Sheet'!$B$2:$F$506,5,0)</f>
        <v>366</v>
      </c>
      <c r="C77">
        <v>0</v>
      </c>
    </row>
    <row r="78" spans="1:3" x14ac:dyDescent="0.3">
      <c r="A78" t="s">
        <v>292</v>
      </c>
      <c r="B78" s="63">
        <f>VLOOKUP(A78,'[2]Product Master Sheet'!$B$2:$F$506,5,0)</f>
        <v>368</v>
      </c>
      <c r="C78">
        <v>0</v>
      </c>
    </row>
    <row r="79" spans="1:3" x14ac:dyDescent="0.3">
      <c r="A79" t="s">
        <v>290</v>
      </c>
      <c r="B79" s="63">
        <f>VLOOKUP(A79,'[2]Product Master Sheet'!$B$2:$F$506,5,0)</f>
        <v>370</v>
      </c>
      <c r="C79">
        <v>0</v>
      </c>
    </row>
    <row r="80" spans="1:3" x14ac:dyDescent="0.3">
      <c r="A80" t="s">
        <v>294</v>
      </c>
      <c r="B80" s="63">
        <f>VLOOKUP(A80,'[2]Product Master Sheet'!$B$2:$F$506,5,0)</f>
        <v>373</v>
      </c>
      <c r="C80">
        <v>180</v>
      </c>
    </row>
    <row r="81" spans="1:3" x14ac:dyDescent="0.3">
      <c r="A81" t="s">
        <v>295</v>
      </c>
      <c r="B81" s="63">
        <f>VLOOKUP(A81,'[2]Product Master Sheet'!$B$2:$F$506,5,0)</f>
        <v>405</v>
      </c>
      <c r="C81">
        <v>0</v>
      </c>
    </row>
    <row r="82" spans="1:3" x14ac:dyDescent="0.3">
      <c r="A82" t="s">
        <v>234</v>
      </c>
      <c r="B82" s="63">
        <f>VLOOKUP(A82,'[2]Product Master Sheet'!$B$2:$F$506,5,0)</f>
        <v>928</v>
      </c>
      <c r="C82">
        <v>0</v>
      </c>
    </row>
    <row r="83" spans="1:3" x14ac:dyDescent="0.3">
      <c r="A83" t="s">
        <v>31</v>
      </c>
      <c r="B83" s="63">
        <f>VLOOKUP(A83,'[2]Product Master Sheet'!$B$2:$F$506,5,0)</f>
        <v>33</v>
      </c>
      <c r="C83">
        <v>0</v>
      </c>
    </row>
    <row r="84" spans="1:3" x14ac:dyDescent="0.3">
      <c r="A84" t="s">
        <v>226</v>
      </c>
      <c r="B84" s="63">
        <f>VLOOKUP(A84,'[2]Product Master Sheet'!$B$2:$F$506,5,0)</f>
        <v>113</v>
      </c>
      <c r="C84">
        <v>0</v>
      </c>
    </row>
    <row r="85" spans="1:3" x14ac:dyDescent="0.3">
      <c r="A85" t="s">
        <v>228</v>
      </c>
      <c r="B85" s="63">
        <f>VLOOKUP(A85,'[2]Product Master Sheet'!$B$2:$F$506,5,0)</f>
        <v>115</v>
      </c>
      <c r="C85">
        <v>0</v>
      </c>
    </row>
    <row r="86" spans="1:3" x14ac:dyDescent="0.3">
      <c r="A86" t="s">
        <v>235</v>
      </c>
      <c r="B86" s="63">
        <f>VLOOKUP(A86,'[2]Product Master Sheet'!$B$2:$F$506,5,0)</f>
        <v>124</v>
      </c>
      <c r="C86">
        <v>0</v>
      </c>
    </row>
    <row r="87" spans="1:3" x14ac:dyDescent="0.3">
      <c r="A87" t="s">
        <v>238</v>
      </c>
      <c r="B87" s="63">
        <f>VLOOKUP(A87,'[2]Product Master Sheet'!$B$2:$F$506,5,0)</f>
        <v>927</v>
      </c>
      <c r="C87">
        <v>0</v>
      </c>
    </row>
    <row r="88" spans="1:3" x14ac:dyDescent="0.3">
      <c r="A88" t="s">
        <v>240</v>
      </c>
      <c r="B88" s="63">
        <f>VLOOKUP(A88,'[2]Product Master Sheet'!$B$2:$F$506,5,0)</f>
        <v>136</v>
      </c>
      <c r="C88">
        <v>0</v>
      </c>
    </row>
    <row r="89" spans="1:3" x14ac:dyDescent="0.3">
      <c r="A89" t="s">
        <v>242</v>
      </c>
      <c r="B89" s="63">
        <f>VLOOKUP(A89,'[2]Product Master Sheet'!$B$2:$F$506,5,0)</f>
        <v>143</v>
      </c>
      <c r="C89">
        <v>0</v>
      </c>
    </row>
    <row r="90" spans="1:3" x14ac:dyDescent="0.3">
      <c r="A90" t="s">
        <v>248</v>
      </c>
      <c r="B90" s="63">
        <f>VLOOKUP(A90,'[2]Product Master Sheet'!$B$2:$F$506,5,0)</f>
        <v>177</v>
      </c>
      <c r="C90">
        <v>0</v>
      </c>
    </row>
    <row r="91" spans="1:3" x14ac:dyDescent="0.3">
      <c r="A91" t="s">
        <v>251</v>
      </c>
      <c r="B91" s="63">
        <f>VLOOKUP(A91,'[2]Product Master Sheet'!$B$2:$F$506,5,0)</f>
        <v>186</v>
      </c>
      <c r="C91">
        <v>0</v>
      </c>
    </row>
    <row r="92" spans="1:3" x14ac:dyDescent="0.3">
      <c r="A92" t="s">
        <v>252</v>
      </c>
      <c r="B92" s="63">
        <f>VLOOKUP(A92,'[2]Product Master Sheet'!$B$2:$F$506,5,0)</f>
        <v>189</v>
      </c>
      <c r="C92">
        <v>0</v>
      </c>
    </row>
    <row r="93" spans="1:3" x14ac:dyDescent="0.3">
      <c r="A93" t="s">
        <v>257</v>
      </c>
      <c r="B93" s="63">
        <f>VLOOKUP(A93,'[2]Product Master Sheet'!$B$2:$F$506,5,0)</f>
        <v>204</v>
      </c>
      <c r="C93">
        <v>0</v>
      </c>
    </row>
    <row r="94" spans="1:3" x14ac:dyDescent="0.3">
      <c r="A94" t="s">
        <v>275</v>
      </c>
      <c r="B94" s="63">
        <f>VLOOKUP(A94,'[2]Product Master Sheet'!$B$2:$F$506,5,0)</f>
        <v>308</v>
      </c>
      <c r="C94">
        <v>0</v>
      </c>
    </row>
    <row r="95" spans="1:3" x14ac:dyDescent="0.3">
      <c r="A95" t="s">
        <v>276</v>
      </c>
      <c r="B95" s="63">
        <f>VLOOKUP(A95,'[2]Product Master Sheet'!$B$2:$F$506,5,0)</f>
        <v>306</v>
      </c>
      <c r="C95">
        <v>0</v>
      </c>
    </row>
    <row r="96" spans="1:3" x14ac:dyDescent="0.3">
      <c r="A96" t="s">
        <v>277</v>
      </c>
      <c r="B96" s="63">
        <f>VLOOKUP(A96,'[2]Product Master Sheet'!$B$2:$F$506,5,0)</f>
        <v>305</v>
      </c>
      <c r="C96">
        <v>0</v>
      </c>
    </row>
    <row r="97" spans="1:3" x14ac:dyDescent="0.3">
      <c r="A97" t="s">
        <v>278</v>
      </c>
      <c r="B97" s="63">
        <f>VLOOKUP(A97,'[2]Product Master Sheet'!$B$2:$F$506,5,0)</f>
        <v>311</v>
      </c>
      <c r="C97">
        <v>0</v>
      </c>
    </row>
    <row r="98" spans="1:3" x14ac:dyDescent="0.3">
      <c r="A98" t="s">
        <v>291</v>
      </c>
      <c r="B98" s="63">
        <f>VLOOKUP(A98,'[2]Product Master Sheet'!$B$2:$F$506,5,0)</f>
        <v>365</v>
      </c>
      <c r="C98">
        <v>0</v>
      </c>
    </row>
    <row r="99" spans="1:3" x14ac:dyDescent="0.3">
      <c r="A99" t="s">
        <v>296</v>
      </c>
      <c r="B99" s="63">
        <f>VLOOKUP(A99,'[2]Product Master Sheet'!$B$2:$F$506,5,0)</f>
        <v>14</v>
      </c>
      <c r="C99">
        <v>0</v>
      </c>
    </row>
    <row r="100" spans="1:3" x14ac:dyDescent="0.3">
      <c r="A100" t="s">
        <v>297</v>
      </c>
      <c r="B100" s="63">
        <f>VLOOKUP(A100,'[2]Product Master Sheet'!$B$2:$F$506,5,0)</f>
        <v>17</v>
      </c>
      <c r="C100">
        <v>0</v>
      </c>
    </row>
    <row r="101" spans="1:3" x14ac:dyDescent="0.3">
      <c r="A101" t="s">
        <v>299</v>
      </c>
      <c r="B101" s="63">
        <f>VLOOKUP(A101,'[2]Product Master Sheet'!$B$2:$F$506,5,0)</f>
        <v>27</v>
      </c>
      <c r="C101">
        <v>0</v>
      </c>
    </row>
    <row r="102" spans="1:3" x14ac:dyDescent="0.3">
      <c r="A102" t="s">
        <v>302</v>
      </c>
      <c r="B102" s="63">
        <f>VLOOKUP(A102,'[2]Product Master Sheet'!$B$2:$F$506,5,0)</f>
        <v>48</v>
      </c>
      <c r="C102">
        <v>0</v>
      </c>
    </row>
    <row r="103" spans="1:3" x14ac:dyDescent="0.3">
      <c r="A103" t="s">
        <v>303</v>
      </c>
      <c r="B103" s="63">
        <f>VLOOKUP(A103,'[2]Product Master Sheet'!$B$2:$F$506,5,0)</f>
        <v>109</v>
      </c>
      <c r="C103">
        <v>0</v>
      </c>
    </row>
    <row r="104" spans="1:3" x14ac:dyDescent="0.3">
      <c r="A104" t="s">
        <v>306</v>
      </c>
      <c r="B104" s="63">
        <f>VLOOKUP(A104,'[2]Product Master Sheet'!$B$2:$F$506,5,0)</f>
        <v>148</v>
      </c>
      <c r="C104">
        <v>0</v>
      </c>
    </row>
    <row r="105" spans="1:3" x14ac:dyDescent="0.3">
      <c r="A105" t="s">
        <v>307</v>
      </c>
      <c r="B105" s="63">
        <f>VLOOKUP(A105,'[2]Product Master Sheet'!$B$2:$F$506,5,0)</f>
        <v>155</v>
      </c>
      <c r="C105">
        <v>0</v>
      </c>
    </row>
    <row r="106" spans="1:3" x14ac:dyDescent="0.3">
      <c r="A106" t="s">
        <v>311</v>
      </c>
      <c r="B106" s="63">
        <f>VLOOKUP(A106,'[2]Product Master Sheet'!$B$2:$F$506,5,0)</f>
        <v>268</v>
      </c>
      <c r="C106">
        <v>0</v>
      </c>
    </row>
    <row r="107" spans="1:3" x14ac:dyDescent="0.3">
      <c r="A107" t="s">
        <v>312</v>
      </c>
      <c r="B107" s="63">
        <f>VLOOKUP(A107,'[2]Product Master Sheet'!$B$2:$F$506,5,0)</f>
        <v>271</v>
      </c>
      <c r="C107">
        <v>0</v>
      </c>
    </row>
    <row r="108" spans="1:3" x14ac:dyDescent="0.3">
      <c r="A108" t="s">
        <v>316</v>
      </c>
      <c r="B108" s="63">
        <f>VLOOKUP(A108,'[2]Product Master Sheet'!$B$2:$F$506,5,0)</f>
        <v>338</v>
      </c>
      <c r="C108">
        <v>0</v>
      </c>
    </row>
    <row r="109" spans="1:3" x14ac:dyDescent="0.3">
      <c r="A109" t="s">
        <v>317</v>
      </c>
      <c r="B109" s="63">
        <f>VLOOKUP(A109,'[2]Product Master Sheet'!$B$2:$F$506,5,0)</f>
        <v>350</v>
      </c>
      <c r="C109">
        <v>0</v>
      </c>
    </row>
    <row r="110" spans="1:3" x14ac:dyDescent="0.3">
      <c r="A110" t="s">
        <v>321</v>
      </c>
      <c r="B110" s="63">
        <f>VLOOKUP(A110,'[2]Product Master Sheet'!$B$2:$F$506,5,0)</f>
        <v>360</v>
      </c>
      <c r="C110">
        <v>0</v>
      </c>
    </row>
    <row r="111" spans="1:3" x14ac:dyDescent="0.3">
      <c r="A111" t="s">
        <v>322</v>
      </c>
      <c r="B111" s="63">
        <f>VLOOKUP(A111,'[2]Product Master Sheet'!$B$2:$F$506,5,0)</f>
        <v>372</v>
      </c>
      <c r="C111">
        <v>0</v>
      </c>
    </row>
    <row r="112" spans="1:3" x14ac:dyDescent="0.3">
      <c r="A112" t="s">
        <v>323</v>
      </c>
      <c r="B112" s="63">
        <f>VLOOKUP(A112,'[2]Product Master Sheet'!$B$2:$F$506,5,0)</f>
        <v>396</v>
      </c>
      <c r="C112">
        <v>0</v>
      </c>
    </row>
    <row r="113" spans="1:3" x14ac:dyDescent="0.3">
      <c r="A113" t="s">
        <v>324</v>
      </c>
      <c r="B113" s="63">
        <f>VLOOKUP(A113,'[2]Product Master Sheet'!$B$2:$F$506,5,0)</f>
        <v>395</v>
      </c>
      <c r="C113">
        <v>0</v>
      </c>
    </row>
    <row r="114" spans="1:3" x14ac:dyDescent="0.3">
      <c r="A114" t="s">
        <v>217</v>
      </c>
      <c r="B114" s="63">
        <f>VLOOKUP(A114,'[2]Product Master Sheet'!$B$2:$F$506,5,0)</f>
        <v>394</v>
      </c>
      <c r="C11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19"/>
  <sheetViews>
    <sheetView showGridLines="0" tabSelected="1" workbookViewId="0">
      <selection activeCell="A11" sqref="A11"/>
    </sheetView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59" t="s">
        <v>45</v>
      </c>
      <c r="C1" s="60"/>
      <c r="D1" s="60"/>
      <c r="E1" s="60"/>
      <c r="F1" s="60"/>
      <c r="G1" s="60"/>
      <c r="H1" s="60"/>
      <c r="I1" s="60"/>
      <c r="J1" s="61"/>
      <c r="K1" s="59" t="s">
        <v>46</v>
      </c>
      <c r="L1" s="60"/>
      <c r="M1" s="60"/>
      <c r="N1" s="60"/>
      <c r="O1" s="60"/>
      <c r="P1" s="60"/>
      <c r="Q1" s="60"/>
      <c r="R1" s="60"/>
      <c r="S1" s="61"/>
      <c r="T1" s="59" t="s">
        <v>13</v>
      </c>
      <c r="U1" s="60"/>
      <c r="V1" s="60"/>
      <c r="W1" s="60"/>
      <c r="X1" s="60"/>
      <c r="Y1" s="60"/>
      <c r="Z1" s="60"/>
      <c r="AA1" s="60"/>
      <c r="AB1" s="6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328</v>
      </c>
      <c r="B4" s="20">
        <v>0</v>
      </c>
      <c r="C4" s="20">
        <v>2850</v>
      </c>
      <c r="D4" s="20">
        <v>0</v>
      </c>
      <c r="E4" s="20">
        <v>2420</v>
      </c>
      <c r="F4" s="20">
        <v>150</v>
      </c>
      <c r="G4" s="20">
        <v>0</v>
      </c>
      <c r="H4" s="20">
        <v>0</v>
      </c>
      <c r="I4" s="20">
        <v>0</v>
      </c>
      <c r="J4" s="20">
        <v>580</v>
      </c>
      <c r="K4" s="27">
        <v>0</v>
      </c>
      <c r="L4" s="28">
        <v>2850</v>
      </c>
      <c r="M4" s="28">
        <v>0</v>
      </c>
      <c r="N4" s="28">
        <v>2270</v>
      </c>
      <c r="O4" s="28">
        <v>0</v>
      </c>
      <c r="P4" s="28">
        <v>0</v>
      </c>
      <c r="Q4" s="28">
        <v>0</v>
      </c>
      <c r="R4" s="28">
        <v>0</v>
      </c>
      <c r="S4" s="26">
        <v>580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150</v>
      </c>
      <c r="X4" s="28">
        <f t="shared" ref="X4:X57" si="3">F4-O4</f>
        <v>150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298</v>
      </c>
      <c r="B5" s="20">
        <v>15</v>
      </c>
      <c r="C5" s="20">
        <v>120</v>
      </c>
      <c r="D5" s="20">
        <v>0</v>
      </c>
      <c r="E5" s="20">
        <v>135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15</v>
      </c>
      <c r="L5" s="20">
        <v>120</v>
      </c>
      <c r="M5" s="20">
        <v>0</v>
      </c>
      <c r="N5" s="20">
        <v>135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32</v>
      </c>
      <c r="B6" s="20">
        <v>20</v>
      </c>
      <c r="C6" s="20">
        <v>1500</v>
      </c>
      <c r="D6" s="20">
        <v>0</v>
      </c>
      <c r="E6" s="20">
        <v>1580</v>
      </c>
      <c r="F6" s="20">
        <v>60</v>
      </c>
      <c r="G6" s="20">
        <v>0</v>
      </c>
      <c r="H6" s="20">
        <v>0</v>
      </c>
      <c r="I6" s="20">
        <v>0</v>
      </c>
      <c r="J6" s="26">
        <v>0</v>
      </c>
      <c r="K6" s="27">
        <v>20</v>
      </c>
      <c r="L6" s="20">
        <v>1500</v>
      </c>
      <c r="M6" s="20">
        <v>0</v>
      </c>
      <c r="N6" s="20">
        <v>1520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60</v>
      </c>
      <c r="X6" s="20">
        <f t="shared" si="3"/>
        <v>60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301</v>
      </c>
      <c r="B7" s="20">
        <v>0</v>
      </c>
      <c r="C7" s="20">
        <v>220</v>
      </c>
      <c r="D7" s="20">
        <v>0</v>
      </c>
      <c r="E7" s="20">
        <v>200</v>
      </c>
      <c r="F7" s="20">
        <v>0</v>
      </c>
      <c r="G7" s="20">
        <v>0</v>
      </c>
      <c r="H7" s="20">
        <v>0</v>
      </c>
      <c r="I7" s="20">
        <v>0</v>
      </c>
      <c r="J7" s="26">
        <v>20</v>
      </c>
      <c r="K7" s="27">
        <v>0</v>
      </c>
      <c r="L7" s="20">
        <v>220</v>
      </c>
      <c r="M7" s="20">
        <v>0</v>
      </c>
      <c r="N7" s="20">
        <v>200</v>
      </c>
      <c r="O7" s="20">
        <v>0</v>
      </c>
      <c r="P7" s="20">
        <v>0</v>
      </c>
      <c r="Q7" s="20">
        <v>0</v>
      </c>
      <c r="R7" s="20">
        <v>0</v>
      </c>
      <c r="S7" s="26">
        <v>20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300</v>
      </c>
      <c r="B8" s="20">
        <v>0</v>
      </c>
      <c r="C8" s="20">
        <v>1120</v>
      </c>
      <c r="D8" s="20">
        <v>0</v>
      </c>
      <c r="E8" s="20">
        <v>1000</v>
      </c>
      <c r="F8" s="20">
        <v>0</v>
      </c>
      <c r="G8" s="20">
        <v>0</v>
      </c>
      <c r="H8" s="20">
        <v>0</v>
      </c>
      <c r="I8" s="20">
        <v>0</v>
      </c>
      <c r="J8" s="26">
        <v>120</v>
      </c>
      <c r="K8" s="27">
        <v>0</v>
      </c>
      <c r="L8" s="20">
        <v>1120</v>
      </c>
      <c r="M8" s="20">
        <v>0</v>
      </c>
      <c r="N8" s="20">
        <v>1000</v>
      </c>
      <c r="O8" s="20">
        <v>0</v>
      </c>
      <c r="P8" s="20">
        <v>0</v>
      </c>
      <c r="Q8" s="20">
        <v>0</v>
      </c>
      <c r="R8" s="20">
        <v>0</v>
      </c>
      <c r="S8" s="26">
        <v>120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39</v>
      </c>
      <c r="B9" s="20">
        <v>0</v>
      </c>
      <c r="C9" s="20">
        <v>150</v>
      </c>
      <c r="D9" s="20">
        <v>0</v>
      </c>
      <c r="E9" s="20">
        <v>150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150</v>
      </c>
      <c r="M9" s="20">
        <v>0</v>
      </c>
      <c r="N9" s="20">
        <v>150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33</v>
      </c>
      <c r="B10" s="20">
        <v>0</v>
      </c>
      <c r="C10" s="20">
        <v>160</v>
      </c>
      <c r="D10" s="20">
        <v>0</v>
      </c>
      <c r="E10" s="20">
        <v>160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0</v>
      </c>
      <c r="L10" s="20">
        <v>160</v>
      </c>
      <c r="M10" s="20">
        <v>0</v>
      </c>
      <c r="N10" s="20">
        <v>160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44</v>
      </c>
      <c r="B11" s="20">
        <v>0</v>
      </c>
      <c r="C11" s="20">
        <v>400</v>
      </c>
      <c r="D11" s="20">
        <v>0</v>
      </c>
      <c r="E11" s="20">
        <v>400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400</v>
      </c>
      <c r="M11" s="20">
        <v>0</v>
      </c>
      <c r="N11" s="20">
        <v>400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220</v>
      </c>
      <c r="B12" s="20">
        <v>0</v>
      </c>
      <c r="C12" s="20">
        <v>1180</v>
      </c>
      <c r="D12" s="20">
        <v>0</v>
      </c>
      <c r="E12" s="20">
        <v>1180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1180</v>
      </c>
      <c r="M12" s="20">
        <v>0</v>
      </c>
      <c r="N12" s="20">
        <v>1180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219</v>
      </c>
      <c r="B13" s="20">
        <v>0</v>
      </c>
      <c r="C13" s="20">
        <v>640</v>
      </c>
      <c r="D13" s="20">
        <v>0</v>
      </c>
      <c r="E13" s="20">
        <v>640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640</v>
      </c>
      <c r="M13" s="20">
        <v>0</v>
      </c>
      <c r="N13" s="20">
        <v>640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221</v>
      </c>
      <c r="B14" s="20">
        <v>0</v>
      </c>
      <c r="C14" s="20">
        <v>210</v>
      </c>
      <c r="D14" s="20">
        <v>0</v>
      </c>
      <c r="E14" s="20">
        <v>200</v>
      </c>
      <c r="F14" s="20">
        <v>0</v>
      </c>
      <c r="G14" s="20">
        <v>0</v>
      </c>
      <c r="H14" s="20">
        <v>0</v>
      </c>
      <c r="I14" s="20">
        <v>0</v>
      </c>
      <c r="J14" s="26">
        <v>10</v>
      </c>
      <c r="K14" s="27">
        <v>0</v>
      </c>
      <c r="L14" s="20">
        <v>210</v>
      </c>
      <c r="M14" s="20">
        <v>0</v>
      </c>
      <c r="N14" s="20">
        <v>200</v>
      </c>
      <c r="O14" s="20">
        <v>0</v>
      </c>
      <c r="P14" s="20">
        <v>0</v>
      </c>
      <c r="Q14" s="20">
        <v>0</v>
      </c>
      <c r="R14" s="20">
        <v>0</v>
      </c>
      <c r="S14" s="26">
        <v>10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223</v>
      </c>
      <c r="B15" s="20">
        <v>20</v>
      </c>
      <c r="C15" s="20">
        <v>1820</v>
      </c>
      <c r="D15" s="20">
        <v>0</v>
      </c>
      <c r="E15" s="20">
        <v>1800</v>
      </c>
      <c r="F15" s="20">
        <v>20</v>
      </c>
      <c r="G15" s="20">
        <v>0</v>
      </c>
      <c r="H15" s="20">
        <v>0</v>
      </c>
      <c r="I15" s="20">
        <v>0</v>
      </c>
      <c r="J15" s="26">
        <v>60</v>
      </c>
      <c r="K15" s="27">
        <v>20</v>
      </c>
      <c r="L15" s="20">
        <v>1820</v>
      </c>
      <c r="M15" s="20">
        <v>0</v>
      </c>
      <c r="N15" s="20">
        <v>1780</v>
      </c>
      <c r="O15" s="20">
        <v>0</v>
      </c>
      <c r="P15" s="20">
        <v>0</v>
      </c>
      <c r="Q15" s="20">
        <v>0</v>
      </c>
      <c r="R15" s="20">
        <v>0</v>
      </c>
      <c r="S15" s="26">
        <v>60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20</v>
      </c>
      <c r="X15" s="20">
        <f t="shared" si="3"/>
        <v>20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222</v>
      </c>
      <c r="B16" s="20">
        <v>0</v>
      </c>
      <c r="C16" s="20">
        <v>4720</v>
      </c>
      <c r="D16" s="20">
        <v>0</v>
      </c>
      <c r="E16" s="20">
        <v>4680</v>
      </c>
      <c r="F16" s="20">
        <v>0</v>
      </c>
      <c r="G16" s="20">
        <v>0</v>
      </c>
      <c r="H16" s="20">
        <v>0</v>
      </c>
      <c r="I16" s="20">
        <v>0</v>
      </c>
      <c r="J16" s="20">
        <v>40</v>
      </c>
      <c r="K16" s="27">
        <v>0</v>
      </c>
      <c r="L16" s="20">
        <v>4720</v>
      </c>
      <c r="M16" s="20">
        <v>0</v>
      </c>
      <c r="N16" s="20">
        <v>4680</v>
      </c>
      <c r="O16" s="20">
        <v>0</v>
      </c>
      <c r="P16" s="20">
        <v>0</v>
      </c>
      <c r="Q16" s="20">
        <v>0</v>
      </c>
      <c r="R16" s="20">
        <v>0</v>
      </c>
      <c r="S16" s="26">
        <v>40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329</v>
      </c>
      <c r="B17" s="20">
        <v>0</v>
      </c>
      <c r="C17" s="20">
        <v>1500</v>
      </c>
      <c r="D17" s="20">
        <v>0</v>
      </c>
      <c r="E17" s="20">
        <v>1500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1500</v>
      </c>
      <c r="M17" s="20">
        <v>0</v>
      </c>
      <c r="N17" s="20">
        <v>1500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224</v>
      </c>
      <c r="B18" s="20">
        <v>0</v>
      </c>
      <c r="C18" s="20">
        <v>250</v>
      </c>
      <c r="D18" s="20">
        <v>0</v>
      </c>
      <c r="E18" s="20">
        <v>250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0</v>
      </c>
      <c r="L18" s="20">
        <v>250</v>
      </c>
      <c r="M18" s="20">
        <v>0</v>
      </c>
      <c r="N18" s="20">
        <v>250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229</v>
      </c>
      <c r="B19" s="20">
        <v>0</v>
      </c>
      <c r="C19" s="20">
        <v>2500</v>
      </c>
      <c r="D19" s="20">
        <v>0</v>
      </c>
      <c r="E19" s="20">
        <v>2770</v>
      </c>
      <c r="F19" s="20">
        <v>300</v>
      </c>
      <c r="G19" s="20">
        <v>0</v>
      </c>
      <c r="H19" s="20">
        <v>0</v>
      </c>
      <c r="I19" s="20">
        <v>0</v>
      </c>
      <c r="J19" s="26">
        <v>30</v>
      </c>
      <c r="K19" s="27">
        <v>0</v>
      </c>
      <c r="L19" s="20">
        <v>2500</v>
      </c>
      <c r="M19" s="20">
        <v>0</v>
      </c>
      <c r="N19" s="20">
        <v>2470</v>
      </c>
      <c r="O19" s="20">
        <v>0</v>
      </c>
      <c r="P19" s="20">
        <v>0</v>
      </c>
      <c r="Q19" s="20">
        <v>0</v>
      </c>
      <c r="R19" s="20">
        <v>0</v>
      </c>
      <c r="S19" s="26">
        <v>30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300</v>
      </c>
      <c r="X19" s="20">
        <f t="shared" si="3"/>
        <v>300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227</v>
      </c>
      <c r="B20" s="20">
        <v>0</v>
      </c>
      <c r="C20" s="20">
        <v>60</v>
      </c>
      <c r="D20" s="20">
        <v>0</v>
      </c>
      <c r="E20" s="20">
        <v>60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60</v>
      </c>
      <c r="M20" s="20">
        <v>0</v>
      </c>
      <c r="N20" s="20">
        <v>60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225</v>
      </c>
      <c r="B21" s="20">
        <v>0</v>
      </c>
      <c r="C21" s="20">
        <v>2000</v>
      </c>
      <c r="D21" s="20">
        <v>0</v>
      </c>
      <c r="E21" s="20">
        <v>2050</v>
      </c>
      <c r="F21" s="20">
        <v>100</v>
      </c>
      <c r="G21" s="20">
        <v>0</v>
      </c>
      <c r="H21" s="20">
        <v>0</v>
      </c>
      <c r="I21" s="20">
        <v>0</v>
      </c>
      <c r="J21" s="26">
        <v>50</v>
      </c>
      <c r="K21" s="27">
        <v>0</v>
      </c>
      <c r="L21" s="20">
        <v>2000</v>
      </c>
      <c r="M21" s="20">
        <v>0</v>
      </c>
      <c r="N21" s="20">
        <v>1950</v>
      </c>
      <c r="O21" s="20">
        <v>0</v>
      </c>
      <c r="P21" s="20">
        <v>0</v>
      </c>
      <c r="Q21" s="20">
        <v>0</v>
      </c>
      <c r="R21" s="20">
        <v>0</v>
      </c>
      <c r="S21" s="26">
        <v>50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100</v>
      </c>
      <c r="X21" s="20">
        <f t="shared" si="3"/>
        <v>100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231</v>
      </c>
      <c r="B22" s="20">
        <v>0</v>
      </c>
      <c r="C22" s="20">
        <v>60</v>
      </c>
      <c r="D22" s="20">
        <v>0</v>
      </c>
      <c r="E22" s="20">
        <v>60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7">
        <v>0</v>
      </c>
      <c r="L22" s="20">
        <v>60</v>
      </c>
      <c r="M22" s="20">
        <v>0</v>
      </c>
      <c r="N22" s="20">
        <v>60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230</v>
      </c>
      <c r="B23" s="20">
        <v>0</v>
      </c>
      <c r="C23" s="20">
        <v>2550</v>
      </c>
      <c r="D23" s="20">
        <v>0</v>
      </c>
      <c r="E23" s="20">
        <v>2660</v>
      </c>
      <c r="F23" s="20">
        <v>137</v>
      </c>
      <c r="G23" s="20">
        <v>0</v>
      </c>
      <c r="H23" s="20">
        <v>0</v>
      </c>
      <c r="I23" s="20">
        <v>0</v>
      </c>
      <c r="J23" s="26">
        <v>27</v>
      </c>
      <c r="K23" s="27">
        <v>0</v>
      </c>
      <c r="L23" s="20">
        <v>2550</v>
      </c>
      <c r="M23" s="20">
        <v>0</v>
      </c>
      <c r="N23" s="20">
        <v>2523</v>
      </c>
      <c r="O23" s="20">
        <v>0</v>
      </c>
      <c r="P23" s="20">
        <v>0</v>
      </c>
      <c r="Q23" s="20">
        <v>0</v>
      </c>
      <c r="R23" s="20">
        <v>0</v>
      </c>
      <c r="S23" s="26">
        <v>27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137</v>
      </c>
      <c r="X23" s="20">
        <f t="shared" si="3"/>
        <v>137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232</v>
      </c>
      <c r="B24" s="20">
        <v>40</v>
      </c>
      <c r="C24" s="20">
        <v>2500</v>
      </c>
      <c r="D24" s="20">
        <v>0</v>
      </c>
      <c r="E24" s="20">
        <v>2675</v>
      </c>
      <c r="F24" s="20">
        <v>135</v>
      </c>
      <c r="G24" s="20">
        <v>0</v>
      </c>
      <c r="H24" s="20">
        <v>0</v>
      </c>
      <c r="I24" s="20">
        <v>0</v>
      </c>
      <c r="J24" s="26">
        <v>0</v>
      </c>
      <c r="K24" s="27">
        <v>40</v>
      </c>
      <c r="L24" s="20">
        <v>2500</v>
      </c>
      <c r="M24" s="20">
        <v>0</v>
      </c>
      <c r="N24" s="20">
        <v>2540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135</v>
      </c>
      <c r="X24" s="20">
        <f t="shared" si="3"/>
        <v>135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233</v>
      </c>
      <c r="B25" s="20">
        <v>0</v>
      </c>
      <c r="C25" s="20">
        <v>60</v>
      </c>
      <c r="D25" s="20">
        <v>0</v>
      </c>
      <c r="E25" s="20">
        <v>15</v>
      </c>
      <c r="F25" s="20">
        <v>0</v>
      </c>
      <c r="G25" s="20">
        <v>0</v>
      </c>
      <c r="H25" s="20">
        <v>0</v>
      </c>
      <c r="I25" s="20">
        <v>0</v>
      </c>
      <c r="J25" s="26">
        <v>45</v>
      </c>
      <c r="K25" s="27">
        <v>0</v>
      </c>
      <c r="L25" s="20">
        <v>60</v>
      </c>
      <c r="M25" s="20">
        <v>0</v>
      </c>
      <c r="N25" s="20">
        <v>15</v>
      </c>
      <c r="O25" s="20">
        <v>0</v>
      </c>
      <c r="P25" s="20">
        <v>0</v>
      </c>
      <c r="Q25" s="20">
        <v>0</v>
      </c>
      <c r="R25" s="20">
        <v>0</v>
      </c>
      <c r="S25" s="26">
        <v>45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304</v>
      </c>
      <c r="B26" s="20">
        <v>0</v>
      </c>
      <c r="C26" s="20">
        <v>240</v>
      </c>
      <c r="D26" s="20">
        <v>0</v>
      </c>
      <c r="E26" s="20">
        <v>190</v>
      </c>
      <c r="F26" s="20">
        <v>0</v>
      </c>
      <c r="G26" s="20">
        <v>0</v>
      </c>
      <c r="H26" s="20">
        <v>0</v>
      </c>
      <c r="I26" s="20">
        <v>0</v>
      </c>
      <c r="J26" s="26">
        <v>50</v>
      </c>
      <c r="K26" s="27">
        <v>0</v>
      </c>
      <c r="L26" s="20">
        <v>240</v>
      </c>
      <c r="M26" s="20">
        <v>0</v>
      </c>
      <c r="N26" s="20">
        <v>190</v>
      </c>
      <c r="O26" s="20">
        <v>0</v>
      </c>
      <c r="P26" s="20">
        <v>0</v>
      </c>
      <c r="Q26" s="20">
        <v>0</v>
      </c>
      <c r="R26" s="20">
        <v>0</v>
      </c>
      <c r="S26" s="26">
        <v>50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237</v>
      </c>
      <c r="B27" s="20">
        <v>0</v>
      </c>
      <c r="C27" s="20">
        <v>20</v>
      </c>
      <c r="D27" s="20">
        <v>0</v>
      </c>
      <c r="E27" s="20">
        <v>20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20</v>
      </c>
      <c r="M27" s="20">
        <v>0</v>
      </c>
      <c r="N27" s="20">
        <v>20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236</v>
      </c>
      <c r="B28" s="20">
        <v>0</v>
      </c>
      <c r="C28" s="20">
        <v>160</v>
      </c>
      <c r="D28" s="20">
        <v>0</v>
      </c>
      <c r="E28" s="20">
        <v>160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160</v>
      </c>
      <c r="M28" s="20">
        <v>0</v>
      </c>
      <c r="N28" s="20">
        <v>160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241</v>
      </c>
      <c r="B29" s="20">
        <v>0</v>
      </c>
      <c r="C29" s="20">
        <v>40</v>
      </c>
      <c r="D29" s="20">
        <v>0</v>
      </c>
      <c r="E29" s="20">
        <v>40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40</v>
      </c>
      <c r="M29" s="20">
        <v>0</v>
      </c>
      <c r="N29" s="20">
        <v>40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239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243</v>
      </c>
      <c r="B31" s="20">
        <v>60</v>
      </c>
      <c r="C31" s="20">
        <v>2200</v>
      </c>
      <c r="D31" s="20">
        <v>0</v>
      </c>
      <c r="E31" s="20">
        <v>2140</v>
      </c>
      <c r="F31" s="20">
        <v>100</v>
      </c>
      <c r="G31" s="20">
        <v>0</v>
      </c>
      <c r="H31" s="20">
        <v>0</v>
      </c>
      <c r="I31" s="20">
        <v>0</v>
      </c>
      <c r="J31" s="26">
        <v>220</v>
      </c>
      <c r="K31" s="27">
        <v>60</v>
      </c>
      <c r="L31" s="20">
        <v>2200</v>
      </c>
      <c r="M31" s="20">
        <v>0</v>
      </c>
      <c r="N31" s="20">
        <v>2040</v>
      </c>
      <c r="O31" s="20">
        <v>0</v>
      </c>
      <c r="P31" s="20">
        <v>0</v>
      </c>
      <c r="Q31" s="20">
        <v>0</v>
      </c>
      <c r="R31" s="20">
        <v>0</v>
      </c>
      <c r="S31" s="26">
        <v>220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100</v>
      </c>
      <c r="X31" s="20">
        <f t="shared" si="3"/>
        <v>100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305</v>
      </c>
      <c r="B32" s="20">
        <v>0</v>
      </c>
      <c r="C32" s="20">
        <v>100</v>
      </c>
      <c r="D32" s="20">
        <v>0</v>
      </c>
      <c r="E32" s="20">
        <v>106</v>
      </c>
      <c r="F32" s="20">
        <v>6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100</v>
      </c>
      <c r="M32" s="20">
        <v>0</v>
      </c>
      <c r="N32" s="20">
        <v>100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6</v>
      </c>
      <c r="X32" s="20">
        <f t="shared" si="3"/>
        <v>6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244</v>
      </c>
      <c r="B33" s="20">
        <v>20</v>
      </c>
      <c r="C33" s="20">
        <v>440</v>
      </c>
      <c r="D33" s="20">
        <v>0</v>
      </c>
      <c r="E33" s="20">
        <v>517</v>
      </c>
      <c r="F33" s="20">
        <v>57</v>
      </c>
      <c r="G33" s="20">
        <v>0</v>
      </c>
      <c r="H33" s="20">
        <v>0</v>
      </c>
      <c r="I33" s="20">
        <v>0</v>
      </c>
      <c r="J33" s="26">
        <v>0</v>
      </c>
      <c r="K33" s="27">
        <v>20</v>
      </c>
      <c r="L33" s="20">
        <v>440</v>
      </c>
      <c r="M33" s="20">
        <v>0</v>
      </c>
      <c r="N33" s="20">
        <v>460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57</v>
      </c>
      <c r="X33" s="20">
        <f t="shared" si="3"/>
        <v>57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247</v>
      </c>
      <c r="B34" s="20">
        <v>0</v>
      </c>
      <c r="C34" s="20">
        <v>60</v>
      </c>
      <c r="D34" s="20">
        <v>0</v>
      </c>
      <c r="E34" s="20">
        <v>60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60</v>
      </c>
      <c r="M34" s="20">
        <v>0</v>
      </c>
      <c r="N34" s="20">
        <v>60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246</v>
      </c>
      <c r="B35" s="20">
        <v>0</v>
      </c>
      <c r="C35" s="20">
        <v>440</v>
      </c>
      <c r="D35" s="20">
        <v>0</v>
      </c>
      <c r="E35" s="20">
        <v>400</v>
      </c>
      <c r="F35" s="20">
        <v>0</v>
      </c>
      <c r="G35" s="20">
        <v>0</v>
      </c>
      <c r="H35" s="20">
        <v>0</v>
      </c>
      <c r="I35" s="20">
        <v>0</v>
      </c>
      <c r="J35" s="26">
        <v>40</v>
      </c>
      <c r="K35" s="27">
        <v>0</v>
      </c>
      <c r="L35" s="20">
        <v>440</v>
      </c>
      <c r="M35" s="20">
        <v>0</v>
      </c>
      <c r="N35" s="20">
        <v>400</v>
      </c>
      <c r="O35" s="20">
        <v>0</v>
      </c>
      <c r="P35" s="20">
        <v>0</v>
      </c>
      <c r="Q35" s="20">
        <v>0</v>
      </c>
      <c r="R35" s="20">
        <v>0</v>
      </c>
      <c r="S35" s="26">
        <v>40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245</v>
      </c>
      <c r="B36" s="20">
        <v>0</v>
      </c>
      <c r="C36" s="20">
        <v>200</v>
      </c>
      <c r="D36" s="20">
        <v>0</v>
      </c>
      <c r="E36" s="20">
        <v>200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200</v>
      </c>
      <c r="M36" s="20">
        <v>0</v>
      </c>
      <c r="N36" s="20">
        <v>200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250</v>
      </c>
      <c r="B37" s="20">
        <v>0</v>
      </c>
      <c r="C37" s="20">
        <v>300</v>
      </c>
      <c r="D37" s="20">
        <v>0</v>
      </c>
      <c r="E37" s="20">
        <v>350</v>
      </c>
      <c r="F37" s="20">
        <v>50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300</v>
      </c>
      <c r="M37" s="20">
        <v>0</v>
      </c>
      <c r="N37" s="20">
        <v>300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50</v>
      </c>
      <c r="X37" s="20">
        <f t="shared" si="3"/>
        <v>50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249</v>
      </c>
      <c r="B38" s="20">
        <v>0</v>
      </c>
      <c r="C38" s="20">
        <v>150</v>
      </c>
      <c r="D38" s="20">
        <v>0</v>
      </c>
      <c r="E38" s="20">
        <v>100</v>
      </c>
      <c r="F38" s="20">
        <v>50</v>
      </c>
      <c r="G38" s="20">
        <v>0</v>
      </c>
      <c r="H38" s="20">
        <v>0</v>
      </c>
      <c r="I38" s="20">
        <v>0</v>
      </c>
      <c r="J38" s="26">
        <v>100</v>
      </c>
      <c r="K38" s="27">
        <v>0</v>
      </c>
      <c r="L38" s="20">
        <v>150</v>
      </c>
      <c r="M38" s="20">
        <v>0</v>
      </c>
      <c r="N38" s="20">
        <v>50</v>
      </c>
      <c r="O38" s="20">
        <v>0</v>
      </c>
      <c r="P38" s="20">
        <v>0</v>
      </c>
      <c r="Q38" s="20">
        <v>0</v>
      </c>
      <c r="R38" s="20">
        <v>0</v>
      </c>
      <c r="S38" s="26">
        <v>100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50</v>
      </c>
      <c r="X38" s="20">
        <f t="shared" si="3"/>
        <v>50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254</v>
      </c>
      <c r="B39" s="20">
        <v>0</v>
      </c>
      <c r="C39" s="20">
        <v>40</v>
      </c>
      <c r="D39" s="20">
        <v>0</v>
      </c>
      <c r="E39" s="20">
        <v>40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40</v>
      </c>
      <c r="M39" s="20">
        <v>0</v>
      </c>
      <c r="N39" s="20">
        <v>40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253</v>
      </c>
      <c r="B40" s="20">
        <v>0</v>
      </c>
      <c r="C40" s="20">
        <v>150</v>
      </c>
      <c r="D40" s="20">
        <v>0</v>
      </c>
      <c r="E40" s="20">
        <v>150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150</v>
      </c>
      <c r="M40" s="20">
        <v>0</v>
      </c>
      <c r="N40" s="20">
        <v>150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308</v>
      </c>
      <c r="B41" s="20">
        <v>0</v>
      </c>
      <c r="C41" s="20">
        <v>90</v>
      </c>
      <c r="D41" s="20">
        <v>0</v>
      </c>
      <c r="E41" s="20">
        <v>90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90</v>
      </c>
      <c r="M41" s="20">
        <v>0</v>
      </c>
      <c r="N41" s="20">
        <v>90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255</v>
      </c>
      <c r="B42" s="20">
        <v>20</v>
      </c>
      <c r="C42" s="20">
        <v>2560</v>
      </c>
      <c r="D42" s="20">
        <v>0</v>
      </c>
      <c r="E42" s="20">
        <v>2500</v>
      </c>
      <c r="F42" s="20">
        <v>80</v>
      </c>
      <c r="G42" s="20">
        <v>0</v>
      </c>
      <c r="H42" s="20">
        <v>0</v>
      </c>
      <c r="I42" s="20">
        <v>0</v>
      </c>
      <c r="J42" s="26">
        <v>160</v>
      </c>
      <c r="K42" s="27">
        <v>20</v>
      </c>
      <c r="L42" s="20">
        <v>2560</v>
      </c>
      <c r="M42" s="20">
        <v>0</v>
      </c>
      <c r="N42" s="20">
        <v>2420</v>
      </c>
      <c r="O42" s="20">
        <v>0</v>
      </c>
      <c r="P42" s="20">
        <v>0</v>
      </c>
      <c r="Q42" s="20">
        <v>0</v>
      </c>
      <c r="R42" s="20">
        <v>0</v>
      </c>
      <c r="S42" s="26">
        <v>160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80</v>
      </c>
      <c r="X42" s="20">
        <f t="shared" si="3"/>
        <v>80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258</v>
      </c>
      <c r="B43" s="20">
        <v>0</v>
      </c>
      <c r="C43" s="20">
        <v>2240</v>
      </c>
      <c r="D43" s="20">
        <v>0</v>
      </c>
      <c r="E43" s="20">
        <v>2240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2240</v>
      </c>
      <c r="M43" s="20">
        <v>0</v>
      </c>
      <c r="N43" s="20">
        <v>2240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259</v>
      </c>
      <c r="B44" s="20">
        <v>0</v>
      </c>
      <c r="C44" s="20">
        <v>580</v>
      </c>
      <c r="D44" s="20">
        <v>0</v>
      </c>
      <c r="E44" s="20">
        <v>580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580</v>
      </c>
      <c r="M44" s="20">
        <v>0</v>
      </c>
      <c r="N44" s="20">
        <v>580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256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260</v>
      </c>
      <c r="B46" s="20">
        <v>8</v>
      </c>
      <c r="C46" s="20">
        <v>16</v>
      </c>
      <c r="D46" s="20">
        <v>0</v>
      </c>
      <c r="E46" s="20">
        <v>24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8</v>
      </c>
      <c r="L46" s="20">
        <v>16</v>
      </c>
      <c r="M46" s="20">
        <v>0</v>
      </c>
      <c r="N46" s="20">
        <v>24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262</v>
      </c>
      <c r="B47" s="20">
        <v>0</v>
      </c>
      <c r="C47" s="20">
        <v>398</v>
      </c>
      <c r="D47" s="20">
        <v>0</v>
      </c>
      <c r="E47" s="20">
        <v>398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398</v>
      </c>
      <c r="M47" s="20">
        <v>0</v>
      </c>
      <c r="N47" s="20">
        <v>398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261</v>
      </c>
      <c r="B48" s="20">
        <v>0</v>
      </c>
      <c r="C48" s="20">
        <v>350</v>
      </c>
      <c r="D48" s="20">
        <v>0</v>
      </c>
      <c r="E48" s="20">
        <v>350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350</v>
      </c>
      <c r="M48" s="20">
        <v>0</v>
      </c>
      <c r="N48" s="20">
        <v>350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309</v>
      </c>
      <c r="B49" s="20">
        <v>0</v>
      </c>
      <c r="C49" s="20">
        <v>20</v>
      </c>
      <c r="D49" s="20">
        <v>0</v>
      </c>
      <c r="E49" s="20">
        <v>20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20</v>
      </c>
      <c r="M49" s="20">
        <v>0</v>
      </c>
      <c r="N49" s="20">
        <v>20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310</v>
      </c>
      <c r="B50" s="20">
        <v>0</v>
      </c>
      <c r="C50" s="20">
        <v>480</v>
      </c>
      <c r="D50" s="20">
        <v>0</v>
      </c>
      <c r="E50" s="20">
        <v>420</v>
      </c>
      <c r="F50" s="20">
        <v>0</v>
      </c>
      <c r="G50" s="20">
        <v>0</v>
      </c>
      <c r="H50" s="20">
        <v>0</v>
      </c>
      <c r="I50" s="20">
        <v>0</v>
      </c>
      <c r="J50" s="26">
        <v>60</v>
      </c>
      <c r="K50" s="27">
        <v>0</v>
      </c>
      <c r="L50" s="20">
        <v>480</v>
      </c>
      <c r="M50" s="20">
        <v>0</v>
      </c>
      <c r="N50" s="20">
        <v>420</v>
      </c>
      <c r="O50" s="20">
        <v>0</v>
      </c>
      <c r="P50" s="20">
        <v>0</v>
      </c>
      <c r="Q50" s="20">
        <v>0</v>
      </c>
      <c r="R50" s="20">
        <v>0</v>
      </c>
      <c r="S50" s="26">
        <v>60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263</v>
      </c>
      <c r="B51" s="20">
        <v>0</v>
      </c>
      <c r="C51" s="20">
        <v>150</v>
      </c>
      <c r="D51" s="20">
        <v>0</v>
      </c>
      <c r="E51" s="20">
        <v>150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150</v>
      </c>
      <c r="M51" s="20">
        <v>0</v>
      </c>
      <c r="N51" s="20">
        <v>150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265</v>
      </c>
      <c r="B52" s="20">
        <v>0</v>
      </c>
      <c r="C52" s="20">
        <v>1360</v>
      </c>
      <c r="D52" s="20">
        <v>0</v>
      </c>
      <c r="E52" s="20">
        <v>1360</v>
      </c>
      <c r="F52" s="20">
        <v>40</v>
      </c>
      <c r="G52" s="20">
        <v>0</v>
      </c>
      <c r="H52" s="20">
        <v>0</v>
      </c>
      <c r="I52" s="20">
        <v>0</v>
      </c>
      <c r="J52" s="26">
        <v>40</v>
      </c>
      <c r="K52" s="27">
        <v>0</v>
      </c>
      <c r="L52" s="20">
        <v>1360</v>
      </c>
      <c r="M52" s="20">
        <v>0</v>
      </c>
      <c r="N52" s="20">
        <v>1320</v>
      </c>
      <c r="O52" s="20">
        <v>0</v>
      </c>
      <c r="P52" s="20">
        <v>0</v>
      </c>
      <c r="Q52" s="20">
        <v>0</v>
      </c>
      <c r="R52" s="20">
        <v>0</v>
      </c>
      <c r="S52" s="26">
        <v>40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40</v>
      </c>
      <c r="X52" s="20">
        <f t="shared" si="3"/>
        <v>40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264</v>
      </c>
      <c r="B53" s="20">
        <v>0</v>
      </c>
      <c r="C53" s="20">
        <v>750</v>
      </c>
      <c r="D53" s="20">
        <v>0</v>
      </c>
      <c r="E53" s="20">
        <v>720</v>
      </c>
      <c r="F53" s="20">
        <v>0</v>
      </c>
      <c r="G53" s="20">
        <v>0</v>
      </c>
      <c r="H53" s="20">
        <v>0</v>
      </c>
      <c r="I53" s="20">
        <v>0</v>
      </c>
      <c r="J53" s="26">
        <v>30</v>
      </c>
      <c r="K53" s="27">
        <v>0</v>
      </c>
      <c r="L53" s="20">
        <v>750</v>
      </c>
      <c r="M53" s="20">
        <v>0</v>
      </c>
      <c r="N53" s="20">
        <v>720</v>
      </c>
      <c r="O53" s="20">
        <v>0</v>
      </c>
      <c r="P53" s="20">
        <v>0</v>
      </c>
      <c r="Q53" s="20">
        <v>0</v>
      </c>
      <c r="R53" s="20">
        <v>0</v>
      </c>
      <c r="S53" s="26">
        <v>30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270</v>
      </c>
      <c r="B54" s="20">
        <v>0</v>
      </c>
      <c r="C54" s="20">
        <v>700</v>
      </c>
      <c r="D54" s="20">
        <v>0</v>
      </c>
      <c r="E54" s="20">
        <v>700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700</v>
      </c>
      <c r="M54" s="20">
        <v>0</v>
      </c>
      <c r="N54" s="20">
        <v>700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267</v>
      </c>
      <c r="B55" s="20">
        <v>0</v>
      </c>
      <c r="C55" s="20">
        <v>10</v>
      </c>
      <c r="D55" s="20">
        <v>0</v>
      </c>
      <c r="E55" s="20">
        <v>10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10</v>
      </c>
      <c r="M55" s="20">
        <v>0</v>
      </c>
      <c r="N55" s="20">
        <v>10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313</v>
      </c>
      <c r="B56" s="20">
        <v>0</v>
      </c>
      <c r="C56" s="20">
        <v>200</v>
      </c>
      <c r="D56" s="20">
        <v>0</v>
      </c>
      <c r="E56" s="20">
        <v>200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200</v>
      </c>
      <c r="M56" s="20">
        <v>0</v>
      </c>
      <c r="N56" s="20">
        <v>200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269</v>
      </c>
      <c r="B57" s="20">
        <v>0</v>
      </c>
      <c r="C57" s="20">
        <v>100</v>
      </c>
      <c r="D57" s="20">
        <v>0</v>
      </c>
      <c r="E57" s="20">
        <v>100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100</v>
      </c>
      <c r="M57" s="20">
        <v>0</v>
      </c>
      <c r="N57" s="20">
        <v>100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268</v>
      </c>
      <c r="B58" s="20">
        <v>40</v>
      </c>
      <c r="C58" s="20">
        <v>1280</v>
      </c>
      <c r="D58" s="20">
        <v>0</v>
      </c>
      <c r="E58" s="20">
        <v>1200</v>
      </c>
      <c r="F58" s="20">
        <v>0</v>
      </c>
      <c r="G58" s="20">
        <v>0</v>
      </c>
      <c r="H58" s="20">
        <v>0</v>
      </c>
      <c r="I58" s="20">
        <v>0</v>
      </c>
      <c r="J58" s="26">
        <v>120</v>
      </c>
      <c r="K58" s="27">
        <v>40</v>
      </c>
      <c r="L58" s="20">
        <v>1280</v>
      </c>
      <c r="M58" s="20">
        <v>0</v>
      </c>
      <c r="N58" s="20">
        <v>1200</v>
      </c>
      <c r="O58" s="20">
        <v>0</v>
      </c>
      <c r="P58" s="20">
        <v>0</v>
      </c>
      <c r="Q58" s="20">
        <v>0</v>
      </c>
      <c r="R58" s="20">
        <v>0</v>
      </c>
      <c r="S58" s="26">
        <v>120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266</v>
      </c>
      <c r="B59" s="20">
        <v>220</v>
      </c>
      <c r="C59" s="20">
        <v>2750</v>
      </c>
      <c r="D59" s="20">
        <v>0</v>
      </c>
      <c r="E59" s="20">
        <v>2850</v>
      </c>
      <c r="F59" s="20">
        <v>0</v>
      </c>
      <c r="G59" s="20">
        <v>0</v>
      </c>
      <c r="H59" s="20">
        <v>0</v>
      </c>
      <c r="I59" s="20">
        <v>0</v>
      </c>
      <c r="J59" s="26">
        <v>120</v>
      </c>
      <c r="K59" s="27">
        <v>220</v>
      </c>
      <c r="L59" s="20">
        <v>2750</v>
      </c>
      <c r="M59" s="20">
        <v>0</v>
      </c>
      <c r="N59" s="20">
        <v>2850</v>
      </c>
      <c r="O59" s="20">
        <v>0</v>
      </c>
      <c r="P59" s="20">
        <v>0</v>
      </c>
      <c r="Q59" s="20">
        <v>0</v>
      </c>
      <c r="R59" s="20">
        <v>0</v>
      </c>
      <c r="S59" s="26">
        <v>120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273</v>
      </c>
      <c r="B60" s="20">
        <v>0</v>
      </c>
      <c r="C60" s="20">
        <v>60</v>
      </c>
      <c r="D60" s="20">
        <v>0</v>
      </c>
      <c r="E60" s="20">
        <v>60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60</v>
      </c>
      <c r="M60" s="20">
        <v>0</v>
      </c>
      <c r="N60" s="20">
        <v>60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272</v>
      </c>
      <c r="B61" s="20">
        <v>0</v>
      </c>
      <c r="C61" s="20">
        <v>2120</v>
      </c>
      <c r="D61" s="20">
        <v>0</v>
      </c>
      <c r="E61" s="20">
        <v>2120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2120</v>
      </c>
      <c r="M61" s="20">
        <v>0</v>
      </c>
      <c r="N61" s="20">
        <v>2120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271</v>
      </c>
      <c r="B62" s="20">
        <v>0</v>
      </c>
      <c r="C62" s="20">
        <v>650</v>
      </c>
      <c r="D62" s="20">
        <v>0</v>
      </c>
      <c r="E62" s="20">
        <v>550</v>
      </c>
      <c r="F62" s="20">
        <v>0</v>
      </c>
      <c r="G62" s="20">
        <v>0</v>
      </c>
      <c r="H62" s="20">
        <v>0</v>
      </c>
      <c r="I62" s="20">
        <v>0</v>
      </c>
      <c r="J62" s="26">
        <v>100</v>
      </c>
      <c r="K62" s="27">
        <v>0</v>
      </c>
      <c r="L62" s="20">
        <v>650</v>
      </c>
      <c r="M62" s="20">
        <v>0</v>
      </c>
      <c r="N62" s="20">
        <v>550</v>
      </c>
      <c r="O62" s="20">
        <v>0</v>
      </c>
      <c r="P62" s="20">
        <v>0</v>
      </c>
      <c r="Q62" s="20">
        <v>0</v>
      </c>
      <c r="R62" s="20">
        <v>0</v>
      </c>
      <c r="S62" s="26">
        <v>100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274</v>
      </c>
      <c r="B63" s="20">
        <v>100</v>
      </c>
      <c r="C63" s="20">
        <v>2800</v>
      </c>
      <c r="D63" s="20">
        <v>0</v>
      </c>
      <c r="E63" s="20">
        <v>2700</v>
      </c>
      <c r="F63" s="20">
        <v>0</v>
      </c>
      <c r="G63" s="20">
        <v>0</v>
      </c>
      <c r="H63" s="20">
        <v>0</v>
      </c>
      <c r="I63" s="20">
        <v>0</v>
      </c>
      <c r="J63" s="26">
        <v>200</v>
      </c>
      <c r="K63" s="27">
        <v>100</v>
      </c>
      <c r="L63" s="20">
        <v>2800</v>
      </c>
      <c r="M63" s="20">
        <v>0</v>
      </c>
      <c r="N63" s="20">
        <v>2700</v>
      </c>
      <c r="O63" s="20">
        <v>0</v>
      </c>
      <c r="P63" s="20">
        <v>0</v>
      </c>
      <c r="Q63" s="20">
        <v>0</v>
      </c>
      <c r="R63" s="20">
        <v>0</v>
      </c>
      <c r="S63" s="26">
        <v>200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314</v>
      </c>
      <c r="B64" s="20">
        <v>30</v>
      </c>
      <c r="C64" s="20">
        <v>0</v>
      </c>
      <c r="D64" s="20">
        <v>0</v>
      </c>
      <c r="E64" s="20">
        <v>30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30</v>
      </c>
      <c r="L64" s="20">
        <v>0</v>
      </c>
      <c r="M64" s="20">
        <v>0</v>
      </c>
      <c r="N64" s="20">
        <v>30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284</v>
      </c>
      <c r="B65" s="20">
        <v>0</v>
      </c>
      <c r="C65" s="20">
        <v>460</v>
      </c>
      <c r="D65" s="20">
        <v>0</v>
      </c>
      <c r="E65" s="20">
        <v>460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460</v>
      </c>
      <c r="M65" s="20">
        <v>0</v>
      </c>
      <c r="N65" s="20">
        <v>460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285</v>
      </c>
      <c r="B66" s="20">
        <v>0</v>
      </c>
      <c r="C66" s="20">
        <v>2880</v>
      </c>
      <c r="D66" s="20">
        <v>0</v>
      </c>
      <c r="E66" s="20">
        <v>3040</v>
      </c>
      <c r="F66" s="20">
        <v>200</v>
      </c>
      <c r="G66" s="20">
        <v>0</v>
      </c>
      <c r="H66" s="20">
        <v>0</v>
      </c>
      <c r="I66" s="20">
        <v>0</v>
      </c>
      <c r="J66" s="26">
        <v>40</v>
      </c>
      <c r="K66" s="27">
        <v>0</v>
      </c>
      <c r="L66" s="20">
        <v>2880</v>
      </c>
      <c r="M66" s="20">
        <v>0</v>
      </c>
      <c r="N66" s="20">
        <v>2840</v>
      </c>
      <c r="O66" s="20">
        <v>0</v>
      </c>
      <c r="P66" s="20">
        <v>0</v>
      </c>
      <c r="Q66" s="20">
        <v>0</v>
      </c>
      <c r="R66" s="20">
        <v>0</v>
      </c>
      <c r="S66" s="26">
        <v>40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200</v>
      </c>
      <c r="X66" s="20">
        <f t="shared" si="10"/>
        <v>200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286</v>
      </c>
      <c r="B67" s="20">
        <v>0</v>
      </c>
      <c r="C67" s="20">
        <v>3440</v>
      </c>
      <c r="D67" s="20">
        <v>0</v>
      </c>
      <c r="E67" s="20">
        <v>3460</v>
      </c>
      <c r="F67" s="20">
        <v>120</v>
      </c>
      <c r="G67" s="20">
        <v>0</v>
      </c>
      <c r="H67" s="20">
        <v>0</v>
      </c>
      <c r="I67" s="20">
        <v>0</v>
      </c>
      <c r="J67" s="26">
        <v>100</v>
      </c>
      <c r="K67" s="27">
        <v>0</v>
      </c>
      <c r="L67" s="20">
        <v>3440</v>
      </c>
      <c r="M67" s="20">
        <v>0</v>
      </c>
      <c r="N67" s="20">
        <v>3340</v>
      </c>
      <c r="O67" s="20">
        <v>0</v>
      </c>
      <c r="P67" s="20">
        <v>0</v>
      </c>
      <c r="Q67" s="20">
        <v>0</v>
      </c>
      <c r="R67" s="20">
        <v>0</v>
      </c>
      <c r="S67" s="26">
        <v>100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120</v>
      </c>
      <c r="X67" s="20">
        <f t="shared" si="10"/>
        <v>120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283</v>
      </c>
      <c r="B68" s="20">
        <v>50</v>
      </c>
      <c r="C68" s="20">
        <v>100</v>
      </c>
      <c r="D68" s="20">
        <v>0</v>
      </c>
      <c r="E68" s="20">
        <v>150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50</v>
      </c>
      <c r="L68" s="20">
        <v>100</v>
      </c>
      <c r="M68" s="20">
        <v>0</v>
      </c>
      <c r="N68" s="20">
        <v>150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280</v>
      </c>
      <c r="B69" s="20">
        <v>0</v>
      </c>
      <c r="C69" s="20">
        <v>680</v>
      </c>
      <c r="D69" s="20">
        <v>0</v>
      </c>
      <c r="E69" s="20">
        <v>316</v>
      </c>
      <c r="F69" s="20">
        <v>16</v>
      </c>
      <c r="G69" s="20">
        <v>0</v>
      </c>
      <c r="H69" s="20">
        <v>0</v>
      </c>
      <c r="I69" s="20">
        <v>320</v>
      </c>
      <c r="J69" s="26">
        <v>60</v>
      </c>
      <c r="K69" s="27">
        <v>0</v>
      </c>
      <c r="L69" s="20">
        <v>680</v>
      </c>
      <c r="M69" s="20">
        <v>0</v>
      </c>
      <c r="N69" s="20">
        <v>620</v>
      </c>
      <c r="O69" s="20">
        <v>0</v>
      </c>
      <c r="P69" s="20">
        <v>0</v>
      </c>
      <c r="Q69" s="20">
        <v>0</v>
      </c>
      <c r="R69" s="20">
        <v>0</v>
      </c>
      <c r="S69" s="26">
        <v>60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-304</v>
      </c>
      <c r="X69" s="20">
        <f t="shared" si="10"/>
        <v>16</v>
      </c>
      <c r="Y69" s="20">
        <f t="shared" si="10"/>
        <v>0</v>
      </c>
      <c r="Z69" s="20">
        <f t="shared" si="10"/>
        <v>0</v>
      </c>
      <c r="AA69" s="20">
        <f t="shared" si="10"/>
        <v>320</v>
      </c>
      <c r="AB69" s="20">
        <f t="shared" si="10"/>
        <v>0</v>
      </c>
      <c r="AC69" s="17" t="str">
        <f t="shared" ref="AC69:AC109" si="11">IF(AND(T69=0,AB69=0),"Ok","Issue")</f>
        <v>Ok</v>
      </c>
    </row>
    <row r="70" spans="1:29" x14ac:dyDescent="0.3">
      <c r="A70" s="17" t="s">
        <v>279</v>
      </c>
      <c r="B70" s="20">
        <v>0</v>
      </c>
      <c r="C70" s="20">
        <v>1750</v>
      </c>
      <c r="D70" s="20">
        <v>0</v>
      </c>
      <c r="E70" s="20">
        <v>1840</v>
      </c>
      <c r="F70" s="20">
        <v>90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1750</v>
      </c>
      <c r="M70" s="20">
        <v>0</v>
      </c>
      <c r="N70" s="20">
        <v>1750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90</v>
      </c>
      <c r="X70" s="20">
        <f t="shared" si="10"/>
        <v>90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281</v>
      </c>
      <c r="B71" s="20">
        <v>0</v>
      </c>
      <c r="C71" s="20">
        <v>100</v>
      </c>
      <c r="D71" s="20">
        <v>0</v>
      </c>
      <c r="E71" s="20">
        <v>100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100</v>
      </c>
      <c r="M71" s="20">
        <v>0</v>
      </c>
      <c r="N71" s="20">
        <v>100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282</v>
      </c>
      <c r="B72" s="20">
        <v>0</v>
      </c>
      <c r="C72" s="20">
        <v>1900</v>
      </c>
      <c r="D72" s="20">
        <v>0</v>
      </c>
      <c r="E72" s="20">
        <v>1864</v>
      </c>
      <c r="F72" s="20">
        <v>0</v>
      </c>
      <c r="G72" s="20">
        <v>0</v>
      </c>
      <c r="H72" s="20">
        <v>0</v>
      </c>
      <c r="I72" s="20">
        <v>0</v>
      </c>
      <c r="J72" s="26">
        <v>36</v>
      </c>
      <c r="K72" s="27">
        <v>0</v>
      </c>
      <c r="L72" s="20">
        <v>1900</v>
      </c>
      <c r="M72" s="20">
        <v>0</v>
      </c>
      <c r="N72" s="20">
        <v>1864</v>
      </c>
      <c r="O72" s="20">
        <v>0</v>
      </c>
      <c r="P72" s="20">
        <v>0</v>
      </c>
      <c r="Q72" s="20">
        <v>0</v>
      </c>
      <c r="R72" s="20">
        <v>0</v>
      </c>
      <c r="S72" s="26">
        <v>36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287</v>
      </c>
      <c r="B73" s="20">
        <v>25</v>
      </c>
      <c r="C73" s="20">
        <v>750</v>
      </c>
      <c r="D73" s="20">
        <v>0</v>
      </c>
      <c r="E73" s="20">
        <v>700</v>
      </c>
      <c r="F73" s="20">
        <v>0</v>
      </c>
      <c r="G73" s="20">
        <v>0</v>
      </c>
      <c r="H73" s="20">
        <v>0</v>
      </c>
      <c r="I73" s="20">
        <v>0</v>
      </c>
      <c r="J73" s="26">
        <v>75</v>
      </c>
      <c r="K73" s="27">
        <v>25</v>
      </c>
      <c r="L73" s="20">
        <v>750</v>
      </c>
      <c r="M73" s="20">
        <v>0</v>
      </c>
      <c r="N73" s="20">
        <v>700</v>
      </c>
      <c r="O73" s="20">
        <v>0</v>
      </c>
      <c r="P73" s="20">
        <v>0</v>
      </c>
      <c r="Q73" s="20">
        <v>0</v>
      </c>
      <c r="R73" s="20">
        <v>0</v>
      </c>
      <c r="S73" s="26">
        <v>75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315</v>
      </c>
      <c r="B74" s="20">
        <v>6</v>
      </c>
      <c r="C74" s="20">
        <v>0</v>
      </c>
      <c r="D74" s="20">
        <v>0</v>
      </c>
      <c r="E74" s="20">
        <v>6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6</v>
      </c>
      <c r="L74" s="20">
        <v>0</v>
      </c>
      <c r="M74" s="20">
        <v>0</v>
      </c>
      <c r="N74" s="20">
        <v>6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288</v>
      </c>
      <c r="B75" s="20">
        <v>0</v>
      </c>
      <c r="C75" s="20">
        <v>200</v>
      </c>
      <c r="D75" s="20">
        <v>0</v>
      </c>
      <c r="E75" s="20">
        <v>200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0</v>
      </c>
      <c r="L75" s="20">
        <v>200</v>
      </c>
      <c r="M75" s="20">
        <v>0</v>
      </c>
      <c r="N75" s="20">
        <v>200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289</v>
      </c>
      <c r="B76" s="20">
        <v>40</v>
      </c>
      <c r="C76" s="20">
        <v>180</v>
      </c>
      <c r="D76" s="20">
        <v>0</v>
      </c>
      <c r="E76" s="20">
        <v>220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40</v>
      </c>
      <c r="L76" s="20">
        <v>180</v>
      </c>
      <c r="M76" s="20">
        <v>0</v>
      </c>
      <c r="N76" s="20">
        <v>220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318</v>
      </c>
      <c r="B77" s="20">
        <v>50</v>
      </c>
      <c r="C77" s="20">
        <v>0</v>
      </c>
      <c r="D77" s="20">
        <v>0</v>
      </c>
      <c r="E77" s="20">
        <v>50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50</v>
      </c>
      <c r="L77" s="20">
        <v>0</v>
      </c>
      <c r="M77" s="20">
        <v>0</v>
      </c>
      <c r="N77" s="20">
        <v>50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320</v>
      </c>
      <c r="B78" s="20">
        <v>0</v>
      </c>
      <c r="C78" s="20">
        <v>160</v>
      </c>
      <c r="D78" s="20">
        <v>0</v>
      </c>
      <c r="E78" s="20">
        <v>160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160</v>
      </c>
      <c r="M78" s="20">
        <v>0</v>
      </c>
      <c r="N78" s="20">
        <v>160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319</v>
      </c>
      <c r="B79" s="20">
        <v>0</v>
      </c>
      <c r="C79" s="20">
        <v>100</v>
      </c>
      <c r="D79" s="20">
        <v>0</v>
      </c>
      <c r="E79" s="20">
        <v>100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100</v>
      </c>
      <c r="M79" s="20">
        <v>0</v>
      </c>
      <c r="N79" s="20">
        <v>100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293</v>
      </c>
      <c r="B80" s="20">
        <v>0</v>
      </c>
      <c r="C80" s="20">
        <v>160</v>
      </c>
      <c r="D80" s="20">
        <v>0</v>
      </c>
      <c r="E80" s="20">
        <v>160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160</v>
      </c>
      <c r="M80" s="20">
        <v>0</v>
      </c>
      <c r="N80" s="20">
        <v>160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292</v>
      </c>
      <c r="B81" s="20">
        <v>0</v>
      </c>
      <c r="C81" s="20">
        <v>1320</v>
      </c>
      <c r="D81" s="20">
        <v>0</v>
      </c>
      <c r="E81" s="20">
        <v>1340</v>
      </c>
      <c r="F81" s="20">
        <v>40</v>
      </c>
      <c r="G81" s="20">
        <v>0</v>
      </c>
      <c r="H81" s="20">
        <v>0</v>
      </c>
      <c r="I81" s="20">
        <v>0</v>
      </c>
      <c r="J81" s="26">
        <v>20</v>
      </c>
      <c r="K81" s="27">
        <v>0</v>
      </c>
      <c r="L81" s="20">
        <v>1320</v>
      </c>
      <c r="M81" s="20">
        <v>0</v>
      </c>
      <c r="N81" s="20">
        <v>1300</v>
      </c>
      <c r="O81" s="20">
        <v>0</v>
      </c>
      <c r="P81" s="20">
        <v>0</v>
      </c>
      <c r="Q81" s="20">
        <v>0</v>
      </c>
      <c r="R81" s="20">
        <v>0</v>
      </c>
      <c r="S81" s="26">
        <v>20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40</v>
      </c>
      <c r="X81" s="20">
        <f t="shared" si="10"/>
        <v>40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290</v>
      </c>
      <c r="B82" s="20">
        <v>0</v>
      </c>
      <c r="C82" s="20">
        <v>900</v>
      </c>
      <c r="D82" s="20">
        <v>0</v>
      </c>
      <c r="E82" s="20">
        <v>900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900</v>
      </c>
      <c r="M82" s="20">
        <v>0</v>
      </c>
      <c r="N82" s="20">
        <v>900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294</v>
      </c>
      <c r="B83" s="20">
        <v>180</v>
      </c>
      <c r="C83" s="20">
        <v>0</v>
      </c>
      <c r="D83" s="20">
        <v>0</v>
      </c>
      <c r="E83" s="20">
        <v>180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180</v>
      </c>
      <c r="L83" s="20">
        <v>0</v>
      </c>
      <c r="M83" s="20">
        <v>0</v>
      </c>
      <c r="N83" s="20">
        <v>180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295</v>
      </c>
      <c r="B84" s="20">
        <v>0</v>
      </c>
      <c r="C84" s="20">
        <v>40</v>
      </c>
      <c r="D84" s="20">
        <v>0</v>
      </c>
      <c r="E84" s="20">
        <v>40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40</v>
      </c>
      <c r="M84" s="20">
        <v>0</v>
      </c>
      <c r="N84" s="20">
        <v>40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234</v>
      </c>
      <c r="B85" s="20">
        <v>0</v>
      </c>
      <c r="C85" s="20">
        <v>3950</v>
      </c>
      <c r="D85" s="20">
        <v>0</v>
      </c>
      <c r="E85" s="20">
        <v>3720</v>
      </c>
      <c r="F85" s="20">
        <v>0</v>
      </c>
      <c r="G85" s="20">
        <v>0</v>
      </c>
      <c r="H85" s="20">
        <v>0</v>
      </c>
      <c r="I85" s="20">
        <v>0</v>
      </c>
      <c r="J85" s="26">
        <v>230</v>
      </c>
      <c r="K85" s="27">
        <v>0</v>
      </c>
      <c r="L85" s="20">
        <v>3950</v>
      </c>
      <c r="M85" s="20">
        <v>0</v>
      </c>
      <c r="N85" s="20">
        <v>3720</v>
      </c>
      <c r="O85" s="20">
        <v>0</v>
      </c>
      <c r="P85" s="20">
        <v>0</v>
      </c>
      <c r="Q85" s="20">
        <v>0</v>
      </c>
      <c r="R85" s="20">
        <v>0</v>
      </c>
      <c r="S85" s="26">
        <v>230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330</v>
      </c>
      <c r="B86" s="20">
        <v>0</v>
      </c>
      <c r="C86" s="20">
        <v>2240</v>
      </c>
      <c r="D86" s="20">
        <v>0</v>
      </c>
      <c r="E86" s="20">
        <v>2160</v>
      </c>
      <c r="F86" s="20">
        <v>40</v>
      </c>
      <c r="G86" s="20">
        <v>0</v>
      </c>
      <c r="H86" s="20">
        <v>0</v>
      </c>
      <c r="I86" s="20">
        <v>0</v>
      </c>
      <c r="J86" s="26">
        <v>120</v>
      </c>
      <c r="K86" s="27">
        <v>0</v>
      </c>
      <c r="L86" s="20">
        <v>2240</v>
      </c>
      <c r="M86" s="20">
        <v>0</v>
      </c>
      <c r="N86" s="20">
        <v>2120</v>
      </c>
      <c r="O86" s="20">
        <v>0</v>
      </c>
      <c r="P86" s="20">
        <v>0</v>
      </c>
      <c r="Q86" s="20">
        <v>0</v>
      </c>
      <c r="R86" s="20">
        <v>0</v>
      </c>
      <c r="S86" s="26">
        <v>120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40</v>
      </c>
      <c r="X86" s="20">
        <f t="shared" si="10"/>
        <v>40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31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109" si="12">E87-N87</f>
        <v>0</v>
      </c>
      <c r="X87" s="20">
        <f t="shared" ref="X87:X109" si="13">F87-O87</f>
        <v>0</v>
      </c>
      <c r="Y87" s="20">
        <f t="shared" ref="Y87:Y109" si="14">G87-P87</f>
        <v>0</v>
      </c>
      <c r="Z87" s="20">
        <f t="shared" ref="Z87:Z109" si="15">H87-Q87</f>
        <v>0</v>
      </c>
      <c r="AA87" s="20">
        <f t="shared" ref="AA87:AA109" si="16">I87-R87</f>
        <v>0</v>
      </c>
      <c r="AB87" s="20">
        <f t="shared" ref="AB87:AB109" si="17">J87-S87</f>
        <v>0</v>
      </c>
      <c r="AC87" s="17" t="str">
        <f t="shared" si="11"/>
        <v>Ok</v>
      </c>
    </row>
    <row r="88" spans="1:29" x14ac:dyDescent="0.3">
      <c r="A88" s="17" t="s">
        <v>226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ref="T88:T109" si="18">B88-K88</f>
        <v>0</v>
      </c>
      <c r="U88" s="20">
        <f t="shared" ref="U88:U109" si="19">C88-L88</f>
        <v>0</v>
      </c>
      <c r="V88" s="20">
        <f t="shared" ref="V88:V109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228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235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238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240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242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248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0</v>
      </c>
      <c r="X94" s="20">
        <f t="shared" si="13"/>
        <v>0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x14ac:dyDescent="0.3">
      <c r="A95" s="17" t="s">
        <v>251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0</v>
      </c>
      <c r="X95" s="20">
        <f t="shared" si="13"/>
        <v>0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x14ac:dyDescent="0.3">
      <c r="A96" s="17" t="s">
        <v>252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8"/>
        <v>0</v>
      </c>
      <c r="U96" s="20">
        <f t="shared" si="19"/>
        <v>0</v>
      </c>
      <c r="V96" s="20">
        <f t="shared" si="20"/>
        <v>0</v>
      </c>
      <c r="W96" s="20">
        <f t="shared" si="12"/>
        <v>0</v>
      </c>
      <c r="X96" s="20">
        <f t="shared" si="13"/>
        <v>0</v>
      </c>
      <c r="Y96" s="20">
        <f t="shared" si="14"/>
        <v>0</v>
      </c>
      <c r="Z96" s="20">
        <f t="shared" si="15"/>
        <v>0</v>
      </c>
      <c r="AA96" s="20">
        <f t="shared" si="16"/>
        <v>0</v>
      </c>
      <c r="AB96" s="20">
        <f t="shared" si="17"/>
        <v>0</v>
      </c>
      <c r="AC96" s="17" t="str">
        <f t="shared" si="11"/>
        <v>Ok</v>
      </c>
    </row>
    <row r="97" spans="1:29" x14ac:dyDescent="0.3">
      <c r="A97" s="17" t="s">
        <v>257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18"/>
        <v>0</v>
      </c>
      <c r="U97" s="20">
        <f t="shared" si="19"/>
        <v>0</v>
      </c>
      <c r="V97" s="20">
        <f t="shared" si="20"/>
        <v>0</v>
      </c>
      <c r="W97" s="20">
        <f t="shared" si="12"/>
        <v>0</v>
      </c>
      <c r="X97" s="20">
        <f t="shared" si="13"/>
        <v>0</v>
      </c>
      <c r="Y97" s="20">
        <f t="shared" si="14"/>
        <v>0</v>
      </c>
      <c r="Z97" s="20">
        <f t="shared" si="15"/>
        <v>0</v>
      </c>
      <c r="AA97" s="20">
        <f t="shared" si="16"/>
        <v>0</v>
      </c>
      <c r="AB97" s="20">
        <f t="shared" si="17"/>
        <v>0</v>
      </c>
      <c r="AC97" s="17" t="str">
        <f t="shared" si="11"/>
        <v>Ok</v>
      </c>
    </row>
    <row r="98" spans="1:29" x14ac:dyDescent="0.3">
      <c r="A98" s="17" t="s">
        <v>275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8"/>
        <v>0</v>
      </c>
      <c r="U98" s="20">
        <f t="shared" si="19"/>
        <v>0</v>
      </c>
      <c r="V98" s="20">
        <f t="shared" si="20"/>
        <v>0</v>
      </c>
      <c r="W98" s="20">
        <f t="shared" si="12"/>
        <v>0</v>
      </c>
      <c r="X98" s="20">
        <f t="shared" si="13"/>
        <v>0</v>
      </c>
      <c r="Y98" s="20">
        <f t="shared" si="14"/>
        <v>0</v>
      </c>
      <c r="Z98" s="20">
        <f t="shared" si="15"/>
        <v>0</v>
      </c>
      <c r="AA98" s="20">
        <f t="shared" si="16"/>
        <v>0</v>
      </c>
      <c r="AB98" s="20">
        <f t="shared" si="17"/>
        <v>0</v>
      </c>
      <c r="AC98" s="17" t="str">
        <f t="shared" si="11"/>
        <v>Ok</v>
      </c>
    </row>
    <row r="99" spans="1:29" x14ac:dyDescent="0.3">
      <c r="A99" s="17" t="s">
        <v>276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8"/>
        <v>0</v>
      </c>
      <c r="U99" s="20">
        <f t="shared" si="19"/>
        <v>0</v>
      </c>
      <c r="V99" s="20">
        <f t="shared" si="20"/>
        <v>0</v>
      </c>
      <c r="W99" s="20">
        <f t="shared" si="12"/>
        <v>0</v>
      </c>
      <c r="X99" s="20">
        <f t="shared" si="13"/>
        <v>0</v>
      </c>
      <c r="Y99" s="20">
        <f t="shared" si="14"/>
        <v>0</v>
      </c>
      <c r="Z99" s="20">
        <f t="shared" si="15"/>
        <v>0</v>
      </c>
      <c r="AA99" s="20">
        <f t="shared" si="16"/>
        <v>0</v>
      </c>
      <c r="AB99" s="20">
        <f t="shared" si="17"/>
        <v>0</v>
      </c>
      <c r="AC99" s="17" t="str">
        <f t="shared" si="11"/>
        <v>Ok</v>
      </c>
    </row>
    <row r="100" spans="1:29" x14ac:dyDescent="0.3">
      <c r="A100" s="17" t="s">
        <v>277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8"/>
        <v>0</v>
      </c>
      <c r="U100" s="20">
        <f t="shared" si="19"/>
        <v>0</v>
      </c>
      <c r="V100" s="20">
        <f t="shared" si="20"/>
        <v>0</v>
      </c>
      <c r="W100" s="20">
        <f t="shared" si="12"/>
        <v>0</v>
      </c>
      <c r="X100" s="20">
        <f t="shared" si="13"/>
        <v>0</v>
      </c>
      <c r="Y100" s="20">
        <f t="shared" si="14"/>
        <v>0</v>
      </c>
      <c r="Z100" s="20">
        <f t="shared" si="15"/>
        <v>0</v>
      </c>
      <c r="AA100" s="20">
        <f t="shared" si="16"/>
        <v>0</v>
      </c>
      <c r="AB100" s="20">
        <f t="shared" si="17"/>
        <v>0</v>
      </c>
      <c r="AC100" s="17" t="str">
        <f t="shared" si="11"/>
        <v>Ok</v>
      </c>
    </row>
    <row r="101" spans="1:29" x14ac:dyDescent="0.3">
      <c r="A101" s="17" t="s">
        <v>278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18"/>
        <v>0</v>
      </c>
      <c r="U101" s="20">
        <f t="shared" si="19"/>
        <v>0</v>
      </c>
      <c r="V101" s="20">
        <f t="shared" si="20"/>
        <v>0</v>
      </c>
      <c r="W101" s="20">
        <f t="shared" si="12"/>
        <v>0</v>
      </c>
      <c r="X101" s="20">
        <f t="shared" si="13"/>
        <v>0</v>
      </c>
      <c r="Y101" s="20">
        <f t="shared" si="14"/>
        <v>0</v>
      </c>
      <c r="Z101" s="20">
        <f t="shared" si="15"/>
        <v>0</v>
      </c>
      <c r="AA101" s="20">
        <f t="shared" si="16"/>
        <v>0</v>
      </c>
      <c r="AB101" s="20">
        <f t="shared" si="17"/>
        <v>0</v>
      </c>
      <c r="AC101" s="17" t="str">
        <f t="shared" si="11"/>
        <v>Ok</v>
      </c>
    </row>
    <row r="102" spans="1:29" x14ac:dyDescent="0.3">
      <c r="A102" s="17" t="s">
        <v>291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18"/>
        <v>0</v>
      </c>
      <c r="U102" s="20">
        <f t="shared" si="19"/>
        <v>0</v>
      </c>
      <c r="V102" s="20">
        <f t="shared" si="20"/>
        <v>0</v>
      </c>
      <c r="W102" s="20">
        <f t="shared" si="12"/>
        <v>0</v>
      </c>
      <c r="X102" s="20">
        <f t="shared" si="13"/>
        <v>0</v>
      </c>
      <c r="Y102" s="20">
        <f t="shared" si="14"/>
        <v>0</v>
      </c>
      <c r="Z102" s="20">
        <f t="shared" si="15"/>
        <v>0</v>
      </c>
      <c r="AA102" s="20">
        <f t="shared" si="16"/>
        <v>0</v>
      </c>
      <c r="AB102" s="20">
        <f t="shared" si="17"/>
        <v>0</v>
      </c>
      <c r="AC102" s="17" t="str">
        <f t="shared" si="11"/>
        <v>Ok</v>
      </c>
    </row>
    <row r="103" spans="1:29" x14ac:dyDescent="0.3">
      <c r="A103" s="17" t="s">
        <v>296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8"/>
        <v>0</v>
      </c>
      <c r="U103" s="20">
        <f t="shared" si="19"/>
        <v>0</v>
      </c>
      <c r="V103" s="20">
        <f t="shared" si="20"/>
        <v>0</v>
      </c>
      <c r="W103" s="20">
        <f t="shared" si="12"/>
        <v>0</v>
      </c>
      <c r="X103" s="20">
        <f t="shared" si="13"/>
        <v>0</v>
      </c>
      <c r="Y103" s="20">
        <f t="shared" si="14"/>
        <v>0</v>
      </c>
      <c r="Z103" s="20">
        <f t="shared" si="15"/>
        <v>0</v>
      </c>
      <c r="AA103" s="20">
        <f t="shared" si="16"/>
        <v>0</v>
      </c>
      <c r="AB103" s="20">
        <f t="shared" si="17"/>
        <v>0</v>
      </c>
      <c r="AC103" s="17" t="str">
        <f t="shared" si="11"/>
        <v>Ok</v>
      </c>
    </row>
    <row r="104" spans="1:29" x14ac:dyDescent="0.3">
      <c r="A104" s="17" t="s">
        <v>297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8"/>
        <v>0</v>
      </c>
      <c r="U104" s="20">
        <f t="shared" si="19"/>
        <v>0</v>
      </c>
      <c r="V104" s="20">
        <f t="shared" si="20"/>
        <v>0</v>
      </c>
      <c r="W104" s="20">
        <f t="shared" si="12"/>
        <v>0</v>
      </c>
      <c r="X104" s="20">
        <f t="shared" si="13"/>
        <v>0</v>
      </c>
      <c r="Y104" s="20">
        <f t="shared" si="14"/>
        <v>0</v>
      </c>
      <c r="Z104" s="20">
        <f t="shared" si="15"/>
        <v>0</v>
      </c>
      <c r="AA104" s="20">
        <f t="shared" si="16"/>
        <v>0</v>
      </c>
      <c r="AB104" s="20">
        <f t="shared" si="17"/>
        <v>0</v>
      </c>
      <c r="AC104" s="17" t="str">
        <f t="shared" si="11"/>
        <v>Ok</v>
      </c>
    </row>
    <row r="105" spans="1:29" x14ac:dyDescent="0.3">
      <c r="A105" s="17" t="s">
        <v>299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8"/>
        <v>0</v>
      </c>
      <c r="U105" s="20">
        <f t="shared" si="19"/>
        <v>0</v>
      </c>
      <c r="V105" s="20">
        <f t="shared" si="20"/>
        <v>0</v>
      </c>
      <c r="W105" s="20">
        <f t="shared" si="12"/>
        <v>0</v>
      </c>
      <c r="X105" s="20">
        <f t="shared" si="13"/>
        <v>0</v>
      </c>
      <c r="Y105" s="20">
        <f t="shared" si="14"/>
        <v>0</v>
      </c>
      <c r="Z105" s="20">
        <f t="shared" si="15"/>
        <v>0</v>
      </c>
      <c r="AA105" s="20">
        <f t="shared" si="16"/>
        <v>0</v>
      </c>
      <c r="AB105" s="20">
        <f t="shared" si="17"/>
        <v>0</v>
      </c>
      <c r="AC105" s="17" t="str">
        <f t="shared" si="11"/>
        <v>Ok</v>
      </c>
    </row>
    <row r="106" spans="1:29" x14ac:dyDescent="0.3">
      <c r="A106" s="17" t="s">
        <v>302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8"/>
        <v>0</v>
      </c>
      <c r="U106" s="20">
        <f t="shared" si="19"/>
        <v>0</v>
      </c>
      <c r="V106" s="20">
        <f t="shared" si="20"/>
        <v>0</v>
      </c>
      <c r="W106" s="20">
        <f t="shared" si="12"/>
        <v>0</v>
      </c>
      <c r="X106" s="20">
        <f t="shared" si="13"/>
        <v>0</v>
      </c>
      <c r="Y106" s="20">
        <f t="shared" si="14"/>
        <v>0</v>
      </c>
      <c r="Z106" s="20">
        <f t="shared" si="15"/>
        <v>0</v>
      </c>
      <c r="AA106" s="20">
        <f t="shared" si="16"/>
        <v>0</v>
      </c>
      <c r="AB106" s="20">
        <f t="shared" si="17"/>
        <v>0</v>
      </c>
      <c r="AC106" s="17" t="str">
        <f t="shared" si="11"/>
        <v>Ok</v>
      </c>
    </row>
    <row r="107" spans="1:29" x14ac:dyDescent="0.3">
      <c r="A107" s="17" t="s">
        <v>303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0</v>
      </c>
      <c r="K107" s="27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0</v>
      </c>
      <c r="T107" s="20">
        <f t="shared" si="18"/>
        <v>0</v>
      </c>
      <c r="U107" s="20">
        <f t="shared" si="19"/>
        <v>0</v>
      </c>
      <c r="V107" s="20">
        <f t="shared" si="20"/>
        <v>0</v>
      </c>
      <c r="W107" s="20">
        <f t="shared" si="12"/>
        <v>0</v>
      </c>
      <c r="X107" s="20">
        <f t="shared" si="13"/>
        <v>0</v>
      </c>
      <c r="Y107" s="20">
        <f t="shared" si="14"/>
        <v>0</v>
      </c>
      <c r="Z107" s="20">
        <f t="shared" si="15"/>
        <v>0</v>
      </c>
      <c r="AA107" s="20">
        <f t="shared" si="16"/>
        <v>0</v>
      </c>
      <c r="AB107" s="20">
        <f t="shared" si="17"/>
        <v>0</v>
      </c>
      <c r="AC107" s="17" t="str">
        <f t="shared" si="11"/>
        <v>Ok</v>
      </c>
    </row>
    <row r="108" spans="1:29" x14ac:dyDescent="0.3">
      <c r="A108" s="17" t="s">
        <v>306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0</v>
      </c>
      <c r="K108" s="27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0</v>
      </c>
      <c r="T108" s="20">
        <f t="shared" si="18"/>
        <v>0</v>
      </c>
      <c r="U108" s="20">
        <f t="shared" si="19"/>
        <v>0</v>
      </c>
      <c r="V108" s="20">
        <f t="shared" si="20"/>
        <v>0</v>
      </c>
      <c r="W108" s="20">
        <f t="shared" si="12"/>
        <v>0</v>
      </c>
      <c r="X108" s="20">
        <f t="shared" si="13"/>
        <v>0</v>
      </c>
      <c r="Y108" s="20">
        <f t="shared" si="14"/>
        <v>0</v>
      </c>
      <c r="Z108" s="20">
        <f t="shared" si="15"/>
        <v>0</v>
      </c>
      <c r="AA108" s="20">
        <f t="shared" si="16"/>
        <v>0</v>
      </c>
      <c r="AB108" s="20">
        <f t="shared" si="17"/>
        <v>0</v>
      </c>
      <c r="AC108" s="17" t="str">
        <f t="shared" si="11"/>
        <v>Ok</v>
      </c>
    </row>
    <row r="109" spans="1:29" x14ac:dyDescent="0.3">
      <c r="A109" s="17" t="s">
        <v>307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0</v>
      </c>
      <c r="K109" s="27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0</v>
      </c>
      <c r="T109" s="20">
        <f t="shared" si="18"/>
        <v>0</v>
      </c>
      <c r="U109" s="20">
        <f t="shared" si="19"/>
        <v>0</v>
      </c>
      <c r="V109" s="20">
        <f t="shared" si="20"/>
        <v>0</v>
      </c>
      <c r="W109" s="20">
        <f t="shared" si="12"/>
        <v>0</v>
      </c>
      <c r="X109" s="20">
        <f t="shared" si="13"/>
        <v>0</v>
      </c>
      <c r="Y109" s="20">
        <f t="shared" si="14"/>
        <v>0</v>
      </c>
      <c r="Z109" s="20">
        <f t="shared" si="15"/>
        <v>0</v>
      </c>
      <c r="AA109" s="20">
        <f t="shared" si="16"/>
        <v>0</v>
      </c>
      <c r="AB109" s="20">
        <f t="shared" si="17"/>
        <v>0</v>
      </c>
      <c r="AC109" s="17" t="str">
        <f t="shared" si="11"/>
        <v>Ok</v>
      </c>
    </row>
    <row r="110" spans="1:29" x14ac:dyDescent="0.3">
      <c r="A110" s="23" t="s">
        <v>311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7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6">
        <v>0</v>
      </c>
      <c r="T110" s="28">
        <f>B110-K110</f>
        <v>0</v>
      </c>
      <c r="U110" s="28">
        <f t="shared" ref="U110:AB113" si="21">C110-L110</f>
        <v>0</v>
      </c>
      <c r="V110" s="28">
        <f t="shared" si="21"/>
        <v>0</v>
      </c>
      <c r="W110" s="28">
        <f t="shared" si="21"/>
        <v>0</v>
      </c>
      <c r="X110" s="28">
        <f t="shared" si="21"/>
        <v>0</v>
      </c>
      <c r="Y110" s="28">
        <f t="shared" si="21"/>
        <v>0</v>
      </c>
      <c r="Z110" s="28">
        <f t="shared" si="21"/>
        <v>0</v>
      </c>
      <c r="AA110" s="28">
        <f t="shared" si="21"/>
        <v>0</v>
      </c>
      <c r="AB110" s="20">
        <f t="shared" si="21"/>
        <v>0</v>
      </c>
      <c r="AC110" s="17" t="str">
        <f>IF(AND(T110=0,AB110=0),"Ok","Issue")</f>
        <v>Ok</v>
      </c>
    </row>
    <row r="111" spans="1:29" x14ac:dyDescent="0.3">
      <c r="A111" s="17" t="s">
        <v>312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7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ref="T111:T118" si="22">B111-K111</f>
        <v>0</v>
      </c>
      <c r="U111" s="20">
        <f t="shared" si="21"/>
        <v>0</v>
      </c>
      <c r="V111" s="20">
        <f t="shared" si="21"/>
        <v>0</v>
      </c>
      <c r="W111" s="20">
        <f t="shared" si="21"/>
        <v>0</v>
      </c>
      <c r="X111" s="20">
        <f t="shared" si="21"/>
        <v>0</v>
      </c>
      <c r="Y111" s="20">
        <f t="shared" si="21"/>
        <v>0</v>
      </c>
      <c r="Z111" s="20">
        <f t="shared" si="21"/>
        <v>0</v>
      </c>
      <c r="AA111" s="20">
        <f t="shared" si="21"/>
        <v>0</v>
      </c>
      <c r="AB111" s="20">
        <f t="shared" si="21"/>
        <v>0</v>
      </c>
      <c r="AC111" s="17" t="str">
        <f t="shared" ref="AC111:AC118" si="23">IF(AND(T111=0,AB111=0),"Ok","Issue")</f>
        <v>Ok</v>
      </c>
    </row>
    <row r="112" spans="1:29" x14ac:dyDescent="0.3">
      <c r="A112" s="17" t="s">
        <v>316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22"/>
        <v>0</v>
      </c>
      <c r="U112" s="20">
        <f t="shared" si="21"/>
        <v>0</v>
      </c>
      <c r="V112" s="20">
        <f t="shared" si="21"/>
        <v>0</v>
      </c>
      <c r="W112" s="20">
        <f t="shared" si="21"/>
        <v>0</v>
      </c>
      <c r="X112" s="20">
        <f t="shared" si="21"/>
        <v>0</v>
      </c>
      <c r="Y112" s="20">
        <f t="shared" si="21"/>
        <v>0</v>
      </c>
      <c r="Z112" s="20">
        <f t="shared" si="21"/>
        <v>0</v>
      </c>
      <c r="AA112" s="20">
        <f t="shared" si="21"/>
        <v>0</v>
      </c>
      <c r="AB112" s="20">
        <f t="shared" si="21"/>
        <v>0</v>
      </c>
      <c r="AC112" s="17" t="str">
        <f t="shared" si="23"/>
        <v>Ok</v>
      </c>
    </row>
    <row r="113" spans="1:29" x14ac:dyDescent="0.3">
      <c r="A113" s="17" t="s">
        <v>317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6">
        <v>0</v>
      </c>
      <c r="K113" s="27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6">
        <v>0</v>
      </c>
      <c r="T113" s="20">
        <f t="shared" si="22"/>
        <v>0</v>
      </c>
      <c r="U113" s="20">
        <f t="shared" si="21"/>
        <v>0</v>
      </c>
      <c r="V113" s="20">
        <f t="shared" si="21"/>
        <v>0</v>
      </c>
      <c r="W113" s="20">
        <f t="shared" si="21"/>
        <v>0</v>
      </c>
      <c r="X113" s="20">
        <f t="shared" si="21"/>
        <v>0</v>
      </c>
      <c r="Y113" s="20">
        <f t="shared" si="21"/>
        <v>0</v>
      </c>
      <c r="Z113" s="20">
        <f t="shared" si="21"/>
        <v>0</v>
      </c>
      <c r="AA113" s="20">
        <f t="shared" si="21"/>
        <v>0</v>
      </c>
      <c r="AB113" s="20">
        <f t="shared" si="21"/>
        <v>0</v>
      </c>
      <c r="AC113" s="17" t="str">
        <f t="shared" si="23"/>
        <v>Ok</v>
      </c>
    </row>
    <row r="114" spans="1:29" x14ac:dyDescent="0.3">
      <c r="A114" s="17" t="s">
        <v>321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6">
        <v>0</v>
      </c>
      <c r="K114" s="27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6">
        <v>0</v>
      </c>
      <c r="T114" s="20">
        <f t="shared" si="22"/>
        <v>0</v>
      </c>
      <c r="U114" s="20">
        <f t="shared" ref="U114:U118" si="24">C114-L114</f>
        <v>0</v>
      </c>
      <c r="V114" s="20">
        <f t="shared" ref="V114:V118" si="25">D114-M114</f>
        <v>0</v>
      </c>
      <c r="W114" s="20">
        <f t="shared" ref="W114:W118" si="26">E114-N114</f>
        <v>0</v>
      </c>
      <c r="X114" s="20">
        <f t="shared" ref="X114:X118" si="27">F114-O114</f>
        <v>0</v>
      </c>
      <c r="Y114" s="20">
        <f t="shared" ref="Y114:Y118" si="28">G114-P114</f>
        <v>0</v>
      </c>
      <c r="Z114" s="20">
        <f t="shared" ref="Z114:Z118" si="29">H114-Q114</f>
        <v>0</v>
      </c>
      <c r="AA114" s="20">
        <f t="shared" ref="AA114:AA118" si="30">I114-R114</f>
        <v>0</v>
      </c>
      <c r="AB114" s="20">
        <f t="shared" ref="AB114:AB118" si="31">J114-S114</f>
        <v>0</v>
      </c>
      <c r="AC114" s="17" t="str">
        <f t="shared" si="23"/>
        <v>Ok</v>
      </c>
    </row>
    <row r="115" spans="1:29" x14ac:dyDescent="0.3">
      <c r="A115" s="17" t="s">
        <v>322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6">
        <v>0</v>
      </c>
      <c r="K115" s="27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0</v>
      </c>
      <c r="T115" s="20">
        <f t="shared" si="22"/>
        <v>0</v>
      </c>
      <c r="U115" s="20">
        <f t="shared" si="24"/>
        <v>0</v>
      </c>
      <c r="V115" s="20">
        <f t="shared" si="25"/>
        <v>0</v>
      </c>
      <c r="W115" s="20">
        <f t="shared" si="26"/>
        <v>0</v>
      </c>
      <c r="X115" s="20">
        <f t="shared" si="27"/>
        <v>0</v>
      </c>
      <c r="Y115" s="20">
        <f t="shared" si="28"/>
        <v>0</v>
      </c>
      <c r="Z115" s="20">
        <f t="shared" si="29"/>
        <v>0</v>
      </c>
      <c r="AA115" s="20">
        <f t="shared" si="30"/>
        <v>0</v>
      </c>
      <c r="AB115" s="20">
        <f t="shared" si="31"/>
        <v>0</v>
      </c>
      <c r="AC115" s="17" t="str">
        <f t="shared" si="23"/>
        <v>Ok</v>
      </c>
    </row>
    <row r="116" spans="1:29" x14ac:dyDescent="0.3">
      <c r="A116" s="17" t="s">
        <v>323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6">
        <v>0</v>
      </c>
      <c r="K116" s="27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6">
        <v>0</v>
      </c>
      <c r="T116" s="20">
        <f t="shared" si="22"/>
        <v>0</v>
      </c>
      <c r="U116" s="20">
        <f t="shared" si="24"/>
        <v>0</v>
      </c>
      <c r="V116" s="20">
        <f t="shared" si="25"/>
        <v>0</v>
      </c>
      <c r="W116" s="20">
        <f t="shared" si="26"/>
        <v>0</v>
      </c>
      <c r="X116" s="20">
        <f t="shared" si="27"/>
        <v>0</v>
      </c>
      <c r="Y116" s="20">
        <f t="shared" si="28"/>
        <v>0</v>
      </c>
      <c r="Z116" s="20">
        <f t="shared" si="29"/>
        <v>0</v>
      </c>
      <c r="AA116" s="20">
        <f t="shared" si="30"/>
        <v>0</v>
      </c>
      <c r="AB116" s="20">
        <f t="shared" si="31"/>
        <v>0</v>
      </c>
      <c r="AC116" s="17" t="str">
        <f t="shared" si="23"/>
        <v>Ok</v>
      </c>
    </row>
    <row r="117" spans="1:29" x14ac:dyDescent="0.3">
      <c r="A117" s="17" t="s">
        <v>324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0</v>
      </c>
      <c r="K117" s="27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0</v>
      </c>
      <c r="T117" s="20">
        <f t="shared" si="22"/>
        <v>0</v>
      </c>
      <c r="U117" s="20">
        <f t="shared" si="24"/>
        <v>0</v>
      </c>
      <c r="V117" s="20">
        <f t="shared" si="25"/>
        <v>0</v>
      </c>
      <c r="W117" s="20">
        <f t="shared" si="26"/>
        <v>0</v>
      </c>
      <c r="X117" s="20">
        <f t="shared" si="27"/>
        <v>0</v>
      </c>
      <c r="Y117" s="20">
        <f t="shared" si="28"/>
        <v>0</v>
      </c>
      <c r="Z117" s="20">
        <f t="shared" si="29"/>
        <v>0</v>
      </c>
      <c r="AA117" s="20">
        <f t="shared" si="30"/>
        <v>0</v>
      </c>
      <c r="AB117" s="20">
        <f t="shared" si="31"/>
        <v>0</v>
      </c>
      <c r="AC117" s="17" t="str">
        <f t="shared" si="23"/>
        <v>Ok</v>
      </c>
    </row>
    <row r="118" spans="1:29" ht="15" thickBot="1" x14ac:dyDescent="0.35">
      <c r="A118" s="17" t="s">
        <v>217</v>
      </c>
      <c r="B118" s="20">
        <v>0</v>
      </c>
      <c r="C118" s="20">
        <v>1300</v>
      </c>
      <c r="D118" s="20">
        <v>152</v>
      </c>
      <c r="E118" s="20">
        <v>1440</v>
      </c>
      <c r="F118" s="20">
        <v>291</v>
      </c>
      <c r="G118" s="20">
        <v>0</v>
      </c>
      <c r="H118" s="20">
        <v>0</v>
      </c>
      <c r="I118" s="20">
        <v>0</v>
      </c>
      <c r="J118" s="26">
        <v>-1</v>
      </c>
      <c r="K118" s="27">
        <v>0</v>
      </c>
      <c r="L118" s="20">
        <v>1148</v>
      </c>
      <c r="M118" s="20">
        <v>0</v>
      </c>
      <c r="N118" s="20">
        <v>1149</v>
      </c>
      <c r="O118" s="20">
        <v>0</v>
      </c>
      <c r="P118" s="20">
        <v>0</v>
      </c>
      <c r="Q118" s="20">
        <v>0</v>
      </c>
      <c r="R118" s="20">
        <v>0</v>
      </c>
      <c r="S118" s="26">
        <v>-1</v>
      </c>
      <c r="T118" s="20">
        <f t="shared" si="22"/>
        <v>0</v>
      </c>
      <c r="U118" s="20">
        <f t="shared" si="24"/>
        <v>152</v>
      </c>
      <c r="V118" s="20">
        <f t="shared" si="25"/>
        <v>152</v>
      </c>
      <c r="W118" s="20">
        <f t="shared" si="26"/>
        <v>291</v>
      </c>
      <c r="X118" s="20">
        <f t="shared" si="27"/>
        <v>291</v>
      </c>
      <c r="Y118" s="20">
        <f t="shared" si="28"/>
        <v>0</v>
      </c>
      <c r="Z118" s="20">
        <f t="shared" si="29"/>
        <v>0</v>
      </c>
      <c r="AA118" s="20">
        <f t="shared" si="30"/>
        <v>0</v>
      </c>
      <c r="AB118" s="20">
        <f t="shared" si="31"/>
        <v>0</v>
      </c>
      <c r="AC118" s="17" t="str">
        <f t="shared" si="23"/>
        <v>Ok</v>
      </c>
    </row>
    <row r="119" spans="1:29" s="37" customFormat="1" ht="16.2" thickBot="1" x14ac:dyDescent="0.35">
      <c r="A119" s="32" t="s">
        <v>19</v>
      </c>
      <c r="B119" s="33">
        <f>SUM(B4:B118)</f>
        <v>944</v>
      </c>
      <c r="C119" s="33">
        <f>SUM(C4:C118)</f>
        <v>73384</v>
      </c>
      <c r="D119" s="33">
        <f>SUM(D4:D118)</f>
        <v>152</v>
      </c>
      <c r="E119" s="33">
        <f>SUM(E4:E118)</f>
        <v>73036</v>
      </c>
      <c r="F119" s="33">
        <f>SUM(F4:F118)</f>
        <v>2082</v>
      </c>
      <c r="G119" s="33">
        <f>SUM(G4:G118)</f>
        <v>0</v>
      </c>
      <c r="H119" s="33">
        <f>SUM(H4:H118)</f>
        <v>0</v>
      </c>
      <c r="I119" s="33">
        <f>SUM(I4:I118)</f>
        <v>320</v>
      </c>
      <c r="J119" s="34">
        <f>SUM(J4:J118)</f>
        <v>2902</v>
      </c>
      <c r="K119" s="35">
        <f>SUM(K4:K118)</f>
        <v>944</v>
      </c>
      <c r="L119" s="33">
        <f>SUM(L4:L118)</f>
        <v>73232</v>
      </c>
      <c r="M119" s="33">
        <f>SUM(M4:M118)</f>
        <v>0</v>
      </c>
      <c r="N119" s="33">
        <f>SUM(N4:N118)</f>
        <v>71274</v>
      </c>
      <c r="O119" s="33">
        <f>SUM(O4:O118)</f>
        <v>0</v>
      </c>
      <c r="P119" s="33">
        <f>SUM(P4:P118)</f>
        <v>0</v>
      </c>
      <c r="Q119" s="33">
        <f>SUM(Q4:Q118)</f>
        <v>0</v>
      </c>
      <c r="R119" s="33">
        <f>SUM(R4:R118)</f>
        <v>0</v>
      </c>
      <c r="S119" s="34">
        <f>SUM(S4:S118)</f>
        <v>2902</v>
      </c>
      <c r="T119" s="33">
        <f>SUM(T4:T118)</f>
        <v>0</v>
      </c>
      <c r="U119" s="33">
        <f>SUM(U4:U118)</f>
        <v>152</v>
      </c>
      <c r="V119" s="33">
        <f>SUM(V4:V118)</f>
        <v>152</v>
      </c>
      <c r="W119" s="33">
        <f>SUM(W4:W118)</f>
        <v>1762</v>
      </c>
      <c r="X119" s="33">
        <f>SUM(X4:X118)</f>
        <v>2082</v>
      </c>
      <c r="Y119" s="33">
        <f>SUM(Y4:Y118)</f>
        <v>0</v>
      </c>
      <c r="Z119" s="33">
        <f>SUM(Z4:Z118)</f>
        <v>0</v>
      </c>
      <c r="AA119" s="33">
        <f>SUM(AA4:AA118)</f>
        <v>320</v>
      </c>
      <c r="AB119" s="34">
        <f>SUM(AB4:AB118)</f>
        <v>0</v>
      </c>
      <c r="AC119" s="36"/>
    </row>
  </sheetData>
  <mergeCells count="3">
    <mergeCell ref="B1:J1"/>
    <mergeCell ref="K1:S1"/>
    <mergeCell ref="T1:AB1"/>
  </mergeCells>
  <conditionalFormatting sqref="A111">
    <cfRule type="duplicateValues" dxfId="14" priority="14"/>
  </conditionalFormatting>
  <conditionalFormatting sqref="A99">
    <cfRule type="duplicateValues" dxfId="13" priority="11"/>
  </conditionalFormatting>
  <conditionalFormatting sqref="A100:A109">
    <cfRule type="duplicateValues" dxfId="12" priority="10"/>
  </conditionalFormatting>
  <conditionalFormatting sqref="A82 A95:A98 A16">
    <cfRule type="duplicateValues" dxfId="11" priority="9"/>
  </conditionalFormatting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83:A94">
    <cfRule type="duplicateValues" dxfId="5" priority="3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4">
    <cfRule type="duplicateValues" dxfId="2" priority="12"/>
  </conditionalFormatting>
  <conditionalFormatting sqref="A112:A118">
    <cfRule type="duplicateValues" dxfId="1" priority="32"/>
  </conditionalFormatting>
  <conditionalFormatting sqref="A119:A1048576 A1:A3 A110">
    <cfRule type="duplicateValues" dxfId="0" priority="33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2021-01-08T08:03:25Z</dcterms:modified>
</cp:coreProperties>
</file>