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1248615-Kisan Beej Bhandar\2019- 2020\"/>
    </mc:Choice>
  </mc:AlternateContent>
  <xr:revisionPtr revIDLastSave="0" documentId="13_ncr:1_{FA36D48A-C3F7-41C9-9B73-12EC70D748C3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Report'!$A$6:$Q$51</definedName>
    <definedName name="_xlnm._FilterDatabase" localSheetId="1" hidden="1">'Dealer Report working'!$A$1:$M$4</definedName>
    <definedName name="_xlnm._FilterDatabase" localSheetId="5" hidden="1">Reco!$A$3:$AC$44</definedName>
    <definedName name="FInal_Dealer">OFFSET('Final Dealer Work'!$B$2,0,0,COUNTA('Final Dealer Work'!$B:$B),COUNTA('Final Dealer Work'!$2:$2))</definedName>
    <definedName name="FInalDealer_Pivot">OFFSET('Dealer Report working'!$A$1,0,0,COUNTA('Dealer Report working'!$A:$A),COUNTA('Dealer Report working'!$A$1:$M$1))</definedName>
    <definedName name="FinalDealer_vlookup">OFFSET('Dealer Report working'!$O$1,0,0,COUNTA('Dealer Report working'!$O:$O),COUNTA('Dealer Report working'!$O$1:$V$1))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5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8" i="1" l="1"/>
  <c r="O48" i="1" s="1"/>
  <c r="P48" i="1" s="1"/>
  <c r="L47" i="1"/>
  <c r="O47" i="1" s="1"/>
  <c r="P47" i="1" s="1"/>
  <c r="L46" i="1"/>
  <c r="O46" i="1" s="1"/>
  <c r="P46" i="1" s="1"/>
  <c r="L45" i="1"/>
  <c r="O45" i="1" s="1"/>
  <c r="P45" i="1" s="1"/>
  <c r="M44" i="1"/>
  <c r="N44" i="1" s="1"/>
  <c r="L44" i="1"/>
  <c r="O44" i="1" s="1"/>
  <c r="P44" i="1" s="1"/>
  <c r="O43" i="1"/>
  <c r="P43" i="1" s="1"/>
  <c r="M43" i="1"/>
  <c r="N43" i="1" s="1"/>
  <c r="L43" i="1"/>
  <c r="O42" i="1"/>
  <c r="P42" i="1" s="1"/>
  <c r="L42" i="1"/>
  <c r="M42" i="1" s="1"/>
  <c r="N42" i="1" s="1"/>
  <c r="L41" i="1"/>
  <c r="O41" i="1" s="1"/>
  <c r="P41" i="1" s="1"/>
  <c r="L40" i="1"/>
  <c r="O40" i="1" s="1"/>
  <c r="P40" i="1" s="1"/>
  <c r="L39" i="1"/>
  <c r="O39" i="1" s="1"/>
  <c r="P39" i="1" s="1"/>
  <c r="L38" i="1"/>
  <c r="O38" i="1" s="1"/>
  <c r="P38" i="1" s="1"/>
  <c r="M37" i="1"/>
  <c r="N37" i="1" s="1"/>
  <c r="L37" i="1"/>
  <c r="O37" i="1" s="1"/>
  <c r="P37" i="1" s="1"/>
  <c r="M36" i="1"/>
  <c r="N36" i="1" s="1"/>
  <c r="L36" i="1"/>
  <c r="O36" i="1" s="1"/>
  <c r="P36" i="1" s="1"/>
  <c r="M35" i="1"/>
  <c r="N35" i="1" s="1"/>
  <c r="L35" i="1"/>
  <c r="O35" i="1" s="1"/>
  <c r="P35" i="1" s="1"/>
  <c r="L34" i="1"/>
  <c r="M34" i="1" s="1"/>
  <c r="N34" i="1" s="1"/>
  <c r="L33" i="1"/>
  <c r="O33" i="1" s="1"/>
  <c r="P33" i="1" s="1"/>
  <c r="L32" i="1"/>
  <c r="O32" i="1" s="1"/>
  <c r="P32" i="1" s="1"/>
  <c r="M31" i="1"/>
  <c r="N31" i="1" s="1"/>
  <c r="L31" i="1"/>
  <c r="O31" i="1" s="1"/>
  <c r="P31" i="1" s="1"/>
  <c r="L30" i="1"/>
  <c r="O30" i="1" s="1"/>
  <c r="P30" i="1" s="1"/>
  <c r="M29" i="1"/>
  <c r="N29" i="1" s="1"/>
  <c r="L29" i="1"/>
  <c r="O29" i="1" s="1"/>
  <c r="P29" i="1" s="1"/>
  <c r="M28" i="1"/>
  <c r="N28" i="1" s="1"/>
  <c r="L28" i="1"/>
  <c r="O28" i="1" s="1"/>
  <c r="P28" i="1" s="1"/>
  <c r="M27" i="1"/>
  <c r="N27" i="1" s="1"/>
  <c r="L27" i="1"/>
  <c r="O27" i="1" s="1"/>
  <c r="P27" i="1" s="1"/>
  <c r="L26" i="1"/>
  <c r="M26" i="1" s="1"/>
  <c r="N26" i="1" s="1"/>
  <c r="L25" i="1"/>
  <c r="O25" i="1" s="1"/>
  <c r="P25" i="1" s="1"/>
  <c r="L24" i="1"/>
  <c r="O24" i="1" s="1"/>
  <c r="P24" i="1" s="1"/>
  <c r="M23" i="1"/>
  <c r="N23" i="1" s="1"/>
  <c r="L23" i="1"/>
  <c r="O23" i="1" s="1"/>
  <c r="P23" i="1" s="1"/>
  <c r="M22" i="1"/>
  <c r="N22" i="1" s="1"/>
  <c r="L22" i="1"/>
  <c r="O22" i="1" s="1"/>
  <c r="P22" i="1" s="1"/>
  <c r="L21" i="1"/>
  <c r="O21" i="1" s="1"/>
  <c r="P21" i="1" s="1"/>
  <c r="M20" i="1"/>
  <c r="N20" i="1" s="1"/>
  <c r="L20" i="1"/>
  <c r="O20" i="1" s="1"/>
  <c r="P20" i="1" s="1"/>
  <c r="O19" i="1"/>
  <c r="P19" i="1" s="1"/>
  <c r="M19" i="1"/>
  <c r="N19" i="1" s="1"/>
  <c r="L19" i="1"/>
  <c r="O18" i="1"/>
  <c r="P18" i="1" s="1"/>
  <c r="L18" i="1"/>
  <c r="M18" i="1" s="1"/>
  <c r="N18" i="1" s="1"/>
  <c r="L17" i="1"/>
  <c r="O17" i="1" s="1"/>
  <c r="P17" i="1" s="1"/>
  <c r="L16" i="1"/>
  <c r="O16" i="1" s="1"/>
  <c r="P16" i="1" s="1"/>
  <c r="M15" i="1"/>
  <c r="N15" i="1" s="1"/>
  <c r="L15" i="1"/>
  <c r="O15" i="1" s="1"/>
  <c r="P15" i="1" s="1"/>
  <c r="L14" i="1"/>
  <c r="O14" i="1" s="1"/>
  <c r="P14" i="1" s="1"/>
  <c r="O13" i="1"/>
  <c r="P13" i="1" s="1"/>
  <c r="M13" i="1"/>
  <c r="N13" i="1" s="1"/>
  <c r="L13" i="1"/>
  <c r="M12" i="1"/>
  <c r="N12" i="1" s="1"/>
  <c r="L12" i="1"/>
  <c r="O12" i="1" s="1"/>
  <c r="P12" i="1" s="1"/>
  <c r="M11" i="1"/>
  <c r="N11" i="1" s="1"/>
  <c r="L11" i="1"/>
  <c r="O11" i="1" s="1"/>
  <c r="P11" i="1" s="1"/>
  <c r="O10" i="1"/>
  <c r="P10" i="1" s="1"/>
  <c r="L10" i="1"/>
  <c r="M10" i="1" s="1"/>
  <c r="N10" i="1" s="1"/>
  <c r="L9" i="1"/>
  <c r="O9" i="1" s="1"/>
  <c r="P9" i="1" s="1"/>
  <c r="L8" i="1"/>
  <c r="O8" i="1" s="1"/>
  <c r="P8" i="1" s="1"/>
  <c r="M7" i="1"/>
  <c r="N7" i="1" s="1"/>
  <c r="L7" i="1"/>
  <c r="O7" i="1" s="1"/>
  <c r="P7" i="1" s="1"/>
  <c r="M111" i="2"/>
  <c r="I111" i="2"/>
  <c r="H111" i="2"/>
  <c r="G111" i="2"/>
  <c r="F111" i="2"/>
  <c r="E111" i="2"/>
  <c r="M110" i="2"/>
  <c r="I110" i="2"/>
  <c r="H110" i="2"/>
  <c r="G110" i="2"/>
  <c r="F110" i="2"/>
  <c r="E110" i="2"/>
  <c r="M109" i="2"/>
  <c r="I109" i="2"/>
  <c r="H109" i="2"/>
  <c r="G109" i="2"/>
  <c r="F109" i="2"/>
  <c r="E109" i="2"/>
  <c r="M108" i="2"/>
  <c r="I108" i="2"/>
  <c r="H108" i="2"/>
  <c r="G108" i="2"/>
  <c r="F108" i="2"/>
  <c r="E108" i="2"/>
  <c r="M107" i="2"/>
  <c r="I107" i="2"/>
  <c r="H107" i="2"/>
  <c r="G107" i="2"/>
  <c r="F107" i="2"/>
  <c r="E107" i="2"/>
  <c r="M106" i="2"/>
  <c r="I106" i="2"/>
  <c r="H106" i="2"/>
  <c r="G106" i="2"/>
  <c r="F106" i="2"/>
  <c r="E106" i="2"/>
  <c r="M105" i="2"/>
  <c r="I105" i="2"/>
  <c r="H105" i="2"/>
  <c r="G105" i="2"/>
  <c r="F105" i="2"/>
  <c r="E105" i="2"/>
  <c r="M104" i="2"/>
  <c r="I104" i="2"/>
  <c r="H104" i="2"/>
  <c r="G104" i="2"/>
  <c r="F104" i="2"/>
  <c r="E104" i="2"/>
  <c r="M103" i="2"/>
  <c r="I103" i="2"/>
  <c r="H103" i="2"/>
  <c r="G103" i="2"/>
  <c r="F103" i="2"/>
  <c r="E103" i="2"/>
  <c r="M102" i="2"/>
  <c r="I102" i="2"/>
  <c r="H102" i="2"/>
  <c r="G102" i="2"/>
  <c r="F102" i="2"/>
  <c r="E102" i="2"/>
  <c r="M101" i="2"/>
  <c r="I101" i="2"/>
  <c r="H101" i="2"/>
  <c r="G101" i="2"/>
  <c r="F101" i="2"/>
  <c r="E101" i="2"/>
  <c r="M100" i="2"/>
  <c r="I100" i="2"/>
  <c r="H100" i="2"/>
  <c r="G100" i="2"/>
  <c r="F100" i="2"/>
  <c r="E100" i="2"/>
  <c r="M99" i="2"/>
  <c r="I99" i="2"/>
  <c r="H99" i="2"/>
  <c r="G99" i="2"/>
  <c r="F99" i="2"/>
  <c r="E99" i="2"/>
  <c r="M98" i="2"/>
  <c r="I98" i="2"/>
  <c r="H98" i="2"/>
  <c r="G98" i="2"/>
  <c r="F98" i="2"/>
  <c r="E98" i="2"/>
  <c r="M97" i="2"/>
  <c r="I97" i="2"/>
  <c r="H97" i="2"/>
  <c r="G97" i="2"/>
  <c r="F97" i="2"/>
  <c r="E97" i="2"/>
  <c r="M96" i="2"/>
  <c r="I96" i="2"/>
  <c r="H96" i="2"/>
  <c r="G96" i="2"/>
  <c r="F96" i="2"/>
  <c r="E96" i="2"/>
  <c r="M95" i="2"/>
  <c r="I95" i="2"/>
  <c r="H95" i="2"/>
  <c r="G95" i="2"/>
  <c r="F95" i="2"/>
  <c r="E95" i="2"/>
  <c r="M94" i="2"/>
  <c r="I94" i="2"/>
  <c r="H94" i="2"/>
  <c r="G94" i="2"/>
  <c r="F94" i="2"/>
  <c r="E94" i="2"/>
  <c r="M93" i="2"/>
  <c r="I93" i="2"/>
  <c r="H93" i="2"/>
  <c r="G93" i="2"/>
  <c r="F93" i="2"/>
  <c r="E93" i="2"/>
  <c r="M92" i="2"/>
  <c r="I92" i="2"/>
  <c r="H92" i="2"/>
  <c r="G92" i="2"/>
  <c r="F92" i="2"/>
  <c r="E92" i="2"/>
  <c r="M91" i="2"/>
  <c r="I91" i="2"/>
  <c r="H91" i="2"/>
  <c r="G91" i="2"/>
  <c r="F91" i="2"/>
  <c r="E91" i="2"/>
  <c r="M90" i="2"/>
  <c r="I90" i="2"/>
  <c r="H90" i="2"/>
  <c r="G90" i="2"/>
  <c r="F90" i="2"/>
  <c r="E90" i="2"/>
  <c r="M89" i="2"/>
  <c r="I89" i="2"/>
  <c r="H89" i="2"/>
  <c r="G89" i="2"/>
  <c r="F89" i="2"/>
  <c r="E89" i="2"/>
  <c r="M88" i="2"/>
  <c r="I88" i="2"/>
  <c r="H88" i="2"/>
  <c r="G88" i="2"/>
  <c r="F88" i="2"/>
  <c r="E88" i="2"/>
  <c r="M87" i="2"/>
  <c r="I87" i="2"/>
  <c r="H87" i="2"/>
  <c r="G87" i="2"/>
  <c r="F87" i="2"/>
  <c r="E87" i="2"/>
  <c r="M86" i="2"/>
  <c r="I86" i="2"/>
  <c r="H86" i="2"/>
  <c r="G86" i="2"/>
  <c r="F86" i="2"/>
  <c r="E86" i="2"/>
  <c r="M85" i="2"/>
  <c r="I85" i="2"/>
  <c r="H85" i="2"/>
  <c r="G85" i="2"/>
  <c r="F85" i="2"/>
  <c r="E85" i="2"/>
  <c r="M84" i="2"/>
  <c r="I84" i="2"/>
  <c r="H84" i="2"/>
  <c r="G84" i="2"/>
  <c r="F84" i="2"/>
  <c r="E84" i="2"/>
  <c r="M83" i="2"/>
  <c r="I83" i="2"/>
  <c r="H83" i="2"/>
  <c r="G83" i="2"/>
  <c r="F83" i="2"/>
  <c r="E83" i="2"/>
  <c r="M82" i="2"/>
  <c r="I82" i="2"/>
  <c r="H82" i="2"/>
  <c r="G82" i="2"/>
  <c r="F82" i="2"/>
  <c r="E82" i="2"/>
  <c r="M81" i="2"/>
  <c r="I81" i="2"/>
  <c r="H81" i="2"/>
  <c r="G81" i="2"/>
  <c r="F81" i="2"/>
  <c r="E81" i="2"/>
  <c r="M80" i="2"/>
  <c r="I80" i="2"/>
  <c r="H80" i="2"/>
  <c r="G80" i="2"/>
  <c r="F80" i="2"/>
  <c r="E80" i="2"/>
  <c r="M79" i="2"/>
  <c r="I79" i="2"/>
  <c r="H79" i="2"/>
  <c r="G79" i="2"/>
  <c r="F79" i="2"/>
  <c r="E79" i="2"/>
  <c r="M78" i="2"/>
  <c r="I78" i="2"/>
  <c r="H78" i="2"/>
  <c r="G78" i="2"/>
  <c r="F78" i="2"/>
  <c r="E78" i="2"/>
  <c r="M77" i="2"/>
  <c r="I77" i="2"/>
  <c r="H77" i="2"/>
  <c r="G77" i="2"/>
  <c r="F77" i="2"/>
  <c r="E77" i="2"/>
  <c r="M76" i="2"/>
  <c r="I76" i="2"/>
  <c r="H76" i="2"/>
  <c r="G76" i="2"/>
  <c r="F76" i="2"/>
  <c r="E76" i="2"/>
  <c r="M75" i="2"/>
  <c r="I75" i="2"/>
  <c r="H75" i="2"/>
  <c r="G75" i="2"/>
  <c r="F75" i="2"/>
  <c r="E75" i="2"/>
  <c r="M74" i="2"/>
  <c r="I74" i="2"/>
  <c r="H74" i="2"/>
  <c r="G74" i="2"/>
  <c r="F74" i="2"/>
  <c r="E74" i="2"/>
  <c r="M73" i="2"/>
  <c r="I73" i="2"/>
  <c r="H73" i="2"/>
  <c r="G73" i="2"/>
  <c r="F73" i="2"/>
  <c r="E73" i="2"/>
  <c r="M72" i="2"/>
  <c r="I72" i="2"/>
  <c r="H72" i="2"/>
  <c r="G72" i="2"/>
  <c r="F72" i="2"/>
  <c r="E72" i="2"/>
  <c r="M71" i="2"/>
  <c r="I71" i="2"/>
  <c r="H71" i="2"/>
  <c r="G71" i="2"/>
  <c r="F71" i="2"/>
  <c r="E71" i="2"/>
  <c r="M70" i="2"/>
  <c r="I70" i="2"/>
  <c r="H70" i="2"/>
  <c r="G70" i="2"/>
  <c r="F70" i="2"/>
  <c r="E70" i="2"/>
  <c r="M69" i="2"/>
  <c r="I69" i="2"/>
  <c r="H69" i="2"/>
  <c r="G69" i="2"/>
  <c r="F69" i="2"/>
  <c r="E69" i="2"/>
  <c r="M68" i="2"/>
  <c r="I68" i="2"/>
  <c r="H68" i="2"/>
  <c r="G68" i="2"/>
  <c r="F68" i="2"/>
  <c r="E68" i="2"/>
  <c r="M67" i="2"/>
  <c r="I67" i="2"/>
  <c r="H67" i="2"/>
  <c r="G67" i="2"/>
  <c r="F67" i="2"/>
  <c r="E67" i="2"/>
  <c r="M66" i="2"/>
  <c r="I66" i="2"/>
  <c r="H66" i="2"/>
  <c r="G66" i="2"/>
  <c r="F66" i="2"/>
  <c r="E66" i="2"/>
  <c r="M65" i="2"/>
  <c r="I65" i="2"/>
  <c r="H65" i="2"/>
  <c r="G65" i="2"/>
  <c r="F65" i="2"/>
  <c r="E65" i="2"/>
  <c r="M64" i="2"/>
  <c r="I64" i="2"/>
  <c r="H64" i="2"/>
  <c r="G64" i="2"/>
  <c r="F64" i="2"/>
  <c r="E64" i="2"/>
  <c r="M63" i="2"/>
  <c r="I63" i="2"/>
  <c r="H63" i="2"/>
  <c r="G63" i="2"/>
  <c r="F63" i="2"/>
  <c r="E63" i="2"/>
  <c r="M62" i="2"/>
  <c r="I62" i="2"/>
  <c r="H62" i="2"/>
  <c r="G62" i="2"/>
  <c r="F62" i="2"/>
  <c r="E62" i="2"/>
  <c r="M61" i="2"/>
  <c r="I61" i="2"/>
  <c r="H61" i="2"/>
  <c r="G61" i="2"/>
  <c r="F61" i="2"/>
  <c r="E61" i="2"/>
  <c r="M60" i="2"/>
  <c r="I60" i="2"/>
  <c r="H60" i="2"/>
  <c r="G60" i="2"/>
  <c r="F60" i="2"/>
  <c r="E60" i="2"/>
  <c r="M59" i="2"/>
  <c r="I59" i="2"/>
  <c r="H59" i="2"/>
  <c r="G59" i="2"/>
  <c r="F59" i="2"/>
  <c r="E59" i="2"/>
  <c r="M58" i="2"/>
  <c r="I58" i="2"/>
  <c r="H58" i="2"/>
  <c r="G58" i="2"/>
  <c r="F58" i="2"/>
  <c r="E58" i="2"/>
  <c r="M57" i="2"/>
  <c r="I57" i="2"/>
  <c r="H57" i="2"/>
  <c r="G57" i="2"/>
  <c r="F57" i="2"/>
  <c r="E57" i="2"/>
  <c r="M56" i="2"/>
  <c r="I56" i="2"/>
  <c r="H56" i="2"/>
  <c r="G56" i="2"/>
  <c r="F56" i="2"/>
  <c r="E56" i="2"/>
  <c r="M55" i="2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S41" i="4" s="1"/>
  <c r="I43" i="2"/>
  <c r="O41" i="4" s="1"/>
  <c r="H43" i="2"/>
  <c r="N41" i="4" s="1"/>
  <c r="G43" i="2"/>
  <c r="M41" i="4" s="1"/>
  <c r="F43" i="2"/>
  <c r="L41" i="4" s="1"/>
  <c r="E43" i="2"/>
  <c r="K41" i="4" s="1"/>
  <c r="M42" i="2"/>
  <c r="S40" i="4" s="1"/>
  <c r="I42" i="2"/>
  <c r="O40" i="4" s="1"/>
  <c r="H42" i="2"/>
  <c r="N40" i="4" s="1"/>
  <c r="G42" i="2"/>
  <c r="M40" i="4" s="1"/>
  <c r="F42" i="2"/>
  <c r="L40" i="4" s="1"/>
  <c r="E42" i="2"/>
  <c r="K40" i="4" s="1"/>
  <c r="M41" i="2"/>
  <c r="S39" i="4" s="1"/>
  <c r="I41" i="2"/>
  <c r="O39" i="4" s="1"/>
  <c r="H41" i="2"/>
  <c r="N39" i="4" s="1"/>
  <c r="G41" i="2"/>
  <c r="M39" i="4" s="1"/>
  <c r="F41" i="2"/>
  <c r="L39" i="4" s="1"/>
  <c r="E41" i="2"/>
  <c r="K39" i="4" s="1"/>
  <c r="M40" i="2"/>
  <c r="S38" i="4" s="1"/>
  <c r="I40" i="2"/>
  <c r="O38" i="4" s="1"/>
  <c r="H40" i="2"/>
  <c r="N38" i="4" s="1"/>
  <c r="G40" i="2"/>
  <c r="M38" i="4" s="1"/>
  <c r="F40" i="2"/>
  <c r="L38" i="4" s="1"/>
  <c r="E40" i="2"/>
  <c r="K38" i="4" s="1"/>
  <c r="M39" i="2"/>
  <c r="S37" i="4" s="1"/>
  <c r="I39" i="2"/>
  <c r="O37" i="4" s="1"/>
  <c r="H39" i="2"/>
  <c r="N37" i="4" s="1"/>
  <c r="G39" i="2"/>
  <c r="M37" i="4" s="1"/>
  <c r="F39" i="2"/>
  <c r="L37" i="4" s="1"/>
  <c r="E39" i="2"/>
  <c r="K37" i="4" s="1"/>
  <c r="M38" i="2"/>
  <c r="S42" i="4" s="1"/>
  <c r="I38" i="2"/>
  <c r="O42" i="4" s="1"/>
  <c r="H38" i="2"/>
  <c r="N42" i="4" s="1"/>
  <c r="G38" i="2"/>
  <c r="M42" i="4" s="1"/>
  <c r="F38" i="2"/>
  <c r="L42" i="4" s="1"/>
  <c r="E38" i="2"/>
  <c r="K42" i="4" s="1"/>
  <c r="M37" i="2"/>
  <c r="S36" i="4" s="1"/>
  <c r="I37" i="2"/>
  <c r="O36" i="4" s="1"/>
  <c r="H37" i="2"/>
  <c r="N36" i="4" s="1"/>
  <c r="G37" i="2"/>
  <c r="M36" i="4" s="1"/>
  <c r="F37" i="2"/>
  <c r="L36" i="4" s="1"/>
  <c r="E37" i="2"/>
  <c r="K36" i="4" s="1"/>
  <c r="M36" i="2"/>
  <c r="S43" i="4" s="1"/>
  <c r="I36" i="2"/>
  <c r="O43" i="4" s="1"/>
  <c r="H36" i="2"/>
  <c r="N43" i="4" s="1"/>
  <c r="G36" i="2"/>
  <c r="M43" i="4" s="1"/>
  <c r="F36" i="2"/>
  <c r="L43" i="4" s="1"/>
  <c r="E36" i="2"/>
  <c r="K43" i="4" s="1"/>
  <c r="M35" i="2"/>
  <c r="I35" i="2"/>
  <c r="H35" i="2"/>
  <c r="G35" i="2"/>
  <c r="F35" i="2"/>
  <c r="E35" i="2"/>
  <c r="M34" i="2"/>
  <c r="S35" i="4" s="1"/>
  <c r="I34" i="2"/>
  <c r="O35" i="4" s="1"/>
  <c r="H34" i="2"/>
  <c r="N35" i="4" s="1"/>
  <c r="G34" i="2"/>
  <c r="M35" i="4" s="1"/>
  <c r="F34" i="2"/>
  <c r="L35" i="4" s="1"/>
  <c r="E34" i="2"/>
  <c r="K35" i="4" s="1"/>
  <c r="M33" i="2"/>
  <c r="S34" i="4" s="1"/>
  <c r="I33" i="2"/>
  <c r="O34" i="4" s="1"/>
  <c r="H33" i="2"/>
  <c r="N34" i="4" s="1"/>
  <c r="G33" i="2"/>
  <c r="M34" i="4" s="1"/>
  <c r="F33" i="2"/>
  <c r="L34" i="4" s="1"/>
  <c r="E33" i="2"/>
  <c r="K34" i="4" s="1"/>
  <c r="M32" i="2"/>
  <c r="S33" i="4" s="1"/>
  <c r="I32" i="2"/>
  <c r="O33" i="4" s="1"/>
  <c r="H32" i="2"/>
  <c r="N33" i="4" s="1"/>
  <c r="G32" i="2"/>
  <c r="M33" i="4" s="1"/>
  <c r="F32" i="2"/>
  <c r="L33" i="4" s="1"/>
  <c r="E32" i="2"/>
  <c r="K33" i="4" s="1"/>
  <c r="M31" i="2"/>
  <c r="S32" i="4" s="1"/>
  <c r="I31" i="2"/>
  <c r="O32" i="4" s="1"/>
  <c r="H31" i="2"/>
  <c r="N32" i="4" s="1"/>
  <c r="G31" i="2"/>
  <c r="M32" i="4" s="1"/>
  <c r="F31" i="2"/>
  <c r="L32" i="4" s="1"/>
  <c r="E31" i="2"/>
  <c r="K32" i="4" s="1"/>
  <c r="M30" i="2"/>
  <c r="S31" i="4" s="1"/>
  <c r="I30" i="2"/>
  <c r="O31" i="4" s="1"/>
  <c r="H30" i="2"/>
  <c r="N31" i="4" s="1"/>
  <c r="G30" i="2"/>
  <c r="M31" i="4" s="1"/>
  <c r="F30" i="2"/>
  <c r="L31" i="4" s="1"/>
  <c r="E30" i="2"/>
  <c r="K31" i="4" s="1"/>
  <c r="M29" i="2"/>
  <c r="S30" i="4" s="1"/>
  <c r="I29" i="2"/>
  <c r="O30" i="4" s="1"/>
  <c r="H29" i="2"/>
  <c r="N30" i="4" s="1"/>
  <c r="G29" i="2"/>
  <c r="M30" i="4" s="1"/>
  <c r="F29" i="2"/>
  <c r="L30" i="4" s="1"/>
  <c r="E29" i="2"/>
  <c r="K30" i="4" s="1"/>
  <c r="M28" i="2"/>
  <c r="S29" i="4" s="1"/>
  <c r="I28" i="2"/>
  <c r="O29" i="4" s="1"/>
  <c r="H28" i="2"/>
  <c r="N29" i="4" s="1"/>
  <c r="G28" i="2"/>
  <c r="M29" i="4" s="1"/>
  <c r="F28" i="2"/>
  <c r="L29" i="4" s="1"/>
  <c r="E28" i="2"/>
  <c r="K29" i="4" s="1"/>
  <c r="M27" i="2"/>
  <c r="S28" i="4" s="1"/>
  <c r="I27" i="2"/>
  <c r="H27" i="2"/>
  <c r="N28" i="4" s="1"/>
  <c r="G27" i="2"/>
  <c r="M28" i="4" s="1"/>
  <c r="F27" i="2"/>
  <c r="L28" i="4" s="1"/>
  <c r="E27" i="2"/>
  <c r="K28" i="4" s="1"/>
  <c r="M26" i="2"/>
  <c r="S27" i="4" s="1"/>
  <c r="I26" i="2"/>
  <c r="O27" i="4" s="1"/>
  <c r="H26" i="2"/>
  <c r="N27" i="4" s="1"/>
  <c r="G26" i="2"/>
  <c r="M27" i="4" s="1"/>
  <c r="F26" i="2"/>
  <c r="L27" i="4" s="1"/>
  <c r="E26" i="2"/>
  <c r="K27" i="4" s="1"/>
  <c r="M25" i="2"/>
  <c r="S26" i="4" s="1"/>
  <c r="I25" i="2"/>
  <c r="O26" i="4" s="1"/>
  <c r="H25" i="2"/>
  <c r="N26" i="4" s="1"/>
  <c r="G25" i="2"/>
  <c r="M26" i="4" s="1"/>
  <c r="F25" i="2"/>
  <c r="L26" i="4" s="1"/>
  <c r="E25" i="2"/>
  <c r="K26" i="4" s="1"/>
  <c r="M24" i="2"/>
  <c r="S25" i="4" s="1"/>
  <c r="I24" i="2"/>
  <c r="O25" i="4" s="1"/>
  <c r="H24" i="2"/>
  <c r="N25" i="4" s="1"/>
  <c r="G24" i="2"/>
  <c r="M25" i="4" s="1"/>
  <c r="F24" i="2"/>
  <c r="L25" i="4" s="1"/>
  <c r="E24" i="2"/>
  <c r="K25" i="4" s="1"/>
  <c r="M23" i="2"/>
  <c r="S24" i="4" s="1"/>
  <c r="I23" i="2"/>
  <c r="O24" i="4" s="1"/>
  <c r="H23" i="2"/>
  <c r="N24" i="4" s="1"/>
  <c r="G23" i="2"/>
  <c r="M24" i="4" s="1"/>
  <c r="F23" i="2"/>
  <c r="L24" i="4" s="1"/>
  <c r="E23" i="2"/>
  <c r="K24" i="4" s="1"/>
  <c r="M22" i="2"/>
  <c r="S23" i="4" s="1"/>
  <c r="I22" i="2"/>
  <c r="O23" i="4" s="1"/>
  <c r="H22" i="2"/>
  <c r="N23" i="4" s="1"/>
  <c r="G22" i="2"/>
  <c r="F22" i="2"/>
  <c r="L23" i="4" s="1"/>
  <c r="E22" i="2"/>
  <c r="K23" i="4" s="1"/>
  <c r="M21" i="2"/>
  <c r="S22" i="4" s="1"/>
  <c r="I21" i="2"/>
  <c r="O22" i="4" s="1"/>
  <c r="H21" i="2"/>
  <c r="N22" i="4" s="1"/>
  <c r="G21" i="2"/>
  <c r="M22" i="4" s="1"/>
  <c r="F21" i="2"/>
  <c r="L22" i="4" s="1"/>
  <c r="E21" i="2"/>
  <c r="K22" i="4" s="1"/>
  <c r="M20" i="2"/>
  <c r="S21" i="4" s="1"/>
  <c r="I20" i="2"/>
  <c r="O21" i="4" s="1"/>
  <c r="H20" i="2"/>
  <c r="N21" i="4" s="1"/>
  <c r="G20" i="2"/>
  <c r="M21" i="4" s="1"/>
  <c r="F20" i="2"/>
  <c r="L21" i="4" s="1"/>
  <c r="E20" i="2"/>
  <c r="K21" i="4" s="1"/>
  <c r="M19" i="2"/>
  <c r="S20" i="4" s="1"/>
  <c r="I19" i="2"/>
  <c r="O20" i="4" s="1"/>
  <c r="H19" i="2"/>
  <c r="N20" i="4" s="1"/>
  <c r="G19" i="2"/>
  <c r="M20" i="4" s="1"/>
  <c r="F19" i="2"/>
  <c r="L20" i="4" s="1"/>
  <c r="E19" i="2"/>
  <c r="K20" i="4" s="1"/>
  <c r="M18" i="2"/>
  <c r="S19" i="4" s="1"/>
  <c r="I18" i="2"/>
  <c r="O19" i="4" s="1"/>
  <c r="H18" i="2"/>
  <c r="N19" i="4" s="1"/>
  <c r="G18" i="2"/>
  <c r="M19" i="4" s="1"/>
  <c r="F18" i="2"/>
  <c r="L19" i="4" s="1"/>
  <c r="E18" i="2"/>
  <c r="K19" i="4" s="1"/>
  <c r="M17" i="2"/>
  <c r="S18" i="4" s="1"/>
  <c r="I17" i="2"/>
  <c r="O18" i="4" s="1"/>
  <c r="H17" i="2"/>
  <c r="N18" i="4" s="1"/>
  <c r="G17" i="2"/>
  <c r="M18" i="4" s="1"/>
  <c r="F17" i="2"/>
  <c r="L18" i="4" s="1"/>
  <c r="E17" i="2"/>
  <c r="K18" i="4" s="1"/>
  <c r="M16" i="2"/>
  <c r="S17" i="4" s="1"/>
  <c r="I16" i="2"/>
  <c r="O17" i="4" s="1"/>
  <c r="H16" i="2"/>
  <c r="N17" i="4" s="1"/>
  <c r="G16" i="2"/>
  <c r="M17" i="4" s="1"/>
  <c r="F16" i="2"/>
  <c r="L17" i="4" s="1"/>
  <c r="E16" i="2"/>
  <c r="K17" i="4" s="1"/>
  <c r="M15" i="2"/>
  <c r="S16" i="4" s="1"/>
  <c r="I15" i="2"/>
  <c r="O16" i="4" s="1"/>
  <c r="H15" i="2"/>
  <c r="N16" i="4" s="1"/>
  <c r="G15" i="2"/>
  <c r="M16" i="4" s="1"/>
  <c r="F15" i="2"/>
  <c r="L16" i="4" s="1"/>
  <c r="E15" i="2"/>
  <c r="K16" i="4" s="1"/>
  <c r="M14" i="2"/>
  <c r="S15" i="4" s="1"/>
  <c r="I14" i="2"/>
  <c r="O15" i="4" s="1"/>
  <c r="H14" i="2"/>
  <c r="N15" i="4" s="1"/>
  <c r="G14" i="2"/>
  <c r="M15" i="4" s="1"/>
  <c r="F14" i="2"/>
  <c r="L15" i="4" s="1"/>
  <c r="E14" i="2"/>
  <c r="K15" i="4" s="1"/>
  <c r="M13" i="2"/>
  <c r="S14" i="4" s="1"/>
  <c r="I13" i="2"/>
  <c r="O14" i="4" s="1"/>
  <c r="H13" i="2"/>
  <c r="N14" i="4" s="1"/>
  <c r="G13" i="2"/>
  <c r="M14" i="4" s="1"/>
  <c r="F13" i="2"/>
  <c r="L14" i="4" s="1"/>
  <c r="E13" i="2"/>
  <c r="K14" i="4" s="1"/>
  <c r="M12" i="2"/>
  <c r="S13" i="4" s="1"/>
  <c r="I12" i="2"/>
  <c r="O13" i="4" s="1"/>
  <c r="H12" i="2"/>
  <c r="N13" i="4" s="1"/>
  <c r="G12" i="2"/>
  <c r="M13" i="4" s="1"/>
  <c r="F12" i="2"/>
  <c r="L13" i="4" s="1"/>
  <c r="E12" i="2"/>
  <c r="K13" i="4" s="1"/>
  <c r="M11" i="2"/>
  <c r="S12" i="4" s="1"/>
  <c r="I11" i="2"/>
  <c r="O12" i="4" s="1"/>
  <c r="H11" i="2"/>
  <c r="N12" i="4" s="1"/>
  <c r="G11" i="2"/>
  <c r="M12" i="4" s="1"/>
  <c r="F11" i="2"/>
  <c r="L12" i="4" s="1"/>
  <c r="E11" i="2"/>
  <c r="K12" i="4" s="1"/>
  <c r="M10" i="2"/>
  <c r="S11" i="4" s="1"/>
  <c r="I10" i="2"/>
  <c r="O11" i="4" s="1"/>
  <c r="H10" i="2"/>
  <c r="N11" i="4" s="1"/>
  <c r="G10" i="2"/>
  <c r="M11" i="4" s="1"/>
  <c r="F10" i="2"/>
  <c r="L11" i="4" s="1"/>
  <c r="E10" i="2"/>
  <c r="K11" i="4" s="1"/>
  <c r="M9" i="2"/>
  <c r="S10" i="4" s="1"/>
  <c r="I9" i="2"/>
  <c r="O10" i="4" s="1"/>
  <c r="H9" i="2"/>
  <c r="N10" i="4" s="1"/>
  <c r="G9" i="2"/>
  <c r="M10" i="4" s="1"/>
  <c r="F9" i="2"/>
  <c r="L10" i="4" s="1"/>
  <c r="E9" i="2"/>
  <c r="K10" i="4" s="1"/>
  <c r="M8" i="2"/>
  <c r="S9" i="4" s="1"/>
  <c r="I8" i="2"/>
  <c r="O9" i="4" s="1"/>
  <c r="H8" i="2"/>
  <c r="N9" i="4" s="1"/>
  <c r="G8" i="2"/>
  <c r="M9" i="4" s="1"/>
  <c r="F8" i="2"/>
  <c r="L9" i="4" s="1"/>
  <c r="E8" i="2"/>
  <c r="K9" i="4" s="1"/>
  <c r="M7" i="2"/>
  <c r="S8" i="4" s="1"/>
  <c r="I7" i="2"/>
  <c r="O8" i="4" s="1"/>
  <c r="H7" i="2"/>
  <c r="N8" i="4" s="1"/>
  <c r="G7" i="2"/>
  <c r="M8" i="4" s="1"/>
  <c r="F7" i="2"/>
  <c r="L8" i="4" s="1"/>
  <c r="E7" i="2"/>
  <c r="K8" i="4" s="1"/>
  <c r="M144" i="2"/>
  <c r="I144" i="2"/>
  <c r="H144" i="2"/>
  <c r="G144" i="2"/>
  <c r="F144" i="2"/>
  <c r="E144" i="2"/>
  <c r="M143" i="2"/>
  <c r="I143" i="2"/>
  <c r="H143" i="2"/>
  <c r="G143" i="2"/>
  <c r="F143" i="2"/>
  <c r="E143" i="2"/>
  <c r="M142" i="2"/>
  <c r="I142" i="2"/>
  <c r="H142" i="2"/>
  <c r="G142" i="2"/>
  <c r="F142" i="2"/>
  <c r="E142" i="2"/>
  <c r="M141" i="2"/>
  <c r="I141" i="2"/>
  <c r="H141" i="2"/>
  <c r="G141" i="2"/>
  <c r="F141" i="2"/>
  <c r="E141" i="2"/>
  <c r="M140" i="2"/>
  <c r="I140" i="2"/>
  <c r="H140" i="2"/>
  <c r="G140" i="2"/>
  <c r="F140" i="2"/>
  <c r="E140" i="2"/>
  <c r="M139" i="2"/>
  <c r="I139" i="2"/>
  <c r="H139" i="2"/>
  <c r="G139" i="2"/>
  <c r="F139" i="2"/>
  <c r="E139" i="2"/>
  <c r="M138" i="2"/>
  <c r="I138" i="2"/>
  <c r="H138" i="2"/>
  <c r="G138" i="2"/>
  <c r="F138" i="2"/>
  <c r="E138" i="2"/>
  <c r="M137" i="2"/>
  <c r="I137" i="2"/>
  <c r="H137" i="2"/>
  <c r="G137" i="2"/>
  <c r="F137" i="2"/>
  <c r="E137" i="2"/>
  <c r="M136" i="2"/>
  <c r="I136" i="2"/>
  <c r="H136" i="2"/>
  <c r="G136" i="2"/>
  <c r="F136" i="2"/>
  <c r="E136" i="2"/>
  <c r="M135" i="2"/>
  <c r="I135" i="2"/>
  <c r="H135" i="2"/>
  <c r="G135" i="2"/>
  <c r="F135" i="2"/>
  <c r="E135" i="2"/>
  <c r="M134" i="2"/>
  <c r="I134" i="2"/>
  <c r="H134" i="2"/>
  <c r="G134" i="2"/>
  <c r="F134" i="2"/>
  <c r="E134" i="2"/>
  <c r="M133" i="2"/>
  <c r="I133" i="2"/>
  <c r="H133" i="2"/>
  <c r="G133" i="2"/>
  <c r="F133" i="2"/>
  <c r="E133" i="2"/>
  <c r="M132" i="2"/>
  <c r="I132" i="2"/>
  <c r="H132" i="2"/>
  <c r="G132" i="2"/>
  <c r="F132" i="2"/>
  <c r="E132" i="2"/>
  <c r="M131" i="2"/>
  <c r="I131" i="2"/>
  <c r="H131" i="2"/>
  <c r="G131" i="2"/>
  <c r="F131" i="2"/>
  <c r="E131" i="2"/>
  <c r="M130" i="2"/>
  <c r="I130" i="2"/>
  <c r="H130" i="2"/>
  <c r="G130" i="2"/>
  <c r="F130" i="2"/>
  <c r="E130" i="2"/>
  <c r="M129" i="2"/>
  <c r="I129" i="2"/>
  <c r="H129" i="2"/>
  <c r="G129" i="2"/>
  <c r="F129" i="2"/>
  <c r="E129" i="2"/>
  <c r="M128" i="2"/>
  <c r="I128" i="2"/>
  <c r="H128" i="2"/>
  <c r="G128" i="2"/>
  <c r="F128" i="2"/>
  <c r="E128" i="2"/>
  <c r="M127" i="2"/>
  <c r="I127" i="2"/>
  <c r="H127" i="2"/>
  <c r="G127" i="2"/>
  <c r="F127" i="2"/>
  <c r="E127" i="2"/>
  <c r="M126" i="2"/>
  <c r="I126" i="2"/>
  <c r="H126" i="2"/>
  <c r="G126" i="2"/>
  <c r="F126" i="2"/>
  <c r="E126" i="2"/>
  <c r="M125" i="2"/>
  <c r="I125" i="2"/>
  <c r="H125" i="2"/>
  <c r="G125" i="2"/>
  <c r="F125" i="2"/>
  <c r="E125" i="2"/>
  <c r="M124" i="2"/>
  <c r="I124" i="2"/>
  <c r="H124" i="2"/>
  <c r="G124" i="2"/>
  <c r="F124" i="2"/>
  <c r="E124" i="2"/>
  <c r="M123" i="2"/>
  <c r="I123" i="2"/>
  <c r="H123" i="2"/>
  <c r="G123" i="2"/>
  <c r="F123" i="2"/>
  <c r="E123" i="2"/>
  <c r="M122" i="2"/>
  <c r="I122" i="2"/>
  <c r="H122" i="2"/>
  <c r="G122" i="2"/>
  <c r="F122" i="2"/>
  <c r="E122" i="2"/>
  <c r="M121" i="2"/>
  <c r="I121" i="2"/>
  <c r="H121" i="2"/>
  <c r="G121" i="2"/>
  <c r="F121" i="2"/>
  <c r="E121" i="2"/>
  <c r="M120" i="2"/>
  <c r="I120" i="2"/>
  <c r="H120" i="2"/>
  <c r="G120" i="2"/>
  <c r="F120" i="2"/>
  <c r="E120" i="2"/>
  <c r="M119" i="2"/>
  <c r="I119" i="2"/>
  <c r="H119" i="2"/>
  <c r="G119" i="2"/>
  <c r="F119" i="2"/>
  <c r="E119" i="2"/>
  <c r="M118" i="2"/>
  <c r="I118" i="2"/>
  <c r="H118" i="2"/>
  <c r="G118" i="2"/>
  <c r="F118" i="2"/>
  <c r="E118" i="2"/>
  <c r="M117" i="2"/>
  <c r="I117" i="2"/>
  <c r="H117" i="2"/>
  <c r="G117" i="2"/>
  <c r="F117" i="2"/>
  <c r="E117" i="2"/>
  <c r="M116" i="2"/>
  <c r="I116" i="2"/>
  <c r="H116" i="2"/>
  <c r="G116" i="2"/>
  <c r="F116" i="2"/>
  <c r="E116" i="2"/>
  <c r="M115" i="2"/>
  <c r="I115" i="2"/>
  <c r="H115" i="2"/>
  <c r="G115" i="2"/>
  <c r="F115" i="2"/>
  <c r="E115" i="2"/>
  <c r="M114" i="2"/>
  <c r="I114" i="2"/>
  <c r="H114" i="2"/>
  <c r="G114" i="2"/>
  <c r="F114" i="2"/>
  <c r="E114" i="2"/>
  <c r="M113" i="2"/>
  <c r="I113" i="2"/>
  <c r="H113" i="2"/>
  <c r="G113" i="2"/>
  <c r="F113" i="2"/>
  <c r="E113" i="2"/>
  <c r="M112" i="2"/>
  <c r="I112" i="2"/>
  <c r="H112" i="2"/>
  <c r="G112" i="2"/>
  <c r="F112" i="2"/>
  <c r="E112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M180" i="2"/>
  <c r="I180" i="2"/>
  <c r="H180" i="2"/>
  <c r="G180" i="2"/>
  <c r="F180" i="2"/>
  <c r="E180" i="2"/>
  <c r="M179" i="2"/>
  <c r="I179" i="2"/>
  <c r="H179" i="2"/>
  <c r="G179" i="2"/>
  <c r="F179" i="2"/>
  <c r="E179" i="2"/>
  <c r="M178" i="2"/>
  <c r="I178" i="2"/>
  <c r="H178" i="2"/>
  <c r="G178" i="2"/>
  <c r="F178" i="2"/>
  <c r="E178" i="2"/>
  <c r="M177" i="2"/>
  <c r="I177" i="2"/>
  <c r="H177" i="2"/>
  <c r="G177" i="2"/>
  <c r="F177" i="2"/>
  <c r="E177" i="2"/>
  <c r="M176" i="2"/>
  <c r="I176" i="2"/>
  <c r="H176" i="2"/>
  <c r="G176" i="2"/>
  <c r="F176" i="2"/>
  <c r="E176" i="2"/>
  <c r="M175" i="2"/>
  <c r="I175" i="2"/>
  <c r="H175" i="2"/>
  <c r="G175" i="2"/>
  <c r="F175" i="2"/>
  <c r="E175" i="2"/>
  <c r="M174" i="2"/>
  <c r="I174" i="2"/>
  <c r="H174" i="2"/>
  <c r="G174" i="2"/>
  <c r="F174" i="2"/>
  <c r="E174" i="2"/>
  <c r="M173" i="2"/>
  <c r="I173" i="2"/>
  <c r="H173" i="2"/>
  <c r="G173" i="2"/>
  <c r="F173" i="2"/>
  <c r="E173" i="2"/>
  <c r="M172" i="2"/>
  <c r="I172" i="2"/>
  <c r="H172" i="2"/>
  <c r="G172" i="2"/>
  <c r="F172" i="2"/>
  <c r="E172" i="2"/>
  <c r="M171" i="2"/>
  <c r="I171" i="2"/>
  <c r="H171" i="2"/>
  <c r="G171" i="2"/>
  <c r="F171" i="2"/>
  <c r="E171" i="2"/>
  <c r="M170" i="2"/>
  <c r="I170" i="2"/>
  <c r="H170" i="2"/>
  <c r="G170" i="2"/>
  <c r="F170" i="2"/>
  <c r="E170" i="2"/>
  <c r="M169" i="2"/>
  <c r="I169" i="2"/>
  <c r="H169" i="2"/>
  <c r="G169" i="2"/>
  <c r="F169" i="2"/>
  <c r="E169" i="2"/>
  <c r="M168" i="2"/>
  <c r="I168" i="2"/>
  <c r="H168" i="2"/>
  <c r="G168" i="2"/>
  <c r="F168" i="2"/>
  <c r="E168" i="2"/>
  <c r="M167" i="2"/>
  <c r="I167" i="2"/>
  <c r="H167" i="2"/>
  <c r="G167" i="2"/>
  <c r="F167" i="2"/>
  <c r="E167" i="2"/>
  <c r="M166" i="2"/>
  <c r="I166" i="2"/>
  <c r="H166" i="2"/>
  <c r="G166" i="2"/>
  <c r="F166" i="2"/>
  <c r="E166" i="2"/>
  <c r="M165" i="2"/>
  <c r="I165" i="2"/>
  <c r="H165" i="2"/>
  <c r="G165" i="2"/>
  <c r="F165" i="2"/>
  <c r="E165" i="2"/>
  <c r="M164" i="2"/>
  <c r="I164" i="2"/>
  <c r="H164" i="2"/>
  <c r="G164" i="2"/>
  <c r="F164" i="2"/>
  <c r="E164" i="2"/>
  <c r="M163" i="2"/>
  <c r="I163" i="2"/>
  <c r="H163" i="2"/>
  <c r="G163" i="2"/>
  <c r="F163" i="2"/>
  <c r="E163" i="2"/>
  <c r="M162" i="2"/>
  <c r="I162" i="2"/>
  <c r="H162" i="2"/>
  <c r="G162" i="2"/>
  <c r="F162" i="2"/>
  <c r="E162" i="2"/>
  <c r="M161" i="2"/>
  <c r="I161" i="2"/>
  <c r="H161" i="2"/>
  <c r="G161" i="2"/>
  <c r="F161" i="2"/>
  <c r="E161" i="2"/>
  <c r="M160" i="2"/>
  <c r="I160" i="2"/>
  <c r="H160" i="2"/>
  <c r="G160" i="2"/>
  <c r="F160" i="2"/>
  <c r="E160" i="2"/>
  <c r="M159" i="2"/>
  <c r="I159" i="2"/>
  <c r="H159" i="2"/>
  <c r="G159" i="2"/>
  <c r="F159" i="2"/>
  <c r="E159" i="2"/>
  <c r="M158" i="2"/>
  <c r="I158" i="2"/>
  <c r="H158" i="2"/>
  <c r="G158" i="2"/>
  <c r="F158" i="2"/>
  <c r="E158" i="2"/>
  <c r="M157" i="2"/>
  <c r="I157" i="2"/>
  <c r="H157" i="2"/>
  <c r="G157" i="2"/>
  <c r="F157" i="2"/>
  <c r="E157" i="2"/>
  <c r="M156" i="2"/>
  <c r="I156" i="2"/>
  <c r="H156" i="2"/>
  <c r="G156" i="2"/>
  <c r="F156" i="2"/>
  <c r="E156" i="2"/>
  <c r="M155" i="2"/>
  <c r="I155" i="2"/>
  <c r="H155" i="2"/>
  <c r="G155" i="2"/>
  <c r="F155" i="2"/>
  <c r="E155" i="2"/>
  <c r="M154" i="2"/>
  <c r="I154" i="2"/>
  <c r="H154" i="2"/>
  <c r="G154" i="2"/>
  <c r="F154" i="2"/>
  <c r="E154" i="2"/>
  <c r="M153" i="2"/>
  <c r="I153" i="2"/>
  <c r="H153" i="2"/>
  <c r="G153" i="2"/>
  <c r="F153" i="2"/>
  <c r="E153" i="2"/>
  <c r="M152" i="2"/>
  <c r="I152" i="2"/>
  <c r="H152" i="2"/>
  <c r="G152" i="2"/>
  <c r="F152" i="2"/>
  <c r="E152" i="2"/>
  <c r="M151" i="2"/>
  <c r="I151" i="2"/>
  <c r="H151" i="2"/>
  <c r="G151" i="2"/>
  <c r="F151" i="2"/>
  <c r="E151" i="2"/>
  <c r="M150" i="2"/>
  <c r="I150" i="2"/>
  <c r="H150" i="2"/>
  <c r="G150" i="2"/>
  <c r="F150" i="2"/>
  <c r="E150" i="2"/>
  <c r="M149" i="2"/>
  <c r="I149" i="2"/>
  <c r="H149" i="2"/>
  <c r="G149" i="2"/>
  <c r="F149" i="2"/>
  <c r="E149" i="2"/>
  <c r="M148" i="2"/>
  <c r="I148" i="2"/>
  <c r="H148" i="2"/>
  <c r="G148" i="2"/>
  <c r="F148" i="2"/>
  <c r="E148" i="2"/>
  <c r="M147" i="2"/>
  <c r="I147" i="2"/>
  <c r="H147" i="2"/>
  <c r="G147" i="2"/>
  <c r="F147" i="2"/>
  <c r="E147" i="2"/>
  <c r="M146" i="2"/>
  <c r="I146" i="2"/>
  <c r="H146" i="2"/>
  <c r="G146" i="2"/>
  <c r="F146" i="2"/>
  <c r="E146" i="2"/>
  <c r="M145" i="2"/>
  <c r="I145" i="2"/>
  <c r="H145" i="2"/>
  <c r="G145" i="2"/>
  <c r="F145" i="2"/>
  <c r="E145" i="2"/>
  <c r="R43" i="4"/>
  <c r="Q43" i="4"/>
  <c r="P43" i="4"/>
  <c r="J43" i="4"/>
  <c r="I43" i="4"/>
  <c r="H43" i="4"/>
  <c r="G43" i="4"/>
  <c r="F43" i="4"/>
  <c r="E43" i="4"/>
  <c r="D43" i="4"/>
  <c r="C43" i="4"/>
  <c r="B43" i="4"/>
  <c r="R42" i="4"/>
  <c r="Q42" i="4"/>
  <c r="P42" i="4"/>
  <c r="J42" i="4"/>
  <c r="I42" i="4"/>
  <c r="H42" i="4"/>
  <c r="G42" i="4"/>
  <c r="F42" i="4"/>
  <c r="E42" i="4"/>
  <c r="D42" i="4"/>
  <c r="C42" i="4"/>
  <c r="B42" i="4"/>
  <c r="R41" i="4"/>
  <c r="Q41" i="4"/>
  <c r="P41" i="4"/>
  <c r="J41" i="4"/>
  <c r="I41" i="4"/>
  <c r="H41" i="4"/>
  <c r="G41" i="4"/>
  <c r="F41" i="4"/>
  <c r="E41" i="4"/>
  <c r="D41" i="4"/>
  <c r="C41" i="4"/>
  <c r="B41" i="4"/>
  <c r="R40" i="4"/>
  <c r="Q40" i="4"/>
  <c r="P40" i="4"/>
  <c r="J40" i="4"/>
  <c r="I40" i="4"/>
  <c r="H40" i="4"/>
  <c r="G40" i="4"/>
  <c r="F40" i="4"/>
  <c r="E40" i="4"/>
  <c r="D40" i="4"/>
  <c r="C40" i="4"/>
  <c r="B40" i="4"/>
  <c r="R39" i="4"/>
  <c r="Q39" i="4"/>
  <c r="P39" i="4"/>
  <c r="J39" i="4"/>
  <c r="I39" i="4"/>
  <c r="H39" i="4"/>
  <c r="G39" i="4"/>
  <c r="F39" i="4"/>
  <c r="E39" i="4"/>
  <c r="D39" i="4"/>
  <c r="C39" i="4"/>
  <c r="B39" i="4"/>
  <c r="R38" i="4"/>
  <c r="Q38" i="4"/>
  <c r="P38" i="4"/>
  <c r="J38" i="4"/>
  <c r="I38" i="4"/>
  <c r="H38" i="4"/>
  <c r="G38" i="4"/>
  <c r="F38" i="4"/>
  <c r="E38" i="4"/>
  <c r="D38" i="4"/>
  <c r="C38" i="4"/>
  <c r="B38" i="4"/>
  <c r="R37" i="4"/>
  <c r="Q37" i="4"/>
  <c r="P37" i="4"/>
  <c r="J37" i="4"/>
  <c r="I37" i="4"/>
  <c r="H37" i="4"/>
  <c r="G37" i="4"/>
  <c r="F37" i="4"/>
  <c r="E37" i="4"/>
  <c r="D37" i="4"/>
  <c r="C37" i="4"/>
  <c r="B37" i="4"/>
  <c r="R36" i="4"/>
  <c r="Q36" i="4"/>
  <c r="P36" i="4"/>
  <c r="J36" i="4"/>
  <c r="I36" i="4"/>
  <c r="H36" i="4"/>
  <c r="G36" i="4"/>
  <c r="F36" i="4"/>
  <c r="E36" i="4"/>
  <c r="D36" i="4"/>
  <c r="C36" i="4"/>
  <c r="B36" i="4"/>
  <c r="R35" i="4"/>
  <c r="Q35" i="4"/>
  <c r="P35" i="4"/>
  <c r="J35" i="4"/>
  <c r="I35" i="4"/>
  <c r="H35" i="4"/>
  <c r="G35" i="4"/>
  <c r="F35" i="4"/>
  <c r="E35" i="4"/>
  <c r="D35" i="4"/>
  <c r="C35" i="4"/>
  <c r="B35" i="4"/>
  <c r="R34" i="4"/>
  <c r="Q34" i="4"/>
  <c r="P34" i="4"/>
  <c r="J34" i="4"/>
  <c r="I34" i="4"/>
  <c r="H34" i="4"/>
  <c r="G34" i="4"/>
  <c r="F34" i="4"/>
  <c r="E34" i="4"/>
  <c r="D34" i="4"/>
  <c r="C34" i="4"/>
  <c r="B34" i="4"/>
  <c r="R33" i="4"/>
  <c r="Q33" i="4"/>
  <c r="P33" i="4"/>
  <c r="J33" i="4"/>
  <c r="I33" i="4"/>
  <c r="H33" i="4"/>
  <c r="G33" i="4"/>
  <c r="F33" i="4"/>
  <c r="E33" i="4"/>
  <c r="D33" i="4"/>
  <c r="C33" i="4"/>
  <c r="B33" i="4"/>
  <c r="R32" i="4"/>
  <c r="Q32" i="4"/>
  <c r="P32" i="4"/>
  <c r="J32" i="4"/>
  <c r="I32" i="4"/>
  <c r="H32" i="4"/>
  <c r="G32" i="4"/>
  <c r="F32" i="4"/>
  <c r="E32" i="4"/>
  <c r="D32" i="4"/>
  <c r="C32" i="4"/>
  <c r="B32" i="4"/>
  <c r="R31" i="4"/>
  <c r="Q31" i="4"/>
  <c r="P31" i="4"/>
  <c r="J31" i="4"/>
  <c r="I31" i="4"/>
  <c r="H31" i="4"/>
  <c r="G31" i="4"/>
  <c r="F31" i="4"/>
  <c r="E31" i="4"/>
  <c r="D31" i="4"/>
  <c r="C31" i="4"/>
  <c r="B31" i="4"/>
  <c r="R30" i="4"/>
  <c r="Q30" i="4"/>
  <c r="P30" i="4"/>
  <c r="J30" i="4"/>
  <c r="I30" i="4"/>
  <c r="H30" i="4"/>
  <c r="G30" i="4"/>
  <c r="F30" i="4"/>
  <c r="E30" i="4"/>
  <c r="D30" i="4"/>
  <c r="C30" i="4"/>
  <c r="B30" i="4"/>
  <c r="R29" i="4"/>
  <c r="Q29" i="4"/>
  <c r="P29" i="4"/>
  <c r="J29" i="4"/>
  <c r="I29" i="4"/>
  <c r="H29" i="4"/>
  <c r="G29" i="4"/>
  <c r="F29" i="4"/>
  <c r="E29" i="4"/>
  <c r="D29" i="4"/>
  <c r="C29" i="4"/>
  <c r="B29" i="4"/>
  <c r="R28" i="4"/>
  <c r="Q28" i="4"/>
  <c r="P28" i="4"/>
  <c r="O28" i="4"/>
  <c r="J28" i="4"/>
  <c r="I28" i="4"/>
  <c r="H28" i="4"/>
  <c r="G28" i="4"/>
  <c r="F28" i="4"/>
  <c r="E28" i="4"/>
  <c r="D28" i="4"/>
  <c r="C28" i="4"/>
  <c r="B28" i="4"/>
  <c r="R27" i="4"/>
  <c r="Q27" i="4"/>
  <c r="P27" i="4"/>
  <c r="J27" i="4"/>
  <c r="I27" i="4"/>
  <c r="H27" i="4"/>
  <c r="G27" i="4"/>
  <c r="F27" i="4"/>
  <c r="E27" i="4"/>
  <c r="D27" i="4"/>
  <c r="C27" i="4"/>
  <c r="B27" i="4"/>
  <c r="R26" i="4"/>
  <c r="Q26" i="4"/>
  <c r="P26" i="4"/>
  <c r="J26" i="4"/>
  <c r="I26" i="4"/>
  <c r="H26" i="4"/>
  <c r="G26" i="4"/>
  <c r="F26" i="4"/>
  <c r="E26" i="4"/>
  <c r="D26" i="4"/>
  <c r="C26" i="4"/>
  <c r="B26" i="4"/>
  <c r="R25" i="4"/>
  <c r="Q25" i="4"/>
  <c r="P25" i="4"/>
  <c r="J25" i="4"/>
  <c r="I25" i="4"/>
  <c r="H25" i="4"/>
  <c r="G25" i="4"/>
  <c r="F25" i="4"/>
  <c r="E25" i="4"/>
  <c r="D25" i="4"/>
  <c r="C25" i="4"/>
  <c r="B25" i="4"/>
  <c r="R24" i="4"/>
  <c r="Q24" i="4"/>
  <c r="P24" i="4"/>
  <c r="J24" i="4"/>
  <c r="I24" i="4"/>
  <c r="H24" i="4"/>
  <c r="G24" i="4"/>
  <c r="F24" i="4"/>
  <c r="E24" i="4"/>
  <c r="D24" i="4"/>
  <c r="C24" i="4"/>
  <c r="B24" i="4"/>
  <c r="R23" i="4"/>
  <c r="Q23" i="4"/>
  <c r="P23" i="4"/>
  <c r="M23" i="4"/>
  <c r="J23" i="4"/>
  <c r="I23" i="4"/>
  <c r="H23" i="4"/>
  <c r="G23" i="4"/>
  <c r="F23" i="4"/>
  <c r="E23" i="4"/>
  <c r="D23" i="4"/>
  <c r="C23" i="4"/>
  <c r="B23" i="4"/>
  <c r="R22" i="4"/>
  <c r="Q22" i="4"/>
  <c r="P22" i="4"/>
  <c r="J22" i="4"/>
  <c r="I22" i="4"/>
  <c r="H22" i="4"/>
  <c r="G22" i="4"/>
  <c r="F22" i="4"/>
  <c r="E22" i="4"/>
  <c r="D22" i="4"/>
  <c r="C22" i="4"/>
  <c r="B22" i="4"/>
  <c r="R21" i="4"/>
  <c r="Q21" i="4"/>
  <c r="P21" i="4"/>
  <c r="J21" i="4"/>
  <c r="I21" i="4"/>
  <c r="H21" i="4"/>
  <c r="G21" i="4"/>
  <c r="F21" i="4"/>
  <c r="E21" i="4"/>
  <c r="D21" i="4"/>
  <c r="C21" i="4"/>
  <c r="B21" i="4"/>
  <c r="R20" i="4"/>
  <c r="Q20" i="4"/>
  <c r="P20" i="4"/>
  <c r="J20" i="4"/>
  <c r="I20" i="4"/>
  <c r="H20" i="4"/>
  <c r="G20" i="4"/>
  <c r="F20" i="4"/>
  <c r="E20" i="4"/>
  <c r="D20" i="4"/>
  <c r="C20" i="4"/>
  <c r="B20" i="4"/>
  <c r="R19" i="4"/>
  <c r="Q19" i="4"/>
  <c r="P19" i="4"/>
  <c r="J19" i="4"/>
  <c r="I19" i="4"/>
  <c r="H19" i="4"/>
  <c r="G19" i="4"/>
  <c r="F19" i="4"/>
  <c r="E19" i="4"/>
  <c r="D19" i="4"/>
  <c r="C19" i="4"/>
  <c r="B19" i="4"/>
  <c r="R18" i="4"/>
  <c r="Q18" i="4"/>
  <c r="P18" i="4"/>
  <c r="J18" i="4"/>
  <c r="I18" i="4"/>
  <c r="H18" i="4"/>
  <c r="G18" i="4"/>
  <c r="F18" i="4"/>
  <c r="E18" i="4"/>
  <c r="D18" i="4"/>
  <c r="C18" i="4"/>
  <c r="B18" i="4"/>
  <c r="R17" i="4"/>
  <c r="Q17" i="4"/>
  <c r="P17" i="4"/>
  <c r="J17" i="4"/>
  <c r="I17" i="4"/>
  <c r="H17" i="4"/>
  <c r="G17" i="4"/>
  <c r="F17" i="4"/>
  <c r="E17" i="4"/>
  <c r="D17" i="4"/>
  <c r="C17" i="4"/>
  <c r="B17" i="4"/>
  <c r="R16" i="4"/>
  <c r="Q16" i="4"/>
  <c r="P16" i="4"/>
  <c r="J16" i="4"/>
  <c r="I16" i="4"/>
  <c r="H16" i="4"/>
  <c r="G16" i="4"/>
  <c r="F16" i="4"/>
  <c r="E16" i="4"/>
  <c r="D16" i="4"/>
  <c r="C16" i="4"/>
  <c r="B16" i="4"/>
  <c r="R15" i="4"/>
  <c r="Q15" i="4"/>
  <c r="P15" i="4"/>
  <c r="J15" i="4"/>
  <c r="I15" i="4"/>
  <c r="H15" i="4"/>
  <c r="G15" i="4"/>
  <c r="F15" i="4"/>
  <c r="E15" i="4"/>
  <c r="D15" i="4"/>
  <c r="C15" i="4"/>
  <c r="B15" i="4"/>
  <c r="R14" i="4"/>
  <c r="Q14" i="4"/>
  <c r="P14" i="4"/>
  <c r="J14" i="4"/>
  <c r="I14" i="4"/>
  <c r="H14" i="4"/>
  <c r="G14" i="4"/>
  <c r="F14" i="4"/>
  <c r="E14" i="4"/>
  <c r="D14" i="4"/>
  <c r="C14" i="4"/>
  <c r="B14" i="4"/>
  <c r="R13" i="4"/>
  <c r="Q13" i="4"/>
  <c r="P13" i="4"/>
  <c r="J13" i="4"/>
  <c r="I13" i="4"/>
  <c r="H13" i="4"/>
  <c r="G13" i="4"/>
  <c r="F13" i="4"/>
  <c r="E13" i="4"/>
  <c r="D13" i="4"/>
  <c r="C13" i="4"/>
  <c r="B13" i="4"/>
  <c r="R12" i="4"/>
  <c r="Q12" i="4"/>
  <c r="P12" i="4"/>
  <c r="J12" i="4"/>
  <c r="I12" i="4"/>
  <c r="H12" i="4"/>
  <c r="G12" i="4"/>
  <c r="F12" i="4"/>
  <c r="E12" i="4"/>
  <c r="D12" i="4"/>
  <c r="C12" i="4"/>
  <c r="B12" i="4"/>
  <c r="R11" i="4"/>
  <c r="Q11" i="4"/>
  <c r="P11" i="4"/>
  <c r="J11" i="4"/>
  <c r="I11" i="4"/>
  <c r="H11" i="4"/>
  <c r="G11" i="4"/>
  <c r="F11" i="4"/>
  <c r="E11" i="4"/>
  <c r="D11" i="4"/>
  <c r="C11" i="4"/>
  <c r="B11" i="4"/>
  <c r="R10" i="4"/>
  <c r="Q10" i="4"/>
  <c r="P10" i="4"/>
  <c r="J10" i="4"/>
  <c r="I10" i="4"/>
  <c r="H10" i="4"/>
  <c r="G10" i="4"/>
  <c r="F10" i="4"/>
  <c r="E10" i="4"/>
  <c r="D10" i="4"/>
  <c r="C10" i="4"/>
  <c r="B10" i="4"/>
  <c r="R9" i="4"/>
  <c r="Q9" i="4"/>
  <c r="P9" i="4"/>
  <c r="J9" i="4"/>
  <c r="I9" i="4"/>
  <c r="H9" i="4"/>
  <c r="G9" i="4"/>
  <c r="F9" i="4"/>
  <c r="E9" i="4"/>
  <c r="D9" i="4"/>
  <c r="C9" i="4"/>
  <c r="B9" i="4"/>
  <c r="R8" i="4"/>
  <c r="Q8" i="4"/>
  <c r="P8" i="4"/>
  <c r="J8" i="4"/>
  <c r="I8" i="4"/>
  <c r="H8" i="4"/>
  <c r="G8" i="4"/>
  <c r="F8" i="4"/>
  <c r="E8" i="4"/>
  <c r="D8" i="4"/>
  <c r="C8" i="4"/>
  <c r="B8" i="4"/>
  <c r="M21" i="1" l="1"/>
  <c r="N21" i="1" s="1"/>
  <c r="M45" i="1"/>
  <c r="N45" i="1" s="1"/>
  <c r="M14" i="1"/>
  <c r="N14" i="1" s="1"/>
  <c r="O26" i="1"/>
  <c r="P26" i="1" s="1"/>
  <c r="O34" i="1"/>
  <c r="P34" i="1" s="1"/>
  <c r="M39" i="1"/>
  <c r="N39" i="1" s="1"/>
  <c r="M47" i="1"/>
  <c r="N47" i="1" s="1"/>
  <c r="AA34" i="4"/>
  <c r="Y35" i="4"/>
  <c r="W36" i="4"/>
  <c r="U37" i="4"/>
  <c r="AB37" i="4"/>
  <c r="X39" i="4"/>
  <c r="V40" i="4"/>
  <c r="Z42" i="4"/>
  <c r="U25" i="4"/>
  <c r="AA26" i="4"/>
  <c r="Y27" i="4"/>
  <c r="AA30" i="4"/>
  <c r="M9" i="1"/>
  <c r="N9" i="1" s="1"/>
  <c r="M17" i="1"/>
  <c r="N17" i="1" s="1"/>
  <c r="M25" i="1"/>
  <c r="N25" i="1" s="1"/>
  <c r="M33" i="1"/>
  <c r="N33" i="1" s="1"/>
  <c r="M41" i="1"/>
  <c r="N41" i="1" s="1"/>
  <c r="M30" i="1"/>
  <c r="N30" i="1" s="1"/>
  <c r="M38" i="1"/>
  <c r="N38" i="1" s="1"/>
  <c r="M46" i="1"/>
  <c r="N46" i="1" s="1"/>
  <c r="M8" i="1"/>
  <c r="N8" i="1" s="1"/>
  <c r="M16" i="1"/>
  <c r="N16" i="1" s="1"/>
  <c r="M24" i="1"/>
  <c r="N24" i="1" s="1"/>
  <c r="M32" i="1"/>
  <c r="N32" i="1" s="1"/>
  <c r="M40" i="1"/>
  <c r="N40" i="1" s="1"/>
  <c r="M48" i="1"/>
  <c r="N48" i="1" s="1"/>
  <c r="V8" i="4"/>
  <c r="X11" i="4"/>
  <c r="Z18" i="4"/>
  <c r="X27" i="4"/>
  <c r="T29" i="4"/>
  <c r="AB29" i="4"/>
  <c r="Z30" i="4"/>
  <c r="X31" i="4"/>
  <c r="V32" i="4"/>
  <c r="X35" i="4"/>
  <c r="T37" i="4"/>
  <c r="AA38" i="4"/>
  <c r="W43" i="4"/>
  <c r="AA18" i="4"/>
  <c r="W20" i="4"/>
  <c r="Y39" i="4"/>
  <c r="T8" i="4"/>
  <c r="AB8" i="4"/>
  <c r="Z9" i="4"/>
  <c r="T12" i="4"/>
  <c r="AB12" i="4"/>
  <c r="Z13" i="4"/>
  <c r="V15" i="4"/>
  <c r="T16" i="4"/>
  <c r="AB16" i="4"/>
  <c r="X18" i="4"/>
  <c r="Z29" i="4"/>
  <c r="T32" i="4"/>
  <c r="AB32" i="4"/>
  <c r="Z33" i="4"/>
  <c r="X34" i="4"/>
  <c r="T36" i="4"/>
  <c r="AB36" i="4"/>
  <c r="Z37" i="4"/>
  <c r="T40" i="4"/>
  <c r="AB40" i="4"/>
  <c r="Z41" i="4"/>
  <c r="X42" i="4"/>
  <c r="Z43" i="4"/>
  <c r="V9" i="4"/>
  <c r="V17" i="4"/>
  <c r="V21" i="4"/>
  <c r="T22" i="4"/>
  <c r="AB22" i="4"/>
  <c r="X24" i="4"/>
  <c r="V25" i="4"/>
  <c r="X28" i="4"/>
  <c r="V29" i="4"/>
  <c r="X32" i="4"/>
  <c r="V33" i="4"/>
  <c r="Z35" i="4"/>
  <c r="X36" i="4"/>
  <c r="V41" i="4"/>
  <c r="V43" i="4"/>
  <c r="X9" i="4"/>
  <c r="Z12" i="4"/>
  <c r="X17" i="4"/>
  <c r="T27" i="4"/>
  <c r="AB27" i="4"/>
  <c r="Z28" i="4"/>
  <c r="AB31" i="4"/>
  <c r="X33" i="4"/>
  <c r="Z36" i="4"/>
  <c r="V38" i="4"/>
  <c r="T39" i="4"/>
  <c r="AB39" i="4"/>
  <c r="X41" i="4"/>
  <c r="V42" i="4"/>
  <c r="U32" i="4"/>
  <c r="AA33" i="4"/>
  <c r="W35" i="4"/>
  <c r="W39" i="4"/>
  <c r="U40" i="4"/>
  <c r="AA41" i="4"/>
  <c r="AA43" i="4"/>
  <c r="U20" i="4"/>
  <c r="AA25" i="4"/>
  <c r="AA11" i="4"/>
  <c r="Y16" i="4"/>
  <c r="AA19" i="4"/>
  <c r="Y20" i="4"/>
  <c r="W21" i="4"/>
  <c r="Y24" i="4"/>
  <c r="U19" i="4"/>
  <c r="U9" i="4"/>
  <c r="AA10" i="4"/>
  <c r="AA14" i="4"/>
  <c r="Y15" i="4"/>
  <c r="Z22" i="4"/>
  <c r="V24" i="4"/>
  <c r="W28" i="4"/>
  <c r="Y31" i="4"/>
  <c r="W32" i="4"/>
  <c r="W40" i="4"/>
  <c r="U11" i="4"/>
  <c r="W14" i="4"/>
  <c r="Y17" i="4"/>
  <c r="W18" i="4"/>
  <c r="Z20" i="4"/>
  <c r="T23" i="4"/>
  <c r="AB23" i="4"/>
  <c r="U26" i="4"/>
  <c r="W29" i="4"/>
  <c r="T30" i="4"/>
  <c r="AA31" i="4"/>
  <c r="W33" i="4"/>
  <c r="AA35" i="4"/>
  <c r="AA39" i="4"/>
  <c r="Y40" i="4"/>
  <c r="W41" i="4"/>
  <c r="U42" i="4"/>
  <c r="AA9" i="4"/>
  <c r="W11" i="4"/>
  <c r="V11" i="4"/>
  <c r="AA13" i="4"/>
  <c r="Y14" i="4"/>
  <c r="W15" i="4"/>
  <c r="U16" i="4"/>
  <c r="Z21" i="4"/>
  <c r="V23" i="4"/>
  <c r="Y25" i="4"/>
  <c r="W26" i="4"/>
  <c r="W30" i="4"/>
  <c r="U31" i="4"/>
  <c r="U35" i="4"/>
  <c r="Y37" i="4"/>
  <c r="W38" i="4"/>
  <c r="T9" i="4"/>
  <c r="AB9" i="4"/>
  <c r="W8" i="4"/>
  <c r="U12" i="4"/>
  <c r="U22" i="4"/>
  <c r="V35" i="4"/>
  <c r="Y8" i="4"/>
  <c r="W9" i="4"/>
  <c r="Z11" i="4"/>
  <c r="W12" i="4"/>
  <c r="U13" i="4"/>
  <c r="V16" i="4"/>
  <c r="AA17" i="4"/>
  <c r="T20" i="4"/>
  <c r="AB20" i="4"/>
  <c r="W22" i="4"/>
  <c r="AA27" i="4"/>
  <c r="AB30" i="4"/>
  <c r="U33" i="4"/>
  <c r="U36" i="4"/>
  <c r="V39" i="4"/>
  <c r="AA40" i="4"/>
  <c r="Y41" i="4"/>
  <c r="W42" i="4"/>
  <c r="AA8" i="4"/>
  <c r="V10" i="4"/>
  <c r="Y12" i="4"/>
  <c r="W13" i="4"/>
  <c r="T14" i="4"/>
  <c r="AB14" i="4"/>
  <c r="U17" i="4"/>
  <c r="T17" i="4"/>
  <c r="AB17" i="4"/>
  <c r="X19" i="4"/>
  <c r="AA21" i="4"/>
  <c r="Y22" i="4"/>
  <c r="W23" i="4"/>
  <c r="U24" i="4"/>
  <c r="X26" i="4"/>
  <c r="U27" i="4"/>
  <c r="Y29" i="4"/>
  <c r="X29" i="4"/>
  <c r="V30" i="4"/>
  <c r="T31" i="4"/>
  <c r="Y32" i="4"/>
  <c r="U34" i="4"/>
  <c r="U8" i="4"/>
  <c r="X10" i="4"/>
  <c r="V14" i="4"/>
  <c r="U14" i="4"/>
  <c r="T15" i="4"/>
  <c r="AB15" i="4"/>
  <c r="U18" i="4"/>
  <c r="U21" i="4"/>
  <c r="AA22" i="4"/>
  <c r="Y23" i="4"/>
  <c r="Z26" i="4"/>
  <c r="W27" i="4"/>
  <c r="U28" i="4"/>
  <c r="AA29" i="4"/>
  <c r="V31" i="4"/>
  <c r="AA32" i="4"/>
  <c r="Y33" i="4"/>
  <c r="V34" i="4"/>
  <c r="T35" i="4"/>
  <c r="AB35" i="4"/>
  <c r="Y36" i="4"/>
  <c r="W37" i="4"/>
  <c r="T38" i="4"/>
  <c r="AB38" i="4"/>
  <c r="U41" i="4"/>
  <c r="T41" i="4"/>
  <c r="AB41" i="4"/>
  <c r="AA42" i="4"/>
  <c r="U43" i="4"/>
  <c r="Z10" i="4"/>
  <c r="Y10" i="4"/>
  <c r="V13" i="4"/>
  <c r="Z14" i="4"/>
  <c r="X16" i="4"/>
  <c r="W16" i="4"/>
  <c r="T19" i="4"/>
  <c r="AB19" i="4"/>
  <c r="X20" i="4"/>
  <c r="T21" i="4"/>
  <c r="AB21" i="4"/>
  <c r="AA23" i="4"/>
  <c r="Z23" i="4"/>
  <c r="Z25" i="4"/>
  <c r="V26" i="4"/>
  <c r="Z27" i="4"/>
  <c r="U30" i="4"/>
  <c r="AA36" i="4"/>
  <c r="Y42" i="4"/>
  <c r="X37" i="4"/>
  <c r="AA12" i="4"/>
  <c r="Y18" i="4"/>
  <c r="W24" i="4"/>
  <c r="Z31" i="4"/>
  <c r="U38" i="4"/>
  <c r="Y9" i="4"/>
  <c r="U10" i="4"/>
  <c r="Y13" i="4"/>
  <c r="X13" i="4"/>
  <c r="X15" i="4"/>
  <c r="AA16" i="4"/>
  <c r="W19" i="4"/>
  <c r="V19" i="4"/>
  <c r="T25" i="4"/>
  <c r="AB25" i="4"/>
  <c r="Y28" i="4"/>
  <c r="U29" i="4"/>
  <c r="Y30" i="4"/>
  <c r="W34" i="4"/>
  <c r="Y43" i="4"/>
  <c r="X43" i="4"/>
  <c r="AA20" i="4"/>
  <c r="Y26" i="4"/>
  <c r="Z39" i="4"/>
  <c r="W10" i="4"/>
  <c r="Y19" i="4"/>
  <c r="Y21" i="4"/>
  <c r="X21" i="4"/>
  <c r="X23" i="4"/>
  <c r="AA24" i="4"/>
  <c r="W25" i="4"/>
  <c r="V27" i="4"/>
  <c r="T33" i="4"/>
  <c r="AB33" i="4"/>
  <c r="Y38" i="4"/>
  <c r="X8" i="4"/>
  <c r="T11" i="4"/>
  <c r="AB11" i="4"/>
  <c r="X12" i="4"/>
  <c r="T13" i="4"/>
  <c r="AB13" i="4"/>
  <c r="AA15" i="4"/>
  <c r="Z15" i="4"/>
  <c r="Z17" i="4"/>
  <c r="V18" i="4"/>
  <c r="Z19" i="4"/>
  <c r="V22" i="4"/>
  <c r="T24" i="4"/>
  <c r="AB24" i="4"/>
  <c r="X25" i="4"/>
  <c r="T28" i="4"/>
  <c r="AB28" i="4"/>
  <c r="AA28" i="4"/>
  <c r="W31" i="4"/>
  <c r="Z34" i="4"/>
  <c r="Y34" i="4"/>
  <c r="V37" i="4"/>
  <c r="Z38" i="4"/>
  <c r="X40" i="4"/>
  <c r="T43" i="4"/>
  <c r="AB43" i="4"/>
  <c r="Z8" i="4"/>
  <c r="U15" i="4"/>
  <c r="X22" i="4"/>
  <c r="V28" i="4"/>
  <c r="T34" i="4"/>
  <c r="AB34" i="4"/>
  <c r="Z40" i="4"/>
  <c r="T10" i="4"/>
  <c r="AB10" i="4"/>
  <c r="Z16" i="4"/>
  <c r="U23" i="4"/>
  <c r="X30" i="4"/>
  <c r="V36" i="4"/>
  <c r="T42" i="4"/>
  <c r="AB42" i="4"/>
  <c r="Y11" i="4"/>
  <c r="W17" i="4"/>
  <c r="AA37" i="4"/>
  <c r="V12" i="4"/>
  <c r="T18" i="4"/>
  <c r="AB18" i="4"/>
  <c r="Z24" i="4"/>
  <c r="X38" i="4"/>
  <c r="X14" i="4"/>
  <c r="V20" i="4"/>
  <c r="T26" i="4"/>
  <c r="AB26" i="4"/>
  <c r="Z32" i="4"/>
  <c r="U39" i="4"/>
  <c r="M217" i="2"/>
  <c r="I217" i="2"/>
  <c r="H217" i="2"/>
  <c r="G217" i="2"/>
  <c r="F217" i="2"/>
  <c r="E217" i="2"/>
  <c r="M216" i="2"/>
  <c r="I216" i="2"/>
  <c r="H216" i="2"/>
  <c r="G216" i="2"/>
  <c r="F216" i="2"/>
  <c r="E216" i="2"/>
  <c r="M215" i="2"/>
  <c r="I215" i="2"/>
  <c r="H215" i="2"/>
  <c r="G215" i="2"/>
  <c r="F215" i="2"/>
  <c r="E215" i="2"/>
  <c r="M214" i="2"/>
  <c r="I214" i="2"/>
  <c r="H214" i="2"/>
  <c r="G214" i="2"/>
  <c r="F214" i="2"/>
  <c r="E214" i="2"/>
  <c r="M213" i="2"/>
  <c r="I213" i="2"/>
  <c r="H213" i="2"/>
  <c r="G213" i="2"/>
  <c r="F213" i="2"/>
  <c r="E213" i="2"/>
  <c r="M212" i="2"/>
  <c r="I212" i="2"/>
  <c r="H212" i="2"/>
  <c r="G212" i="2"/>
  <c r="F212" i="2"/>
  <c r="E212" i="2"/>
  <c r="M211" i="2"/>
  <c r="I211" i="2"/>
  <c r="H211" i="2"/>
  <c r="G211" i="2"/>
  <c r="F211" i="2"/>
  <c r="E211" i="2"/>
  <c r="M210" i="2"/>
  <c r="I210" i="2"/>
  <c r="H210" i="2"/>
  <c r="G210" i="2"/>
  <c r="F210" i="2"/>
  <c r="E210" i="2"/>
  <c r="M209" i="2"/>
  <c r="I209" i="2"/>
  <c r="H209" i="2"/>
  <c r="G209" i="2"/>
  <c r="F209" i="2"/>
  <c r="E209" i="2"/>
  <c r="M208" i="2"/>
  <c r="I208" i="2"/>
  <c r="H208" i="2"/>
  <c r="G208" i="2"/>
  <c r="F208" i="2"/>
  <c r="E208" i="2"/>
  <c r="M207" i="2"/>
  <c r="I207" i="2"/>
  <c r="H207" i="2"/>
  <c r="G207" i="2"/>
  <c r="F207" i="2"/>
  <c r="E207" i="2"/>
  <c r="M206" i="2"/>
  <c r="I206" i="2"/>
  <c r="H206" i="2"/>
  <c r="G206" i="2"/>
  <c r="F206" i="2"/>
  <c r="E206" i="2"/>
  <c r="M205" i="2"/>
  <c r="I205" i="2"/>
  <c r="H205" i="2"/>
  <c r="G205" i="2"/>
  <c r="F205" i="2"/>
  <c r="E205" i="2"/>
  <c r="M204" i="2"/>
  <c r="I204" i="2"/>
  <c r="H204" i="2"/>
  <c r="G204" i="2"/>
  <c r="F204" i="2"/>
  <c r="E204" i="2"/>
  <c r="M203" i="2"/>
  <c r="I203" i="2"/>
  <c r="H203" i="2"/>
  <c r="G203" i="2"/>
  <c r="F203" i="2"/>
  <c r="E203" i="2"/>
  <c r="M202" i="2"/>
  <c r="I202" i="2"/>
  <c r="H202" i="2"/>
  <c r="G202" i="2"/>
  <c r="F202" i="2"/>
  <c r="E202" i="2"/>
  <c r="M201" i="2"/>
  <c r="I201" i="2"/>
  <c r="H201" i="2"/>
  <c r="G201" i="2"/>
  <c r="F201" i="2"/>
  <c r="E201" i="2"/>
  <c r="M200" i="2"/>
  <c r="I200" i="2"/>
  <c r="H200" i="2"/>
  <c r="G200" i="2"/>
  <c r="F200" i="2"/>
  <c r="E200" i="2"/>
  <c r="M199" i="2"/>
  <c r="I199" i="2"/>
  <c r="H199" i="2"/>
  <c r="G199" i="2"/>
  <c r="F199" i="2"/>
  <c r="E199" i="2"/>
  <c r="M198" i="2"/>
  <c r="I198" i="2"/>
  <c r="H198" i="2"/>
  <c r="G198" i="2"/>
  <c r="F198" i="2"/>
  <c r="E198" i="2"/>
  <c r="M197" i="2"/>
  <c r="I197" i="2"/>
  <c r="H197" i="2"/>
  <c r="G197" i="2"/>
  <c r="F197" i="2"/>
  <c r="E197" i="2"/>
  <c r="M196" i="2"/>
  <c r="I196" i="2"/>
  <c r="H196" i="2"/>
  <c r="G196" i="2"/>
  <c r="F196" i="2"/>
  <c r="E196" i="2"/>
  <c r="M195" i="2"/>
  <c r="I195" i="2"/>
  <c r="H195" i="2"/>
  <c r="G195" i="2"/>
  <c r="F195" i="2"/>
  <c r="E195" i="2"/>
  <c r="M194" i="2"/>
  <c r="I194" i="2"/>
  <c r="H194" i="2"/>
  <c r="G194" i="2"/>
  <c r="F194" i="2"/>
  <c r="E194" i="2"/>
  <c r="M193" i="2"/>
  <c r="I193" i="2"/>
  <c r="H193" i="2"/>
  <c r="G193" i="2"/>
  <c r="F193" i="2"/>
  <c r="E193" i="2"/>
  <c r="M192" i="2"/>
  <c r="I192" i="2"/>
  <c r="H192" i="2"/>
  <c r="G192" i="2"/>
  <c r="F192" i="2"/>
  <c r="E192" i="2"/>
  <c r="M191" i="2"/>
  <c r="I191" i="2"/>
  <c r="H191" i="2"/>
  <c r="G191" i="2"/>
  <c r="F191" i="2"/>
  <c r="E191" i="2"/>
  <c r="M190" i="2"/>
  <c r="I190" i="2"/>
  <c r="H190" i="2"/>
  <c r="G190" i="2"/>
  <c r="F190" i="2"/>
  <c r="E190" i="2"/>
  <c r="M189" i="2"/>
  <c r="I189" i="2"/>
  <c r="H189" i="2"/>
  <c r="G189" i="2"/>
  <c r="F189" i="2"/>
  <c r="E189" i="2"/>
  <c r="M188" i="2"/>
  <c r="I188" i="2"/>
  <c r="H188" i="2"/>
  <c r="G188" i="2"/>
  <c r="F188" i="2"/>
  <c r="E188" i="2"/>
  <c r="M187" i="2"/>
  <c r="I187" i="2"/>
  <c r="H187" i="2"/>
  <c r="G187" i="2"/>
  <c r="F187" i="2"/>
  <c r="E187" i="2"/>
  <c r="M186" i="2"/>
  <c r="I186" i="2"/>
  <c r="H186" i="2"/>
  <c r="G186" i="2"/>
  <c r="F186" i="2"/>
  <c r="E186" i="2"/>
  <c r="M185" i="2"/>
  <c r="I185" i="2"/>
  <c r="H185" i="2"/>
  <c r="G185" i="2"/>
  <c r="F185" i="2"/>
  <c r="E185" i="2"/>
  <c r="M184" i="2"/>
  <c r="I184" i="2"/>
  <c r="H184" i="2"/>
  <c r="G184" i="2"/>
  <c r="F184" i="2"/>
  <c r="E184" i="2"/>
  <c r="M183" i="2"/>
  <c r="I183" i="2"/>
  <c r="H183" i="2"/>
  <c r="G183" i="2"/>
  <c r="F183" i="2"/>
  <c r="E183" i="2"/>
  <c r="M182" i="2"/>
  <c r="I182" i="2"/>
  <c r="H182" i="2"/>
  <c r="G182" i="2"/>
  <c r="F182" i="2"/>
  <c r="E182" i="2"/>
  <c r="M181" i="2"/>
  <c r="I181" i="2"/>
  <c r="H181" i="2"/>
  <c r="G181" i="2"/>
  <c r="F181" i="2"/>
  <c r="E181" i="2"/>
  <c r="M3" i="2"/>
  <c r="I3" i="2"/>
  <c r="H3" i="2"/>
  <c r="G3" i="2"/>
  <c r="F3" i="2"/>
  <c r="E3" i="2"/>
  <c r="L2" i="5" l="1"/>
  <c r="B2" i="6" l="1"/>
  <c r="B1" i="6"/>
  <c r="R7" i="4"/>
  <c r="Q7" i="4"/>
  <c r="P7" i="4"/>
  <c r="O7" i="4"/>
  <c r="M7" i="4"/>
  <c r="J7" i="4"/>
  <c r="I7" i="4"/>
  <c r="H7" i="4"/>
  <c r="G7" i="4"/>
  <c r="F7" i="4"/>
  <c r="E7" i="4"/>
  <c r="D7" i="4"/>
  <c r="C7" i="4"/>
  <c r="B7" i="4"/>
  <c r="K7" i="4" l="1"/>
  <c r="T7" i="4" s="1"/>
  <c r="L7" i="4"/>
  <c r="U7" i="4" s="1"/>
  <c r="N7" i="4"/>
  <c r="W7" i="4" s="1"/>
  <c r="S7" i="4"/>
  <c r="AB7" i="4" s="1"/>
  <c r="Y7" i="4"/>
  <c r="AA7" i="4"/>
  <c r="V7" i="4"/>
  <c r="X7" i="4"/>
  <c r="Z7" i="4"/>
  <c r="R6" i="4"/>
  <c r="Q6" i="4"/>
  <c r="P6" i="4"/>
  <c r="O6" i="4"/>
  <c r="M6" i="4"/>
  <c r="R5" i="4"/>
  <c r="Q5" i="4"/>
  <c r="P5" i="4"/>
  <c r="O5" i="4"/>
  <c r="M5" i="4"/>
  <c r="R4" i="4"/>
  <c r="Q4" i="4"/>
  <c r="P4" i="4"/>
  <c r="O4" i="4"/>
  <c r="M4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J4" i="4"/>
  <c r="I4" i="4"/>
  <c r="H4" i="4"/>
  <c r="G4" i="4"/>
  <c r="F4" i="4"/>
  <c r="E4" i="4"/>
  <c r="D4" i="4"/>
  <c r="C4" i="4"/>
  <c r="S6" i="4"/>
  <c r="N6" i="4"/>
  <c r="L6" i="4"/>
  <c r="K6" i="4"/>
  <c r="S5" i="4"/>
  <c r="N5" i="4"/>
  <c r="L5" i="4"/>
  <c r="K5" i="4"/>
  <c r="S4" i="4"/>
  <c r="N4" i="4"/>
  <c r="L4" i="4"/>
  <c r="Y6" i="4" l="1"/>
  <c r="W6" i="4"/>
  <c r="X6" i="4"/>
  <c r="U6" i="4"/>
  <c r="V6" i="4"/>
  <c r="AA6" i="4"/>
  <c r="AB6" i="4"/>
  <c r="T6" i="4"/>
  <c r="Z6" i="4"/>
  <c r="B4" i="4"/>
  <c r="M218" i="2" l="1"/>
  <c r="L218" i="2"/>
  <c r="K218" i="2"/>
  <c r="J218" i="2"/>
  <c r="I218" i="2"/>
  <c r="H218" i="2"/>
  <c r="G218" i="2"/>
  <c r="F218" i="2"/>
  <c r="E218" i="2"/>
  <c r="K4" i="4" l="1"/>
  <c r="S44" i="4" l="1"/>
  <c r="R44" i="4"/>
  <c r="Q44" i="4"/>
  <c r="P44" i="4"/>
  <c r="O44" i="4"/>
  <c r="N44" i="4"/>
  <c r="M44" i="4"/>
  <c r="L44" i="4"/>
  <c r="K44" i="4"/>
  <c r="J44" i="4"/>
  <c r="I44" i="4"/>
  <c r="H44" i="4"/>
  <c r="G44" i="4"/>
  <c r="F44" i="4"/>
  <c r="E44" i="4"/>
  <c r="D44" i="4"/>
  <c r="C44" i="4"/>
  <c r="B44" i="4"/>
  <c r="AB5" i="4"/>
  <c r="AA5" i="4"/>
  <c r="Z5" i="4"/>
  <c r="Y5" i="4"/>
  <c r="X5" i="4"/>
  <c r="W5" i="4"/>
  <c r="V5" i="4"/>
  <c r="U5" i="4"/>
  <c r="T5" i="4"/>
  <c r="AB4" i="4"/>
  <c r="AA4" i="4"/>
  <c r="Z4" i="4"/>
  <c r="Y4" i="4"/>
  <c r="X4" i="4"/>
  <c r="W4" i="4"/>
  <c r="V4" i="4"/>
  <c r="U4" i="4"/>
  <c r="T4" i="4"/>
  <c r="V44" i="4" l="1"/>
  <c r="Z44" i="4"/>
  <c r="W44" i="4"/>
  <c r="AA44" i="4"/>
  <c r="T44" i="4"/>
  <c r="X44" i="4"/>
  <c r="AB44" i="4"/>
  <c r="U44" i="4"/>
  <c r="Y44" i="4"/>
</calcChain>
</file>

<file path=xl/sharedStrings.xml><?xml version="1.0" encoding="utf-8"?>
<sst xmlns="http://schemas.openxmlformats.org/spreadsheetml/2006/main" count="551" uniqueCount="165">
  <si>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</si>
  <si>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</si>
  <si>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</si>
  <si>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</si>
  <si>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</si>
  <si>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</si>
  <si>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</si>
  <si>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</si>
  <si>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</si>
  <si>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</si>
  <si>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</si>
  <si>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</si>
  <si>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</si>
  <si>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</si>
  <si>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</si>
  <si>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</si>
  <si>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</si>
  <si>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</si>
  <si>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</si>
  <si>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</si>
  <si>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</si>
  <si>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</si>
  <si>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</si>
  <si>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</si>
  <si>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ADMIRE WG70 125X(8X2GR) BAG IN</t>
  </si>
  <si>
    <t>Company Name:-BAYER</t>
  </si>
  <si>
    <t>Ok</t>
  </si>
  <si>
    <t>ITEM DESCRIPTION</t>
  </si>
  <si>
    <t>OPENING</t>
  </si>
  <si>
    <t>STOCK</t>
  </si>
  <si>
    <t>PURCHASE</t>
  </si>
  <si>
    <t>SALES</t>
  </si>
  <si>
    <t>RETURN</t>
  </si>
  <si>
    <t>CLOSING</t>
  </si>
  <si>
    <t/>
  </si>
  <si>
    <t xml:space="preserve"> SALE</t>
  </si>
  <si>
    <t>REPL./</t>
  </si>
  <si>
    <t>PURCHASES</t>
  </si>
  <si>
    <t>OTHERS</t>
  </si>
  <si>
    <t xml:space="preserve"> Quantity</t>
  </si>
  <si>
    <t xml:space="preserve"> Value in Rs.</t>
  </si>
  <si>
    <t>OPENING STOCK</t>
  </si>
  <si>
    <t xml:space="preserve"> PURCHASES</t>
  </si>
  <si>
    <t xml:space="preserve"> SALE RETURN</t>
  </si>
  <si>
    <t>REPL./ OTHERS</t>
  </si>
  <si>
    <t>TOTAL STOCK</t>
  </si>
  <si>
    <t xml:space="preserve"> SALES</t>
  </si>
  <si>
    <t>PURCHASE RETURN</t>
  </si>
  <si>
    <t>CLOSING STOCK</t>
  </si>
  <si>
    <t xml:space="preserve"> RATE</t>
  </si>
  <si>
    <t>ADORA (T) SC100 20X200ML BOT IN</t>
  </si>
  <si>
    <t>Sum of OPENING STOCK</t>
  </si>
  <si>
    <t>Sum of  PURCHASES</t>
  </si>
  <si>
    <t>Sum of PURCHASE RETURN</t>
  </si>
  <si>
    <t>Sum of  SALES</t>
  </si>
  <si>
    <t>Sum of  SALE RETURN</t>
  </si>
  <si>
    <t>Sum of REPL./ OTHERS2</t>
  </si>
  <si>
    <t>Sum of CLOSING STOCK</t>
  </si>
  <si>
    <t>ADORA (T) SC100 4X1L BOT IN</t>
  </si>
  <si>
    <t>ADORA (T) SC100 8X500ML BOT IN</t>
  </si>
  <si>
    <t>KISAN BEEJ BHANDAR</t>
  </si>
  <si>
    <t>MAIN ROAD BAGBAHRA DIST MAHASAMUND (C.G.)</t>
  </si>
  <si>
    <t>Phone : 9754633257,9754633259</t>
  </si>
  <si>
    <t>STOCK &amp; SALES ANALYSIS  (BAYER LTD) 01-04-2019 - 31-03-2020  Reorder : Sale X 1.50</t>
  </si>
  <si>
    <t>RE-</t>
  </si>
  <si>
    <t>ORDER</t>
  </si>
  <si>
    <t>PRODUCT</t>
  </si>
  <si>
    <t>SAPL SALE</t>
  </si>
  <si>
    <t>SAPL PURCHASE</t>
  </si>
  <si>
    <t>REMARK</t>
  </si>
  <si>
    <t>ADMIRE                         2GM</t>
  </si>
  <si>
    <t>ADORA                          1LTR</t>
  </si>
  <si>
    <t>ADORA                          200ML</t>
  </si>
  <si>
    <t>ADORA                          500ML</t>
  </si>
  <si>
    <t>ALANTO                         100ML</t>
  </si>
  <si>
    <t>CHECKED WITH DEALER. FOUND THAT IN SNS REPORT QTY SHOWING WRONG. DEALER CONFIMED THIS. SAPL SALES QTY SHOWING CORRECT</t>
  </si>
  <si>
    <t>ANTRACOL                       100GM</t>
  </si>
  <si>
    <t xml:space="preserve">  -2</t>
  </si>
  <si>
    <t xml:space="preserve">   -</t>
  </si>
  <si>
    <t>ANTRACOL                       1 KG</t>
  </si>
  <si>
    <t>ANTRACOL                       500GM</t>
  </si>
  <si>
    <t>ARIZE 6129 GOLD LOC            3KG</t>
  </si>
  <si>
    <t>ARIZE 6444                     5KG</t>
  </si>
  <si>
    <t>ARIZE 6444 GOLD                3KG</t>
  </si>
  <si>
    <t>ARIZE 8433                     3KG</t>
  </si>
  <si>
    <t>ARIZE AZ 6411                  3KG</t>
  </si>
  <si>
    <t>ARIZE AZ 8433 DT               3KG</t>
  </si>
  <si>
    <t>ARIZE BOLD LOC                 3KG</t>
  </si>
  <si>
    <t>ARIZE DHANI                    5KG</t>
  </si>
  <si>
    <t>ARIZE DHANI LOC                3KG</t>
  </si>
  <si>
    <t>ARIZE TEJ GOLD LOC             3KG</t>
  </si>
  <si>
    <t>CONFIDOR                       100 ML</t>
  </si>
  <si>
    <t>CONFIDOR                       50ML</t>
  </si>
  <si>
    <t>CONFIDOR SUPER                 100ML</t>
  </si>
  <si>
    <t>CONFIDOR SUPER                 250ML</t>
  </si>
  <si>
    <t>CONFIDOR SUPER                 500ML</t>
  </si>
  <si>
    <t>CONFIDOR SUPER                 50ML</t>
  </si>
  <si>
    <t>COUNCIL ACTIV WG30             45GM</t>
  </si>
  <si>
    <t>COUNCIL ACTIV WG30             90GM</t>
  </si>
  <si>
    <t>ETHREL SL39                    100ML</t>
  </si>
  <si>
    <t>FOLICUR                        100ML</t>
  </si>
  <si>
    <t>FOLICUR                        1LTR</t>
  </si>
  <si>
    <t>FOLICUR                        250ML</t>
  </si>
  <si>
    <t>FOLICUR                        500ML</t>
  </si>
  <si>
    <t>GLAMORE                        50GM</t>
  </si>
  <si>
    <t>JUMP WG80                      2GM</t>
  </si>
  <si>
    <t>MONCEREN                       250ML</t>
  </si>
  <si>
    <t>PLANOFIX                       250ML</t>
  </si>
  <si>
    <t>PLANOFIX SL4                   100ML</t>
  </si>
  <si>
    <t>REGENT                         1LTR</t>
  </si>
  <si>
    <t>REGENT                         500ML</t>
  </si>
  <si>
    <t>REGENT ULTRA                   4KG</t>
  </si>
  <si>
    <t>SPINTOR                        75ML</t>
  </si>
  <si>
    <t>SUNRICE                        50GM</t>
  </si>
  <si>
    <t>TOPSTAR                        35GM</t>
  </si>
  <si>
    <t>Our GST Billing Software MARG Erp 07868223398,9827717123</t>
  </si>
  <si>
    <t>ALANTO (T) SC240 50X100ML BOT IN</t>
  </si>
  <si>
    <t>ANTRACOL (T) WP70 50X100GR BAG IN</t>
  </si>
  <si>
    <t>ANTRACOL (T) WP70 10X1KG BAG IN</t>
  </si>
  <si>
    <t>ANTRACOL (T) WP70 20X500GR BAG IN</t>
  </si>
  <si>
    <t>ARIZE 6129 GOLD LOC 10X3KG BAG IN</t>
  </si>
  <si>
    <t>ARIZE 6444 GOLD LOC 6X5KG BAG IN</t>
  </si>
  <si>
    <t>ARIZE 6444 GOLD LOC 10X3KG BAG IN</t>
  </si>
  <si>
    <t>ARIZE AZ 8433 DT LOC 10X3KG BAG IN</t>
  </si>
  <si>
    <t>ARIZE BOLD LOC 10X3KG BAG IN</t>
  </si>
  <si>
    <t>ARIZE DHANI LOC 6X5KG BAG IN</t>
  </si>
  <si>
    <t>ARIZE DHANI LOC 10X3KG BAG IN</t>
  </si>
  <si>
    <t>ARIZE TEJ GOLD LOC 10X3KG BAG IN</t>
  </si>
  <si>
    <t>CONFIDOR (T) SL200 50X100ML BOT IN</t>
  </si>
  <si>
    <t>CONFIDOR (T) SL200 100X50ML BOT IN</t>
  </si>
  <si>
    <t>CONFIDOR SUPER (T) SC350 50X100ML BOT IN</t>
  </si>
  <si>
    <t>CONFIDOR SUPER (T) SC350 20X250ML BOT IN</t>
  </si>
  <si>
    <t>CONFIDOR SUPER (T) SC350 20X500ML BOT IN</t>
  </si>
  <si>
    <t>CONFIDOR SUPER (T) SC350 50X50ML BOT IN</t>
  </si>
  <si>
    <t>COUNCIL ACTIV WG30 8X(10X45GR) BOX IN</t>
  </si>
  <si>
    <t>COUNCIL ACTIV WG30 12X(5X90GR) BOX IN</t>
  </si>
  <si>
    <t>ETHREL SL39 50X100ML BOT IN</t>
  </si>
  <si>
    <t>FOLICUR (T) EC250 50X100ML BOT IN</t>
  </si>
  <si>
    <t>FOLICUR (T) EC250 10X1L BOT IN</t>
  </si>
  <si>
    <t>FOLICUR (T) EC250 40X250ML BOT IN</t>
  </si>
  <si>
    <t>FOLICUR (T) EC250 20X500ML BOT IN</t>
  </si>
  <si>
    <t>GLAMORE WG80 4X(10X50)G BAG IN</t>
  </si>
  <si>
    <t>JUMP WG80 160X(10X2GR) BAG IN</t>
  </si>
  <si>
    <t>MONCEREN SC250 40X250ML BOT IN</t>
  </si>
  <si>
    <t>PLANOFIX SL4 5 40X250ML BOT IN</t>
  </si>
  <si>
    <t>PLANOFIX SL4 5 50X100ML BOT IN</t>
  </si>
  <si>
    <t>REGENT (T) SC50 10X1L BOT IN</t>
  </si>
  <si>
    <t>REGENT (T) SC50 20X500ML BOT IN</t>
  </si>
  <si>
    <t>REGENT ULTRA GR0 6 5X4KG BAG IN</t>
  </si>
  <si>
    <t>SPINTOR SC495 20X75ML BOT IN</t>
  </si>
  <si>
    <t>SUNRICE WG15 100X50GR BOT IN</t>
  </si>
  <si>
    <t>TOPSTAR (T) WP80 10X(10X35GR) BOX IN</t>
  </si>
  <si>
    <t>NEW</t>
  </si>
  <si>
    <t>Stock and Sales FOR THE PERIOD 01-Apr-2019 TO 31-Mar-2020</t>
  </si>
  <si>
    <t>DISTRIBUTOR PRODUCTWISE</t>
  </si>
  <si>
    <t>OUTPUT IN : PIC,DETAILS AS : Column,CONSIDER : Voucher Date,INCLUDE VALIDATION : False</t>
  </si>
  <si>
    <t>DISTRIBUTOR:Kisan Beej Bhandar,</t>
  </si>
  <si>
    <t>SAPCODE</t>
  </si>
  <si>
    <t>ITEMALIAS</t>
  </si>
  <si>
    <t>Kisan Beej Bhandar</t>
  </si>
  <si>
    <t>NEWPRODUCT_1248615</t>
  </si>
  <si>
    <t>GRANDTOTAL</t>
  </si>
  <si>
    <t>Generated on 6/22/2021 4:45:07 AM</t>
  </si>
  <si>
    <t>Zylem Report - 01-Apr-2019 TO 31-Mar-2020</t>
  </si>
  <si>
    <t>Dealer Report -01-Apr-2019 TO 31-Mar-2020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</si>
</sst>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ourier New"/>
      <family val="3"/>
    </font>
    <font>
      <i/>
      <sz val="8"/>
      <color theme="1"/>
      <name val="Arial Narrow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9A94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9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1" fillId="0" borderId="26" applyNumberFormat="0" applyFill="0" applyAlignment="0" applyProtection="0"/>
    <xf numFmtId="0" fontId="22" fillId="0" borderId="27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0" borderId="28" applyNumberFormat="0" applyAlignment="0" applyProtection="0"/>
    <xf numFmtId="0" fontId="27" fillId="11" borderId="29" applyNumberFormat="0" applyAlignment="0" applyProtection="0"/>
    <xf numFmtId="0" fontId="28" fillId="11" borderId="28" applyNumberFormat="0" applyAlignment="0" applyProtection="0"/>
    <xf numFmtId="0" fontId="29" fillId="0" borderId="30" applyNumberFormat="0" applyFill="0" applyAlignment="0" applyProtection="0"/>
    <xf numFmtId="0" fontId="30" fillId="12" borderId="31" applyNumberFormat="0" applyAlignment="0" applyProtection="0"/>
    <xf numFmtId="0" fontId="31" fillId="0" borderId="0" applyNumberFormat="0" applyFill="0" applyBorder="0" applyAlignment="0" applyProtection="0"/>
    <xf numFmtId="0" fontId="18" fillId="13" borderId="32" applyNumberFormat="0" applyFont="0" applyAlignment="0" applyProtection="0"/>
    <xf numFmtId="0" fontId="32" fillId="0" borderId="0" applyNumberFormat="0" applyFill="0" applyBorder="0" applyAlignment="0" applyProtection="0"/>
    <xf numFmtId="0" fontId="1" fillId="0" borderId="33" applyNumberFormat="0" applyFill="0" applyAlignment="0" applyProtection="0"/>
    <xf numFmtId="0" fontId="33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3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3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3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3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3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9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3" fillId="4" borderId="11" xfId="0" applyFont="1" applyFill="1" applyBorder="1" applyAlignment="1">
      <alignment horizontal="left" wrapText="1"/>
    </xf>
    <xf numFmtId="49" fontId="8" fillId="0" borderId="22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5" fillId="6" borderId="12" xfId="0" applyNumberFormat="1" applyFont="1" applyFill="1" applyBorder="1" applyAlignment="1">
      <alignment horizontal="center" vertical="top"/>
    </xf>
    <xf numFmtId="0" fontId="1" fillId="6" borderId="12" xfId="0" applyFont="1" applyFill="1" applyBorder="1" applyAlignment="1">
      <alignment horizontal="center" vertical="top"/>
    </xf>
    <xf numFmtId="49" fontId="16" fillId="0" borderId="12" xfId="0" applyNumberFormat="1" applyFont="1" applyBorder="1"/>
    <xf numFmtId="1" fontId="7" fillId="0" borderId="12" xfId="0" applyNumberFormat="1" applyFont="1" applyBorder="1"/>
    <xf numFmtId="49" fontId="7" fillId="0" borderId="12" xfId="0" applyNumberFormat="1" applyFont="1" applyBorder="1"/>
    <xf numFmtId="49" fontId="15" fillId="6" borderId="24" xfId="0" applyNumberFormat="1" applyFont="1" applyFill="1" applyBorder="1" applyAlignment="1">
      <alignment horizontal="center" vertical="top"/>
    </xf>
    <xf numFmtId="49" fontId="15" fillId="6" borderId="22" xfId="0" applyNumberFormat="1" applyFont="1" applyFill="1" applyBorder="1" applyAlignment="1">
      <alignment horizontal="center" vertical="top"/>
    </xf>
    <xf numFmtId="49" fontId="15" fillId="6" borderId="0" xfId="0" applyNumberFormat="1" applyFont="1" applyFill="1" applyAlignment="1">
      <alignment horizontal="center" vertical="top"/>
    </xf>
    <xf numFmtId="166" fontId="7" fillId="0" borderId="12" xfId="0" applyNumberFormat="1" applyFont="1" applyBorder="1"/>
    <xf numFmtId="1" fontId="0" fillId="0" borderId="0" xfId="0" applyNumberFormat="1"/>
    <xf numFmtId="0" fontId="12" fillId="3" borderId="1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left" wrapText="1"/>
    </xf>
    <xf numFmtId="0" fontId="13" fillId="4" borderId="11" xfId="0" applyFont="1" applyFill="1" applyBorder="1" applyAlignment="1">
      <alignment horizontal="right" wrapText="1"/>
    </xf>
    <xf numFmtId="2" fontId="34" fillId="38" borderId="11" xfId="0" applyNumberFormat="1" applyFont="1" applyFill="1" applyBorder="1" applyAlignment="1">
      <alignment horizontal="left" wrapText="1"/>
    </xf>
    <xf numFmtId="0" fontId="17" fillId="0" borderId="23" xfId="0" applyFont="1" applyBorder="1" applyAlignment="1">
      <alignment horizontal="left"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NS%20APR%20TO%20MAR%2019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G ERP 9+ Excel Report"/>
      <sheetName val="A SALE"/>
      <sheetName val="Sheet5"/>
      <sheetName val="A PURCH"/>
      <sheetName val="PURCH"/>
      <sheetName val="SALE"/>
    </sheetNames>
    <sheetDataSet>
      <sheetData sheetId="0"/>
      <sheetData sheetId="1">
        <row r="5">
          <cell r="E5" t="str">
            <v>ADMIRE 2GM</v>
          </cell>
          <cell r="F5">
            <v>420</v>
          </cell>
        </row>
        <row r="6">
          <cell r="E6" t="str">
            <v>ADORA 1LTR</v>
          </cell>
          <cell r="F6">
            <v>14</v>
          </cell>
        </row>
        <row r="7">
          <cell r="E7" t="str">
            <v>ADORA 200ML</v>
          </cell>
          <cell r="F7">
            <v>50</v>
          </cell>
        </row>
        <row r="8">
          <cell r="E8" t="str">
            <v>ADORA 500ML</v>
          </cell>
          <cell r="F8">
            <v>40</v>
          </cell>
        </row>
        <row r="9">
          <cell r="E9" t="str">
            <v>ALANTO 100ML</v>
          </cell>
          <cell r="F9">
            <v>5</v>
          </cell>
        </row>
        <row r="10">
          <cell r="E10" t="str">
            <v>ANTRACOL 500GM</v>
          </cell>
          <cell r="F10">
            <v>20</v>
          </cell>
        </row>
        <row r="11">
          <cell r="E11" t="str">
            <v>ARIZE 6129 GOLD LOC 3KG</v>
          </cell>
          <cell r="F11">
            <v>810</v>
          </cell>
        </row>
        <row r="12">
          <cell r="E12" t="str">
            <v>ARIZE 6444 5KG</v>
          </cell>
          <cell r="F12">
            <v>394</v>
          </cell>
        </row>
        <row r="13">
          <cell r="E13" t="str">
            <v>ARIZE 6444 GOLD 3KG</v>
          </cell>
          <cell r="F13">
            <v>546</v>
          </cell>
        </row>
        <row r="14">
          <cell r="E14" t="str">
            <v>ARIZE 8433 3KG</v>
          </cell>
          <cell r="F14">
            <v>1030</v>
          </cell>
        </row>
        <row r="15">
          <cell r="E15" t="str">
            <v>ARIZE AZ 6411 3KG</v>
          </cell>
          <cell r="F15">
            <v>30</v>
          </cell>
        </row>
        <row r="16">
          <cell r="E16" t="str">
            <v>ARIZE AZ 8433 DT 3KG</v>
          </cell>
          <cell r="F16">
            <v>1140</v>
          </cell>
        </row>
        <row r="17">
          <cell r="E17" t="str">
            <v>ARIZE BOLD LOC 3KG</v>
          </cell>
          <cell r="F17">
            <v>116</v>
          </cell>
        </row>
        <row r="18">
          <cell r="E18" t="str">
            <v>ARIZE DHANI 5KG</v>
          </cell>
          <cell r="F18">
            <v>291</v>
          </cell>
        </row>
        <row r="19">
          <cell r="E19" t="str">
            <v>ARIZE DHANI LOC 3KG</v>
          </cell>
          <cell r="F19">
            <v>2246</v>
          </cell>
        </row>
        <row r="20">
          <cell r="E20" t="str">
            <v>ARIZE TEJ GOLD LOC 3KG</v>
          </cell>
          <cell r="F20">
            <v>295</v>
          </cell>
        </row>
        <row r="21">
          <cell r="E21" t="str">
            <v>CONFIDOR 100 ML</v>
          </cell>
          <cell r="F21">
            <v>30</v>
          </cell>
        </row>
        <row r="22">
          <cell r="E22" t="str">
            <v>CONFIDOR 50ML</v>
          </cell>
          <cell r="F22">
            <v>90</v>
          </cell>
        </row>
        <row r="23">
          <cell r="E23" t="str">
            <v>CONFIDOR SUPER 100ML</v>
          </cell>
          <cell r="F23">
            <v>88</v>
          </cell>
        </row>
        <row r="24">
          <cell r="E24" t="str">
            <v>CONFIDOR SUPER 500ML</v>
          </cell>
          <cell r="F24">
            <v>10</v>
          </cell>
        </row>
        <row r="25">
          <cell r="E25" t="str">
            <v>CONFIDOR SUPER 50ML</v>
          </cell>
          <cell r="F25">
            <v>130</v>
          </cell>
        </row>
        <row r="26">
          <cell r="E26" t="str">
            <v>ETHREL SL39 100ML</v>
          </cell>
          <cell r="F26">
            <v>40</v>
          </cell>
        </row>
        <row r="27">
          <cell r="E27" t="str">
            <v>FOLICUR 100ML</v>
          </cell>
          <cell r="F27">
            <v>50</v>
          </cell>
        </row>
        <row r="28">
          <cell r="E28" t="str">
            <v>FOLICUR 1LTR</v>
          </cell>
          <cell r="F28">
            <v>50</v>
          </cell>
        </row>
        <row r="29">
          <cell r="E29" t="str">
            <v>FOLICUR 250ML</v>
          </cell>
          <cell r="F29">
            <v>9</v>
          </cell>
        </row>
        <row r="30">
          <cell r="E30" t="str">
            <v>FOLICUR 500ML</v>
          </cell>
          <cell r="F30">
            <v>50</v>
          </cell>
        </row>
        <row r="31">
          <cell r="E31" t="str">
            <v>GLAMORE 50GM</v>
          </cell>
          <cell r="F31">
            <v>14</v>
          </cell>
        </row>
        <row r="32">
          <cell r="E32" t="str">
            <v>JUMP WG80 2GM</v>
          </cell>
          <cell r="F32">
            <v>35</v>
          </cell>
        </row>
        <row r="33">
          <cell r="E33" t="str">
            <v>MONCEREN 250ML</v>
          </cell>
          <cell r="F33">
            <v>20</v>
          </cell>
        </row>
        <row r="34">
          <cell r="E34" t="str">
            <v>PLANOFIX SL4 100ML</v>
          </cell>
          <cell r="F34">
            <v>30</v>
          </cell>
        </row>
        <row r="35">
          <cell r="E35" t="str">
            <v>REGENT 1LTR</v>
          </cell>
          <cell r="F35">
            <v>54</v>
          </cell>
        </row>
        <row r="36">
          <cell r="E36" t="str">
            <v>REGENT 500ML</v>
          </cell>
          <cell r="F36">
            <v>34</v>
          </cell>
        </row>
        <row r="37">
          <cell r="E37" t="str">
            <v>REGENT ULTRA 4KG</v>
          </cell>
          <cell r="F37">
            <v>75</v>
          </cell>
        </row>
        <row r="38">
          <cell r="E38" t="str">
            <v>SPINTOR 75ML</v>
          </cell>
          <cell r="F38">
            <v>7</v>
          </cell>
        </row>
        <row r="39">
          <cell r="E39" t="str">
            <v>SUNRICE 50GM</v>
          </cell>
          <cell r="F39">
            <v>1000</v>
          </cell>
        </row>
        <row r="40">
          <cell r="E40" t="str">
            <v>TOPSTAR 35GM</v>
          </cell>
          <cell r="F40">
            <v>95</v>
          </cell>
        </row>
      </sheetData>
      <sheetData sheetId="2"/>
      <sheetData sheetId="3">
        <row r="5">
          <cell r="E5" t="str">
            <v>ADMIRE 2GM</v>
          </cell>
          <cell r="F5">
            <v>125</v>
          </cell>
        </row>
        <row r="6">
          <cell r="E6" t="str">
            <v>ADORA 1LTR</v>
          </cell>
          <cell r="F6">
            <v>20</v>
          </cell>
        </row>
        <row r="7">
          <cell r="E7" t="str">
            <v>ADORA 200ML</v>
          </cell>
          <cell r="F7">
            <v>100</v>
          </cell>
        </row>
        <row r="8">
          <cell r="E8" t="str">
            <v>ADORA 500ML</v>
          </cell>
          <cell r="F8">
            <v>40</v>
          </cell>
        </row>
        <row r="9">
          <cell r="E9" t="str">
            <v>ALANTO 100ML</v>
          </cell>
          <cell r="F9">
            <v>50</v>
          </cell>
        </row>
        <row r="10">
          <cell r="E10" t="str">
            <v>ANTRACOL 1 KG</v>
          </cell>
          <cell r="F10">
            <v>20</v>
          </cell>
        </row>
        <row r="11">
          <cell r="E11" t="str">
            <v>ANTRACOL 100GM</v>
          </cell>
          <cell r="F11">
            <v>50</v>
          </cell>
        </row>
        <row r="12">
          <cell r="E12" t="str">
            <v>ARIZE 6129 GOLD LOC 3KG</v>
          </cell>
          <cell r="F12">
            <v>740</v>
          </cell>
        </row>
        <row r="13">
          <cell r="E13" t="str">
            <v>ARIZE 6444 5KG</v>
          </cell>
          <cell r="F13">
            <v>204</v>
          </cell>
        </row>
        <row r="14">
          <cell r="E14" t="str">
            <v>ARIZE 6444 GOLD 3KG</v>
          </cell>
          <cell r="F14">
            <v>350</v>
          </cell>
        </row>
        <row r="15">
          <cell r="E15" t="str">
            <v>ARIZE 8433 3KG</v>
          </cell>
          <cell r="F15">
            <v>200</v>
          </cell>
        </row>
        <row r="16">
          <cell r="E16" t="str">
            <v>ARIZE AZ 6411 3KG</v>
          </cell>
          <cell r="F16">
            <v>30</v>
          </cell>
        </row>
        <row r="17">
          <cell r="E17" t="str">
            <v>ARIZE AZ 8433 DT 3KG</v>
          </cell>
          <cell r="F17">
            <v>1140</v>
          </cell>
        </row>
        <row r="18">
          <cell r="E18" t="str">
            <v>ARIZE DHANI 5KG</v>
          </cell>
          <cell r="F18">
            <v>240</v>
          </cell>
        </row>
        <row r="19">
          <cell r="E19" t="str">
            <v>ARIZE DHANI LOC 3KG</v>
          </cell>
          <cell r="F19">
            <v>1620</v>
          </cell>
        </row>
        <row r="20">
          <cell r="E20" t="str">
            <v>ARIZE TEJ GOLD LOC 3KG</v>
          </cell>
          <cell r="F20">
            <v>150</v>
          </cell>
        </row>
        <row r="21">
          <cell r="E21" t="str">
            <v>CONFIDOR SUPER 100ML</v>
          </cell>
          <cell r="F21">
            <v>50</v>
          </cell>
        </row>
        <row r="22">
          <cell r="E22" t="str">
            <v>CONFIDOR SUPER 250ML</v>
          </cell>
          <cell r="F22">
            <v>20</v>
          </cell>
        </row>
        <row r="23">
          <cell r="E23" t="str">
            <v>CONFIDOR SUPER 500ML</v>
          </cell>
          <cell r="F23">
            <v>20</v>
          </cell>
        </row>
        <row r="24">
          <cell r="E24" t="str">
            <v>CONFIDOR SUPER 50ML</v>
          </cell>
          <cell r="F24">
            <v>50</v>
          </cell>
        </row>
        <row r="25">
          <cell r="E25" t="str">
            <v>COUNCIL ACTIV WG30 45GM</v>
          </cell>
          <cell r="F25">
            <v>80</v>
          </cell>
        </row>
        <row r="26">
          <cell r="E26" t="str">
            <v>COUNCIL ACTIV WG30 90GM</v>
          </cell>
          <cell r="F26">
            <v>120</v>
          </cell>
        </row>
        <row r="27">
          <cell r="E27" t="str">
            <v>FOLICUR 100ML</v>
          </cell>
          <cell r="F27">
            <v>100</v>
          </cell>
        </row>
        <row r="28">
          <cell r="E28" t="str">
            <v>FOLICUR 1LTR</v>
          </cell>
          <cell r="F28">
            <v>50</v>
          </cell>
        </row>
        <row r="29">
          <cell r="E29" t="str">
            <v>FOLICUR 250ML</v>
          </cell>
          <cell r="F29">
            <v>80</v>
          </cell>
        </row>
        <row r="30">
          <cell r="E30" t="str">
            <v>FOLICUR 500ML</v>
          </cell>
          <cell r="F30">
            <v>60</v>
          </cell>
        </row>
        <row r="31">
          <cell r="E31" t="str">
            <v>JUMP WG80 2GM</v>
          </cell>
          <cell r="F31">
            <v>1600</v>
          </cell>
        </row>
        <row r="32">
          <cell r="E32" t="str">
            <v>REGENT ULTRA 4KG</v>
          </cell>
          <cell r="F32">
            <v>75</v>
          </cell>
        </row>
        <row r="33">
          <cell r="E33" t="str">
            <v>SUNRICE 50GM</v>
          </cell>
          <cell r="F33">
            <v>1000</v>
          </cell>
        </row>
        <row r="34">
          <cell r="E34" t="str">
            <v>TOPSTAR 35GM</v>
          </cell>
          <cell r="F34">
            <v>500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69.414033564812" createdVersion="6" refreshedVersion="7" minRefreshableVersion="3" recordCount="42" xr:uid="{173E7550-7929-42BA-839A-B1921E846E31}">
  <cacheSource type="worksheet">
    <worksheetSource name="=FInalDealer_Pivot"/>
  </cacheSource>
  <cacheFields count="13">
    <cacheField name="ITEM DESCRIPTION" numFmtId="49">
      <sharedItems/>
    </cacheField>
    <cacheField name="OPENING STOCK" numFmtId="0">
      <sharedItems containsSemiMixedTypes="0" containsString="0" containsNumber="1" containsInteger="1" minValue="-2" maxValue="1336"/>
    </cacheField>
    <cacheField name=" PURCHASES" numFmtId="1">
      <sharedItems containsSemiMixedTypes="0" containsString="0" containsNumber="1" containsInteger="1" minValue="0" maxValue="1620"/>
    </cacheField>
    <cacheField name=" SALE RETURN" numFmtId="1">
      <sharedItems containsSemiMixedTypes="0" containsString="0" containsNumber="1" containsInteger="1" minValue="0" maxValue="0"/>
    </cacheField>
    <cacheField name="REPL./ OTHERS" numFmtId="1">
      <sharedItems containsSemiMixedTypes="0" containsString="0" containsNumber="1" containsInteger="1" minValue="0" maxValue="0"/>
    </cacheField>
    <cacheField name="TOTAL STOCK" numFmtId="1">
      <sharedItems containsSemiMixedTypes="0" containsString="0" containsNumber="1" containsInteger="1" minValue="7" maxValue="2956"/>
    </cacheField>
    <cacheField name=" SALES" numFmtId="1">
      <sharedItems containsSemiMixedTypes="0" containsString="0" containsNumber="1" containsInteger="1" minValue="0" maxValue="2246"/>
    </cacheField>
    <cacheField name="PURCHASE RETURN" numFmtId="1">
      <sharedItems containsSemiMixedTypes="0" containsString="0" containsNumber="1" containsInteger="1" minValue="0" maxValue="0"/>
    </cacheField>
    <cacheField name="REPL./ OTHERS2" numFmtId="1">
      <sharedItems containsSemiMixedTypes="0" containsString="0" containsNumber="1" containsInteger="1" minValue="0" maxValue="0"/>
    </cacheField>
    <cacheField name="CLOSING STOCK" numFmtId="1">
      <sharedItems containsSemiMixedTypes="0" containsString="0" containsNumber="1" containsInteger="1" minValue="0" maxValue="1565"/>
    </cacheField>
    <cacheField name=" RATE" numFmtId="0">
      <sharedItems containsMixedTypes="1" containsNumber="1" minValue="5" maxValue="2659"/>
    </cacheField>
    <cacheField name="Combi Name" numFmtId="165">
      <sharedItems/>
    </cacheField>
    <cacheField name="Master Name" numFmtId="0">
      <sharedItems count="114">
        <s v="ADMIRE WG70 125X(8X2GR) BAG IN"/>
        <s v="ADORA (T) SC100 4X1L BOT IN"/>
        <s v="ADORA (T) SC100 20X200ML BOT IN"/>
        <s v="ADORA (T) SC100 8X500ML BOT IN"/>
        <s v="ALANTO (T) SC240 50X100ML BOT IN"/>
        <s v="ANTRACOL (T) WP70 50X100GR BAG IN"/>
        <s v="ANTRACOL (T) WP70 10X1KG BAG IN"/>
        <s v="ANTRACOL (T) WP70 20X500GR BAG IN"/>
        <s v="ARIZE 6129 GOLD LOC 10X3KG BAG IN"/>
        <s v="ARIZE 6444 GOLD LOC 6X5KG BAG IN"/>
        <s v="ARIZE 6444 GOLD LOC 10X3KG BAG IN"/>
        <s v="ARIZE AZ 8433 DT LOC 10X3KG BAG IN"/>
        <s v="NEW"/>
        <s v="ARIZE BOLD LOC 10X3KG BAG IN"/>
        <s v="ARIZE DHANI LOC 6X5KG BAG IN"/>
        <s v="ARIZE DHANI LOC 10X3KG BAG IN"/>
        <s v="ARIZE TEJ GOLD LOC 10X3KG BAG IN"/>
        <s v="CONFIDOR (T) SL200 50X100ML BOT IN"/>
        <s v="CONFIDOR (T) SL200 100X50ML BOT IN"/>
        <s v="CONFIDOR SUPER (T) SC350 50X100ML BOT IN"/>
        <s v="CONFIDOR SUPER (T) SC350 20X250ML BOT IN"/>
        <s v="CONFIDOR SUPER (T) SC350 20X500ML BOT IN"/>
        <s v="CONFIDOR SUPER (T) SC350 50X50ML BOT IN"/>
        <s v="COUNCIL ACTIV WG30 8X(10X45GR) BOX IN"/>
        <s v="COUNCIL ACTIV WG30 12X(5X90GR) BOX IN"/>
        <s v="ETHREL SL39 50X100ML BOT IN"/>
        <s v="FOLICUR (T) EC250 50X100ML BOT IN"/>
        <s v="FOLICUR (T) EC250 10X1L BOT IN"/>
        <s v="FOLICUR (T) EC250 40X250ML BOT IN"/>
        <s v="FOLICUR (T) EC250 20X500ML BOT IN"/>
        <s v="GLAMORE WG80 4X(10X50)G BAG IN"/>
        <s v="JUMP WG80 160X(10X2GR) BAG IN"/>
        <s v="MONCEREN SC250 40X250ML BOT IN"/>
        <s v="PLANOFIX SL4 5 40X250ML BOT IN"/>
        <s v="PLANOFIX SL4 5 50X100ML BOT IN"/>
        <s v="REGENT (T) SC50 10X1L BOT IN"/>
        <s v="REGENT (T) SC50 20X500ML BOT IN"/>
        <s v="REGENT ULTRA GR0 6 5X4KG BAG IN"/>
        <s v="SPINTOR SC495 20X75ML BOT IN"/>
        <s v="SUNRICE WG15 100X50GR BOT IN"/>
        <s v="TOPSTAR (T) WP80 10X(10X35GR) BOX IN"/>
        <s v="PREMISE SC350 10X1L BOT IN" u="1"/>
        <s v="SECTIN WG60 20X600GR BAG IN" u="1"/>
        <s v="REGENT GR0 3 4X5KG BAG IN" u="1"/>
        <s v="EMESTO PRIME FS240 40X250ML BOT IN" u="1"/>
        <s v="EMESTO PRIME FS240 50X100ML BOT IN" u="1"/>
        <s v="LUCIFER (T) WP15 25X160GR BAG IN" u="1"/>
        <s v="FOOST WP50 24X500G BAG IN" u="1"/>
        <s v="REGENT (T) SC50 20X250ML BOT IN" u="1"/>
        <s v="BELT EXPERT SC480 50X100ML BOT IN" u="1"/>
        <s v="SOLOMON OD300 10X1L BOT IN" u="1"/>
        <s v="SIMBOLA (T) SG20 10X1KG BOT IN" u="1"/>
        <s v="RICESTAR EC69 20X500ML BOT IN" u="1"/>
        <s v="NATIVO WG75 20X500GR BAG IN" u="1"/>
        <s v="NATIVO WG75 40X250GR BAG IN" u="1"/>
        <s v="NATIVO WG75 50X100GR BAG IN" u="1"/>
        <e v="#N/A" u="1"/>
        <s v="AGENDA EC25 20X500ML BOT IN" u="1"/>
        <s v="AGENDA EC25 50X100ML BOT IN" u="1"/>
        <s v="GAUCHO FS600 100X50ML BOT IN" u="1"/>
        <s v="GAUCHO FS600 40X250ML BOT IN" u="1"/>
        <s v="GAUCHO FS600 50X100ML BOT IN" u="1"/>
        <s v="LARVIN (T) WP75 10X1KG BAG IN" u="1"/>
        <s v="SENCOR WP70 60X100GR BAG IN" u="1"/>
        <s v="TOPSTAR (T) WP80 8X(20X22.5GR) BOX IN" u="1"/>
        <s v="ADMIRE (T) WG70 30X150GR BOT IN" u="1"/>
        <s v="GAUCHO FS600 2X5L BOT IN" u="1"/>
        <s v="FAME (T) SC480 10X(20X10ML) BOT IN" u="1"/>
        <s v="BERDERA WG50 25X120G BOT IN" u="1"/>
        <s v="SIMBOLA (T) SG20 10X500G BOT IN" u="1"/>
        <s v="SIMBOLA (T) SG20 20X250G BOT IN" u="1"/>
        <s v="REGENT GR0 3 1X25KG BOX WW" u="1"/>
        <s v="SECTIN WG60 10X1KG BAG IN" u="1"/>
        <s v="RAXIL (T) DS2 5X(25X40GR) BAG IN" u="1"/>
        <s v="FAME (T) SC480 40X50ML BOT IN" u="1"/>
        <s v="FAME (T) SC480 4X500ML BOT IN" u="1"/>
        <s v="FAME (T) SC480 8X250ML BOT IN" u="1"/>
        <s v="NATIVO WG75 10X1KG BAG IN" u="1"/>
        <s v="RICESTAR EC69 10X1L BOT IN" u="1"/>
        <s v="TEMPRID SC365.4 100X50ML BOT IN" u="1"/>
        <s v="C DK DKC9108 4.5KG IN" u="1"/>
        <s v="ADMIRE (T) WG70 60X75GR BOT IN" u="1"/>
        <s v="MOMIJI WG85 50X60G BOT IN" u="1"/>
        <s v="LARVIN (T) WP75 20X500GR BAG IN" u="1"/>
        <s v="REGENT ULTRA GR0.6 2X10KG BAG IN" u="1"/>
        <s v="KINGFOG UL10 12X1L BOT IN" u="1"/>
        <s v="RAXIL EASY FS60 10X(20X13.4ML) BOT IN" u="1"/>
        <s v="NATIVO WG75 20X(10X10GR) BAG IN" u="1"/>
        <s v="LAUDIS SC630 3X230ML BOT IN" u="1"/>
        <s v="LAUDIS SC630 8X115ML BOT IN" u="1"/>
        <s v="PREMISE SC350 2X5L BOT IN" u="1"/>
        <s v="GLAMORE WG80 40X50GR BOT IN" u="1"/>
        <s v="MONCEREN SC250 10X1L BOT IN" u="1"/>
        <s v="C DK DKC9108PLUS 4.5KG IN" u="1"/>
        <s v="BERDERA WG50 8X500G BOT IN" u="1"/>
        <s v="GAUCHO FS600 2X(5X1L) BOT IN" u="1"/>
        <s v="PREMISE SC350 40X250ML BOT IN" u="1"/>
        <s v="ANTRACOL (T) WP70 40X250GR BAG IN" u="1"/>
        <s v="SOLOMON OD300 20X500ML BOT IN" u="1"/>
        <s v="SOLOMON OD300 40X250ML BOT IN" u="1"/>
        <s v="SOLOMON OD300 50X100ML BOT IN" u="1"/>
        <s v="GLAMORE WG80 20X100GR BOT IN" u="1"/>
        <s v="ALANTO (T) SC240 40X250ML BOT IN" u="1"/>
        <s v="MONCEREN SC250 20X500ML BOT IN" u="1"/>
        <s v="EMESTO PRIME FS240 10X1L BOT IN" u="1"/>
        <s v="DECIS EC 28 10X1L BOT IN" u="1"/>
        <s v="GLAMORE WG80 8X250GR BAG IN" u="1"/>
        <s v="BASTA SL150 10X1L BOT IN" u="1"/>
        <s v="SENCOR WP70 20X500GR BOX IN" u="1"/>
        <s v="ADMIRE WG70 20X300GR BAG IN" u="1"/>
        <s v="ALIETTE WP80 20X250GR BAG IN" u="1"/>
        <s v="ALIETTE WP80 40X100GR BAG IN" u="1"/>
        <s v="BERDERA WG50 4X1KG BOT IN" u="1"/>
        <s v="FAME (T) SC480 20X1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2">
  <r>
    <s v="ADMIRE                         2GM"/>
    <n v="420"/>
    <n v="125"/>
    <n v="0"/>
    <n v="0"/>
    <n v="545"/>
    <n v="420"/>
    <n v="0"/>
    <n v="0"/>
    <n v="125"/>
    <n v="505"/>
    <s v="ADMIRE 2GM-box"/>
    <x v="0"/>
  </r>
  <r>
    <s v="ADORA                          1LTR"/>
    <n v="0"/>
    <n v="20"/>
    <n v="0"/>
    <n v="0"/>
    <n v="20"/>
    <n v="14"/>
    <n v="0"/>
    <n v="0"/>
    <n v="6"/>
    <n v="15"/>
    <s v="ADORA 1LTR-box"/>
    <x v="1"/>
  </r>
  <r>
    <s v="ADORA                          200ML"/>
    <n v="0"/>
    <n v="100"/>
    <n v="0"/>
    <n v="0"/>
    <n v="100"/>
    <n v="50"/>
    <n v="0"/>
    <n v="0"/>
    <n v="50"/>
    <n v="25"/>
    <s v="ADORA 200ML-box"/>
    <x v="2"/>
  </r>
  <r>
    <s v="ADORA                          500ML"/>
    <n v="0"/>
    <n v="40"/>
    <n v="0"/>
    <n v="0"/>
    <n v="40"/>
    <n v="40"/>
    <n v="0"/>
    <n v="0"/>
    <n v="0"/>
    <n v="60"/>
    <s v="ADORA 500ML-box"/>
    <x v="3"/>
  </r>
  <r>
    <s v="ALANTO                         100ML"/>
    <n v="30"/>
    <n v="50"/>
    <n v="0"/>
    <n v="0"/>
    <n v="80"/>
    <n v="35"/>
    <n v="0"/>
    <n v="0"/>
    <n v="45"/>
    <n v="7.5"/>
    <s v="ALANTO 100ML-box"/>
    <x v="4"/>
  </r>
  <r>
    <s v="ANTRACOL                       100GM"/>
    <n v="-2"/>
    <n v="50"/>
    <n v="0"/>
    <n v="0"/>
    <n v="48"/>
    <n v="0"/>
    <n v="0"/>
    <n v="0"/>
    <n v="48"/>
    <s v="   -"/>
    <s v="ANTRACOL 100GM-box"/>
    <x v="5"/>
  </r>
  <r>
    <s v="ANTRACOL                       1 KG"/>
    <n v="0"/>
    <n v="20"/>
    <n v="0"/>
    <n v="0"/>
    <n v="20"/>
    <n v="0"/>
    <n v="0"/>
    <n v="0"/>
    <n v="20"/>
    <s v="   -"/>
    <s v="ANTRACOL 1 KG-box"/>
    <x v="6"/>
  </r>
  <r>
    <s v="ANTRACOL                       500GM"/>
    <n v="20"/>
    <n v="0"/>
    <n v="0"/>
    <n v="0"/>
    <n v="20"/>
    <n v="20"/>
    <n v="0"/>
    <n v="0"/>
    <n v="0"/>
    <n v="30"/>
    <s v="ANTRACOL 500GM-box"/>
    <x v="7"/>
  </r>
  <r>
    <s v="ARIZE 6129 GOLD LOC            3KG"/>
    <n v="70"/>
    <n v="740"/>
    <n v="0"/>
    <n v="0"/>
    <n v="810"/>
    <n v="810"/>
    <n v="0"/>
    <n v="0"/>
    <n v="0"/>
    <n v="1215"/>
    <s v="ARIZE 6129 GOLD LOC 3KG-box"/>
    <x v="8"/>
  </r>
  <r>
    <s v="ARIZE 6444                     5KG"/>
    <n v="190"/>
    <n v="204"/>
    <n v="0"/>
    <n v="0"/>
    <n v="394"/>
    <n v="394"/>
    <n v="0"/>
    <n v="0"/>
    <n v="0"/>
    <n v="591"/>
    <s v="ARIZE 6444 5KG-box"/>
    <x v="9"/>
  </r>
  <r>
    <s v="ARIZE 6444 GOLD                3KG"/>
    <n v="296"/>
    <n v="350"/>
    <n v="0"/>
    <n v="0"/>
    <n v="646"/>
    <n v="546"/>
    <n v="0"/>
    <n v="0"/>
    <n v="100"/>
    <n v="719"/>
    <s v="ARIZE 6444 GOLD 3KG-box"/>
    <x v="10"/>
  </r>
  <r>
    <s v="ARIZE 8433                     3KG"/>
    <n v="848"/>
    <n v="200"/>
    <n v="0"/>
    <n v="0"/>
    <n v="1048"/>
    <n v="1030"/>
    <n v="0"/>
    <n v="0"/>
    <n v="18"/>
    <n v="1527"/>
    <s v="ARIZE 8433 3KG-box"/>
    <x v="11"/>
  </r>
  <r>
    <s v="ARIZE AZ 6411                  3KG"/>
    <n v="0"/>
    <n v="30"/>
    <n v="0"/>
    <n v="0"/>
    <n v="30"/>
    <n v="30"/>
    <n v="0"/>
    <n v="0"/>
    <n v="0"/>
    <n v="45"/>
    <s v="ARIZE AZ 6411 3KG-box"/>
    <x v="12"/>
  </r>
  <r>
    <s v="ARIZE AZ 8433 DT               3KG"/>
    <n v="0"/>
    <n v="1140"/>
    <n v="0"/>
    <n v="0"/>
    <n v="1140"/>
    <n v="1140"/>
    <n v="0"/>
    <n v="0"/>
    <n v="0"/>
    <n v="1710"/>
    <s v="ARIZE AZ 8433 DT 3KG-box"/>
    <x v="11"/>
  </r>
  <r>
    <s v="ARIZE BOLD LOC                 3KG"/>
    <n v="116"/>
    <n v="0"/>
    <n v="0"/>
    <n v="0"/>
    <n v="116"/>
    <n v="116"/>
    <n v="0"/>
    <n v="0"/>
    <n v="0"/>
    <n v="174"/>
    <s v="ARIZE BOLD LOC 3KG-box"/>
    <x v="13"/>
  </r>
  <r>
    <s v="ARIZE DHANI                    5KG"/>
    <n v="51"/>
    <n v="240"/>
    <n v="0"/>
    <n v="0"/>
    <n v="291"/>
    <n v="291"/>
    <n v="0"/>
    <n v="0"/>
    <n v="0"/>
    <n v="436.5"/>
    <s v="ARIZE DHANI 5KG-box"/>
    <x v="14"/>
  </r>
  <r>
    <s v="ARIZE DHANI LOC                3KG"/>
    <n v="1336"/>
    <n v="1620"/>
    <n v="0"/>
    <n v="0"/>
    <n v="2956"/>
    <n v="2246"/>
    <n v="0"/>
    <n v="0"/>
    <n v="710"/>
    <n v="2659"/>
    <s v="ARIZE DHANI LOC 3KG-box"/>
    <x v="15"/>
  </r>
  <r>
    <s v="ARIZE TEJ GOLD LOC             3KG"/>
    <n v="145"/>
    <n v="150"/>
    <n v="0"/>
    <n v="0"/>
    <n v="295"/>
    <n v="295"/>
    <n v="0"/>
    <n v="0"/>
    <n v="0"/>
    <n v="442.5"/>
    <s v="ARIZE TEJ GOLD LOC 3KG-box"/>
    <x v="16"/>
  </r>
  <r>
    <s v="CONFIDOR                       100 ML"/>
    <n v="30"/>
    <n v="0"/>
    <n v="0"/>
    <n v="0"/>
    <n v="30"/>
    <n v="30"/>
    <n v="0"/>
    <n v="0"/>
    <n v="0"/>
    <n v="45"/>
    <s v="CONFIDOR 100 ML-box"/>
    <x v="17"/>
  </r>
  <r>
    <s v="CONFIDOR                       50ML"/>
    <n v="90"/>
    <n v="0"/>
    <n v="0"/>
    <n v="0"/>
    <n v="90"/>
    <n v="90"/>
    <n v="0"/>
    <n v="0"/>
    <n v="0"/>
    <n v="135"/>
    <s v="CONFIDOR 50ML-box"/>
    <x v="18"/>
  </r>
  <r>
    <s v="CONFIDOR SUPER                 100ML"/>
    <n v="38"/>
    <n v="50"/>
    <n v="0"/>
    <n v="0"/>
    <n v="88"/>
    <n v="88"/>
    <n v="0"/>
    <n v="0"/>
    <n v="0"/>
    <n v="132"/>
    <s v="CONFIDOR SUPER 100ML-box"/>
    <x v="19"/>
  </r>
  <r>
    <s v="CONFIDOR SUPER                 250ML"/>
    <n v="0"/>
    <n v="20"/>
    <n v="0"/>
    <n v="0"/>
    <n v="20"/>
    <n v="0"/>
    <n v="0"/>
    <n v="0"/>
    <n v="20"/>
    <s v="   -"/>
    <s v="CONFIDOR SUPER 250ML-box"/>
    <x v="20"/>
  </r>
  <r>
    <s v="CONFIDOR SUPER                 500ML"/>
    <n v="0"/>
    <n v="20"/>
    <n v="0"/>
    <n v="0"/>
    <n v="20"/>
    <n v="10"/>
    <n v="0"/>
    <n v="0"/>
    <n v="10"/>
    <n v="5"/>
    <s v="CONFIDOR SUPER 500ML-box"/>
    <x v="21"/>
  </r>
  <r>
    <s v="CONFIDOR SUPER                 50ML"/>
    <n v="80"/>
    <n v="50"/>
    <n v="0"/>
    <n v="0"/>
    <n v="130"/>
    <n v="130"/>
    <n v="0"/>
    <n v="0"/>
    <n v="0"/>
    <n v="195"/>
    <s v="CONFIDOR SUPER 50ML-box"/>
    <x v="22"/>
  </r>
  <r>
    <s v="COUNCIL ACTIV WG30             45GM"/>
    <n v="0"/>
    <n v="80"/>
    <n v="0"/>
    <n v="0"/>
    <n v="80"/>
    <n v="0"/>
    <n v="0"/>
    <n v="0"/>
    <n v="80"/>
    <s v="   -"/>
    <s v="COUNCIL ACTIV WG30 45GM-box"/>
    <x v="23"/>
  </r>
  <r>
    <s v="COUNCIL ACTIV WG30             90GM"/>
    <n v="0"/>
    <n v="120"/>
    <n v="0"/>
    <n v="0"/>
    <n v="120"/>
    <n v="0"/>
    <n v="0"/>
    <n v="0"/>
    <n v="120"/>
    <s v="   -"/>
    <s v="COUNCIL ACTIV WG30 90GM-box"/>
    <x v="24"/>
  </r>
  <r>
    <s v="ETHREL SL39                    100ML"/>
    <n v="40"/>
    <n v="0"/>
    <n v="0"/>
    <n v="0"/>
    <n v="40"/>
    <n v="40"/>
    <n v="0"/>
    <n v="0"/>
    <n v="0"/>
    <n v="60"/>
    <s v="ETHREL SL39 100ML-box"/>
    <x v="25"/>
  </r>
  <r>
    <s v="FOLICUR                        100ML"/>
    <n v="0"/>
    <n v="100"/>
    <n v="0"/>
    <n v="0"/>
    <n v="100"/>
    <n v="50"/>
    <n v="0"/>
    <n v="0"/>
    <n v="50"/>
    <n v="25"/>
    <s v="FOLICUR 100ML-box"/>
    <x v="26"/>
  </r>
  <r>
    <s v="FOLICUR                        1LTR"/>
    <n v="0"/>
    <n v="50"/>
    <n v="0"/>
    <n v="0"/>
    <n v="50"/>
    <n v="50"/>
    <n v="0"/>
    <n v="0"/>
    <n v="0"/>
    <n v="75"/>
    <s v="FOLICUR 1LTR-box"/>
    <x v="27"/>
  </r>
  <r>
    <s v="FOLICUR                        250ML"/>
    <n v="0"/>
    <n v="80"/>
    <n v="0"/>
    <n v="0"/>
    <n v="80"/>
    <n v="9"/>
    <n v="0"/>
    <n v="0"/>
    <n v="71"/>
    <s v="   -"/>
    <s v="FOLICUR 250ML-box"/>
    <x v="28"/>
  </r>
  <r>
    <s v="FOLICUR                        500ML"/>
    <n v="0"/>
    <n v="60"/>
    <n v="0"/>
    <n v="0"/>
    <n v="60"/>
    <n v="50"/>
    <n v="0"/>
    <n v="0"/>
    <n v="10"/>
    <n v="65"/>
    <s v="FOLICUR 500ML-box"/>
    <x v="29"/>
  </r>
  <r>
    <s v="GLAMORE                        50GM"/>
    <n v="14"/>
    <n v="0"/>
    <n v="0"/>
    <n v="0"/>
    <n v="14"/>
    <n v="14"/>
    <n v="0"/>
    <n v="0"/>
    <n v="0"/>
    <n v="21"/>
    <s v="GLAMORE 50GM-box"/>
    <x v="30"/>
  </r>
  <r>
    <s v="JUMP WG80                      2GM"/>
    <n v="0"/>
    <n v="1600"/>
    <n v="0"/>
    <n v="0"/>
    <n v="1600"/>
    <n v="35"/>
    <n v="0"/>
    <n v="0"/>
    <n v="1565"/>
    <s v="   -"/>
    <s v="JUMP WG80 2GM-box"/>
    <x v="31"/>
  </r>
  <r>
    <s v="MONCEREN                       250ML"/>
    <n v="30"/>
    <n v="0"/>
    <n v="0"/>
    <n v="0"/>
    <n v="30"/>
    <n v="30"/>
    <n v="0"/>
    <n v="0"/>
    <n v="0"/>
    <n v="45"/>
    <s v="MONCEREN 250ML-box"/>
    <x v="32"/>
  </r>
  <r>
    <s v="PLANOFIX                       250ML"/>
    <n v="30"/>
    <n v="0"/>
    <n v="0"/>
    <n v="0"/>
    <n v="30"/>
    <n v="30"/>
    <n v="0"/>
    <n v="0"/>
    <n v="0"/>
    <n v="45"/>
    <s v="PLANOFIX 250ML-box"/>
    <x v="33"/>
  </r>
  <r>
    <s v="PLANOFIX SL4                   100ML"/>
    <n v="30"/>
    <n v="0"/>
    <n v="0"/>
    <n v="0"/>
    <n v="30"/>
    <n v="30"/>
    <n v="0"/>
    <n v="0"/>
    <n v="0"/>
    <n v="45"/>
    <s v="PLANOFIX SL4 100ML-box"/>
    <x v="34"/>
  </r>
  <r>
    <s v="REGENT                         1LTR"/>
    <n v="54"/>
    <n v="0"/>
    <n v="0"/>
    <n v="0"/>
    <n v="54"/>
    <n v="54"/>
    <n v="0"/>
    <n v="0"/>
    <n v="0"/>
    <n v="81"/>
    <s v="REGENT 1LTR-box"/>
    <x v="35"/>
  </r>
  <r>
    <s v="REGENT                         500ML"/>
    <n v="34"/>
    <n v="0"/>
    <n v="0"/>
    <n v="0"/>
    <n v="34"/>
    <n v="34"/>
    <n v="0"/>
    <n v="0"/>
    <n v="0"/>
    <n v="51"/>
    <s v="REGENT 500ML-box"/>
    <x v="36"/>
  </r>
  <r>
    <s v="REGENT ULTRA                   4KG"/>
    <n v="0"/>
    <n v="75"/>
    <n v="0"/>
    <n v="0"/>
    <n v="75"/>
    <n v="75"/>
    <n v="0"/>
    <n v="0"/>
    <n v="0"/>
    <n v="112.5"/>
    <s v="REGENT ULTRA 4KG-box"/>
    <x v="37"/>
  </r>
  <r>
    <s v="SPINTOR                        75ML"/>
    <n v="7"/>
    <n v="0"/>
    <n v="0"/>
    <n v="0"/>
    <n v="7"/>
    <n v="7"/>
    <n v="0"/>
    <n v="0"/>
    <n v="0"/>
    <n v="10.5"/>
    <s v="SPINTOR 75ML-box"/>
    <x v="38"/>
  </r>
  <r>
    <s v="SUNRICE                        50GM"/>
    <n v="181"/>
    <n v="1000"/>
    <n v="0"/>
    <n v="0"/>
    <n v="1181"/>
    <n v="1000"/>
    <n v="0"/>
    <n v="0"/>
    <n v="181"/>
    <n v="1319"/>
    <s v="SUNRICE 50GM-box"/>
    <x v="39"/>
  </r>
  <r>
    <s v="TOPSTAR                        35GM"/>
    <n v="0"/>
    <n v="500"/>
    <n v="0"/>
    <n v="0"/>
    <n v="500"/>
    <n v="95"/>
    <n v="0"/>
    <n v="0"/>
    <n v="405"/>
    <s v="   -"/>
    <s v="TOPSTAR 35GM-box"/>
    <x v="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B9B108-FC9A-4415-99BD-0788690CF379}" name="PivotTable4" cacheId="15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O1:V43" firstHeaderRow="0" firstDataRow="1" firstDataCol="1"/>
  <pivotFields count="13">
    <pivotField showAll="0"/>
    <pivotField dataField="1" numFmtId="1" showAll="0"/>
    <pivotField dataField="1" numFmtId="1" showAll="0"/>
    <pivotField dataField="1" numFmtId="1" showAll="0"/>
    <pivotField numFmtId="1" showAll="0"/>
    <pivotField numFmtId="1" showAll="0"/>
    <pivotField dataField="1" numFmtId="1" showAll="0"/>
    <pivotField dataField="1" numFmtId="1" showAll="0"/>
    <pivotField dataField="1" numFmtId="1" showAll="0"/>
    <pivotField dataField="1" showAll="0"/>
    <pivotField showAll="0"/>
    <pivotField showAll="0"/>
    <pivotField axis="axisRow" showAll="0" sortType="ascending">
      <items count="115">
        <item m="1" x="65"/>
        <item m="1" x="81"/>
        <item x="0"/>
        <item m="1" x="109"/>
        <item x="2"/>
        <item x="1"/>
        <item x="3"/>
        <item m="1" x="57"/>
        <item m="1" x="58"/>
        <item m="1" x="102"/>
        <item x="4"/>
        <item m="1" x="110"/>
        <item m="1" x="111"/>
        <item x="6"/>
        <item x="7"/>
        <item m="1" x="97"/>
        <item x="5"/>
        <item x="8"/>
        <item x="10"/>
        <item x="9"/>
        <item x="11"/>
        <item x="13"/>
        <item x="15"/>
        <item x="14"/>
        <item x="16"/>
        <item m="1" x="107"/>
        <item m="1" x="49"/>
        <item m="1" x="68"/>
        <item m="1" x="112"/>
        <item m="1" x="94"/>
        <item m="1" x="80"/>
        <item m="1" x="93"/>
        <item x="18"/>
        <item x="17"/>
        <item x="20"/>
        <item x="21"/>
        <item x="19"/>
        <item x="22"/>
        <item x="24"/>
        <item x="23"/>
        <item m="1" x="105"/>
        <item m="1" x="104"/>
        <item m="1" x="44"/>
        <item m="1" x="45"/>
        <item x="25"/>
        <item m="1" x="67"/>
        <item m="1" x="113"/>
        <item m="1" x="74"/>
        <item m="1" x="75"/>
        <item m="1" x="76"/>
        <item x="27"/>
        <item x="29"/>
        <item x="28"/>
        <item x="26"/>
        <item m="1" x="47"/>
        <item m="1" x="59"/>
        <item m="1" x="95"/>
        <item m="1" x="66"/>
        <item m="1" x="60"/>
        <item m="1" x="61"/>
        <item m="1" x="101"/>
        <item m="1" x="91"/>
        <item x="30"/>
        <item m="1" x="106"/>
        <item x="31"/>
        <item m="1" x="85"/>
        <item m="1" x="62"/>
        <item m="1" x="83"/>
        <item m="1" x="88"/>
        <item m="1" x="89"/>
        <item m="1" x="46"/>
        <item m="1" x="82"/>
        <item m="1" x="92"/>
        <item m="1" x="103"/>
        <item x="32"/>
        <item m="1" x="77"/>
        <item m="1" x="87"/>
        <item m="1" x="53"/>
        <item m="1" x="54"/>
        <item m="1" x="55"/>
        <item x="12"/>
        <item x="33"/>
        <item x="34"/>
        <item m="1" x="41"/>
        <item m="1" x="90"/>
        <item m="1" x="96"/>
        <item m="1" x="73"/>
        <item m="1" x="86"/>
        <item x="35"/>
        <item m="1" x="48"/>
        <item x="36"/>
        <item m="1" x="71"/>
        <item m="1" x="43"/>
        <item x="37"/>
        <item m="1" x="84"/>
        <item m="1" x="78"/>
        <item m="1" x="52"/>
        <item m="1" x="72"/>
        <item m="1" x="42"/>
        <item m="1" x="108"/>
        <item m="1" x="63"/>
        <item m="1" x="51"/>
        <item m="1" x="69"/>
        <item m="1" x="70"/>
        <item m="1" x="50"/>
        <item m="1" x="98"/>
        <item m="1" x="99"/>
        <item m="1" x="100"/>
        <item x="38"/>
        <item x="39"/>
        <item m="1" x="79"/>
        <item x="40"/>
        <item m="1" x="64"/>
        <item m="1" x="56"/>
        <item t="default"/>
      </items>
    </pivotField>
  </pivotFields>
  <rowFields count="1">
    <field x="12"/>
  </rowFields>
  <rowItems count="42">
    <i>
      <x v="2"/>
    </i>
    <i>
      <x v="4"/>
    </i>
    <i>
      <x v="5"/>
    </i>
    <i>
      <x v="6"/>
    </i>
    <i>
      <x v="10"/>
    </i>
    <i>
      <x v="13"/>
    </i>
    <i>
      <x v="14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4"/>
    </i>
    <i>
      <x v="50"/>
    </i>
    <i>
      <x v="51"/>
    </i>
    <i>
      <x v="52"/>
    </i>
    <i>
      <x v="53"/>
    </i>
    <i>
      <x v="62"/>
    </i>
    <i>
      <x v="64"/>
    </i>
    <i>
      <x v="74"/>
    </i>
    <i>
      <x v="80"/>
    </i>
    <i>
      <x v="81"/>
    </i>
    <i>
      <x v="82"/>
    </i>
    <i>
      <x v="88"/>
    </i>
    <i>
      <x v="90"/>
    </i>
    <i>
      <x v="93"/>
    </i>
    <i>
      <x v="108"/>
    </i>
    <i>
      <x v="109"/>
    </i>
    <i>
      <x v="11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OPENING STOCK" fld="1" baseField="0" baseItem="0"/>
    <dataField name="Sum of  PURCHASES" fld="2" baseField="0" baseItem="0"/>
    <dataField name="Sum of PURCHASE RETURN" fld="7" baseField="0" baseItem="0"/>
    <dataField name="Sum of  SALES" fld="6" baseField="0" baseItem="0"/>
    <dataField name="Sum of  SALE RETURN" fld="3" baseField="0" baseItem="0"/>
    <dataField name="Sum of REPL./ OTHERS2" fld="8" baseField="0" baseItem="0"/>
    <dataField name="Sum of CLOSING STOCK" fld="9" baseField="0" baseItem="0"/>
  </dataFields>
  <formats count="10"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12" type="button" dataOnly="0" labelOnly="1" outline="0" axis="axisRow" fieldPosition="0"/>
    </format>
    <format dxfId="21">
      <pivotArea dataOnly="0" labelOnly="1" fieldPosition="0">
        <references count="1">
          <reference field="12" count="1">
            <x v="92"/>
          </reference>
        </references>
      </pivotArea>
    </format>
    <format dxfId="20">
      <pivotArea dataOnly="0" labelOnly="1" grandRow="1" outline="0" fieldPosition="0"/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field="12" type="button" dataOnly="0" labelOnly="1" outline="0" axis="axisRow" fieldPosition="0"/>
    </format>
    <format dxfId="16">
      <pivotArea dataOnly="0" labelOnly="1" fieldPosition="0">
        <references count="1">
          <reference field="12" count="1">
            <x v="92"/>
          </reference>
        </references>
      </pivotArea>
    </format>
    <format dxfId="15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Q51"/>
  <sheetViews>
    <sheetView topLeftCell="J2" workbookViewId="0">
      <selection activeCell="Q11" sqref="Q11"/>
    </sheetView>
  </sheetViews>
  <sheetFormatPr defaultRowHeight="14.4" x14ac:dyDescent="0.3"/>
  <cols>
    <col min="1" max="1" width="44.44140625" bestFit="1" customWidth="1"/>
    <col min="2" max="2" width="9.44140625" bestFit="1" customWidth="1"/>
    <col min="3" max="3" width="12.44140625" bestFit="1" customWidth="1"/>
    <col min="4" max="4" width="8.44140625" bestFit="1" customWidth="1"/>
    <col min="5" max="5" width="8.5546875" bestFit="1" customWidth="1"/>
    <col min="6" max="7" width="8" bestFit="1" customWidth="1"/>
    <col min="8" max="8" width="11.21875" bestFit="1" customWidth="1"/>
    <col min="9" max="9" width="8.5546875" bestFit="1" customWidth="1"/>
    <col min="10" max="10" width="9.44140625" bestFit="1" customWidth="1"/>
    <col min="11" max="11" width="16.21875" bestFit="1" customWidth="1"/>
    <col min="12" max="12" width="24.88671875" bestFit="1" customWidth="1"/>
  </cols>
  <sheetData>
    <row r="1" spans="1:17" ht="15.6" x14ac:dyDescent="0.3">
      <c r="A1" s="69" t="s">
        <v>60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7" x14ac:dyDescent="0.3">
      <c r="A2" s="67" t="s">
        <v>61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7" x14ac:dyDescent="0.3">
      <c r="A3" s="67" t="s">
        <v>62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7" x14ac:dyDescent="0.3">
      <c r="A4" s="68" t="s">
        <v>63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7" x14ac:dyDescent="0.3">
      <c r="A5" s="52" t="s">
        <v>27</v>
      </c>
      <c r="B5" s="52" t="s">
        <v>28</v>
      </c>
      <c r="C5" s="52" t="s">
        <v>34</v>
      </c>
      <c r="D5" s="52" t="s">
        <v>35</v>
      </c>
      <c r="E5" s="52" t="s">
        <v>36</v>
      </c>
      <c r="F5" s="52" t="s">
        <v>19</v>
      </c>
      <c r="G5" s="52" t="s">
        <v>34</v>
      </c>
      <c r="H5" s="52" t="s">
        <v>30</v>
      </c>
      <c r="I5" s="52" t="s">
        <v>36</v>
      </c>
      <c r="J5" s="52" t="s">
        <v>33</v>
      </c>
      <c r="K5" s="52" t="s">
        <v>64</v>
      </c>
    </row>
    <row r="6" spans="1:17" x14ac:dyDescent="0.3">
      <c r="A6" s="53"/>
      <c r="B6" s="52" t="s">
        <v>29</v>
      </c>
      <c r="C6" s="52" t="s">
        <v>37</v>
      </c>
      <c r="D6" s="52" t="s">
        <v>32</v>
      </c>
      <c r="E6" s="52" t="s">
        <v>38</v>
      </c>
      <c r="F6" s="52" t="s">
        <v>29</v>
      </c>
      <c r="G6" s="52" t="s">
        <v>31</v>
      </c>
      <c r="H6" s="52" t="s">
        <v>32</v>
      </c>
      <c r="I6" s="52" t="s">
        <v>38</v>
      </c>
      <c r="J6" s="52" t="s">
        <v>29</v>
      </c>
      <c r="K6" s="52" t="s">
        <v>65</v>
      </c>
      <c r="L6" s="57" t="s">
        <v>66</v>
      </c>
      <c r="M6" s="57" t="s">
        <v>67</v>
      </c>
      <c r="O6" s="58" t="s">
        <v>68</v>
      </c>
      <c r="Q6" s="59" t="s">
        <v>69</v>
      </c>
    </row>
    <row r="7" spans="1:17" hidden="1" x14ac:dyDescent="0.3">
      <c r="A7" s="54" t="s">
        <v>70</v>
      </c>
      <c r="B7" s="55">
        <v>420</v>
      </c>
      <c r="C7" s="55">
        <v>125</v>
      </c>
      <c r="D7" s="55">
        <v>0</v>
      </c>
      <c r="E7" s="55">
        <v>0</v>
      </c>
      <c r="F7" s="55">
        <v>545</v>
      </c>
      <c r="G7" s="55">
        <v>420</v>
      </c>
      <c r="H7" s="55">
        <v>0</v>
      </c>
      <c r="I7" s="55">
        <v>0</v>
      </c>
      <c r="J7" s="55">
        <v>125</v>
      </c>
      <c r="K7" s="55">
        <v>505</v>
      </c>
      <c r="L7" t="str">
        <f>TRIM(A7)</f>
        <v>ADMIRE 2GM</v>
      </c>
      <c r="M7">
        <f>IFERROR(VLOOKUP(L7,'[2]A SALE'!$E$5:$F$40,2,0),0)</f>
        <v>420</v>
      </c>
      <c r="N7" t="b">
        <f>M7=G7</f>
        <v>1</v>
      </c>
      <c r="O7">
        <f>IFERROR(VLOOKUP(L7,'[2]A PURCH'!$E$5:$F$34,2,0),0)</f>
        <v>125</v>
      </c>
      <c r="P7" t="b">
        <f>O7=C7</f>
        <v>1</v>
      </c>
    </row>
    <row r="8" spans="1:17" hidden="1" x14ac:dyDescent="0.3">
      <c r="A8" s="54" t="s">
        <v>71</v>
      </c>
      <c r="B8" s="55">
        <v>0</v>
      </c>
      <c r="C8" s="55">
        <v>20</v>
      </c>
      <c r="D8" s="55">
        <v>0</v>
      </c>
      <c r="E8" s="55">
        <v>0</v>
      </c>
      <c r="F8" s="55">
        <v>20</v>
      </c>
      <c r="G8" s="55">
        <v>14</v>
      </c>
      <c r="H8" s="55">
        <v>0</v>
      </c>
      <c r="I8" s="55">
        <v>0</v>
      </c>
      <c r="J8" s="55">
        <v>6</v>
      </c>
      <c r="K8" s="55">
        <v>15</v>
      </c>
      <c r="L8" t="str">
        <f t="shared" ref="L8:L48" si="0">TRIM(A8)</f>
        <v>ADORA 1LTR</v>
      </c>
      <c r="M8">
        <f>IFERROR(VLOOKUP(L8,'[2]A SALE'!$E$5:$F$40,2,0),0)</f>
        <v>14</v>
      </c>
      <c r="N8" t="b">
        <f t="shared" ref="N8:N48" si="1">M8=G8</f>
        <v>1</v>
      </c>
      <c r="O8">
        <f>IFERROR(VLOOKUP(L8,'[2]A PURCH'!$E$5:$F$34,2,0),0)</f>
        <v>20</v>
      </c>
      <c r="P8" t="b">
        <f t="shared" ref="P8:P48" si="2">O8=C8</f>
        <v>1</v>
      </c>
    </row>
    <row r="9" spans="1:17" hidden="1" x14ac:dyDescent="0.3">
      <c r="A9" s="54" t="s">
        <v>72</v>
      </c>
      <c r="B9" s="55">
        <v>0</v>
      </c>
      <c r="C9" s="55">
        <v>100</v>
      </c>
      <c r="D9" s="55">
        <v>0</v>
      </c>
      <c r="E9" s="55">
        <v>0</v>
      </c>
      <c r="F9" s="55">
        <v>100</v>
      </c>
      <c r="G9" s="55">
        <v>50</v>
      </c>
      <c r="H9" s="55">
        <v>0</v>
      </c>
      <c r="I9" s="55">
        <v>0</v>
      </c>
      <c r="J9" s="55">
        <v>50</v>
      </c>
      <c r="K9" s="55">
        <v>25</v>
      </c>
      <c r="L9" t="str">
        <f t="shared" si="0"/>
        <v>ADORA 200ML</v>
      </c>
      <c r="M9">
        <f>IFERROR(VLOOKUP(L9,'[2]A SALE'!$E$5:$F$40,2,0),0)</f>
        <v>50</v>
      </c>
      <c r="N9" t="b">
        <f t="shared" si="1"/>
        <v>1</v>
      </c>
      <c r="O9">
        <f>IFERROR(VLOOKUP(L9,'[2]A PURCH'!$E$5:$F$34,2,0),0)</f>
        <v>100</v>
      </c>
      <c r="P9" t="b">
        <f t="shared" si="2"/>
        <v>1</v>
      </c>
    </row>
    <row r="10" spans="1:17" hidden="1" x14ac:dyDescent="0.3">
      <c r="A10" s="54" t="s">
        <v>73</v>
      </c>
      <c r="B10" s="55">
        <v>0</v>
      </c>
      <c r="C10" s="55">
        <v>40</v>
      </c>
      <c r="D10" s="55">
        <v>0</v>
      </c>
      <c r="E10" s="55">
        <v>0</v>
      </c>
      <c r="F10" s="55">
        <v>40</v>
      </c>
      <c r="G10" s="55">
        <v>40</v>
      </c>
      <c r="H10" s="55">
        <v>0</v>
      </c>
      <c r="I10" s="55">
        <v>0</v>
      </c>
      <c r="J10" s="55">
        <v>0</v>
      </c>
      <c r="K10" s="55">
        <v>60</v>
      </c>
      <c r="L10" t="str">
        <f t="shared" si="0"/>
        <v>ADORA 500ML</v>
      </c>
      <c r="M10">
        <f>IFERROR(VLOOKUP(L10,'[2]A SALE'!$E$5:$F$40,2,0),0)</f>
        <v>40</v>
      </c>
      <c r="N10" t="b">
        <f t="shared" si="1"/>
        <v>1</v>
      </c>
      <c r="O10">
        <f>IFERROR(VLOOKUP(L10,'[2]A PURCH'!$E$5:$F$34,2,0),0)</f>
        <v>40</v>
      </c>
      <c r="P10" t="b">
        <f t="shared" si="2"/>
        <v>1</v>
      </c>
    </row>
    <row r="11" spans="1:17" x14ac:dyDescent="0.3">
      <c r="A11" s="54" t="s">
        <v>74</v>
      </c>
      <c r="B11" s="55">
        <v>30</v>
      </c>
      <c r="C11" s="55">
        <v>50</v>
      </c>
      <c r="D11" s="55">
        <v>0</v>
      </c>
      <c r="E11" s="55">
        <v>0</v>
      </c>
      <c r="F11" s="55">
        <v>80</v>
      </c>
      <c r="G11" s="55">
        <v>35</v>
      </c>
      <c r="H11" s="55">
        <v>0</v>
      </c>
      <c r="I11" s="55">
        <v>0</v>
      </c>
      <c r="J11" s="55">
        <v>45</v>
      </c>
      <c r="K11" s="60">
        <v>7.5</v>
      </c>
      <c r="L11" t="str">
        <f t="shared" si="0"/>
        <v>ALANTO 100ML</v>
      </c>
      <c r="M11">
        <f>IFERROR(VLOOKUP(L11,'[2]A SALE'!$E$5:$F$40,2,0),0)</f>
        <v>5</v>
      </c>
      <c r="N11" t="b">
        <f t="shared" si="1"/>
        <v>0</v>
      </c>
      <c r="O11">
        <f>IFERROR(VLOOKUP(L11,'[2]A PURCH'!$E$5:$F$34,2,0),0)</f>
        <v>50</v>
      </c>
      <c r="P11" t="b">
        <f t="shared" si="2"/>
        <v>1</v>
      </c>
      <c r="Q11" s="61" t="s">
        <v>75</v>
      </c>
    </row>
    <row r="12" spans="1:17" hidden="1" x14ac:dyDescent="0.3">
      <c r="A12" s="54" t="s">
        <v>76</v>
      </c>
      <c r="B12" s="56" t="s">
        <v>77</v>
      </c>
      <c r="C12" s="55">
        <v>50</v>
      </c>
      <c r="D12" s="55">
        <v>0</v>
      </c>
      <c r="E12" s="55">
        <v>0</v>
      </c>
      <c r="F12" s="55">
        <v>48</v>
      </c>
      <c r="G12" s="55">
        <v>0</v>
      </c>
      <c r="H12" s="55">
        <v>0</v>
      </c>
      <c r="I12" s="55">
        <v>0</v>
      </c>
      <c r="J12" s="55">
        <v>48</v>
      </c>
      <c r="K12" s="56" t="s">
        <v>78</v>
      </c>
      <c r="L12" t="str">
        <f t="shared" si="0"/>
        <v>ANTRACOL 100GM</v>
      </c>
      <c r="M12">
        <f>IFERROR(VLOOKUP(L12,'[2]A SALE'!$E$5:$F$40,2,0),0)</f>
        <v>0</v>
      </c>
      <c r="N12" t="b">
        <f t="shared" si="1"/>
        <v>1</v>
      </c>
      <c r="O12">
        <f>IFERROR(VLOOKUP(L12,'[2]A PURCH'!$E$5:$F$34,2,0),0)</f>
        <v>50</v>
      </c>
      <c r="P12" t="b">
        <f t="shared" si="2"/>
        <v>1</v>
      </c>
    </row>
    <row r="13" spans="1:17" hidden="1" x14ac:dyDescent="0.3">
      <c r="A13" s="54" t="s">
        <v>79</v>
      </c>
      <c r="B13" s="55">
        <v>0</v>
      </c>
      <c r="C13" s="55">
        <v>20</v>
      </c>
      <c r="D13" s="55">
        <v>0</v>
      </c>
      <c r="E13" s="55">
        <v>0</v>
      </c>
      <c r="F13" s="55">
        <v>20</v>
      </c>
      <c r="G13" s="55">
        <v>0</v>
      </c>
      <c r="H13" s="55">
        <v>0</v>
      </c>
      <c r="I13" s="55">
        <v>0</v>
      </c>
      <c r="J13" s="55">
        <v>20</v>
      </c>
      <c r="K13" s="56" t="s">
        <v>78</v>
      </c>
      <c r="L13" t="str">
        <f t="shared" si="0"/>
        <v>ANTRACOL 1 KG</v>
      </c>
      <c r="M13">
        <f>IFERROR(VLOOKUP(L13,'[2]A SALE'!$E$5:$F$40,2,0),0)</f>
        <v>0</v>
      </c>
      <c r="N13" t="b">
        <f t="shared" si="1"/>
        <v>1</v>
      </c>
      <c r="O13">
        <f>IFERROR(VLOOKUP(L13,'[2]A PURCH'!$E$5:$F$34,2,0),0)</f>
        <v>20</v>
      </c>
      <c r="P13" t="b">
        <f t="shared" si="2"/>
        <v>1</v>
      </c>
    </row>
    <row r="14" spans="1:17" hidden="1" x14ac:dyDescent="0.3">
      <c r="A14" s="54" t="s">
        <v>80</v>
      </c>
      <c r="B14" s="55">
        <v>20</v>
      </c>
      <c r="C14" s="55">
        <v>0</v>
      </c>
      <c r="D14" s="55">
        <v>0</v>
      </c>
      <c r="E14" s="55">
        <v>0</v>
      </c>
      <c r="F14" s="55">
        <v>20</v>
      </c>
      <c r="G14" s="55">
        <v>20</v>
      </c>
      <c r="H14" s="55">
        <v>0</v>
      </c>
      <c r="I14" s="55">
        <v>0</v>
      </c>
      <c r="J14" s="55">
        <v>0</v>
      </c>
      <c r="K14" s="55">
        <v>30</v>
      </c>
      <c r="L14" t="str">
        <f t="shared" si="0"/>
        <v>ANTRACOL 500GM</v>
      </c>
      <c r="M14">
        <f>IFERROR(VLOOKUP(L14,'[2]A SALE'!$E$5:$F$40,2,0),0)</f>
        <v>20</v>
      </c>
      <c r="N14" t="b">
        <f t="shared" si="1"/>
        <v>1</v>
      </c>
      <c r="O14">
        <f>IFERROR(VLOOKUP(L14,'[2]A PURCH'!$E$5:$F$34,2,0),0)</f>
        <v>0</v>
      </c>
      <c r="P14" t="b">
        <f t="shared" si="2"/>
        <v>1</v>
      </c>
    </row>
    <row r="15" spans="1:17" hidden="1" x14ac:dyDescent="0.3">
      <c r="A15" s="54" t="s">
        <v>81</v>
      </c>
      <c r="B15" s="55">
        <v>70</v>
      </c>
      <c r="C15" s="55">
        <v>740</v>
      </c>
      <c r="D15" s="55">
        <v>0</v>
      </c>
      <c r="E15" s="55">
        <v>0</v>
      </c>
      <c r="F15" s="55">
        <v>810</v>
      </c>
      <c r="G15" s="55">
        <v>810</v>
      </c>
      <c r="H15" s="55">
        <v>0</v>
      </c>
      <c r="I15" s="55">
        <v>0</v>
      </c>
      <c r="J15" s="55">
        <v>0</v>
      </c>
      <c r="K15" s="55">
        <v>1215</v>
      </c>
      <c r="L15" t="str">
        <f t="shared" si="0"/>
        <v>ARIZE 6129 GOLD LOC 3KG</v>
      </c>
      <c r="M15">
        <f>IFERROR(VLOOKUP(L15,'[2]A SALE'!$E$5:$F$40,2,0),0)</f>
        <v>810</v>
      </c>
      <c r="N15" t="b">
        <f t="shared" si="1"/>
        <v>1</v>
      </c>
      <c r="O15">
        <f>IFERROR(VLOOKUP(L15,'[2]A PURCH'!$E$5:$F$34,2,0),0)</f>
        <v>740</v>
      </c>
      <c r="P15" t="b">
        <f t="shared" si="2"/>
        <v>1</v>
      </c>
    </row>
    <row r="16" spans="1:17" hidden="1" x14ac:dyDescent="0.3">
      <c r="A16" s="54" t="s">
        <v>82</v>
      </c>
      <c r="B16" s="55">
        <v>190</v>
      </c>
      <c r="C16" s="55">
        <v>204</v>
      </c>
      <c r="D16" s="55">
        <v>0</v>
      </c>
      <c r="E16" s="55">
        <v>0</v>
      </c>
      <c r="F16" s="55">
        <v>394</v>
      </c>
      <c r="G16" s="55">
        <v>394</v>
      </c>
      <c r="H16" s="55">
        <v>0</v>
      </c>
      <c r="I16" s="55">
        <v>0</v>
      </c>
      <c r="J16" s="55">
        <v>0</v>
      </c>
      <c r="K16" s="55">
        <v>591</v>
      </c>
      <c r="L16" t="str">
        <f t="shared" si="0"/>
        <v>ARIZE 6444 5KG</v>
      </c>
      <c r="M16">
        <f>IFERROR(VLOOKUP(L16,'[2]A SALE'!$E$5:$F$40,2,0),0)</f>
        <v>394</v>
      </c>
      <c r="N16" t="b">
        <f t="shared" si="1"/>
        <v>1</v>
      </c>
      <c r="O16">
        <f>IFERROR(VLOOKUP(L16,'[2]A PURCH'!$E$5:$F$34,2,0),0)</f>
        <v>204</v>
      </c>
      <c r="P16" t="b">
        <f t="shared" si="2"/>
        <v>1</v>
      </c>
    </row>
    <row r="17" spans="1:16" hidden="1" x14ac:dyDescent="0.3">
      <c r="A17" s="54" t="s">
        <v>83</v>
      </c>
      <c r="B17" s="55">
        <v>296</v>
      </c>
      <c r="C17" s="55">
        <v>350</v>
      </c>
      <c r="D17" s="55">
        <v>0</v>
      </c>
      <c r="E17" s="55">
        <v>0</v>
      </c>
      <c r="F17" s="55">
        <v>646</v>
      </c>
      <c r="G17" s="55">
        <v>546</v>
      </c>
      <c r="H17" s="55">
        <v>0</v>
      </c>
      <c r="I17" s="55">
        <v>0</v>
      </c>
      <c r="J17" s="55">
        <v>100</v>
      </c>
      <c r="K17" s="55">
        <v>719</v>
      </c>
      <c r="L17" t="str">
        <f t="shared" si="0"/>
        <v>ARIZE 6444 GOLD 3KG</v>
      </c>
      <c r="M17">
        <f>IFERROR(VLOOKUP(L17,'[2]A SALE'!$E$5:$F$40,2,0),0)</f>
        <v>546</v>
      </c>
      <c r="N17" t="b">
        <f t="shared" si="1"/>
        <v>1</v>
      </c>
      <c r="O17">
        <f>IFERROR(VLOOKUP(L17,'[2]A PURCH'!$E$5:$F$34,2,0),0)</f>
        <v>350</v>
      </c>
      <c r="P17" t="b">
        <f t="shared" si="2"/>
        <v>1</v>
      </c>
    </row>
    <row r="18" spans="1:16" hidden="1" x14ac:dyDescent="0.3">
      <c r="A18" s="54" t="s">
        <v>84</v>
      </c>
      <c r="B18" s="55">
        <v>848</v>
      </c>
      <c r="C18" s="55">
        <v>200</v>
      </c>
      <c r="D18" s="55">
        <v>0</v>
      </c>
      <c r="E18" s="55">
        <v>0</v>
      </c>
      <c r="F18" s="55">
        <v>1048</v>
      </c>
      <c r="G18" s="55">
        <v>1030</v>
      </c>
      <c r="H18" s="55">
        <v>0</v>
      </c>
      <c r="I18" s="55">
        <v>0</v>
      </c>
      <c r="J18" s="55">
        <v>18</v>
      </c>
      <c r="K18" s="55">
        <v>1527</v>
      </c>
      <c r="L18" t="str">
        <f t="shared" si="0"/>
        <v>ARIZE 8433 3KG</v>
      </c>
      <c r="M18">
        <f>IFERROR(VLOOKUP(L18,'[2]A SALE'!$E$5:$F$40,2,0),0)</f>
        <v>1030</v>
      </c>
      <c r="N18" t="b">
        <f t="shared" si="1"/>
        <v>1</v>
      </c>
      <c r="O18">
        <f>IFERROR(VLOOKUP(L18,'[2]A PURCH'!$E$5:$F$34,2,0),0)</f>
        <v>200</v>
      </c>
      <c r="P18" t="b">
        <f t="shared" si="2"/>
        <v>1</v>
      </c>
    </row>
    <row r="19" spans="1:16" hidden="1" x14ac:dyDescent="0.3">
      <c r="A19" s="54" t="s">
        <v>85</v>
      </c>
      <c r="B19" s="55">
        <v>0</v>
      </c>
      <c r="C19" s="55">
        <v>30</v>
      </c>
      <c r="D19" s="55">
        <v>0</v>
      </c>
      <c r="E19" s="55">
        <v>0</v>
      </c>
      <c r="F19" s="55">
        <v>30</v>
      </c>
      <c r="G19" s="55">
        <v>30</v>
      </c>
      <c r="H19" s="55">
        <v>0</v>
      </c>
      <c r="I19" s="55">
        <v>0</v>
      </c>
      <c r="J19" s="55">
        <v>0</v>
      </c>
      <c r="K19" s="55">
        <v>45</v>
      </c>
      <c r="L19" t="str">
        <f t="shared" si="0"/>
        <v>ARIZE AZ 6411 3KG</v>
      </c>
      <c r="M19">
        <f>IFERROR(VLOOKUP(L19,'[2]A SALE'!$E$5:$F$40,2,0),0)</f>
        <v>30</v>
      </c>
      <c r="N19" t="b">
        <f t="shared" si="1"/>
        <v>1</v>
      </c>
      <c r="O19">
        <f>IFERROR(VLOOKUP(L19,'[2]A PURCH'!$E$5:$F$34,2,0),0)</f>
        <v>30</v>
      </c>
      <c r="P19" t="b">
        <f t="shared" si="2"/>
        <v>1</v>
      </c>
    </row>
    <row r="20" spans="1:16" hidden="1" x14ac:dyDescent="0.3">
      <c r="A20" s="54" t="s">
        <v>86</v>
      </c>
      <c r="B20" s="55">
        <v>0</v>
      </c>
      <c r="C20" s="55">
        <v>1140</v>
      </c>
      <c r="D20" s="55">
        <v>0</v>
      </c>
      <c r="E20" s="55">
        <v>0</v>
      </c>
      <c r="F20" s="55">
        <v>1140</v>
      </c>
      <c r="G20" s="55">
        <v>1140</v>
      </c>
      <c r="H20" s="55">
        <v>0</v>
      </c>
      <c r="I20" s="55">
        <v>0</v>
      </c>
      <c r="J20" s="55">
        <v>0</v>
      </c>
      <c r="K20" s="55">
        <v>1710</v>
      </c>
      <c r="L20" t="str">
        <f t="shared" si="0"/>
        <v>ARIZE AZ 8433 DT 3KG</v>
      </c>
      <c r="M20">
        <f>IFERROR(VLOOKUP(L20,'[2]A SALE'!$E$5:$F$40,2,0),0)</f>
        <v>1140</v>
      </c>
      <c r="N20" t="b">
        <f t="shared" si="1"/>
        <v>1</v>
      </c>
      <c r="O20">
        <f>IFERROR(VLOOKUP(L20,'[2]A PURCH'!$E$5:$F$34,2,0),0)</f>
        <v>1140</v>
      </c>
      <c r="P20" t="b">
        <f t="shared" si="2"/>
        <v>1</v>
      </c>
    </row>
    <row r="21" spans="1:16" hidden="1" x14ac:dyDescent="0.3">
      <c r="A21" s="54" t="s">
        <v>87</v>
      </c>
      <c r="B21" s="55">
        <v>116</v>
      </c>
      <c r="C21" s="55">
        <v>0</v>
      </c>
      <c r="D21" s="55">
        <v>0</v>
      </c>
      <c r="E21" s="55">
        <v>0</v>
      </c>
      <c r="F21" s="55">
        <v>116</v>
      </c>
      <c r="G21" s="55">
        <v>116</v>
      </c>
      <c r="H21" s="55">
        <v>0</v>
      </c>
      <c r="I21" s="55">
        <v>0</v>
      </c>
      <c r="J21" s="55">
        <v>0</v>
      </c>
      <c r="K21" s="55">
        <v>174</v>
      </c>
      <c r="L21" t="str">
        <f t="shared" si="0"/>
        <v>ARIZE BOLD LOC 3KG</v>
      </c>
      <c r="M21">
        <f>IFERROR(VLOOKUP(L21,'[2]A SALE'!$E$5:$F$40,2,0),0)</f>
        <v>116</v>
      </c>
      <c r="N21" t="b">
        <f t="shared" si="1"/>
        <v>1</v>
      </c>
      <c r="O21">
        <f>IFERROR(VLOOKUP(L21,'[2]A PURCH'!$E$5:$F$34,2,0),0)</f>
        <v>0</v>
      </c>
      <c r="P21" t="b">
        <f t="shared" si="2"/>
        <v>1</v>
      </c>
    </row>
    <row r="22" spans="1:16" hidden="1" x14ac:dyDescent="0.3">
      <c r="A22" s="54" t="s">
        <v>88</v>
      </c>
      <c r="B22" s="55">
        <v>51</v>
      </c>
      <c r="C22" s="55">
        <v>240</v>
      </c>
      <c r="D22" s="55">
        <v>0</v>
      </c>
      <c r="E22" s="55">
        <v>0</v>
      </c>
      <c r="F22" s="55">
        <v>291</v>
      </c>
      <c r="G22" s="55">
        <v>291</v>
      </c>
      <c r="H22" s="55">
        <v>0</v>
      </c>
      <c r="I22" s="55">
        <v>0</v>
      </c>
      <c r="J22" s="55">
        <v>0</v>
      </c>
      <c r="K22" s="60">
        <v>436.5</v>
      </c>
      <c r="L22" t="str">
        <f t="shared" si="0"/>
        <v>ARIZE DHANI 5KG</v>
      </c>
      <c r="M22">
        <f>IFERROR(VLOOKUP(L22,'[2]A SALE'!$E$5:$F$40,2,0),0)</f>
        <v>291</v>
      </c>
      <c r="N22" t="b">
        <f t="shared" si="1"/>
        <v>1</v>
      </c>
      <c r="O22">
        <f>IFERROR(VLOOKUP(L22,'[2]A PURCH'!$E$5:$F$34,2,0),0)</f>
        <v>240</v>
      </c>
      <c r="P22" t="b">
        <f t="shared" si="2"/>
        <v>1</v>
      </c>
    </row>
    <row r="23" spans="1:16" hidden="1" x14ac:dyDescent="0.3">
      <c r="A23" s="54" t="s">
        <v>89</v>
      </c>
      <c r="B23" s="55">
        <v>1336</v>
      </c>
      <c r="C23" s="55">
        <v>1620</v>
      </c>
      <c r="D23" s="55">
        <v>0</v>
      </c>
      <c r="E23" s="55">
        <v>0</v>
      </c>
      <c r="F23" s="55">
        <v>2956</v>
      </c>
      <c r="G23" s="55">
        <v>2246</v>
      </c>
      <c r="H23" s="55">
        <v>0</v>
      </c>
      <c r="I23" s="55">
        <v>0</v>
      </c>
      <c r="J23" s="55">
        <v>710</v>
      </c>
      <c r="K23" s="55">
        <v>2659</v>
      </c>
      <c r="L23" t="str">
        <f t="shared" si="0"/>
        <v>ARIZE DHANI LOC 3KG</v>
      </c>
      <c r="M23">
        <f>IFERROR(VLOOKUP(L23,'[2]A SALE'!$E$5:$F$40,2,0),0)</f>
        <v>2246</v>
      </c>
      <c r="N23" t="b">
        <f t="shared" si="1"/>
        <v>1</v>
      </c>
      <c r="O23">
        <f>IFERROR(VLOOKUP(L23,'[2]A PURCH'!$E$5:$F$34,2,0),0)</f>
        <v>1620</v>
      </c>
      <c r="P23" t="b">
        <f t="shared" si="2"/>
        <v>1</v>
      </c>
    </row>
    <row r="24" spans="1:16" hidden="1" x14ac:dyDescent="0.3">
      <c r="A24" s="54" t="s">
        <v>90</v>
      </c>
      <c r="B24" s="55">
        <v>145</v>
      </c>
      <c r="C24" s="55">
        <v>150</v>
      </c>
      <c r="D24" s="55">
        <v>0</v>
      </c>
      <c r="E24" s="55">
        <v>0</v>
      </c>
      <c r="F24" s="55">
        <v>295</v>
      </c>
      <c r="G24" s="55">
        <v>295</v>
      </c>
      <c r="H24" s="55">
        <v>0</v>
      </c>
      <c r="I24" s="55">
        <v>0</v>
      </c>
      <c r="J24" s="55">
        <v>0</v>
      </c>
      <c r="K24" s="60">
        <v>442.5</v>
      </c>
      <c r="L24" t="str">
        <f t="shared" si="0"/>
        <v>ARIZE TEJ GOLD LOC 3KG</v>
      </c>
      <c r="M24">
        <f>IFERROR(VLOOKUP(L24,'[2]A SALE'!$E$5:$F$40,2,0),0)</f>
        <v>295</v>
      </c>
      <c r="N24" t="b">
        <f t="shared" si="1"/>
        <v>1</v>
      </c>
      <c r="O24">
        <f>IFERROR(VLOOKUP(L24,'[2]A PURCH'!$E$5:$F$34,2,0),0)</f>
        <v>150</v>
      </c>
      <c r="P24" t="b">
        <f t="shared" si="2"/>
        <v>1</v>
      </c>
    </row>
    <row r="25" spans="1:16" hidden="1" x14ac:dyDescent="0.3">
      <c r="A25" s="54" t="s">
        <v>91</v>
      </c>
      <c r="B25" s="55">
        <v>30</v>
      </c>
      <c r="C25" s="55">
        <v>0</v>
      </c>
      <c r="D25" s="55">
        <v>0</v>
      </c>
      <c r="E25" s="55">
        <v>0</v>
      </c>
      <c r="F25" s="55">
        <v>30</v>
      </c>
      <c r="G25" s="55">
        <v>30</v>
      </c>
      <c r="H25" s="55">
        <v>0</v>
      </c>
      <c r="I25" s="55">
        <v>0</v>
      </c>
      <c r="J25" s="55">
        <v>0</v>
      </c>
      <c r="K25" s="55">
        <v>45</v>
      </c>
      <c r="L25" t="str">
        <f t="shared" si="0"/>
        <v>CONFIDOR 100 ML</v>
      </c>
      <c r="M25">
        <f>IFERROR(VLOOKUP(L25,'[2]A SALE'!$E$5:$F$40,2,0),0)</f>
        <v>30</v>
      </c>
      <c r="N25" t="b">
        <f t="shared" si="1"/>
        <v>1</v>
      </c>
      <c r="O25">
        <f>IFERROR(VLOOKUP(L25,'[2]A PURCH'!$E$5:$F$34,2,0),0)</f>
        <v>0</v>
      </c>
      <c r="P25" t="b">
        <f t="shared" si="2"/>
        <v>1</v>
      </c>
    </row>
    <row r="26" spans="1:16" hidden="1" x14ac:dyDescent="0.3">
      <c r="A26" s="54" t="s">
        <v>92</v>
      </c>
      <c r="B26" s="55">
        <v>90</v>
      </c>
      <c r="C26" s="55">
        <v>0</v>
      </c>
      <c r="D26" s="55">
        <v>0</v>
      </c>
      <c r="E26" s="55">
        <v>0</v>
      </c>
      <c r="F26" s="55">
        <v>90</v>
      </c>
      <c r="G26" s="55">
        <v>90</v>
      </c>
      <c r="H26" s="55">
        <v>0</v>
      </c>
      <c r="I26" s="55">
        <v>0</v>
      </c>
      <c r="J26" s="55">
        <v>0</v>
      </c>
      <c r="K26" s="55">
        <v>135</v>
      </c>
      <c r="L26" t="str">
        <f t="shared" si="0"/>
        <v>CONFIDOR 50ML</v>
      </c>
      <c r="M26">
        <f>IFERROR(VLOOKUP(L26,'[2]A SALE'!$E$5:$F$40,2,0),0)</f>
        <v>90</v>
      </c>
      <c r="N26" t="b">
        <f t="shared" si="1"/>
        <v>1</v>
      </c>
      <c r="O26">
        <f>IFERROR(VLOOKUP(L26,'[2]A PURCH'!$E$5:$F$34,2,0),0)</f>
        <v>0</v>
      </c>
      <c r="P26" t="b">
        <f t="shared" si="2"/>
        <v>1</v>
      </c>
    </row>
    <row r="27" spans="1:16" hidden="1" x14ac:dyDescent="0.3">
      <c r="A27" s="54" t="s">
        <v>93</v>
      </c>
      <c r="B27" s="55">
        <v>38</v>
      </c>
      <c r="C27" s="55">
        <v>50</v>
      </c>
      <c r="D27" s="55">
        <v>0</v>
      </c>
      <c r="E27" s="55">
        <v>0</v>
      </c>
      <c r="F27" s="55">
        <v>88</v>
      </c>
      <c r="G27" s="55">
        <v>88</v>
      </c>
      <c r="H27" s="55">
        <v>0</v>
      </c>
      <c r="I27" s="55">
        <v>0</v>
      </c>
      <c r="J27" s="55">
        <v>0</v>
      </c>
      <c r="K27" s="55">
        <v>132</v>
      </c>
      <c r="L27" t="str">
        <f t="shared" si="0"/>
        <v>CONFIDOR SUPER 100ML</v>
      </c>
      <c r="M27">
        <f>IFERROR(VLOOKUP(L27,'[2]A SALE'!$E$5:$F$40,2,0),0)</f>
        <v>88</v>
      </c>
      <c r="N27" t="b">
        <f t="shared" si="1"/>
        <v>1</v>
      </c>
      <c r="O27">
        <f>IFERROR(VLOOKUP(L27,'[2]A PURCH'!$E$5:$F$34,2,0),0)</f>
        <v>50</v>
      </c>
      <c r="P27" t="b">
        <f t="shared" si="2"/>
        <v>1</v>
      </c>
    </row>
    <row r="28" spans="1:16" hidden="1" x14ac:dyDescent="0.3">
      <c r="A28" s="54" t="s">
        <v>94</v>
      </c>
      <c r="B28" s="55">
        <v>0</v>
      </c>
      <c r="C28" s="55">
        <v>20</v>
      </c>
      <c r="D28" s="55">
        <v>0</v>
      </c>
      <c r="E28" s="55">
        <v>0</v>
      </c>
      <c r="F28" s="55">
        <v>20</v>
      </c>
      <c r="G28" s="55">
        <v>0</v>
      </c>
      <c r="H28" s="55">
        <v>0</v>
      </c>
      <c r="I28" s="55">
        <v>0</v>
      </c>
      <c r="J28" s="55">
        <v>20</v>
      </c>
      <c r="K28" s="56" t="s">
        <v>78</v>
      </c>
      <c r="L28" t="str">
        <f t="shared" si="0"/>
        <v>CONFIDOR SUPER 250ML</v>
      </c>
      <c r="M28">
        <f>IFERROR(VLOOKUP(L28,'[2]A SALE'!$E$5:$F$40,2,0),0)</f>
        <v>0</v>
      </c>
      <c r="N28" t="b">
        <f t="shared" si="1"/>
        <v>1</v>
      </c>
      <c r="O28">
        <f>IFERROR(VLOOKUP(L28,'[2]A PURCH'!$E$5:$F$34,2,0),0)</f>
        <v>20</v>
      </c>
      <c r="P28" t="b">
        <f t="shared" si="2"/>
        <v>1</v>
      </c>
    </row>
    <row r="29" spans="1:16" hidden="1" x14ac:dyDescent="0.3">
      <c r="A29" s="54" t="s">
        <v>95</v>
      </c>
      <c r="B29" s="55">
        <v>0</v>
      </c>
      <c r="C29" s="55">
        <v>20</v>
      </c>
      <c r="D29" s="55">
        <v>0</v>
      </c>
      <c r="E29" s="55">
        <v>0</v>
      </c>
      <c r="F29" s="55">
        <v>20</v>
      </c>
      <c r="G29" s="55">
        <v>10</v>
      </c>
      <c r="H29" s="55">
        <v>0</v>
      </c>
      <c r="I29" s="55">
        <v>0</v>
      </c>
      <c r="J29" s="55">
        <v>10</v>
      </c>
      <c r="K29" s="55">
        <v>5</v>
      </c>
      <c r="L29" t="str">
        <f t="shared" si="0"/>
        <v>CONFIDOR SUPER 500ML</v>
      </c>
      <c r="M29">
        <f>IFERROR(VLOOKUP(L29,'[2]A SALE'!$E$5:$F$40,2,0),0)</f>
        <v>10</v>
      </c>
      <c r="N29" t="b">
        <f t="shared" si="1"/>
        <v>1</v>
      </c>
      <c r="O29">
        <f>IFERROR(VLOOKUP(L29,'[2]A PURCH'!$E$5:$F$34,2,0),0)</f>
        <v>20</v>
      </c>
      <c r="P29" t="b">
        <f t="shared" si="2"/>
        <v>1</v>
      </c>
    </row>
    <row r="30" spans="1:16" hidden="1" x14ac:dyDescent="0.3">
      <c r="A30" s="54" t="s">
        <v>96</v>
      </c>
      <c r="B30" s="55">
        <v>80</v>
      </c>
      <c r="C30" s="55">
        <v>50</v>
      </c>
      <c r="D30" s="55">
        <v>0</v>
      </c>
      <c r="E30" s="55">
        <v>0</v>
      </c>
      <c r="F30" s="55">
        <v>130</v>
      </c>
      <c r="G30" s="55">
        <v>130</v>
      </c>
      <c r="H30" s="55">
        <v>0</v>
      </c>
      <c r="I30" s="55">
        <v>0</v>
      </c>
      <c r="J30" s="55">
        <v>0</v>
      </c>
      <c r="K30" s="55">
        <v>195</v>
      </c>
      <c r="L30" t="str">
        <f t="shared" si="0"/>
        <v>CONFIDOR SUPER 50ML</v>
      </c>
      <c r="M30">
        <f>IFERROR(VLOOKUP(L30,'[2]A SALE'!$E$5:$F$40,2,0),0)</f>
        <v>130</v>
      </c>
      <c r="N30" t="b">
        <f t="shared" si="1"/>
        <v>1</v>
      </c>
      <c r="O30">
        <f>IFERROR(VLOOKUP(L30,'[2]A PURCH'!$E$5:$F$34,2,0),0)</f>
        <v>50</v>
      </c>
      <c r="P30" t="b">
        <f t="shared" si="2"/>
        <v>1</v>
      </c>
    </row>
    <row r="31" spans="1:16" hidden="1" x14ac:dyDescent="0.3">
      <c r="A31" s="54" t="s">
        <v>97</v>
      </c>
      <c r="B31" s="55">
        <v>0</v>
      </c>
      <c r="C31" s="55">
        <v>80</v>
      </c>
      <c r="D31" s="55">
        <v>0</v>
      </c>
      <c r="E31" s="55">
        <v>0</v>
      </c>
      <c r="F31" s="55">
        <v>80</v>
      </c>
      <c r="G31" s="55">
        <v>0</v>
      </c>
      <c r="H31" s="55">
        <v>0</v>
      </c>
      <c r="I31" s="55">
        <v>0</v>
      </c>
      <c r="J31" s="55">
        <v>80</v>
      </c>
      <c r="K31" s="56" t="s">
        <v>78</v>
      </c>
      <c r="L31" t="str">
        <f t="shared" si="0"/>
        <v>COUNCIL ACTIV WG30 45GM</v>
      </c>
      <c r="M31">
        <f>IFERROR(VLOOKUP(L31,'[2]A SALE'!$E$5:$F$40,2,0),0)</f>
        <v>0</v>
      </c>
      <c r="N31" t="b">
        <f t="shared" si="1"/>
        <v>1</v>
      </c>
      <c r="O31">
        <f>IFERROR(VLOOKUP(L31,'[2]A PURCH'!$E$5:$F$34,2,0),0)</f>
        <v>80</v>
      </c>
      <c r="P31" t="b">
        <f t="shared" si="2"/>
        <v>1</v>
      </c>
    </row>
    <row r="32" spans="1:16" hidden="1" x14ac:dyDescent="0.3">
      <c r="A32" s="54" t="s">
        <v>98</v>
      </c>
      <c r="B32" s="55">
        <v>0</v>
      </c>
      <c r="C32" s="55">
        <v>120</v>
      </c>
      <c r="D32" s="55">
        <v>0</v>
      </c>
      <c r="E32" s="55">
        <v>0</v>
      </c>
      <c r="F32" s="55">
        <v>120</v>
      </c>
      <c r="G32" s="55">
        <v>0</v>
      </c>
      <c r="H32" s="55">
        <v>0</v>
      </c>
      <c r="I32" s="55">
        <v>0</v>
      </c>
      <c r="J32" s="55">
        <v>120</v>
      </c>
      <c r="K32" s="56" t="s">
        <v>78</v>
      </c>
      <c r="L32" t="str">
        <f t="shared" si="0"/>
        <v>COUNCIL ACTIV WG30 90GM</v>
      </c>
      <c r="M32">
        <f>IFERROR(VLOOKUP(L32,'[2]A SALE'!$E$5:$F$40,2,0),0)</f>
        <v>0</v>
      </c>
      <c r="N32" t="b">
        <f t="shared" si="1"/>
        <v>1</v>
      </c>
      <c r="O32">
        <f>IFERROR(VLOOKUP(L32,'[2]A PURCH'!$E$5:$F$34,2,0),0)</f>
        <v>120</v>
      </c>
      <c r="P32" t="b">
        <f t="shared" si="2"/>
        <v>1</v>
      </c>
    </row>
    <row r="33" spans="1:17" hidden="1" x14ac:dyDescent="0.3">
      <c r="A33" s="54" t="s">
        <v>99</v>
      </c>
      <c r="B33" s="55">
        <v>40</v>
      </c>
      <c r="C33" s="55">
        <v>0</v>
      </c>
      <c r="D33" s="55">
        <v>0</v>
      </c>
      <c r="E33" s="55">
        <v>0</v>
      </c>
      <c r="F33" s="55">
        <v>40</v>
      </c>
      <c r="G33" s="55">
        <v>40</v>
      </c>
      <c r="H33" s="55">
        <v>0</v>
      </c>
      <c r="I33" s="55">
        <v>0</v>
      </c>
      <c r="J33" s="55">
        <v>0</v>
      </c>
      <c r="K33" s="55">
        <v>60</v>
      </c>
      <c r="L33" t="str">
        <f t="shared" si="0"/>
        <v>ETHREL SL39 100ML</v>
      </c>
      <c r="M33">
        <f>IFERROR(VLOOKUP(L33,'[2]A SALE'!$E$5:$F$40,2,0),0)</f>
        <v>40</v>
      </c>
      <c r="N33" t="b">
        <f t="shared" si="1"/>
        <v>1</v>
      </c>
      <c r="O33">
        <f>IFERROR(VLOOKUP(L33,'[2]A PURCH'!$E$5:$F$34,2,0),0)</f>
        <v>0</v>
      </c>
      <c r="P33" t="b">
        <f t="shared" si="2"/>
        <v>1</v>
      </c>
    </row>
    <row r="34" spans="1:17" hidden="1" x14ac:dyDescent="0.3">
      <c r="A34" s="54" t="s">
        <v>100</v>
      </c>
      <c r="B34" s="55">
        <v>0</v>
      </c>
      <c r="C34" s="55">
        <v>100</v>
      </c>
      <c r="D34" s="55">
        <v>0</v>
      </c>
      <c r="E34" s="55">
        <v>0</v>
      </c>
      <c r="F34" s="55">
        <v>100</v>
      </c>
      <c r="G34" s="55">
        <v>50</v>
      </c>
      <c r="H34" s="55">
        <v>0</v>
      </c>
      <c r="I34" s="55">
        <v>0</v>
      </c>
      <c r="J34" s="55">
        <v>50</v>
      </c>
      <c r="K34" s="55">
        <v>25</v>
      </c>
      <c r="L34" t="str">
        <f t="shared" si="0"/>
        <v>FOLICUR 100ML</v>
      </c>
      <c r="M34">
        <f>IFERROR(VLOOKUP(L34,'[2]A SALE'!$E$5:$F$40,2,0),0)</f>
        <v>50</v>
      </c>
      <c r="N34" t="b">
        <f t="shared" si="1"/>
        <v>1</v>
      </c>
      <c r="O34">
        <f>IFERROR(VLOOKUP(L34,'[2]A PURCH'!$E$5:$F$34,2,0),0)</f>
        <v>100</v>
      </c>
      <c r="P34" t="b">
        <f t="shared" si="2"/>
        <v>1</v>
      </c>
    </row>
    <row r="35" spans="1:17" hidden="1" x14ac:dyDescent="0.3">
      <c r="A35" s="54" t="s">
        <v>101</v>
      </c>
      <c r="B35" s="55">
        <v>0</v>
      </c>
      <c r="C35" s="55">
        <v>50</v>
      </c>
      <c r="D35" s="55">
        <v>0</v>
      </c>
      <c r="E35" s="55">
        <v>0</v>
      </c>
      <c r="F35" s="55">
        <v>50</v>
      </c>
      <c r="G35" s="55">
        <v>50</v>
      </c>
      <c r="H35" s="55">
        <v>0</v>
      </c>
      <c r="I35" s="55">
        <v>0</v>
      </c>
      <c r="J35" s="55">
        <v>0</v>
      </c>
      <c r="K35" s="55">
        <v>75</v>
      </c>
      <c r="L35" t="str">
        <f t="shared" si="0"/>
        <v>FOLICUR 1LTR</v>
      </c>
      <c r="M35">
        <f>IFERROR(VLOOKUP(L35,'[2]A SALE'!$E$5:$F$40,2,0),0)</f>
        <v>50</v>
      </c>
      <c r="N35" t="b">
        <f t="shared" si="1"/>
        <v>1</v>
      </c>
      <c r="O35">
        <f>IFERROR(VLOOKUP(L35,'[2]A PURCH'!$E$5:$F$34,2,0),0)</f>
        <v>50</v>
      </c>
      <c r="P35" t="b">
        <f t="shared" si="2"/>
        <v>1</v>
      </c>
    </row>
    <row r="36" spans="1:17" hidden="1" x14ac:dyDescent="0.3">
      <c r="A36" s="54" t="s">
        <v>102</v>
      </c>
      <c r="B36" s="55">
        <v>0</v>
      </c>
      <c r="C36" s="55">
        <v>80</v>
      </c>
      <c r="D36" s="55">
        <v>0</v>
      </c>
      <c r="E36" s="55">
        <v>0</v>
      </c>
      <c r="F36" s="55">
        <v>80</v>
      </c>
      <c r="G36" s="55">
        <v>9</v>
      </c>
      <c r="H36" s="55">
        <v>0</v>
      </c>
      <c r="I36" s="55">
        <v>0</v>
      </c>
      <c r="J36" s="55">
        <v>71</v>
      </c>
      <c r="K36" s="56" t="s">
        <v>78</v>
      </c>
      <c r="L36" t="str">
        <f t="shared" si="0"/>
        <v>FOLICUR 250ML</v>
      </c>
      <c r="M36">
        <f>IFERROR(VLOOKUP(L36,'[2]A SALE'!$E$5:$F$40,2,0),0)</f>
        <v>9</v>
      </c>
      <c r="N36" t="b">
        <f t="shared" si="1"/>
        <v>1</v>
      </c>
      <c r="O36">
        <f>IFERROR(VLOOKUP(L36,'[2]A PURCH'!$E$5:$F$34,2,0),0)</f>
        <v>80</v>
      </c>
      <c r="P36" t="b">
        <f t="shared" si="2"/>
        <v>1</v>
      </c>
    </row>
    <row r="37" spans="1:17" hidden="1" x14ac:dyDescent="0.3">
      <c r="A37" s="54" t="s">
        <v>103</v>
      </c>
      <c r="B37" s="55">
        <v>0</v>
      </c>
      <c r="C37" s="55">
        <v>60</v>
      </c>
      <c r="D37" s="55">
        <v>0</v>
      </c>
      <c r="E37" s="55">
        <v>0</v>
      </c>
      <c r="F37" s="55">
        <v>60</v>
      </c>
      <c r="G37" s="55">
        <v>50</v>
      </c>
      <c r="H37" s="55">
        <v>0</v>
      </c>
      <c r="I37" s="55">
        <v>0</v>
      </c>
      <c r="J37" s="55">
        <v>10</v>
      </c>
      <c r="K37" s="55">
        <v>65</v>
      </c>
      <c r="L37" t="str">
        <f t="shared" si="0"/>
        <v>FOLICUR 500ML</v>
      </c>
      <c r="M37">
        <f>IFERROR(VLOOKUP(L37,'[2]A SALE'!$E$5:$F$40,2,0),0)</f>
        <v>50</v>
      </c>
      <c r="N37" t="b">
        <f t="shared" si="1"/>
        <v>1</v>
      </c>
      <c r="O37">
        <f>IFERROR(VLOOKUP(L37,'[2]A PURCH'!$E$5:$F$34,2,0),0)</f>
        <v>60</v>
      </c>
      <c r="P37" t="b">
        <f t="shared" si="2"/>
        <v>1</v>
      </c>
    </row>
    <row r="38" spans="1:17" hidden="1" x14ac:dyDescent="0.3">
      <c r="A38" s="54" t="s">
        <v>104</v>
      </c>
      <c r="B38" s="55">
        <v>14</v>
      </c>
      <c r="C38" s="55">
        <v>0</v>
      </c>
      <c r="D38" s="55">
        <v>0</v>
      </c>
      <c r="E38" s="55">
        <v>0</v>
      </c>
      <c r="F38" s="55">
        <v>14</v>
      </c>
      <c r="G38" s="55">
        <v>14</v>
      </c>
      <c r="H38" s="55">
        <v>0</v>
      </c>
      <c r="I38" s="55">
        <v>0</v>
      </c>
      <c r="J38" s="55">
        <v>0</v>
      </c>
      <c r="K38" s="55">
        <v>21</v>
      </c>
      <c r="L38" t="str">
        <f t="shared" si="0"/>
        <v>GLAMORE 50GM</v>
      </c>
      <c r="M38">
        <f>IFERROR(VLOOKUP(L38,'[2]A SALE'!$E$5:$F$40,2,0),0)</f>
        <v>14</v>
      </c>
      <c r="N38" t="b">
        <f t="shared" si="1"/>
        <v>1</v>
      </c>
      <c r="O38">
        <f>IFERROR(VLOOKUP(L38,'[2]A PURCH'!$E$5:$F$34,2,0),0)</f>
        <v>0</v>
      </c>
      <c r="P38" t="b">
        <f t="shared" si="2"/>
        <v>1</v>
      </c>
    </row>
    <row r="39" spans="1:17" hidden="1" x14ac:dyDescent="0.3">
      <c r="A39" s="54" t="s">
        <v>105</v>
      </c>
      <c r="B39" s="55">
        <v>0</v>
      </c>
      <c r="C39" s="55">
        <v>1600</v>
      </c>
      <c r="D39" s="55">
        <v>0</v>
      </c>
      <c r="E39" s="55">
        <v>0</v>
      </c>
      <c r="F39" s="55">
        <v>1600</v>
      </c>
      <c r="G39" s="55">
        <v>35</v>
      </c>
      <c r="H39" s="55">
        <v>0</v>
      </c>
      <c r="I39" s="55">
        <v>0</v>
      </c>
      <c r="J39" s="55">
        <v>1565</v>
      </c>
      <c r="K39" s="56" t="s">
        <v>78</v>
      </c>
      <c r="L39" t="str">
        <f t="shared" si="0"/>
        <v>JUMP WG80 2GM</v>
      </c>
      <c r="M39">
        <f>IFERROR(VLOOKUP(L39,'[2]A SALE'!$E$5:$F$40,2,0),0)</f>
        <v>35</v>
      </c>
      <c r="N39" t="b">
        <f t="shared" si="1"/>
        <v>1</v>
      </c>
      <c r="O39">
        <f>IFERROR(VLOOKUP(L39,'[2]A PURCH'!$E$5:$F$34,2,0),0)</f>
        <v>1600</v>
      </c>
      <c r="P39" t="b">
        <f t="shared" si="2"/>
        <v>1</v>
      </c>
    </row>
    <row r="40" spans="1:17" x14ac:dyDescent="0.3">
      <c r="A40" s="54" t="s">
        <v>106</v>
      </c>
      <c r="B40" s="55">
        <v>30</v>
      </c>
      <c r="C40" s="55">
        <v>0</v>
      </c>
      <c r="D40" s="55">
        <v>0</v>
      </c>
      <c r="E40" s="55">
        <v>0</v>
      </c>
      <c r="F40" s="55">
        <v>30</v>
      </c>
      <c r="G40" s="55">
        <v>30</v>
      </c>
      <c r="H40" s="55">
        <v>0</v>
      </c>
      <c r="I40" s="55">
        <v>0</v>
      </c>
      <c r="J40" s="55">
        <v>0</v>
      </c>
      <c r="K40" s="55">
        <v>45</v>
      </c>
      <c r="L40" t="str">
        <f t="shared" si="0"/>
        <v>MONCEREN 250ML</v>
      </c>
      <c r="M40">
        <f>IFERROR(VLOOKUP(L40,'[2]A SALE'!$E$5:$F$40,2,0),0)</f>
        <v>20</v>
      </c>
      <c r="N40" t="b">
        <f t="shared" si="1"/>
        <v>0</v>
      </c>
      <c r="O40">
        <f>IFERROR(VLOOKUP(L40,'[2]A PURCH'!$E$5:$F$34,2,0),0)</f>
        <v>0</v>
      </c>
      <c r="P40" t="b">
        <f t="shared" si="2"/>
        <v>1</v>
      </c>
      <c r="Q40" s="61" t="s">
        <v>75</v>
      </c>
    </row>
    <row r="41" spans="1:17" x14ac:dyDescent="0.3">
      <c r="A41" s="54" t="s">
        <v>107</v>
      </c>
      <c r="B41" s="55">
        <v>30</v>
      </c>
      <c r="C41" s="55">
        <v>0</v>
      </c>
      <c r="D41" s="55">
        <v>0</v>
      </c>
      <c r="E41" s="55">
        <v>0</v>
      </c>
      <c r="F41" s="55">
        <v>30</v>
      </c>
      <c r="G41" s="55">
        <v>30</v>
      </c>
      <c r="H41" s="55">
        <v>0</v>
      </c>
      <c r="I41" s="55">
        <v>0</v>
      </c>
      <c r="J41" s="55">
        <v>0</v>
      </c>
      <c r="K41" s="55">
        <v>45</v>
      </c>
      <c r="L41" t="str">
        <f t="shared" si="0"/>
        <v>PLANOFIX 250ML</v>
      </c>
      <c r="M41">
        <f>IFERROR(VLOOKUP(L41,'[2]A SALE'!$E$5:$F$40,2,0),0)</f>
        <v>0</v>
      </c>
      <c r="N41" t="b">
        <f t="shared" si="1"/>
        <v>0</v>
      </c>
      <c r="O41">
        <f>IFERROR(VLOOKUP(L41,'[2]A PURCH'!$E$5:$F$34,2,0),0)</f>
        <v>0</v>
      </c>
      <c r="P41" t="b">
        <f t="shared" si="2"/>
        <v>1</v>
      </c>
      <c r="Q41" s="61" t="s">
        <v>75</v>
      </c>
    </row>
    <row r="42" spans="1:17" hidden="1" x14ac:dyDescent="0.3">
      <c r="A42" s="54" t="s">
        <v>108</v>
      </c>
      <c r="B42" s="55">
        <v>30</v>
      </c>
      <c r="C42" s="55">
        <v>0</v>
      </c>
      <c r="D42" s="55">
        <v>0</v>
      </c>
      <c r="E42" s="55">
        <v>0</v>
      </c>
      <c r="F42" s="55">
        <v>30</v>
      </c>
      <c r="G42" s="55">
        <v>30</v>
      </c>
      <c r="H42" s="55">
        <v>0</v>
      </c>
      <c r="I42" s="55">
        <v>0</v>
      </c>
      <c r="J42" s="55">
        <v>0</v>
      </c>
      <c r="K42" s="55">
        <v>45</v>
      </c>
      <c r="L42" t="str">
        <f t="shared" si="0"/>
        <v>PLANOFIX SL4 100ML</v>
      </c>
      <c r="M42">
        <f>IFERROR(VLOOKUP(L42,'[2]A SALE'!$E$5:$F$40,2,0),0)</f>
        <v>30</v>
      </c>
      <c r="N42" t="b">
        <f t="shared" si="1"/>
        <v>1</v>
      </c>
      <c r="O42">
        <f>IFERROR(VLOOKUP(L42,'[2]A PURCH'!$E$5:$F$34,2,0),0)</f>
        <v>0</v>
      </c>
      <c r="P42" t="b">
        <f t="shared" si="2"/>
        <v>1</v>
      </c>
    </row>
    <row r="43" spans="1:17" hidden="1" x14ac:dyDescent="0.3">
      <c r="A43" s="54" t="s">
        <v>109</v>
      </c>
      <c r="B43" s="55">
        <v>54</v>
      </c>
      <c r="C43" s="55">
        <v>0</v>
      </c>
      <c r="D43" s="55">
        <v>0</v>
      </c>
      <c r="E43" s="55">
        <v>0</v>
      </c>
      <c r="F43" s="55">
        <v>54</v>
      </c>
      <c r="G43" s="55">
        <v>54</v>
      </c>
      <c r="H43" s="55">
        <v>0</v>
      </c>
      <c r="I43" s="55">
        <v>0</v>
      </c>
      <c r="J43" s="55">
        <v>0</v>
      </c>
      <c r="K43" s="55">
        <v>81</v>
      </c>
      <c r="L43" t="str">
        <f t="shared" si="0"/>
        <v>REGENT 1LTR</v>
      </c>
      <c r="M43">
        <f>IFERROR(VLOOKUP(L43,'[2]A SALE'!$E$5:$F$40,2,0),0)</f>
        <v>54</v>
      </c>
      <c r="N43" t="b">
        <f t="shared" si="1"/>
        <v>1</v>
      </c>
      <c r="O43">
        <f>IFERROR(VLOOKUP(L43,'[2]A PURCH'!$E$5:$F$34,2,0),0)</f>
        <v>0</v>
      </c>
      <c r="P43" t="b">
        <f t="shared" si="2"/>
        <v>1</v>
      </c>
    </row>
    <row r="44" spans="1:17" hidden="1" x14ac:dyDescent="0.3">
      <c r="A44" s="54" t="s">
        <v>110</v>
      </c>
      <c r="B44" s="55">
        <v>34</v>
      </c>
      <c r="C44" s="55">
        <v>0</v>
      </c>
      <c r="D44" s="55">
        <v>0</v>
      </c>
      <c r="E44" s="55">
        <v>0</v>
      </c>
      <c r="F44" s="55">
        <v>34</v>
      </c>
      <c r="G44" s="55">
        <v>34</v>
      </c>
      <c r="H44" s="55">
        <v>0</v>
      </c>
      <c r="I44" s="55">
        <v>0</v>
      </c>
      <c r="J44" s="55">
        <v>0</v>
      </c>
      <c r="K44" s="55">
        <v>51</v>
      </c>
      <c r="L44" t="str">
        <f t="shared" si="0"/>
        <v>REGENT 500ML</v>
      </c>
      <c r="M44">
        <f>IFERROR(VLOOKUP(L44,'[2]A SALE'!$E$5:$F$40,2,0),0)</f>
        <v>34</v>
      </c>
      <c r="N44" t="b">
        <f t="shared" si="1"/>
        <v>1</v>
      </c>
      <c r="O44">
        <f>IFERROR(VLOOKUP(L44,'[2]A PURCH'!$E$5:$F$34,2,0),0)</f>
        <v>0</v>
      </c>
      <c r="P44" t="b">
        <f t="shared" si="2"/>
        <v>1</v>
      </c>
    </row>
    <row r="45" spans="1:17" hidden="1" x14ac:dyDescent="0.3">
      <c r="A45" s="54" t="s">
        <v>111</v>
      </c>
      <c r="B45" s="55">
        <v>0</v>
      </c>
      <c r="C45" s="55">
        <v>75</v>
      </c>
      <c r="D45" s="55">
        <v>0</v>
      </c>
      <c r="E45" s="55">
        <v>0</v>
      </c>
      <c r="F45" s="55">
        <v>75</v>
      </c>
      <c r="G45" s="55">
        <v>75</v>
      </c>
      <c r="H45" s="55">
        <v>0</v>
      </c>
      <c r="I45" s="55">
        <v>0</v>
      </c>
      <c r="J45" s="55">
        <v>0</v>
      </c>
      <c r="K45" s="60">
        <v>112.5</v>
      </c>
      <c r="L45" t="str">
        <f t="shared" si="0"/>
        <v>REGENT ULTRA 4KG</v>
      </c>
      <c r="M45">
        <f>IFERROR(VLOOKUP(L45,'[2]A SALE'!$E$5:$F$40,2,0),0)</f>
        <v>75</v>
      </c>
      <c r="N45" t="b">
        <f t="shared" si="1"/>
        <v>1</v>
      </c>
      <c r="O45">
        <f>IFERROR(VLOOKUP(L45,'[2]A PURCH'!$E$5:$F$34,2,0),0)</f>
        <v>75</v>
      </c>
      <c r="P45" t="b">
        <f t="shared" si="2"/>
        <v>1</v>
      </c>
    </row>
    <row r="46" spans="1:17" hidden="1" x14ac:dyDescent="0.3">
      <c r="A46" s="54" t="s">
        <v>112</v>
      </c>
      <c r="B46" s="55">
        <v>7</v>
      </c>
      <c r="C46" s="55">
        <v>0</v>
      </c>
      <c r="D46" s="55">
        <v>0</v>
      </c>
      <c r="E46" s="55">
        <v>0</v>
      </c>
      <c r="F46" s="55">
        <v>7</v>
      </c>
      <c r="G46" s="55">
        <v>7</v>
      </c>
      <c r="H46" s="55">
        <v>0</v>
      </c>
      <c r="I46" s="55">
        <v>0</v>
      </c>
      <c r="J46" s="55">
        <v>0</v>
      </c>
      <c r="K46" s="60">
        <v>10.5</v>
      </c>
      <c r="L46" t="str">
        <f t="shared" si="0"/>
        <v>SPINTOR 75ML</v>
      </c>
      <c r="M46">
        <f>IFERROR(VLOOKUP(L46,'[2]A SALE'!$E$5:$F$40,2,0),0)</f>
        <v>7</v>
      </c>
      <c r="N46" t="b">
        <f t="shared" si="1"/>
        <v>1</v>
      </c>
      <c r="O46">
        <f>IFERROR(VLOOKUP(L46,'[2]A PURCH'!$E$5:$F$34,2,0),0)</f>
        <v>0</v>
      </c>
      <c r="P46" t="b">
        <f t="shared" si="2"/>
        <v>1</v>
      </c>
    </row>
    <row r="47" spans="1:17" hidden="1" x14ac:dyDescent="0.3">
      <c r="A47" s="54" t="s">
        <v>113</v>
      </c>
      <c r="B47" s="55">
        <v>181</v>
      </c>
      <c r="C47" s="55">
        <v>1000</v>
      </c>
      <c r="D47" s="55">
        <v>0</v>
      </c>
      <c r="E47" s="55">
        <v>0</v>
      </c>
      <c r="F47" s="55">
        <v>1181</v>
      </c>
      <c r="G47" s="55">
        <v>1000</v>
      </c>
      <c r="H47" s="55">
        <v>0</v>
      </c>
      <c r="I47" s="55">
        <v>0</v>
      </c>
      <c r="J47" s="55">
        <v>181</v>
      </c>
      <c r="K47" s="55">
        <v>1319</v>
      </c>
      <c r="L47" t="str">
        <f t="shared" si="0"/>
        <v>SUNRICE 50GM</v>
      </c>
      <c r="M47">
        <f>IFERROR(VLOOKUP(L47,'[2]A SALE'!$E$5:$F$40,2,0),0)</f>
        <v>1000</v>
      </c>
      <c r="N47" t="b">
        <f t="shared" si="1"/>
        <v>1</v>
      </c>
      <c r="O47">
        <f>IFERROR(VLOOKUP(L47,'[2]A PURCH'!$E$5:$F$34,2,0),0)</f>
        <v>1000</v>
      </c>
      <c r="P47" t="b">
        <f t="shared" si="2"/>
        <v>1</v>
      </c>
    </row>
    <row r="48" spans="1:17" hidden="1" x14ac:dyDescent="0.3">
      <c r="A48" s="54" t="s">
        <v>114</v>
      </c>
      <c r="B48" s="55">
        <v>0</v>
      </c>
      <c r="C48" s="55">
        <v>500</v>
      </c>
      <c r="D48" s="55">
        <v>0</v>
      </c>
      <c r="E48" s="55">
        <v>0</v>
      </c>
      <c r="F48" s="55">
        <v>500</v>
      </c>
      <c r="G48" s="55">
        <v>95</v>
      </c>
      <c r="H48" s="55">
        <v>0</v>
      </c>
      <c r="I48" s="55">
        <v>0</v>
      </c>
      <c r="J48" s="55">
        <v>405</v>
      </c>
      <c r="K48" s="56" t="s">
        <v>78</v>
      </c>
      <c r="L48" t="str">
        <f t="shared" si="0"/>
        <v>TOPSTAR 35GM</v>
      </c>
      <c r="M48">
        <f>IFERROR(VLOOKUP(L48,'[2]A SALE'!$E$5:$F$40,2,0),0)</f>
        <v>95</v>
      </c>
      <c r="N48" t="b">
        <f t="shared" si="1"/>
        <v>1</v>
      </c>
      <c r="O48">
        <f>IFERROR(VLOOKUP(L48,'[2]A PURCH'!$E$5:$F$34,2,0),0)</f>
        <v>500</v>
      </c>
      <c r="P48" t="b">
        <f t="shared" si="2"/>
        <v>1</v>
      </c>
    </row>
    <row r="49" spans="1:11" hidden="1" x14ac:dyDescent="0.3">
      <c r="A49" s="56" t="s">
        <v>39</v>
      </c>
      <c r="B49" s="55">
        <v>4178</v>
      </c>
      <c r="C49" s="55">
        <v>8884</v>
      </c>
      <c r="D49" s="55">
        <v>0</v>
      </c>
      <c r="E49" s="55">
        <v>0</v>
      </c>
      <c r="F49" s="55">
        <v>13062</v>
      </c>
      <c r="G49" s="55">
        <v>9428</v>
      </c>
      <c r="H49" s="55">
        <v>0</v>
      </c>
      <c r="I49" s="55">
        <v>0</v>
      </c>
      <c r="J49" s="55">
        <v>3634</v>
      </c>
      <c r="K49" s="55">
        <v>12629</v>
      </c>
    </row>
    <row r="50" spans="1:11" hidden="1" x14ac:dyDescent="0.3">
      <c r="A50" s="56" t="s">
        <v>40</v>
      </c>
      <c r="B50" s="55">
        <v>3584606</v>
      </c>
      <c r="C50" s="55">
        <v>6178962</v>
      </c>
      <c r="D50" s="55">
        <v>0</v>
      </c>
      <c r="E50" s="55">
        <v>0</v>
      </c>
      <c r="F50" s="55">
        <v>9763567</v>
      </c>
      <c r="G50" s="55">
        <v>8948653</v>
      </c>
      <c r="H50" s="55">
        <v>0</v>
      </c>
      <c r="I50" s="55">
        <v>0</v>
      </c>
      <c r="J50" s="56" t="s">
        <v>34</v>
      </c>
      <c r="K50" s="55">
        <v>147539211525190</v>
      </c>
    </row>
    <row r="51" spans="1:11" hidden="1" x14ac:dyDescent="0.3">
      <c r="A51" s="66" t="s">
        <v>115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</row>
  </sheetData>
  <autoFilter ref="A6:Q51" xr:uid="{00000000-0001-0000-0000-000000000000}">
    <filterColumn colId="16">
      <customFilters>
        <customFilter operator="notEqual" val=" "/>
      </customFilters>
    </filterColumn>
  </autoFilter>
  <mergeCells count="5">
    <mergeCell ref="A51:K51"/>
    <mergeCell ref="A3:K3"/>
    <mergeCell ref="A4:K4"/>
    <mergeCell ref="A1:K1"/>
    <mergeCell ref="A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V43"/>
  <sheetViews>
    <sheetView workbookViewId="0">
      <selection activeCell="B26" sqref="B26"/>
    </sheetView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21.6640625" style="29" customWidth="1"/>
    <col min="9" max="9" width="18.6640625" style="29" customWidth="1"/>
    <col min="10" max="10" width="19.33203125" style="29" customWidth="1"/>
    <col min="11" max="11" width="14" style="29" customWidth="1"/>
    <col min="12" max="12" width="32.77734375" style="30" bestFit="1" customWidth="1"/>
    <col min="13" max="13" width="35.33203125" style="30" bestFit="1" customWidth="1"/>
    <col min="14" max="14" width="32.6640625" style="30" bestFit="1" customWidth="1"/>
    <col min="15" max="15" width="39.6640625" style="50" bestFit="1" customWidth="1"/>
    <col min="16" max="16" width="21.6640625" style="50" bestFit="1" customWidth="1"/>
    <col min="17" max="17" width="18.21875" style="50" bestFit="1" customWidth="1"/>
    <col min="18" max="18" width="24.21875" style="50" bestFit="1" customWidth="1"/>
    <col min="19" max="19" width="13.109375" style="50" bestFit="1" customWidth="1"/>
    <col min="20" max="20" width="19.5546875" style="50" bestFit="1" customWidth="1"/>
    <col min="21" max="21" width="21.44140625" style="50" bestFit="1" customWidth="1"/>
    <col min="22" max="22" width="21.109375" style="50" bestFit="1" customWidth="1"/>
    <col min="23" max="16384" width="8.88671875" style="50"/>
  </cols>
  <sheetData>
    <row r="1" spans="1:22" x14ac:dyDescent="0.3">
      <c r="A1" s="47" t="s">
        <v>27</v>
      </c>
      <c r="B1" s="47" t="s">
        <v>41</v>
      </c>
      <c r="C1" s="47" t="s">
        <v>42</v>
      </c>
      <c r="D1" s="47" t="s">
        <v>43</v>
      </c>
      <c r="E1" s="47" t="s">
        <v>44</v>
      </c>
      <c r="F1" s="47" t="s">
        <v>45</v>
      </c>
      <c r="G1" s="47" t="s">
        <v>46</v>
      </c>
      <c r="H1" s="47" t="s">
        <v>47</v>
      </c>
      <c r="I1" s="47" t="s">
        <v>44</v>
      </c>
      <c r="J1" s="47" t="s">
        <v>48</v>
      </c>
      <c r="K1" s="47" t="s">
        <v>49</v>
      </c>
      <c r="L1" s="48" t="s">
        <v>22</v>
      </c>
      <c r="M1" s="30" t="s">
        <v>21</v>
      </c>
      <c r="O1" s="49" t="s">
        <v>23</v>
      </c>
      <c r="P1" s="50" t="s">
        <v>51</v>
      </c>
      <c r="Q1" s="50" t="s">
        <v>52</v>
      </c>
      <c r="R1" s="50" t="s">
        <v>53</v>
      </c>
      <c r="S1" s="50" t="s">
        <v>54</v>
      </c>
      <c r="T1" s="50" t="s">
        <v>55</v>
      </c>
      <c r="U1" s="50" t="s">
        <v>56</v>
      </c>
      <c r="V1" s="50" t="s">
        <v>57</v>
      </c>
    </row>
    <row r="2" spans="1:22" x14ac:dyDescent="0.3">
      <c r="A2" s="54" t="s">
        <v>70</v>
      </c>
      <c r="B2" s="55">
        <v>420</v>
      </c>
      <c r="C2" s="55">
        <v>125</v>
      </c>
      <c r="D2" s="55">
        <v>0</v>
      </c>
      <c r="E2" s="55">
        <v>0</v>
      </c>
      <c r="F2" s="55">
        <v>545</v>
      </c>
      <c r="G2" s="55">
        <v>420</v>
      </c>
      <c r="H2" s="55">
        <v>0</v>
      </c>
      <c r="I2" s="55">
        <v>0</v>
      </c>
      <c r="J2" s="55">
        <v>125</v>
      </c>
      <c r="K2" s="55">
        <v>505</v>
      </c>
      <c r="L2" s="44" t="str">
        <f>TRIM(A2&amp;"-box")</f>
        <v>ADMIRE 2GM-box</v>
      </c>
      <c r="M2" s="46" t="s">
        <v>24</v>
      </c>
      <c r="O2" s="45" t="s">
        <v>24</v>
      </c>
      <c r="P2" s="51">
        <v>420</v>
      </c>
      <c r="Q2" s="51">
        <v>125</v>
      </c>
      <c r="R2" s="51">
        <v>0</v>
      </c>
      <c r="S2" s="51">
        <v>420</v>
      </c>
      <c r="T2" s="51">
        <v>0</v>
      </c>
      <c r="U2" s="51">
        <v>0</v>
      </c>
      <c r="V2" s="51">
        <v>125</v>
      </c>
    </row>
    <row r="3" spans="1:22" x14ac:dyDescent="0.3">
      <c r="A3" s="54" t="s">
        <v>71</v>
      </c>
      <c r="B3" s="55">
        <v>0</v>
      </c>
      <c r="C3" s="55">
        <v>20</v>
      </c>
      <c r="D3" s="55">
        <v>0</v>
      </c>
      <c r="E3" s="55">
        <v>0</v>
      </c>
      <c r="F3" s="55">
        <v>20</v>
      </c>
      <c r="G3" s="55">
        <v>14</v>
      </c>
      <c r="H3" s="55">
        <v>0</v>
      </c>
      <c r="I3" s="55">
        <v>0</v>
      </c>
      <c r="J3" s="55">
        <v>6</v>
      </c>
      <c r="K3" s="55">
        <v>15</v>
      </c>
      <c r="L3" s="44" t="str">
        <f t="shared" ref="L3:L43" si="0">TRIM(A3&amp;"-box")</f>
        <v>ADORA 1LTR-box</v>
      </c>
      <c r="M3" s="46" t="s">
        <v>58</v>
      </c>
      <c r="O3" s="45" t="s">
        <v>50</v>
      </c>
      <c r="P3" s="51">
        <v>0</v>
      </c>
      <c r="Q3" s="51">
        <v>100</v>
      </c>
      <c r="R3" s="51">
        <v>0</v>
      </c>
      <c r="S3" s="51">
        <v>50</v>
      </c>
      <c r="T3" s="51">
        <v>0</v>
      </c>
      <c r="U3" s="51">
        <v>0</v>
      </c>
      <c r="V3" s="51">
        <v>50</v>
      </c>
    </row>
    <row r="4" spans="1:22" x14ac:dyDescent="0.3">
      <c r="A4" s="54" t="s">
        <v>72</v>
      </c>
      <c r="B4" s="55">
        <v>0</v>
      </c>
      <c r="C4" s="55">
        <v>100</v>
      </c>
      <c r="D4" s="55">
        <v>0</v>
      </c>
      <c r="E4" s="55">
        <v>0</v>
      </c>
      <c r="F4" s="55">
        <v>100</v>
      </c>
      <c r="G4" s="55">
        <v>50</v>
      </c>
      <c r="H4" s="55">
        <v>0</v>
      </c>
      <c r="I4" s="55">
        <v>0</v>
      </c>
      <c r="J4" s="55">
        <v>50</v>
      </c>
      <c r="K4" s="55">
        <v>25</v>
      </c>
      <c r="L4" s="44" t="str">
        <f t="shared" si="0"/>
        <v>ADORA 200ML-box</v>
      </c>
      <c r="M4" s="46" t="s">
        <v>50</v>
      </c>
      <c r="O4" s="45" t="s">
        <v>58</v>
      </c>
      <c r="P4" s="51">
        <v>0</v>
      </c>
      <c r="Q4" s="51">
        <v>20</v>
      </c>
      <c r="R4" s="51">
        <v>0</v>
      </c>
      <c r="S4" s="51">
        <v>14</v>
      </c>
      <c r="T4" s="51">
        <v>0</v>
      </c>
      <c r="U4" s="51">
        <v>0</v>
      </c>
      <c r="V4" s="51">
        <v>6</v>
      </c>
    </row>
    <row r="5" spans="1:22" x14ac:dyDescent="0.3">
      <c r="A5" s="54" t="s">
        <v>73</v>
      </c>
      <c r="B5" s="55">
        <v>0</v>
      </c>
      <c r="C5" s="55">
        <v>40</v>
      </c>
      <c r="D5" s="55">
        <v>0</v>
      </c>
      <c r="E5" s="55">
        <v>0</v>
      </c>
      <c r="F5" s="55">
        <v>40</v>
      </c>
      <c r="G5" s="55">
        <v>40</v>
      </c>
      <c r="H5" s="55">
        <v>0</v>
      </c>
      <c r="I5" s="55">
        <v>0</v>
      </c>
      <c r="J5" s="55">
        <v>0</v>
      </c>
      <c r="K5" s="55">
        <v>60</v>
      </c>
      <c r="L5" s="44" t="str">
        <f t="shared" si="0"/>
        <v>ADORA 500ML-box</v>
      </c>
      <c r="M5" s="46" t="s">
        <v>59</v>
      </c>
      <c r="O5" s="45" t="s">
        <v>59</v>
      </c>
      <c r="P5" s="51">
        <v>0</v>
      </c>
      <c r="Q5" s="51">
        <v>40</v>
      </c>
      <c r="R5" s="51">
        <v>0</v>
      </c>
      <c r="S5" s="51">
        <v>40</v>
      </c>
      <c r="T5" s="51">
        <v>0</v>
      </c>
      <c r="U5" s="51">
        <v>0</v>
      </c>
      <c r="V5" s="51">
        <v>0</v>
      </c>
    </row>
    <row r="6" spans="1:22" x14ac:dyDescent="0.3">
      <c r="A6" s="54" t="s">
        <v>74</v>
      </c>
      <c r="B6" s="55">
        <v>30</v>
      </c>
      <c r="C6" s="55">
        <v>50</v>
      </c>
      <c r="D6" s="55">
        <v>0</v>
      </c>
      <c r="E6" s="55">
        <v>0</v>
      </c>
      <c r="F6" s="55">
        <v>80</v>
      </c>
      <c r="G6" s="55">
        <v>35</v>
      </c>
      <c r="H6" s="55">
        <v>0</v>
      </c>
      <c r="I6" s="55">
        <v>0</v>
      </c>
      <c r="J6" s="55">
        <v>45</v>
      </c>
      <c r="K6" s="60">
        <v>7.5</v>
      </c>
      <c r="L6" s="44" t="str">
        <f t="shared" si="0"/>
        <v>ALANTO 100ML-box</v>
      </c>
      <c r="M6" s="46" t="s">
        <v>116</v>
      </c>
      <c r="O6" s="45" t="s">
        <v>116</v>
      </c>
      <c r="P6" s="51">
        <v>30</v>
      </c>
      <c r="Q6" s="51">
        <v>50</v>
      </c>
      <c r="R6" s="51">
        <v>0</v>
      </c>
      <c r="S6" s="51">
        <v>35</v>
      </c>
      <c r="T6" s="51">
        <v>0</v>
      </c>
      <c r="U6" s="51">
        <v>0</v>
      </c>
      <c r="V6" s="51">
        <v>45</v>
      </c>
    </row>
    <row r="7" spans="1:22" x14ac:dyDescent="0.3">
      <c r="A7" s="54" t="s">
        <v>76</v>
      </c>
      <c r="B7" s="56">
        <v>-2</v>
      </c>
      <c r="C7" s="55">
        <v>50</v>
      </c>
      <c r="D7" s="55">
        <v>0</v>
      </c>
      <c r="E7" s="55">
        <v>0</v>
      </c>
      <c r="F7" s="55">
        <v>48</v>
      </c>
      <c r="G7" s="55">
        <v>0</v>
      </c>
      <c r="H7" s="55">
        <v>0</v>
      </c>
      <c r="I7" s="55">
        <v>0</v>
      </c>
      <c r="J7" s="55">
        <v>48</v>
      </c>
      <c r="K7" s="56" t="s">
        <v>78</v>
      </c>
      <c r="L7" s="44" t="str">
        <f t="shared" si="0"/>
        <v>ANTRACOL 100GM-box</v>
      </c>
      <c r="M7" s="46" t="s">
        <v>117</v>
      </c>
      <c r="O7" s="45" t="s">
        <v>118</v>
      </c>
      <c r="P7" s="51">
        <v>0</v>
      </c>
      <c r="Q7" s="51">
        <v>20</v>
      </c>
      <c r="R7" s="51">
        <v>0</v>
      </c>
      <c r="S7" s="51">
        <v>0</v>
      </c>
      <c r="T7" s="51">
        <v>0</v>
      </c>
      <c r="U7" s="51">
        <v>0</v>
      </c>
      <c r="V7" s="51">
        <v>20</v>
      </c>
    </row>
    <row r="8" spans="1:22" x14ac:dyDescent="0.3">
      <c r="A8" s="54" t="s">
        <v>79</v>
      </c>
      <c r="B8" s="55">
        <v>0</v>
      </c>
      <c r="C8" s="55">
        <v>20</v>
      </c>
      <c r="D8" s="55">
        <v>0</v>
      </c>
      <c r="E8" s="55">
        <v>0</v>
      </c>
      <c r="F8" s="55">
        <v>20</v>
      </c>
      <c r="G8" s="55">
        <v>0</v>
      </c>
      <c r="H8" s="55">
        <v>0</v>
      </c>
      <c r="I8" s="55">
        <v>0</v>
      </c>
      <c r="J8" s="55">
        <v>20</v>
      </c>
      <c r="K8" s="56" t="s">
        <v>78</v>
      </c>
      <c r="L8" s="44" t="str">
        <f t="shared" si="0"/>
        <v>ANTRACOL 1 KG-box</v>
      </c>
      <c r="M8" s="46" t="s">
        <v>118</v>
      </c>
      <c r="O8" s="45" t="s">
        <v>119</v>
      </c>
      <c r="P8" s="51">
        <v>20</v>
      </c>
      <c r="Q8" s="51">
        <v>0</v>
      </c>
      <c r="R8" s="51">
        <v>0</v>
      </c>
      <c r="S8" s="51">
        <v>20</v>
      </c>
      <c r="T8" s="51">
        <v>0</v>
      </c>
      <c r="U8" s="51">
        <v>0</v>
      </c>
      <c r="V8" s="51">
        <v>0</v>
      </c>
    </row>
    <row r="9" spans="1:22" x14ac:dyDescent="0.3">
      <c r="A9" s="54" t="s">
        <v>80</v>
      </c>
      <c r="B9" s="55">
        <v>20</v>
      </c>
      <c r="C9" s="55">
        <v>0</v>
      </c>
      <c r="D9" s="55">
        <v>0</v>
      </c>
      <c r="E9" s="55">
        <v>0</v>
      </c>
      <c r="F9" s="55">
        <v>20</v>
      </c>
      <c r="G9" s="55">
        <v>20</v>
      </c>
      <c r="H9" s="55">
        <v>0</v>
      </c>
      <c r="I9" s="55">
        <v>0</v>
      </c>
      <c r="J9" s="55">
        <v>0</v>
      </c>
      <c r="K9" s="55">
        <v>30</v>
      </c>
      <c r="L9" s="44" t="str">
        <f t="shared" si="0"/>
        <v>ANTRACOL 500GM-box</v>
      </c>
      <c r="M9" s="46" t="s">
        <v>119</v>
      </c>
      <c r="O9" s="45" t="s">
        <v>117</v>
      </c>
      <c r="P9" s="51">
        <v>-2</v>
      </c>
      <c r="Q9" s="51">
        <v>50</v>
      </c>
      <c r="R9" s="51">
        <v>0</v>
      </c>
      <c r="S9" s="51">
        <v>0</v>
      </c>
      <c r="T9" s="51">
        <v>0</v>
      </c>
      <c r="U9" s="51">
        <v>0</v>
      </c>
      <c r="V9" s="51">
        <v>48</v>
      </c>
    </row>
    <row r="10" spans="1:22" x14ac:dyDescent="0.3">
      <c r="A10" s="54" t="s">
        <v>81</v>
      </c>
      <c r="B10" s="55">
        <v>70</v>
      </c>
      <c r="C10" s="55">
        <v>740</v>
      </c>
      <c r="D10" s="55">
        <v>0</v>
      </c>
      <c r="E10" s="55">
        <v>0</v>
      </c>
      <c r="F10" s="55">
        <v>810</v>
      </c>
      <c r="G10" s="55">
        <v>810</v>
      </c>
      <c r="H10" s="55">
        <v>0</v>
      </c>
      <c r="I10" s="55">
        <v>0</v>
      </c>
      <c r="J10" s="55">
        <v>0</v>
      </c>
      <c r="K10" s="55">
        <v>1215</v>
      </c>
      <c r="L10" s="44" t="str">
        <f t="shared" si="0"/>
        <v>ARIZE 6129 GOLD LOC 3KG-box</v>
      </c>
      <c r="M10" s="46" t="s">
        <v>120</v>
      </c>
      <c r="O10" s="45" t="s">
        <v>120</v>
      </c>
      <c r="P10" s="51">
        <v>70</v>
      </c>
      <c r="Q10" s="51">
        <v>740</v>
      </c>
      <c r="R10" s="51">
        <v>0</v>
      </c>
      <c r="S10" s="51">
        <v>810</v>
      </c>
      <c r="T10" s="51">
        <v>0</v>
      </c>
      <c r="U10" s="51">
        <v>0</v>
      </c>
      <c r="V10" s="51">
        <v>0</v>
      </c>
    </row>
    <row r="11" spans="1:22" x14ac:dyDescent="0.3">
      <c r="A11" s="54" t="s">
        <v>82</v>
      </c>
      <c r="B11" s="55">
        <v>190</v>
      </c>
      <c r="C11" s="55">
        <v>204</v>
      </c>
      <c r="D11" s="55">
        <v>0</v>
      </c>
      <c r="E11" s="55">
        <v>0</v>
      </c>
      <c r="F11" s="55">
        <v>394</v>
      </c>
      <c r="G11" s="55">
        <v>394</v>
      </c>
      <c r="H11" s="55">
        <v>0</v>
      </c>
      <c r="I11" s="55">
        <v>0</v>
      </c>
      <c r="J11" s="55">
        <v>0</v>
      </c>
      <c r="K11" s="55">
        <v>591</v>
      </c>
      <c r="L11" s="44" t="str">
        <f t="shared" si="0"/>
        <v>ARIZE 6444 5KG-box</v>
      </c>
      <c r="M11" s="46" t="s">
        <v>121</v>
      </c>
      <c r="O11" s="45" t="s">
        <v>122</v>
      </c>
      <c r="P11" s="51">
        <v>296</v>
      </c>
      <c r="Q11" s="51">
        <v>350</v>
      </c>
      <c r="R11" s="51">
        <v>0</v>
      </c>
      <c r="S11" s="51">
        <v>546</v>
      </c>
      <c r="T11" s="51">
        <v>0</v>
      </c>
      <c r="U11" s="51">
        <v>0</v>
      </c>
      <c r="V11" s="51">
        <v>100</v>
      </c>
    </row>
    <row r="12" spans="1:22" x14ac:dyDescent="0.3">
      <c r="A12" s="54" t="s">
        <v>83</v>
      </c>
      <c r="B12" s="55">
        <v>296</v>
      </c>
      <c r="C12" s="55">
        <v>350</v>
      </c>
      <c r="D12" s="55">
        <v>0</v>
      </c>
      <c r="E12" s="55">
        <v>0</v>
      </c>
      <c r="F12" s="55">
        <v>646</v>
      </c>
      <c r="G12" s="55">
        <v>546</v>
      </c>
      <c r="H12" s="55">
        <v>0</v>
      </c>
      <c r="I12" s="55">
        <v>0</v>
      </c>
      <c r="J12" s="55">
        <v>100</v>
      </c>
      <c r="K12" s="55">
        <v>719</v>
      </c>
      <c r="L12" s="44" t="str">
        <f t="shared" si="0"/>
        <v>ARIZE 6444 GOLD 3KG-box</v>
      </c>
      <c r="M12" s="46" t="s">
        <v>122</v>
      </c>
      <c r="O12" s="45" t="s">
        <v>121</v>
      </c>
      <c r="P12" s="51">
        <v>190</v>
      </c>
      <c r="Q12" s="51">
        <v>204</v>
      </c>
      <c r="R12" s="51">
        <v>0</v>
      </c>
      <c r="S12" s="51">
        <v>394</v>
      </c>
      <c r="T12" s="51">
        <v>0</v>
      </c>
      <c r="U12" s="51">
        <v>0</v>
      </c>
      <c r="V12" s="51">
        <v>0</v>
      </c>
    </row>
    <row r="13" spans="1:22" x14ac:dyDescent="0.3">
      <c r="A13" s="54" t="s">
        <v>84</v>
      </c>
      <c r="B13" s="55">
        <v>848</v>
      </c>
      <c r="C13" s="55">
        <v>200</v>
      </c>
      <c r="D13" s="55">
        <v>0</v>
      </c>
      <c r="E13" s="55">
        <v>0</v>
      </c>
      <c r="F13" s="55">
        <v>1048</v>
      </c>
      <c r="G13" s="55">
        <v>1030</v>
      </c>
      <c r="H13" s="55">
        <v>0</v>
      </c>
      <c r="I13" s="55">
        <v>0</v>
      </c>
      <c r="J13" s="55">
        <v>18</v>
      </c>
      <c r="K13" s="55">
        <v>1527</v>
      </c>
      <c r="L13" s="44" t="str">
        <f t="shared" si="0"/>
        <v>ARIZE 8433 3KG-box</v>
      </c>
      <c r="M13" s="46" t="s">
        <v>123</v>
      </c>
      <c r="O13" s="45" t="s">
        <v>123</v>
      </c>
      <c r="P13" s="51">
        <v>848</v>
      </c>
      <c r="Q13" s="51">
        <v>1340</v>
      </c>
      <c r="R13" s="51">
        <v>0</v>
      </c>
      <c r="S13" s="51">
        <v>2170</v>
      </c>
      <c r="T13" s="51">
        <v>0</v>
      </c>
      <c r="U13" s="51">
        <v>0</v>
      </c>
      <c r="V13" s="51">
        <v>18</v>
      </c>
    </row>
    <row r="14" spans="1:22" x14ac:dyDescent="0.3">
      <c r="A14" s="54" t="s">
        <v>85</v>
      </c>
      <c r="B14" s="55">
        <v>0</v>
      </c>
      <c r="C14" s="55">
        <v>30</v>
      </c>
      <c r="D14" s="55">
        <v>0</v>
      </c>
      <c r="E14" s="55">
        <v>0</v>
      </c>
      <c r="F14" s="55">
        <v>30</v>
      </c>
      <c r="G14" s="55">
        <v>30</v>
      </c>
      <c r="H14" s="55">
        <v>0</v>
      </c>
      <c r="I14" s="55">
        <v>0</v>
      </c>
      <c r="J14" s="55">
        <v>0</v>
      </c>
      <c r="K14" s="55">
        <v>45</v>
      </c>
      <c r="L14" s="44" t="str">
        <f t="shared" si="0"/>
        <v>ARIZE AZ 6411 3KG-box</v>
      </c>
      <c r="M14" s="46" t="s">
        <v>152</v>
      </c>
      <c r="O14" s="45" t="s">
        <v>124</v>
      </c>
      <c r="P14" s="51">
        <v>116</v>
      </c>
      <c r="Q14" s="51">
        <v>0</v>
      </c>
      <c r="R14" s="51">
        <v>0</v>
      </c>
      <c r="S14" s="51">
        <v>116</v>
      </c>
      <c r="T14" s="51">
        <v>0</v>
      </c>
      <c r="U14" s="51">
        <v>0</v>
      </c>
      <c r="V14" s="51">
        <v>0</v>
      </c>
    </row>
    <row r="15" spans="1:22" x14ac:dyDescent="0.3">
      <c r="A15" s="54" t="s">
        <v>86</v>
      </c>
      <c r="B15" s="55">
        <v>0</v>
      </c>
      <c r="C15" s="55">
        <v>1140</v>
      </c>
      <c r="D15" s="55">
        <v>0</v>
      </c>
      <c r="E15" s="55">
        <v>0</v>
      </c>
      <c r="F15" s="55">
        <v>1140</v>
      </c>
      <c r="G15" s="55">
        <v>1140</v>
      </c>
      <c r="H15" s="55">
        <v>0</v>
      </c>
      <c r="I15" s="55">
        <v>0</v>
      </c>
      <c r="J15" s="55">
        <v>0</v>
      </c>
      <c r="K15" s="55">
        <v>1710</v>
      </c>
      <c r="L15" s="44" t="str">
        <f t="shared" si="0"/>
        <v>ARIZE AZ 8433 DT 3KG-box</v>
      </c>
      <c r="M15" s="46" t="s">
        <v>123</v>
      </c>
      <c r="O15" s="45" t="s">
        <v>126</v>
      </c>
      <c r="P15" s="51">
        <v>1336</v>
      </c>
      <c r="Q15" s="51">
        <v>1620</v>
      </c>
      <c r="R15" s="51">
        <v>0</v>
      </c>
      <c r="S15" s="51">
        <v>2246</v>
      </c>
      <c r="T15" s="51">
        <v>0</v>
      </c>
      <c r="U15" s="51">
        <v>0</v>
      </c>
      <c r="V15" s="51">
        <v>710</v>
      </c>
    </row>
    <row r="16" spans="1:22" x14ac:dyDescent="0.3">
      <c r="A16" s="54" t="s">
        <v>87</v>
      </c>
      <c r="B16" s="55">
        <v>116</v>
      </c>
      <c r="C16" s="55">
        <v>0</v>
      </c>
      <c r="D16" s="55">
        <v>0</v>
      </c>
      <c r="E16" s="55">
        <v>0</v>
      </c>
      <c r="F16" s="55">
        <v>116</v>
      </c>
      <c r="G16" s="55">
        <v>116</v>
      </c>
      <c r="H16" s="55">
        <v>0</v>
      </c>
      <c r="I16" s="55">
        <v>0</v>
      </c>
      <c r="J16" s="55">
        <v>0</v>
      </c>
      <c r="K16" s="55">
        <v>174</v>
      </c>
      <c r="L16" s="44" t="str">
        <f t="shared" si="0"/>
        <v>ARIZE BOLD LOC 3KG-box</v>
      </c>
      <c r="M16" s="46" t="s">
        <v>124</v>
      </c>
      <c r="O16" s="45" t="s">
        <v>125</v>
      </c>
      <c r="P16" s="51">
        <v>51</v>
      </c>
      <c r="Q16" s="51">
        <v>240</v>
      </c>
      <c r="R16" s="51">
        <v>0</v>
      </c>
      <c r="S16" s="51">
        <v>291</v>
      </c>
      <c r="T16" s="51">
        <v>0</v>
      </c>
      <c r="U16" s="51">
        <v>0</v>
      </c>
      <c r="V16" s="51">
        <v>0</v>
      </c>
    </row>
    <row r="17" spans="1:22" x14ac:dyDescent="0.3">
      <c r="A17" s="54" t="s">
        <v>88</v>
      </c>
      <c r="B17" s="55">
        <v>51</v>
      </c>
      <c r="C17" s="55">
        <v>240</v>
      </c>
      <c r="D17" s="55">
        <v>0</v>
      </c>
      <c r="E17" s="55">
        <v>0</v>
      </c>
      <c r="F17" s="55">
        <v>291</v>
      </c>
      <c r="G17" s="55">
        <v>291</v>
      </c>
      <c r="H17" s="55">
        <v>0</v>
      </c>
      <c r="I17" s="55">
        <v>0</v>
      </c>
      <c r="J17" s="55">
        <v>0</v>
      </c>
      <c r="K17" s="60">
        <v>436.5</v>
      </c>
      <c r="L17" s="44" t="str">
        <f t="shared" si="0"/>
        <v>ARIZE DHANI 5KG-box</v>
      </c>
      <c r="M17" s="46" t="s">
        <v>125</v>
      </c>
      <c r="O17" s="45" t="s">
        <v>127</v>
      </c>
      <c r="P17" s="51">
        <v>145</v>
      </c>
      <c r="Q17" s="51">
        <v>150</v>
      </c>
      <c r="R17" s="51">
        <v>0</v>
      </c>
      <c r="S17" s="51">
        <v>295</v>
      </c>
      <c r="T17" s="51">
        <v>0</v>
      </c>
      <c r="U17" s="51">
        <v>0</v>
      </c>
      <c r="V17" s="51">
        <v>0</v>
      </c>
    </row>
    <row r="18" spans="1:22" x14ac:dyDescent="0.3">
      <c r="A18" s="54" t="s">
        <v>89</v>
      </c>
      <c r="B18" s="55">
        <v>1336</v>
      </c>
      <c r="C18" s="55">
        <v>1620</v>
      </c>
      <c r="D18" s="55">
        <v>0</v>
      </c>
      <c r="E18" s="55">
        <v>0</v>
      </c>
      <c r="F18" s="55">
        <v>2956</v>
      </c>
      <c r="G18" s="55">
        <v>2246</v>
      </c>
      <c r="H18" s="55">
        <v>0</v>
      </c>
      <c r="I18" s="55">
        <v>0</v>
      </c>
      <c r="J18" s="55">
        <v>710</v>
      </c>
      <c r="K18" s="55">
        <v>2659</v>
      </c>
      <c r="L18" s="44" t="str">
        <f t="shared" si="0"/>
        <v>ARIZE DHANI LOC 3KG-box</v>
      </c>
      <c r="M18" s="46" t="s">
        <v>126</v>
      </c>
      <c r="O18" s="45" t="s">
        <v>129</v>
      </c>
      <c r="P18" s="51">
        <v>90</v>
      </c>
      <c r="Q18" s="51">
        <v>0</v>
      </c>
      <c r="R18" s="51">
        <v>0</v>
      </c>
      <c r="S18" s="51">
        <v>90</v>
      </c>
      <c r="T18" s="51">
        <v>0</v>
      </c>
      <c r="U18" s="51">
        <v>0</v>
      </c>
      <c r="V18" s="51">
        <v>0</v>
      </c>
    </row>
    <row r="19" spans="1:22" x14ac:dyDescent="0.3">
      <c r="A19" s="54" t="s">
        <v>90</v>
      </c>
      <c r="B19" s="55">
        <v>145</v>
      </c>
      <c r="C19" s="55">
        <v>150</v>
      </c>
      <c r="D19" s="55">
        <v>0</v>
      </c>
      <c r="E19" s="55">
        <v>0</v>
      </c>
      <c r="F19" s="55">
        <v>295</v>
      </c>
      <c r="G19" s="55">
        <v>295</v>
      </c>
      <c r="H19" s="55">
        <v>0</v>
      </c>
      <c r="I19" s="55">
        <v>0</v>
      </c>
      <c r="J19" s="55">
        <v>0</v>
      </c>
      <c r="K19" s="60">
        <v>442.5</v>
      </c>
      <c r="L19" s="44" t="str">
        <f t="shared" si="0"/>
        <v>ARIZE TEJ GOLD LOC 3KG-box</v>
      </c>
      <c r="M19" s="46" t="s">
        <v>127</v>
      </c>
      <c r="O19" s="45" t="s">
        <v>128</v>
      </c>
      <c r="P19" s="51">
        <v>30</v>
      </c>
      <c r="Q19" s="51">
        <v>0</v>
      </c>
      <c r="R19" s="51">
        <v>0</v>
      </c>
      <c r="S19" s="51">
        <v>30</v>
      </c>
      <c r="T19" s="51">
        <v>0</v>
      </c>
      <c r="U19" s="51">
        <v>0</v>
      </c>
      <c r="V19" s="51">
        <v>0</v>
      </c>
    </row>
    <row r="20" spans="1:22" x14ac:dyDescent="0.3">
      <c r="A20" s="54" t="s">
        <v>91</v>
      </c>
      <c r="B20" s="55">
        <v>30</v>
      </c>
      <c r="C20" s="55">
        <v>0</v>
      </c>
      <c r="D20" s="55">
        <v>0</v>
      </c>
      <c r="E20" s="55">
        <v>0</v>
      </c>
      <c r="F20" s="55">
        <v>30</v>
      </c>
      <c r="G20" s="55">
        <v>30</v>
      </c>
      <c r="H20" s="55">
        <v>0</v>
      </c>
      <c r="I20" s="55">
        <v>0</v>
      </c>
      <c r="J20" s="55">
        <v>0</v>
      </c>
      <c r="K20" s="55">
        <v>45</v>
      </c>
      <c r="L20" s="44" t="str">
        <f t="shared" si="0"/>
        <v>CONFIDOR 100 ML-box</v>
      </c>
      <c r="M20" s="46" t="s">
        <v>128</v>
      </c>
      <c r="O20" s="45" t="s">
        <v>131</v>
      </c>
      <c r="P20" s="51">
        <v>0</v>
      </c>
      <c r="Q20" s="51">
        <v>20</v>
      </c>
      <c r="R20" s="51">
        <v>0</v>
      </c>
      <c r="S20" s="51">
        <v>0</v>
      </c>
      <c r="T20" s="51">
        <v>0</v>
      </c>
      <c r="U20" s="51">
        <v>0</v>
      </c>
      <c r="V20" s="51">
        <v>20</v>
      </c>
    </row>
    <row r="21" spans="1:22" x14ac:dyDescent="0.3">
      <c r="A21" s="54" t="s">
        <v>92</v>
      </c>
      <c r="B21" s="55">
        <v>90</v>
      </c>
      <c r="C21" s="55">
        <v>0</v>
      </c>
      <c r="D21" s="55">
        <v>0</v>
      </c>
      <c r="E21" s="55">
        <v>0</v>
      </c>
      <c r="F21" s="55">
        <v>90</v>
      </c>
      <c r="G21" s="55">
        <v>90</v>
      </c>
      <c r="H21" s="55">
        <v>0</v>
      </c>
      <c r="I21" s="55">
        <v>0</v>
      </c>
      <c r="J21" s="55">
        <v>0</v>
      </c>
      <c r="K21" s="55">
        <v>135</v>
      </c>
      <c r="L21" s="44" t="str">
        <f t="shared" si="0"/>
        <v>CONFIDOR 50ML-box</v>
      </c>
      <c r="M21" s="46" t="s">
        <v>129</v>
      </c>
      <c r="O21" s="45" t="s">
        <v>132</v>
      </c>
      <c r="P21" s="51">
        <v>0</v>
      </c>
      <c r="Q21" s="51">
        <v>20</v>
      </c>
      <c r="R21" s="51">
        <v>0</v>
      </c>
      <c r="S21" s="51">
        <v>10</v>
      </c>
      <c r="T21" s="51">
        <v>0</v>
      </c>
      <c r="U21" s="51">
        <v>0</v>
      </c>
      <c r="V21" s="51">
        <v>10</v>
      </c>
    </row>
    <row r="22" spans="1:22" x14ac:dyDescent="0.3">
      <c r="A22" s="54" t="s">
        <v>93</v>
      </c>
      <c r="B22" s="55">
        <v>38</v>
      </c>
      <c r="C22" s="55">
        <v>50</v>
      </c>
      <c r="D22" s="55">
        <v>0</v>
      </c>
      <c r="E22" s="55">
        <v>0</v>
      </c>
      <c r="F22" s="55">
        <v>88</v>
      </c>
      <c r="G22" s="55">
        <v>88</v>
      </c>
      <c r="H22" s="55">
        <v>0</v>
      </c>
      <c r="I22" s="55">
        <v>0</v>
      </c>
      <c r="J22" s="55">
        <v>0</v>
      </c>
      <c r="K22" s="55">
        <v>132</v>
      </c>
      <c r="L22" s="44" t="str">
        <f t="shared" si="0"/>
        <v>CONFIDOR SUPER 100ML-box</v>
      </c>
      <c r="M22" s="46" t="s">
        <v>130</v>
      </c>
      <c r="O22" s="45" t="s">
        <v>130</v>
      </c>
      <c r="P22" s="51">
        <v>38</v>
      </c>
      <c r="Q22" s="51">
        <v>50</v>
      </c>
      <c r="R22" s="51">
        <v>0</v>
      </c>
      <c r="S22" s="51">
        <v>88</v>
      </c>
      <c r="T22" s="51">
        <v>0</v>
      </c>
      <c r="U22" s="51">
        <v>0</v>
      </c>
      <c r="V22" s="51">
        <v>0</v>
      </c>
    </row>
    <row r="23" spans="1:22" x14ac:dyDescent="0.3">
      <c r="A23" s="54" t="s">
        <v>94</v>
      </c>
      <c r="B23" s="55">
        <v>0</v>
      </c>
      <c r="C23" s="55">
        <v>20</v>
      </c>
      <c r="D23" s="55">
        <v>0</v>
      </c>
      <c r="E23" s="55">
        <v>0</v>
      </c>
      <c r="F23" s="55">
        <v>20</v>
      </c>
      <c r="G23" s="55">
        <v>0</v>
      </c>
      <c r="H23" s="55">
        <v>0</v>
      </c>
      <c r="I23" s="55">
        <v>0</v>
      </c>
      <c r="J23" s="55">
        <v>20</v>
      </c>
      <c r="K23" s="56" t="s">
        <v>78</v>
      </c>
      <c r="L23" s="44" t="str">
        <f t="shared" si="0"/>
        <v>CONFIDOR SUPER 250ML-box</v>
      </c>
      <c r="M23" s="46" t="s">
        <v>131</v>
      </c>
      <c r="O23" s="45" t="s">
        <v>133</v>
      </c>
      <c r="P23" s="51">
        <v>80</v>
      </c>
      <c r="Q23" s="51">
        <v>50</v>
      </c>
      <c r="R23" s="51">
        <v>0</v>
      </c>
      <c r="S23" s="51">
        <v>130</v>
      </c>
      <c r="T23" s="51">
        <v>0</v>
      </c>
      <c r="U23" s="51">
        <v>0</v>
      </c>
      <c r="V23" s="51">
        <v>0</v>
      </c>
    </row>
    <row r="24" spans="1:22" x14ac:dyDescent="0.3">
      <c r="A24" s="54" t="s">
        <v>95</v>
      </c>
      <c r="B24" s="55">
        <v>0</v>
      </c>
      <c r="C24" s="55">
        <v>20</v>
      </c>
      <c r="D24" s="55">
        <v>0</v>
      </c>
      <c r="E24" s="55">
        <v>0</v>
      </c>
      <c r="F24" s="55">
        <v>20</v>
      </c>
      <c r="G24" s="55">
        <v>10</v>
      </c>
      <c r="H24" s="55">
        <v>0</v>
      </c>
      <c r="I24" s="55">
        <v>0</v>
      </c>
      <c r="J24" s="55">
        <v>10</v>
      </c>
      <c r="K24" s="55">
        <v>5</v>
      </c>
      <c r="L24" s="44" t="str">
        <f t="shared" si="0"/>
        <v>CONFIDOR SUPER 500ML-box</v>
      </c>
      <c r="M24" s="46" t="s">
        <v>132</v>
      </c>
      <c r="O24" s="45" t="s">
        <v>135</v>
      </c>
      <c r="P24" s="51">
        <v>0</v>
      </c>
      <c r="Q24" s="51">
        <v>120</v>
      </c>
      <c r="R24" s="51">
        <v>0</v>
      </c>
      <c r="S24" s="51">
        <v>0</v>
      </c>
      <c r="T24" s="51">
        <v>0</v>
      </c>
      <c r="U24" s="51">
        <v>0</v>
      </c>
      <c r="V24" s="51">
        <v>120</v>
      </c>
    </row>
    <row r="25" spans="1:22" x14ac:dyDescent="0.3">
      <c r="A25" s="54" t="s">
        <v>96</v>
      </c>
      <c r="B25" s="55">
        <v>80</v>
      </c>
      <c r="C25" s="55">
        <v>50</v>
      </c>
      <c r="D25" s="55">
        <v>0</v>
      </c>
      <c r="E25" s="55">
        <v>0</v>
      </c>
      <c r="F25" s="55">
        <v>130</v>
      </c>
      <c r="G25" s="55">
        <v>130</v>
      </c>
      <c r="H25" s="55">
        <v>0</v>
      </c>
      <c r="I25" s="55">
        <v>0</v>
      </c>
      <c r="J25" s="55">
        <v>0</v>
      </c>
      <c r="K25" s="55">
        <v>195</v>
      </c>
      <c r="L25" s="44" t="str">
        <f t="shared" si="0"/>
        <v>CONFIDOR SUPER 50ML-box</v>
      </c>
      <c r="M25" s="46" t="s">
        <v>133</v>
      </c>
      <c r="O25" s="45" t="s">
        <v>134</v>
      </c>
      <c r="P25" s="51">
        <v>0</v>
      </c>
      <c r="Q25" s="51">
        <v>80</v>
      </c>
      <c r="R25" s="51">
        <v>0</v>
      </c>
      <c r="S25" s="51">
        <v>0</v>
      </c>
      <c r="T25" s="51">
        <v>0</v>
      </c>
      <c r="U25" s="51">
        <v>0</v>
      </c>
      <c r="V25" s="51">
        <v>80</v>
      </c>
    </row>
    <row r="26" spans="1:22" x14ac:dyDescent="0.3">
      <c r="A26" s="54" t="s">
        <v>97</v>
      </c>
      <c r="B26" s="55">
        <v>0</v>
      </c>
      <c r="C26" s="55">
        <v>80</v>
      </c>
      <c r="D26" s="55">
        <v>0</v>
      </c>
      <c r="E26" s="55">
        <v>0</v>
      </c>
      <c r="F26" s="55">
        <v>80</v>
      </c>
      <c r="G26" s="55">
        <v>0</v>
      </c>
      <c r="H26" s="55">
        <v>0</v>
      </c>
      <c r="I26" s="55">
        <v>0</v>
      </c>
      <c r="J26" s="55">
        <v>80</v>
      </c>
      <c r="K26" s="56" t="s">
        <v>78</v>
      </c>
      <c r="L26" s="44" t="str">
        <f t="shared" si="0"/>
        <v>COUNCIL ACTIV WG30 45GM-box</v>
      </c>
      <c r="M26" s="46" t="s">
        <v>134</v>
      </c>
      <c r="O26" s="45" t="s">
        <v>136</v>
      </c>
      <c r="P26" s="51">
        <v>40</v>
      </c>
      <c r="Q26" s="51">
        <v>0</v>
      </c>
      <c r="R26" s="51">
        <v>0</v>
      </c>
      <c r="S26" s="51">
        <v>40</v>
      </c>
      <c r="T26" s="51">
        <v>0</v>
      </c>
      <c r="U26" s="51">
        <v>0</v>
      </c>
      <c r="V26" s="51">
        <v>0</v>
      </c>
    </row>
    <row r="27" spans="1:22" x14ac:dyDescent="0.3">
      <c r="A27" s="54" t="s">
        <v>98</v>
      </c>
      <c r="B27" s="55">
        <v>0</v>
      </c>
      <c r="C27" s="55">
        <v>120</v>
      </c>
      <c r="D27" s="55">
        <v>0</v>
      </c>
      <c r="E27" s="55">
        <v>0</v>
      </c>
      <c r="F27" s="55">
        <v>120</v>
      </c>
      <c r="G27" s="55">
        <v>0</v>
      </c>
      <c r="H27" s="55">
        <v>0</v>
      </c>
      <c r="I27" s="55">
        <v>0</v>
      </c>
      <c r="J27" s="55">
        <v>120</v>
      </c>
      <c r="K27" s="56" t="s">
        <v>78</v>
      </c>
      <c r="L27" s="44" t="str">
        <f t="shared" si="0"/>
        <v>COUNCIL ACTIV WG30 90GM-box</v>
      </c>
      <c r="M27" s="46" t="s">
        <v>135</v>
      </c>
      <c r="O27" s="45" t="s">
        <v>138</v>
      </c>
      <c r="P27" s="51">
        <v>0</v>
      </c>
      <c r="Q27" s="51">
        <v>50</v>
      </c>
      <c r="R27" s="51">
        <v>0</v>
      </c>
      <c r="S27" s="51">
        <v>50</v>
      </c>
      <c r="T27" s="51">
        <v>0</v>
      </c>
      <c r="U27" s="51">
        <v>0</v>
      </c>
      <c r="V27" s="51">
        <v>0</v>
      </c>
    </row>
    <row r="28" spans="1:22" x14ac:dyDescent="0.3">
      <c r="A28" s="54" t="s">
        <v>99</v>
      </c>
      <c r="B28" s="55">
        <v>40</v>
      </c>
      <c r="C28" s="55">
        <v>0</v>
      </c>
      <c r="D28" s="55">
        <v>0</v>
      </c>
      <c r="E28" s="55">
        <v>0</v>
      </c>
      <c r="F28" s="55">
        <v>40</v>
      </c>
      <c r="G28" s="55">
        <v>40</v>
      </c>
      <c r="H28" s="55">
        <v>0</v>
      </c>
      <c r="I28" s="55">
        <v>0</v>
      </c>
      <c r="J28" s="55">
        <v>0</v>
      </c>
      <c r="K28" s="55">
        <v>60</v>
      </c>
      <c r="L28" s="44" t="str">
        <f t="shared" si="0"/>
        <v>ETHREL SL39 100ML-box</v>
      </c>
      <c r="M28" s="46" t="s">
        <v>136</v>
      </c>
      <c r="O28" s="45" t="s">
        <v>140</v>
      </c>
      <c r="P28" s="51">
        <v>0</v>
      </c>
      <c r="Q28" s="51">
        <v>60</v>
      </c>
      <c r="R28" s="51">
        <v>0</v>
      </c>
      <c r="S28" s="51">
        <v>50</v>
      </c>
      <c r="T28" s="51">
        <v>0</v>
      </c>
      <c r="U28" s="51">
        <v>0</v>
      </c>
      <c r="V28" s="51">
        <v>10</v>
      </c>
    </row>
    <row r="29" spans="1:22" x14ac:dyDescent="0.3">
      <c r="A29" s="54" t="s">
        <v>100</v>
      </c>
      <c r="B29" s="55">
        <v>0</v>
      </c>
      <c r="C29" s="55">
        <v>100</v>
      </c>
      <c r="D29" s="55">
        <v>0</v>
      </c>
      <c r="E29" s="55">
        <v>0</v>
      </c>
      <c r="F29" s="55">
        <v>100</v>
      </c>
      <c r="G29" s="55">
        <v>50</v>
      </c>
      <c r="H29" s="55">
        <v>0</v>
      </c>
      <c r="I29" s="55">
        <v>0</v>
      </c>
      <c r="J29" s="55">
        <v>50</v>
      </c>
      <c r="K29" s="55">
        <v>25</v>
      </c>
      <c r="L29" s="44" t="str">
        <f t="shared" si="0"/>
        <v>FOLICUR 100ML-box</v>
      </c>
      <c r="M29" s="46" t="s">
        <v>137</v>
      </c>
      <c r="O29" s="45" t="s">
        <v>139</v>
      </c>
      <c r="P29" s="51">
        <v>0</v>
      </c>
      <c r="Q29" s="51">
        <v>80</v>
      </c>
      <c r="R29" s="51">
        <v>0</v>
      </c>
      <c r="S29" s="51">
        <v>9</v>
      </c>
      <c r="T29" s="51">
        <v>0</v>
      </c>
      <c r="U29" s="51">
        <v>0</v>
      </c>
      <c r="V29" s="51">
        <v>71</v>
      </c>
    </row>
    <row r="30" spans="1:22" x14ac:dyDescent="0.3">
      <c r="A30" s="54" t="s">
        <v>101</v>
      </c>
      <c r="B30" s="55">
        <v>0</v>
      </c>
      <c r="C30" s="55">
        <v>50</v>
      </c>
      <c r="D30" s="55">
        <v>0</v>
      </c>
      <c r="E30" s="55">
        <v>0</v>
      </c>
      <c r="F30" s="55">
        <v>50</v>
      </c>
      <c r="G30" s="55">
        <v>50</v>
      </c>
      <c r="H30" s="55">
        <v>0</v>
      </c>
      <c r="I30" s="55">
        <v>0</v>
      </c>
      <c r="J30" s="55">
        <v>0</v>
      </c>
      <c r="K30" s="55">
        <v>75</v>
      </c>
      <c r="L30" s="44" t="str">
        <f t="shared" si="0"/>
        <v>FOLICUR 1LTR-box</v>
      </c>
      <c r="M30" s="46" t="s">
        <v>138</v>
      </c>
      <c r="O30" s="45" t="s">
        <v>137</v>
      </c>
      <c r="P30" s="51">
        <v>0</v>
      </c>
      <c r="Q30" s="51">
        <v>100</v>
      </c>
      <c r="R30" s="51">
        <v>0</v>
      </c>
      <c r="S30" s="51">
        <v>50</v>
      </c>
      <c r="T30" s="51">
        <v>0</v>
      </c>
      <c r="U30" s="51">
        <v>0</v>
      </c>
      <c r="V30" s="51">
        <v>50</v>
      </c>
    </row>
    <row r="31" spans="1:22" x14ac:dyDescent="0.3">
      <c r="A31" s="54" t="s">
        <v>102</v>
      </c>
      <c r="B31" s="55">
        <v>0</v>
      </c>
      <c r="C31" s="55">
        <v>80</v>
      </c>
      <c r="D31" s="55">
        <v>0</v>
      </c>
      <c r="E31" s="55">
        <v>0</v>
      </c>
      <c r="F31" s="55">
        <v>80</v>
      </c>
      <c r="G31" s="55">
        <v>9</v>
      </c>
      <c r="H31" s="55">
        <v>0</v>
      </c>
      <c r="I31" s="55">
        <v>0</v>
      </c>
      <c r="J31" s="55">
        <v>71</v>
      </c>
      <c r="K31" s="56" t="s">
        <v>78</v>
      </c>
      <c r="L31" s="44" t="str">
        <f t="shared" si="0"/>
        <v>FOLICUR 250ML-box</v>
      </c>
      <c r="M31" s="46" t="s">
        <v>139</v>
      </c>
      <c r="O31" s="45" t="s">
        <v>141</v>
      </c>
      <c r="P31" s="51">
        <v>14</v>
      </c>
      <c r="Q31" s="51">
        <v>0</v>
      </c>
      <c r="R31" s="51">
        <v>0</v>
      </c>
      <c r="S31" s="51">
        <v>14</v>
      </c>
      <c r="T31" s="51">
        <v>0</v>
      </c>
      <c r="U31" s="51">
        <v>0</v>
      </c>
      <c r="V31" s="51">
        <v>0</v>
      </c>
    </row>
    <row r="32" spans="1:22" x14ac:dyDescent="0.3">
      <c r="A32" s="54" t="s">
        <v>103</v>
      </c>
      <c r="B32" s="55">
        <v>0</v>
      </c>
      <c r="C32" s="55">
        <v>60</v>
      </c>
      <c r="D32" s="55">
        <v>0</v>
      </c>
      <c r="E32" s="55">
        <v>0</v>
      </c>
      <c r="F32" s="55">
        <v>60</v>
      </c>
      <c r="G32" s="55">
        <v>50</v>
      </c>
      <c r="H32" s="55">
        <v>0</v>
      </c>
      <c r="I32" s="55">
        <v>0</v>
      </c>
      <c r="J32" s="55">
        <v>10</v>
      </c>
      <c r="K32" s="55">
        <v>65</v>
      </c>
      <c r="L32" s="44" t="str">
        <f t="shared" si="0"/>
        <v>FOLICUR 500ML-box</v>
      </c>
      <c r="M32" s="46" t="s">
        <v>140</v>
      </c>
      <c r="O32" s="45" t="s">
        <v>142</v>
      </c>
      <c r="P32" s="51">
        <v>0</v>
      </c>
      <c r="Q32" s="51">
        <v>1600</v>
      </c>
      <c r="R32" s="51">
        <v>0</v>
      </c>
      <c r="S32" s="51">
        <v>35</v>
      </c>
      <c r="T32" s="51">
        <v>0</v>
      </c>
      <c r="U32" s="51">
        <v>0</v>
      </c>
      <c r="V32" s="51">
        <v>1565</v>
      </c>
    </row>
    <row r="33" spans="1:22" x14ac:dyDescent="0.3">
      <c r="A33" s="54" t="s">
        <v>104</v>
      </c>
      <c r="B33" s="55">
        <v>14</v>
      </c>
      <c r="C33" s="55">
        <v>0</v>
      </c>
      <c r="D33" s="55">
        <v>0</v>
      </c>
      <c r="E33" s="55">
        <v>0</v>
      </c>
      <c r="F33" s="55">
        <v>14</v>
      </c>
      <c r="G33" s="55">
        <v>14</v>
      </c>
      <c r="H33" s="55">
        <v>0</v>
      </c>
      <c r="I33" s="55">
        <v>0</v>
      </c>
      <c r="J33" s="55">
        <v>0</v>
      </c>
      <c r="K33" s="55">
        <v>21</v>
      </c>
      <c r="L33" s="44" t="str">
        <f t="shared" si="0"/>
        <v>GLAMORE 50GM-box</v>
      </c>
      <c r="M33" s="46" t="s">
        <v>141</v>
      </c>
      <c r="O33" s="45" t="s">
        <v>143</v>
      </c>
      <c r="P33" s="51">
        <v>30</v>
      </c>
      <c r="Q33" s="51">
        <v>0</v>
      </c>
      <c r="R33" s="51">
        <v>0</v>
      </c>
      <c r="S33" s="51">
        <v>30</v>
      </c>
      <c r="T33" s="51">
        <v>0</v>
      </c>
      <c r="U33" s="51">
        <v>0</v>
      </c>
      <c r="V33" s="51">
        <v>0</v>
      </c>
    </row>
    <row r="34" spans="1:22" x14ac:dyDescent="0.3">
      <c r="A34" s="54" t="s">
        <v>105</v>
      </c>
      <c r="B34" s="55">
        <v>0</v>
      </c>
      <c r="C34" s="55">
        <v>1600</v>
      </c>
      <c r="D34" s="55">
        <v>0</v>
      </c>
      <c r="E34" s="55">
        <v>0</v>
      </c>
      <c r="F34" s="55">
        <v>1600</v>
      </c>
      <c r="G34" s="55">
        <v>35</v>
      </c>
      <c r="H34" s="55">
        <v>0</v>
      </c>
      <c r="I34" s="55">
        <v>0</v>
      </c>
      <c r="J34" s="55">
        <v>1565</v>
      </c>
      <c r="K34" s="56" t="s">
        <v>78</v>
      </c>
      <c r="L34" s="44" t="str">
        <f t="shared" si="0"/>
        <v>JUMP WG80 2GM-box</v>
      </c>
      <c r="M34" s="46" t="s">
        <v>142</v>
      </c>
      <c r="O34" s="45" t="s">
        <v>152</v>
      </c>
      <c r="P34" s="51">
        <v>0</v>
      </c>
      <c r="Q34" s="51">
        <v>30</v>
      </c>
      <c r="R34" s="51">
        <v>0</v>
      </c>
      <c r="S34" s="51">
        <v>30</v>
      </c>
      <c r="T34" s="51">
        <v>0</v>
      </c>
      <c r="U34" s="51">
        <v>0</v>
      </c>
      <c r="V34" s="51">
        <v>0</v>
      </c>
    </row>
    <row r="35" spans="1:22" x14ac:dyDescent="0.3">
      <c r="A35" s="54" t="s">
        <v>106</v>
      </c>
      <c r="B35" s="55">
        <v>30</v>
      </c>
      <c r="C35" s="55">
        <v>0</v>
      </c>
      <c r="D35" s="55">
        <v>0</v>
      </c>
      <c r="E35" s="55">
        <v>0</v>
      </c>
      <c r="F35" s="55">
        <v>30</v>
      </c>
      <c r="G35" s="55">
        <v>30</v>
      </c>
      <c r="H35" s="55">
        <v>0</v>
      </c>
      <c r="I35" s="55">
        <v>0</v>
      </c>
      <c r="J35" s="55">
        <v>0</v>
      </c>
      <c r="K35" s="55">
        <v>45</v>
      </c>
      <c r="L35" s="44" t="str">
        <f t="shared" si="0"/>
        <v>MONCEREN 250ML-box</v>
      </c>
      <c r="M35" s="46" t="s">
        <v>143</v>
      </c>
      <c r="O35" s="45" t="s">
        <v>144</v>
      </c>
      <c r="P35" s="51">
        <v>30</v>
      </c>
      <c r="Q35" s="51">
        <v>0</v>
      </c>
      <c r="R35" s="51">
        <v>0</v>
      </c>
      <c r="S35" s="51">
        <v>30</v>
      </c>
      <c r="T35" s="51">
        <v>0</v>
      </c>
      <c r="U35" s="51">
        <v>0</v>
      </c>
      <c r="V35" s="51">
        <v>0</v>
      </c>
    </row>
    <row r="36" spans="1:22" x14ac:dyDescent="0.3">
      <c r="A36" s="54" t="s">
        <v>107</v>
      </c>
      <c r="B36" s="55">
        <v>30</v>
      </c>
      <c r="C36" s="55">
        <v>0</v>
      </c>
      <c r="D36" s="55">
        <v>0</v>
      </c>
      <c r="E36" s="55">
        <v>0</v>
      </c>
      <c r="F36" s="55">
        <v>30</v>
      </c>
      <c r="G36" s="55">
        <v>30</v>
      </c>
      <c r="H36" s="55">
        <v>0</v>
      </c>
      <c r="I36" s="55">
        <v>0</v>
      </c>
      <c r="J36" s="55">
        <v>0</v>
      </c>
      <c r="K36" s="55">
        <v>45</v>
      </c>
      <c r="L36" s="44" t="str">
        <f t="shared" si="0"/>
        <v>PLANOFIX 250ML-box</v>
      </c>
      <c r="M36" s="46" t="s">
        <v>144</v>
      </c>
      <c r="O36" s="45" t="s">
        <v>145</v>
      </c>
      <c r="P36" s="51">
        <v>30</v>
      </c>
      <c r="Q36" s="51">
        <v>0</v>
      </c>
      <c r="R36" s="51">
        <v>0</v>
      </c>
      <c r="S36" s="51">
        <v>30</v>
      </c>
      <c r="T36" s="51">
        <v>0</v>
      </c>
      <c r="U36" s="51">
        <v>0</v>
      </c>
      <c r="V36" s="51">
        <v>0</v>
      </c>
    </row>
    <row r="37" spans="1:22" x14ac:dyDescent="0.3">
      <c r="A37" s="54" t="s">
        <v>108</v>
      </c>
      <c r="B37" s="55">
        <v>30</v>
      </c>
      <c r="C37" s="55">
        <v>0</v>
      </c>
      <c r="D37" s="55">
        <v>0</v>
      </c>
      <c r="E37" s="55">
        <v>0</v>
      </c>
      <c r="F37" s="55">
        <v>30</v>
      </c>
      <c r="G37" s="55">
        <v>30</v>
      </c>
      <c r="H37" s="55">
        <v>0</v>
      </c>
      <c r="I37" s="55">
        <v>0</v>
      </c>
      <c r="J37" s="55">
        <v>0</v>
      </c>
      <c r="K37" s="55">
        <v>45</v>
      </c>
      <c r="L37" s="44" t="str">
        <f t="shared" si="0"/>
        <v>PLANOFIX SL4 100ML-box</v>
      </c>
      <c r="M37" s="46" t="s">
        <v>145</v>
      </c>
      <c r="O37" s="45" t="s">
        <v>146</v>
      </c>
      <c r="P37" s="51">
        <v>54</v>
      </c>
      <c r="Q37" s="51">
        <v>0</v>
      </c>
      <c r="R37" s="51">
        <v>0</v>
      </c>
      <c r="S37" s="51">
        <v>54</v>
      </c>
      <c r="T37" s="51">
        <v>0</v>
      </c>
      <c r="U37" s="51">
        <v>0</v>
      </c>
      <c r="V37" s="51">
        <v>0</v>
      </c>
    </row>
    <row r="38" spans="1:22" x14ac:dyDescent="0.3">
      <c r="A38" s="54" t="s">
        <v>109</v>
      </c>
      <c r="B38" s="55">
        <v>54</v>
      </c>
      <c r="C38" s="55">
        <v>0</v>
      </c>
      <c r="D38" s="55">
        <v>0</v>
      </c>
      <c r="E38" s="55">
        <v>0</v>
      </c>
      <c r="F38" s="55">
        <v>54</v>
      </c>
      <c r="G38" s="55">
        <v>54</v>
      </c>
      <c r="H38" s="55">
        <v>0</v>
      </c>
      <c r="I38" s="55">
        <v>0</v>
      </c>
      <c r="J38" s="55">
        <v>0</v>
      </c>
      <c r="K38" s="55">
        <v>81</v>
      </c>
      <c r="L38" s="44" t="str">
        <f t="shared" si="0"/>
        <v>REGENT 1LTR-box</v>
      </c>
      <c r="M38" s="46" t="s">
        <v>146</v>
      </c>
      <c r="O38" s="45" t="s">
        <v>147</v>
      </c>
      <c r="P38" s="51">
        <v>34</v>
      </c>
      <c r="Q38" s="51">
        <v>0</v>
      </c>
      <c r="R38" s="51">
        <v>0</v>
      </c>
      <c r="S38" s="51">
        <v>34</v>
      </c>
      <c r="T38" s="51">
        <v>0</v>
      </c>
      <c r="U38" s="51">
        <v>0</v>
      </c>
      <c r="V38" s="51">
        <v>0</v>
      </c>
    </row>
    <row r="39" spans="1:22" x14ac:dyDescent="0.3">
      <c r="A39" s="54" t="s">
        <v>110</v>
      </c>
      <c r="B39" s="55">
        <v>34</v>
      </c>
      <c r="C39" s="55">
        <v>0</v>
      </c>
      <c r="D39" s="55">
        <v>0</v>
      </c>
      <c r="E39" s="55">
        <v>0</v>
      </c>
      <c r="F39" s="55">
        <v>34</v>
      </c>
      <c r="G39" s="55">
        <v>34</v>
      </c>
      <c r="H39" s="55">
        <v>0</v>
      </c>
      <c r="I39" s="55">
        <v>0</v>
      </c>
      <c r="J39" s="55">
        <v>0</v>
      </c>
      <c r="K39" s="55">
        <v>51</v>
      </c>
      <c r="L39" s="44" t="str">
        <f t="shared" si="0"/>
        <v>REGENT 500ML-box</v>
      </c>
      <c r="M39" s="46" t="s">
        <v>147</v>
      </c>
      <c r="O39" s="45" t="s">
        <v>148</v>
      </c>
      <c r="P39" s="51">
        <v>0</v>
      </c>
      <c r="Q39" s="51">
        <v>75</v>
      </c>
      <c r="R39" s="51">
        <v>0</v>
      </c>
      <c r="S39" s="51">
        <v>75</v>
      </c>
      <c r="T39" s="51">
        <v>0</v>
      </c>
      <c r="U39" s="51">
        <v>0</v>
      </c>
      <c r="V39" s="51">
        <v>0</v>
      </c>
    </row>
    <row r="40" spans="1:22" x14ac:dyDescent="0.3">
      <c r="A40" s="54" t="s">
        <v>111</v>
      </c>
      <c r="B40" s="55">
        <v>0</v>
      </c>
      <c r="C40" s="55">
        <v>75</v>
      </c>
      <c r="D40" s="55">
        <v>0</v>
      </c>
      <c r="E40" s="55">
        <v>0</v>
      </c>
      <c r="F40" s="55">
        <v>75</v>
      </c>
      <c r="G40" s="55">
        <v>75</v>
      </c>
      <c r="H40" s="55">
        <v>0</v>
      </c>
      <c r="I40" s="55">
        <v>0</v>
      </c>
      <c r="J40" s="55">
        <v>0</v>
      </c>
      <c r="K40" s="60">
        <v>112.5</v>
      </c>
      <c r="L40" s="44" t="str">
        <f t="shared" si="0"/>
        <v>REGENT ULTRA 4KG-box</v>
      </c>
      <c r="M40" s="46" t="s">
        <v>148</v>
      </c>
      <c r="O40" s="45" t="s">
        <v>149</v>
      </c>
      <c r="P40" s="51">
        <v>7</v>
      </c>
      <c r="Q40" s="51">
        <v>0</v>
      </c>
      <c r="R40" s="51">
        <v>0</v>
      </c>
      <c r="S40" s="51">
        <v>7</v>
      </c>
      <c r="T40" s="51">
        <v>0</v>
      </c>
      <c r="U40" s="51">
        <v>0</v>
      </c>
      <c r="V40" s="51">
        <v>0</v>
      </c>
    </row>
    <row r="41" spans="1:22" x14ac:dyDescent="0.3">
      <c r="A41" s="54" t="s">
        <v>112</v>
      </c>
      <c r="B41" s="55">
        <v>7</v>
      </c>
      <c r="C41" s="55">
        <v>0</v>
      </c>
      <c r="D41" s="55">
        <v>0</v>
      </c>
      <c r="E41" s="55">
        <v>0</v>
      </c>
      <c r="F41" s="55">
        <v>7</v>
      </c>
      <c r="G41" s="55">
        <v>7</v>
      </c>
      <c r="H41" s="55">
        <v>0</v>
      </c>
      <c r="I41" s="55">
        <v>0</v>
      </c>
      <c r="J41" s="55">
        <v>0</v>
      </c>
      <c r="K41" s="60">
        <v>10.5</v>
      </c>
      <c r="L41" s="44" t="str">
        <f t="shared" si="0"/>
        <v>SPINTOR 75ML-box</v>
      </c>
      <c r="M41" s="46" t="s">
        <v>149</v>
      </c>
      <c r="O41" s="45" t="s">
        <v>150</v>
      </c>
      <c r="P41" s="51">
        <v>181</v>
      </c>
      <c r="Q41" s="51">
        <v>1000</v>
      </c>
      <c r="R41" s="51">
        <v>0</v>
      </c>
      <c r="S41" s="51">
        <v>1000</v>
      </c>
      <c r="T41" s="51">
        <v>0</v>
      </c>
      <c r="U41" s="51">
        <v>0</v>
      </c>
      <c r="V41" s="51">
        <v>181</v>
      </c>
    </row>
    <row r="42" spans="1:22" x14ac:dyDescent="0.3">
      <c r="A42" s="54" t="s">
        <v>113</v>
      </c>
      <c r="B42" s="55">
        <v>181</v>
      </c>
      <c r="C42" s="55">
        <v>1000</v>
      </c>
      <c r="D42" s="55">
        <v>0</v>
      </c>
      <c r="E42" s="55">
        <v>0</v>
      </c>
      <c r="F42" s="55">
        <v>1181</v>
      </c>
      <c r="G42" s="55">
        <v>1000</v>
      </c>
      <c r="H42" s="55">
        <v>0</v>
      </c>
      <c r="I42" s="55">
        <v>0</v>
      </c>
      <c r="J42" s="55">
        <v>181</v>
      </c>
      <c r="K42" s="55">
        <v>1319</v>
      </c>
      <c r="L42" s="44" t="str">
        <f t="shared" si="0"/>
        <v>SUNRICE 50GM-box</v>
      </c>
      <c r="M42" s="46" t="s">
        <v>150</v>
      </c>
      <c r="O42" s="45" t="s">
        <v>151</v>
      </c>
      <c r="P42" s="51">
        <v>0</v>
      </c>
      <c r="Q42" s="51">
        <v>500</v>
      </c>
      <c r="R42" s="51">
        <v>0</v>
      </c>
      <c r="S42" s="51">
        <v>95</v>
      </c>
      <c r="T42" s="51">
        <v>0</v>
      </c>
      <c r="U42" s="51">
        <v>0</v>
      </c>
      <c r="V42" s="51">
        <v>405</v>
      </c>
    </row>
    <row r="43" spans="1:22" x14ac:dyDescent="0.3">
      <c r="A43" s="54" t="s">
        <v>114</v>
      </c>
      <c r="B43" s="55">
        <v>0</v>
      </c>
      <c r="C43" s="55">
        <v>500</v>
      </c>
      <c r="D43" s="55">
        <v>0</v>
      </c>
      <c r="E43" s="55">
        <v>0</v>
      </c>
      <c r="F43" s="55">
        <v>500</v>
      </c>
      <c r="G43" s="55">
        <v>95</v>
      </c>
      <c r="H43" s="55">
        <v>0</v>
      </c>
      <c r="I43" s="55">
        <v>0</v>
      </c>
      <c r="J43" s="55">
        <v>405</v>
      </c>
      <c r="K43" s="56" t="s">
        <v>78</v>
      </c>
      <c r="L43" s="44" t="str">
        <f t="shared" si="0"/>
        <v>TOPSTAR 35GM-box</v>
      </c>
      <c r="M43" s="46" t="s">
        <v>151</v>
      </c>
      <c r="O43" s="45" t="s">
        <v>20</v>
      </c>
      <c r="P43" s="51">
        <v>4178</v>
      </c>
      <c r="Q43" s="51">
        <v>8884</v>
      </c>
      <c r="R43" s="51">
        <v>0</v>
      </c>
      <c r="S43" s="51">
        <v>9428</v>
      </c>
      <c r="T43" s="51">
        <v>0</v>
      </c>
      <c r="U43" s="51">
        <v>0</v>
      </c>
      <c r="V43" s="51">
        <v>3634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218"/>
  <sheetViews>
    <sheetView showGridLines="0" topLeftCell="A2" workbookViewId="0">
      <selection activeCell="B3" sqref="B3:B43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24</v>
      </c>
      <c r="C3" s="3"/>
      <c r="D3" s="4"/>
      <c r="E3" s="38">
        <f t="shared" ref="E3:E217" ca="1" si="0">VLOOKUP($B3,FinalDealer_vlookup,2,0)</f>
        <v>420</v>
      </c>
      <c r="F3" s="39">
        <f t="shared" ref="F3:F217" ca="1" si="1">VLOOKUP($B3,FinalDealer_vlookup,3,0)</f>
        <v>125</v>
      </c>
      <c r="G3" s="40">
        <f t="shared" ref="G3:G217" ca="1" si="2">VLOOKUP($B3,FinalDealer_vlookup,4,0)</f>
        <v>0</v>
      </c>
      <c r="H3" s="40">
        <f t="shared" ref="H3:H217" ca="1" si="3">VLOOKUP($B3,FinalDealer_vlookup,5,0)</f>
        <v>420</v>
      </c>
      <c r="I3" s="40">
        <f t="shared" ref="I3:I217" ca="1" si="4">VLOOKUP($B3,FinalDealer_vlookup,6,0)</f>
        <v>0</v>
      </c>
      <c r="J3" s="40">
        <v>0</v>
      </c>
      <c r="K3" s="40">
        <v>0</v>
      </c>
      <c r="L3" s="40">
        <v>0</v>
      </c>
      <c r="M3" s="41">
        <f t="shared" ref="M3:M217" ca="1" si="5">VLOOKUP($B3,FinalDealer_vlookup,8,0)</f>
        <v>125</v>
      </c>
    </row>
    <row r="4" spans="1:13" x14ac:dyDescent="0.3">
      <c r="A4" s="16"/>
      <c r="B4" s="4" t="s">
        <v>50</v>
      </c>
      <c r="C4" s="3"/>
      <c r="D4" s="4"/>
      <c r="E4" s="42">
        <f t="shared" ca="1" si="0"/>
        <v>0</v>
      </c>
      <c r="F4" s="39">
        <f t="shared" ca="1" si="1"/>
        <v>100</v>
      </c>
      <c r="G4" s="39">
        <f t="shared" ca="1" si="2"/>
        <v>0</v>
      </c>
      <c r="H4" s="39">
        <f t="shared" ca="1" si="3"/>
        <v>50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50</v>
      </c>
    </row>
    <row r="5" spans="1:13" x14ac:dyDescent="0.3">
      <c r="A5" s="16"/>
      <c r="B5" s="4" t="s">
        <v>58</v>
      </c>
      <c r="C5" s="3"/>
      <c r="D5" s="4"/>
      <c r="E5" s="42">
        <f t="shared" ca="1" si="0"/>
        <v>0</v>
      </c>
      <c r="F5" s="39">
        <f t="shared" ca="1" si="1"/>
        <v>20</v>
      </c>
      <c r="G5" s="39">
        <f t="shared" ca="1" si="2"/>
        <v>0</v>
      </c>
      <c r="H5" s="39">
        <f t="shared" ca="1" si="3"/>
        <v>14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6</v>
      </c>
    </row>
    <row r="6" spans="1:13" x14ac:dyDescent="0.3">
      <c r="A6" s="16"/>
      <c r="B6" s="4" t="s">
        <v>59</v>
      </c>
      <c r="C6" s="3"/>
      <c r="D6" s="4"/>
      <c r="E6" s="42">
        <f t="shared" ca="1" si="0"/>
        <v>0</v>
      </c>
      <c r="F6" s="39">
        <f t="shared" ca="1" si="1"/>
        <v>40</v>
      </c>
      <c r="G6" s="39">
        <f t="shared" ca="1" si="2"/>
        <v>0</v>
      </c>
      <c r="H6" s="39">
        <f t="shared" ca="1" si="3"/>
        <v>40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0</v>
      </c>
    </row>
    <row r="7" spans="1:13" x14ac:dyDescent="0.3">
      <c r="A7" s="16"/>
      <c r="B7" s="4" t="s">
        <v>116</v>
      </c>
      <c r="C7" s="3"/>
      <c r="D7" s="4"/>
      <c r="E7" s="42">
        <f t="shared" ca="1" si="0"/>
        <v>30</v>
      </c>
      <c r="F7" s="39">
        <f t="shared" ca="1" si="1"/>
        <v>50</v>
      </c>
      <c r="G7" s="39">
        <f t="shared" ca="1" si="2"/>
        <v>0</v>
      </c>
      <c r="H7" s="39">
        <f t="shared" ca="1" si="3"/>
        <v>35</v>
      </c>
      <c r="I7" s="39">
        <f t="shared" ca="1" si="4"/>
        <v>0</v>
      </c>
      <c r="J7" s="39">
        <v>0</v>
      </c>
      <c r="K7" s="39">
        <v>0</v>
      </c>
      <c r="L7" s="39">
        <v>0</v>
      </c>
      <c r="M7" s="43">
        <f t="shared" ca="1" si="5"/>
        <v>45</v>
      </c>
    </row>
    <row r="8" spans="1:13" x14ac:dyDescent="0.3">
      <c r="A8" s="16"/>
      <c r="B8" s="4" t="s">
        <v>118</v>
      </c>
      <c r="C8" s="3"/>
      <c r="D8" s="4"/>
      <c r="E8" s="42">
        <f t="shared" ca="1" si="0"/>
        <v>0</v>
      </c>
      <c r="F8" s="39">
        <f t="shared" ca="1" si="1"/>
        <v>20</v>
      </c>
      <c r="G8" s="39">
        <f t="shared" ca="1" si="2"/>
        <v>0</v>
      </c>
      <c r="H8" s="39">
        <f t="shared" ca="1" si="3"/>
        <v>0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20</v>
      </c>
    </row>
    <row r="9" spans="1:13" x14ac:dyDescent="0.3">
      <c r="A9" s="16"/>
      <c r="B9" s="4" t="s">
        <v>119</v>
      </c>
      <c r="C9" s="3"/>
      <c r="D9" s="4"/>
      <c r="E9" s="42">
        <f t="shared" ca="1" si="0"/>
        <v>20</v>
      </c>
      <c r="F9" s="39">
        <f t="shared" ca="1" si="1"/>
        <v>0</v>
      </c>
      <c r="G9" s="39">
        <f t="shared" ca="1" si="2"/>
        <v>0</v>
      </c>
      <c r="H9" s="39">
        <f t="shared" ca="1" si="3"/>
        <v>20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0</v>
      </c>
    </row>
    <row r="10" spans="1:13" x14ac:dyDescent="0.3">
      <c r="A10" s="16"/>
      <c r="B10" s="4" t="s">
        <v>117</v>
      </c>
      <c r="C10" s="3"/>
      <c r="D10" s="4"/>
      <c r="E10" s="42">
        <f t="shared" ca="1" si="0"/>
        <v>-2</v>
      </c>
      <c r="F10" s="39">
        <f t="shared" ca="1" si="1"/>
        <v>50</v>
      </c>
      <c r="G10" s="39">
        <f t="shared" ca="1" si="2"/>
        <v>0</v>
      </c>
      <c r="H10" s="39">
        <f t="shared" ca="1" si="3"/>
        <v>0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48</v>
      </c>
    </row>
    <row r="11" spans="1:13" x14ac:dyDescent="0.3">
      <c r="A11" s="16"/>
      <c r="B11" s="4" t="s">
        <v>120</v>
      </c>
      <c r="C11" s="3"/>
      <c r="D11" s="4"/>
      <c r="E11" s="42">
        <f t="shared" ca="1" si="0"/>
        <v>70</v>
      </c>
      <c r="F11" s="39">
        <f t="shared" ca="1" si="1"/>
        <v>740</v>
      </c>
      <c r="G11" s="39">
        <f t="shared" ca="1" si="2"/>
        <v>0</v>
      </c>
      <c r="H11" s="39">
        <f t="shared" ca="1" si="3"/>
        <v>810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0</v>
      </c>
    </row>
    <row r="12" spans="1:13" x14ac:dyDescent="0.3">
      <c r="A12" s="16"/>
      <c r="B12" s="4" t="s">
        <v>122</v>
      </c>
      <c r="C12" s="3"/>
      <c r="D12" s="4"/>
      <c r="E12" s="42">
        <f t="shared" ca="1" si="0"/>
        <v>296</v>
      </c>
      <c r="F12" s="39">
        <f t="shared" ca="1" si="1"/>
        <v>350</v>
      </c>
      <c r="G12" s="39">
        <f t="shared" ca="1" si="2"/>
        <v>0</v>
      </c>
      <c r="H12" s="39">
        <f t="shared" ca="1" si="3"/>
        <v>546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100</v>
      </c>
    </row>
    <row r="13" spans="1:13" x14ac:dyDescent="0.3">
      <c r="A13" s="16"/>
      <c r="B13" s="4" t="s">
        <v>121</v>
      </c>
      <c r="C13" s="3"/>
      <c r="D13" s="4"/>
      <c r="E13" s="42">
        <f t="shared" ca="1" si="0"/>
        <v>190</v>
      </c>
      <c r="F13" s="39">
        <f t="shared" ca="1" si="1"/>
        <v>204</v>
      </c>
      <c r="G13" s="39">
        <f t="shared" ca="1" si="2"/>
        <v>0</v>
      </c>
      <c r="H13" s="39">
        <f t="shared" ca="1" si="3"/>
        <v>394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0</v>
      </c>
    </row>
    <row r="14" spans="1:13" x14ac:dyDescent="0.3">
      <c r="A14" s="16"/>
      <c r="B14" s="4" t="s">
        <v>123</v>
      </c>
      <c r="C14" s="3"/>
      <c r="D14" s="4"/>
      <c r="E14" s="42">
        <f t="shared" ca="1" si="0"/>
        <v>848</v>
      </c>
      <c r="F14" s="39">
        <f t="shared" ca="1" si="1"/>
        <v>1340</v>
      </c>
      <c r="G14" s="39">
        <f t="shared" ca="1" si="2"/>
        <v>0</v>
      </c>
      <c r="H14" s="39">
        <f t="shared" ca="1" si="3"/>
        <v>2170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18</v>
      </c>
    </row>
    <row r="15" spans="1:13" x14ac:dyDescent="0.3">
      <c r="A15" s="16"/>
      <c r="B15" s="4" t="s">
        <v>124</v>
      </c>
      <c r="C15" s="3"/>
      <c r="D15" s="4"/>
      <c r="E15" s="42">
        <f t="shared" ca="1" si="0"/>
        <v>116</v>
      </c>
      <c r="F15" s="39">
        <f t="shared" ca="1" si="1"/>
        <v>0</v>
      </c>
      <c r="G15" s="39">
        <f t="shared" ca="1" si="2"/>
        <v>0</v>
      </c>
      <c r="H15" s="39">
        <f t="shared" ca="1" si="3"/>
        <v>116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0</v>
      </c>
    </row>
    <row r="16" spans="1:13" x14ac:dyDescent="0.3">
      <c r="A16" s="16"/>
      <c r="B16" s="4" t="s">
        <v>126</v>
      </c>
      <c r="C16" s="3"/>
      <c r="D16" s="4"/>
      <c r="E16" s="42">
        <f t="shared" ca="1" si="0"/>
        <v>1336</v>
      </c>
      <c r="F16" s="39">
        <f t="shared" ca="1" si="1"/>
        <v>1620</v>
      </c>
      <c r="G16" s="39">
        <f t="shared" ca="1" si="2"/>
        <v>0</v>
      </c>
      <c r="H16" s="39">
        <f t="shared" ca="1" si="3"/>
        <v>2246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710</v>
      </c>
    </row>
    <row r="17" spans="1:13" x14ac:dyDescent="0.3">
      <c r="A17" s="16"/>
      <c r="B17" s="4" t="s">
        <v>125</v>
      </c>
      <c r="C17" s="3"/>
      <c r="D17" s="4"/>
      <c r="E17" s="42">
        <f t="shared" ca="1" si="0"/>
        <v>51</v>
      </c>
      <c r="F17" s="39">
        <f t="shared" ca="1" si="1"/>
        <v>240</v>
      </c>
      <c r="G17" s="39">
        <f t="shared" ca="1" si="2"/>
        <v>0</v>
      </c>
      <c r="H17" s="39">
        <f t="shared" ca="1" si="3"/>
        <v>291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0</v>
      </c>
    </row>
    <row r="18" spans="1:13" x14ac:dyDescent="0.3">
      <c r="A18" s="16"/>
      <c r="B18" s="4" t="s">
        <v>127</v>
      </c>
      <c r="C18" s="3"/>
      <c r="D18" s="4"/>
      <c r="E18" s="42">
        <f t="shared" ca="1" si="0"/>
        <v>145</v>
      </c>
      <c r="F18" s="39">
        <f t="shared" ca="1" si="1"/>
        <v>150</v>
      </c>
      <c r="G18" s="39">
        <f t="shared" ca="1" si="2"/>
        <v>0</v>
      </c>
      <c r="H18" s="39">
        <f t="shared" ca="1" si="3"/>
        <v>295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0</v>
      </c>
    </row>
    <row r="19" spans="1:13" x14ac:dyDescent="0.3">
      <c r="A19" s="16"/>
      <c r="B19" s="4" t="s">
        <v>129</v>
      </c>
      <c r="C19" s="3"/>
      <c r="D19" s="4"/>
      <c r="E19" s="42">
        <f t="shared" ca="1" si="0"/>
        <v>90</v>
      </c>
      <c r="F19" s="39">
        <f t="shared" ca="1" si="1"/>
        <v>0</v>
      </c>
      <c r="G19" s="39">
        <f t="shared" ca="1" si="2"/>
        <v>0</v>
      </c>
      <c r="H19" s="39">
        <f t="shared" ca="1" si="3"/>
        <v>90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0</v>
      </c>
    </row>
    <row r="20" spans="1:13" x14ac:dyDescent="0.3">
      <c r="A20" s="16"/>
      <c r="B20" s="4" t="s">
        <v>128</v>
      </c>
      <c r="C20" s="3"/>
      <c r="D20" s="4"/>
      <c r="E20" s="42">
        <f t="shared" ca="1" si="0"/>
        <v>30</v>
      </c>
      <c r="F20" s="39">
        <f t="shared" ca="1" si="1"/>
        <v>0</v>
      </c>
      <c r="G20" s="39">
        <f t="shared" ca="1" si="2"/>
        <v>0</v>
      </c>
      <c r="H20" s="39">
        <f t="shared" ca="1" si="3"/>
        <v>30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0</v>
      </c>
    </row>
    <row r="21" spans="1:13" x14ac:dyDescent="0.3">
      <c r="A21" s="16"/>
      <c r="B21" s="4" t="s">
        <v>131</v>
      </c>
      <c r="C21" s="3"/>
      <c r="D21" s="4"/>
      <c r="E21" s="42">
        <f t="shared" ca="1" si="0"/>
        <v>0</v>
      </c>
      <c r="F21" s="39">
        <f t="shared" ca="1" si="1"/>
        <v>20</v>
      </c>
      <c r="G21" s="39">
        <f t="shared" ca="1" si="2"/>
        <v>0</v>
      </c>
      <c r="H21" s="39">
        <f t="shared" ca="1" si="3"/>
        <v>0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20</v>
      </c>
    </row>
    <row r="22" spans="1:13" x14ac:dyDescent="0.3">
      <c r="A22" s="16"/>
      <c r="B22" s="4" t="s">
        <v>132</v>
      </c>
      <c r="C22" s="3"/>
      <c r="D22" s="4"/>
      <c r="E22" s="42">
        <f t="shared" ca="1" si="0"/>
        <v>0</v>
      </c>
      <c r="F22" s="39">
        <f t="shared" ca="1" si="1"/>
        <v>20</v>
      </c>
      <c r="G22" s="39">
        <f t="shared" ca="1" si="2"/>
        <v>0</v>
      </c>
      <c r="H22" s="39">
        <f t="shared" ca="1" si="3"/>
        <v>10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10</v>
      </c>
    </row>
    <row r="23" spans="1:13" x14ac:dyDescent="0.3">
      <c r="A23" s="16"/>
      <c r="B23" s="4" t="s">
        <v>130</v>
      </c>
      <c r="C23" s="3"/>
      <c r="D23" s="4"/>
      <c r="E23" s="42">
        <f t="shared" ca="1" si="0"/>
        <v>38</v>
      </c>
      <c r="F23" s="39">
        <f t="shared" ca="1" si="1"/>
        <v>50</v>
      </c>
      <c r="G23" s="39">
        <f t="shared" ca="1" si="2"/>
        <v>0</v>
      </c>
      <c r="H23" s="39">
        <f t="shared" ca="1" si="3"/>
        <v>88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0</v>
      </c>
    </row>
    <row r="24" spans="1:13" x14ac:dyDescent="0.3">
      <c r="A24" s="16"/>
      <c r="B24" s="4" t="s">
        <v>133</v>
      </c>
      <c r="C24" s="3"/>
      <c r="D24" s="4"/>
      <c r="E24" s="42">
        <f t="shared" ca="1" si="0"/>
        <v>80</v>
      </c>
      <c r="F24" s="39">
        <f t="shared" ca="1" si="1"/>
        <v>50</v>
      </c>
      <c r="G24" s="39">
        <f t="shared" ca="1" si="2"/>
        <v>0</v>
      </c>
      <c r="H24" s="39">
        <f t="shared" ca="1" si="3"/>
        <v>130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0</v>
      </c>
    </row>
    <row r="25" spans="1:13" x14ac:dyDescent="0.3">
      <c r="A25" s="16"/>
      <c r="B25" s="4" t="s">
        <v>135</v>
      </c>
      <c r="C25" s="3"/>
      <c r="D25" s="4"/>
      <c r="E25" s="42">
        <f t="shared" ca="1" si="0"/>
        <v>0</v>
      </c>
      <c r="F25" s="39">
        <f t="shared" ca="1" si="1"/>
        <v>120</v>
      </c>
      <c r="G25" s="39">
        <f t="shared" ca="1" si="2"/>
        <v>0</v>
      </c>
      <c r="H25" s="39">
        <f t="shared" ca="1" si="3"/>
        <v>0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120</v>
      </c>
    </row>
    <row r="26" spans="1:13" x14ac:dyDescent="0.3">
      <c r="A26" s="16"/>
      <c r="B26" s="4" t="s">
        <v>134</v>
      </c>
      <c r="C26" s="3"/>
      <c r="D26" s="4"/>
      <c r="E26" s="42">
        <f t="shared" ca="1" si="0"/>
        <v>0</v>
      </c>
      <c r="F26" s="39">
        <f t="shared" ca="1" si="1"/>
        <v>80</v>
      </c>
      <c r="G26" s="39">
        <f t="shared" ca="1" si="2"/>
        <v>0</v>
      </c>
      <c r="H26" s="39">
        <f t="shared" ca="1" si="3"/>
        <v>0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80</v>
      </c>
    </row>
    <row r="27" spans="1:13" x14ac:dyDescent="0.3">
      <c r="A27" s="16"/>
      <c r="B27" s="4" t="s">
        <v>136</v>
      </c>
      <c r="C27" s="3"/>
      <c r="D27" s="4"/>
      <c r="E27" s="42">
        <f t="shared" ca="1" si="0"/>
        <v>40</v>
      </c>
      <c r="F27" s="39">
        <f t="shared" ca="1" si="1"/>
        <v>0</v>
      </c>
      <c r="G27" s="39">
        <f t="shared" ca="1" si="2"/>
        <v>0</v>
      </c>
      <c r="H27" s="39">
        <f t="shared" ca="1" si="3"/>
        <v>40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0</v>
      </c>
    </row>
    <row r="28" spans="1:13" x14ac:dyDescent="0.3">
      <c r="A28" s="16"/>
      <c r="B28" s="4" t="s">
        <v>138</v>
      </c>
      <c r="C28" s="3"/>
      <c r="D28" s="4"/>
      <c r="E28" s="42">
        <f t="shared" ca="1" si="0"/>
        <v>0</v>
      </c>
      <c r="F28" s="39">
        <f t="shared" ca="1" si="1"/>
        <v>50</v>
      </c>
      <c r="G28" s="39">
        <f t="shared" ca="1" si="2"/>
        <v>0</v>
      </c>
      <c r="H28" s="39">
        <f t="shared" ca="1" si="3"/>
        <v>50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0</v>
      </c>
    </row>
    <row r="29" spans="1:13" x14ac:dyDescent="0.3">
      <c r="A29" s="16"/>
      <c r="B29" s="4" t="s">
        <v>140</v>
      </c>
      <c r="C29" s="3"/>
      <c r="D29" s="4"/>
      <c r="E29" s="42">
        <f t="shared" ca="1" si="0"/>
        <v>0</v>
      </c>
      <c r="F29" s="39">
        <f t="shared" ca="1" si="1"/>
        <v>60</v>
      </c>
      <c r="G29" s="39">
        <f t="shared" ca="1" si="2"/>
        <v>0</v>
      </c>
      <c r="H29" s="39">
        <f t="shared" ca="1" si="3"/>
        <v>50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10</v>
      </c>
    </row>
    <row r="30" spans="1:13" x14ac:dyDescent="0.3">
      <c r="A30" s="16"/>
      <c r="B30" s="4" t="s">
        <v>139</v>
      </c>
      <c r="C30" s="3"/>
      <c r="D30" s="4"/>
      <c r="E30" s="42">
        <f t="shared" ca="1" si="0"/>
        <v>0</v>
      </c>
      <c r="F30" s="39">
        <f t="shared" ca="1" si="1"/>
        <v>80</v>
      </c>
      <c r="G30" s="39">
        <f t="shared" ca="1" si="2"/>
        <v>0</v>
      </c>
      <c r="H30" s="39">
        <f t="shared" ca="1" si="3"/>
        <v>9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71</v>
      </c>
    </row>
    <row r="31" spans="1:13" x14ac:dyDescent="0.3">
      <c r="A31" s="16"/>
      <c r="B31" s="4" t="s">
        <v>137</v>
      </c>
      <c r="C31" s="3"/>
      <c r="D31" s="4"/>
      <c r="E31" s="42">
        <f t="shared" ca="1" si="0"/>
        <v>0</v>
      </c>
      <c r="F31" s="39">
        <f t="shared" ca="1" si="1"/>
        <v>100</v>
      </c>
      <c r="G31" s="39">
        <f t="shared" ca="1" si="2"/>
        <v>0</v>
      </c>
      <c r="H31" s="39">
        <f t="shared" ca="1" si="3"/>
        <v>50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50</v>
      </c>
    </row>
    <row r="32" spans="1:13" x14ac:dyDescent="0.3">
      <c r="A32" s="16"/>
      <c r="B32" s="4" t="s">
        <v>141</v>
      </c>
      <c r="C32" s="3"/>
      <c r="D32" s="4"/>
      <c r="E32" s="42">
        <f t="shared" ca="1" si="0"/>
        <v>14</v>
      </c>
      <c r="F32" s="39">
        <f t="shared" ca="1" si="1"/>
        <v>0</v>
      </c>
      <c r="G32" s="39">
        <f t="shared" ca="1" si="2"/>
        <v>0</v>
      </c>
      <c r="H32" s="39">
        <f t="shared" ca="1" si="3"/>
        <v>14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0</v>
      </c>
    </row>
    <row r="33" spans="1:13" x14ac:dyDescent="0.3">
      <c r="A33" s="16"/>
      <c r="B33" s="4" t="s">
        <v>142</v>
      </c>
      <c r="C33" s="3"/>
      <c r="D33" s="4"/>
      <c r="E33" s="42">
        <f t="shared" ca="1" si="0"/>
        <v>0</v>
      </c>
      <c r="F33" s="39">
        <f t="shared" ca="1" si="1"/>
        <v>1600</v>
      </c>
      <c r="G33" s="39">
        <f t="shared" ca="1" si="2"/>
        <v>0</v>
      </c>
      <c r="H33" s="39">
        <f t="shared" ca="1" si="3"/>
        <v>35</v>
      </c>
      <c r="I33" s="39">
        <f t="shared" ca="1" si="4"/>
        <v>0</v>
      </c>
      <c r="J33" s="39">
        <v>0</v>
      </c>
      <c r="K33" s="39">
        <v>0</v>
      </c>
      <c r="L33" s="39">
        <v>0</v>
      </c>
      <c r="M33" s="43">
        <f t="shared" ca="1" si="5"/>
        <v>1565</v>
      </c>
    </row>
    <row r="34" spans="1:13" x14ac:dyDescent="0.3">
      <c r="A34" s="16"/>
      <c r="B34" s="4" t="s">
        <v>143</v>
      </c>
      <c r="C34" s="3"/>
      <c r="D34" s="4"/>
      <c r="E34" s="42">
        <f t="shared" ca="1" si="0"/>
        <v>30</v>
      </c>
      <c r="F34" s="39">
        <f t="shared" ca="1" si="1"/>
        <v>0</v>
      </c>
      <c r="G34" s="39">
        <f t="shared" ca="1" si="2"/>
        <v>0</v>
      </c>
      <c r="H34" s="39">
        <f t="shared" ca="1" si="3"/>
        <v>30</v>
      </c>
      <c r="I34" s="39">
        <f t="shared" ca="1" si="4"/>
        <v>0</v>
      </c>
      <c r="J34" s="39">
        <v>0</v>
      </c>
      <c r="K34" s="39">
        <v>0</v>
      </c>
      <c r="L34" s="39">
        <v>0</v>
      </c>
      <c r="M34" s="43">
        <f t="shared" ca="1" si="5"/>
        <v>0</v>
      </c>
    </row>
    <row r="35" spans="1:13" x14ac:dyDescent="0.3">
      <c r="A35" s="16"/>
      <c r="B35" s="4" t="s">
        <v>152</v>
      </c>
      <c r="C35" s="3"/>
      <c r="D35" s="4"/>
      <c r="E35" s="42">
        <f t="shared" ca="1" si="0"/>
        <v>0</v>
      </c>
      <c r="F35" s="39">
        <f t="shared" ca="1" si="1"/>
        <v>30</v>
      </c>
      <c r="G35" s="39">
        <f t="shared" ca="1" si="2"/>
        <v>0</v>
      </c>
      <c r="H35" s="39">
        <f t="shared" ca="1" si="3"/>
        <v>30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0</v>
      </c>
    </row>
    <row r="36" spans="1:13" x14ac:dyDescent="0.3">
      <c r="A36" s="16"/>
      <c r="B36" s="4" t="s">
        <v>144</v>
      </c>
      <c r="C36" s="3"/>
      <c r="D36" s="4"/>
      <c r="E36" s="42">
        <f t="shared" ca="1" si="0"/>
        <v>30</v>
      </c>
      <c r="F36" s="39">
        <f t="shared" ca="1" si="1"/>
        <v>0</v>
      </c>
      <c r="G36" s="39">
        <f t="shared" ca="1" si="2"/>
        <v>0</v>
      </c>
      <c r="H36" s="39">
        <f t="shared" ca="1" si="3"/>
        <v>30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0</v>
      </c>
    </row>
    <row r="37" spans="1:13" x14ac:dyDescent="0.3">
      <c r="A37" s="16"/>
      <c r="B37" s="4" t="s">
        <v>145</v>
      </c>
      <c r="C37" s="3"/>
      <c r="D37" s="4"/>
      <c r="E37" s="42">
        <f t="shared" ca="1" si="0"/>
        <v>30</v>
      </c>
      <c r="F37" s="39">
        <f t="shared" ca="1" si="1"/>
        <v>0</v>
      </c>
      <c r="G37" s="39">
        <f t="shared" ca="1" si="2"/>
        <v>0</v>
      </c>
      <c r="H37" s="39">
        <f t="shared" ca="1" si="3"/>
        <v>30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0</v>
      </c>
    </row>
    <row r="38" spans="1:13" x14ac:dyDescent="0.3">
      <c r="A38" s="16"/>
      <c r="B38" s="4" t="s">
        <v>146</v>
      </c>
      <c r="C38" s="3"/>
      <c r="D38" s="4"/>
      <c r="E38" s="42">
        <f t="shared" ca="1" si="0"/>
        <v>54</v>
      </c>
      <c r="F38" s="39">
        <f t="shared" ca="1" si="1"/>
        <v>0</v>
      </c>
      <c r="G38" s="39">
        <f t="shared" ca="1" si="2"/>
        <v>0</v>
      </c>
      <c r="H38" s="39">
        <f t="shared" ca="1" si="3"/>
        <v>54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5"/>
        <v>0</v>
      </c>
    </row>
    <row r="39" spans="1:13" x14ac:dyDescent="0.3">
      <c r="A39" s="16"/>
      <c r="B39" s="4" t="s">
        <v>147</v>
      </c>
      <c r="C39" s="3"/>
      <c r="D39" s="4"/>
      <c r="E39" s="42">
        <f t="shared" ca="1" si="0"/>
        <v>34</v>
      </c>
      <c r="F39" s="39">
        <f t="shared" ca="1" si="1"/>
        <v>0</v>
      </c>
      <c r="G39" s="39">
        <f t="shared" ca="1" si="2"/>
        <v>0</v>
      </c>
      <c r="H39" s="39">
        <f t="shared" ca="1" si="3"/>
        <v>34</v>
      </c>
      <c r="I39" s="39">
        <f t="shared" ca="1" si="4"/>
        <v>0</v>
      </c>
      <c r="J39" s="39">
        <v>0</v>
      </c>
      <c r="K39" s="39">
        <v>0</v>
      </c>
      <c r="L39" s="39">
        <v>0</v>
      </c>
      <c r="M39" s="43">
        <f t="shared" ca="1" si="5"/>
        <v>0</v>
      </c>
    </row>
    <row r="40" spans="1:13" x14ac:dyDescent="0.3">
      <c r="A40" s="16"/>
      <c r="B40" s="4" t="s">
        <v>148</v>
      </c>
      <c r="C40" s="3"/>
      <c r="D40" s="4"/>
      <c r="E40" s="42">
        <f t="shared" ca="1" si="0"/>
        <v>0</v>
      </c>
      <c r="F40" s="39">
        <f t="shared" ca="1" si="1"/>
        <v>75</v>
      </c>
      <c r="G40" s="39">
        <f t="shared" ca="1" si="2"/>
        <v>0</v>
      </c>
      <c r="H40" s="39">
        <f t="shared" ca="1" si="3"/>
        <v>75</v>
      </c>
      <c r="I40" s="39">
        <f t="shared" ca="1" si="4"/>
        <v>0</v>
      </c>
      <c r="J40" s="39">
        <v>0</v>
      </c>
      <c r="K40" s="39">
        <v>0</v>
      </c>
      <c r="L40" s="39">
        <v>0</v>
      </c>
      <c r="M40" s="43">
        <f t="shared" ca="1" si="5"/>
        <v>0</v>
      </c>
    </row>
    <row r="41" spans="1:13" x14ac:dyDescent="0.3">
      <c r="A41" s="16"/>
      <c r="B41" s="4" t="s">
        <v>149</v>
      </c>
      <c r="C41" s="3"/>
      <c r="D41" s="4"/>
      <c r="E41" s="42">
        <f t="shared" ca="1" si="0"/>
        <v>7</v>
      </c>
      <c r="F41" s="39">
        <f t="shared" ca="1" si="1"/>
        <v>0</v>
      </c>
      <c r="G41" s="39">
        <f t="shared" ca="1" si="2"/>
        <v>0</v>
      </c>
      <c r="H41" s="39">
        <f t="shared" ca="1" si="3"/>
        <v>7</v>
      </c>
      <c r="I41" s="39">
        <f t="shared" ca="1" si="4"/>
        <v>0</v>
      </c>
      <c r="J41" s="39">
        <v>0</v>
      </c>
      <c r="K41" s="39">
        <v>0</v>
      </c>
      <c r="L41" s="39">
        <v>0</v>
      </c>
      <c r="M41" s="43">
        <f t="shared" ca="1" si="5"/>
        <v>0</v>
      </c>
    </row>
    <row r="42" spans="1:13" x14ac:dyDescent="0.3">
      <c r="A42" s="16"/>
      <c r="B42" s="4" t="s">
        <v>150</v>
      </c>
      <c r="C42" s="3"/>
      <c r="D42" s="4"/>
      <c r="E42" s="42">
        <f t="shared" ca="1" si="0"/>
        <v>181</v>
      </c>
      <c r="F42" s="39">
        <f t="shared" ca="1" si="1"/>
        <v>1000</v>
      </c>
      <c r="G42" s="39">
        <f t="shared" ca="1" si="2"/>
        <v>0</v>
      </c>
      <c r="H42" s="39">
        <f t="shared" ca="1" si="3"/>
        <v>1000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5"/>
        <v>181</v>
      </c>
    </row>
    <row r="43" spans="1:13" x14ac:dyDescent="0.3">
      <c r="A43" s="16"/>
      <c r="B43" s="4" t="s">
        <v>151</v>
      </c>
      <c r="C43" s="3"/>
      <c r="D43" s="4"/>
      <c r="E43" s="42">
        <f t="shared" ca="1" si="0"/>
        <v>0</v>
      </c>
      <c r="F43" s="39">
        <f t="shared" ca="1" si="1"/>
        <v>500</v>
      </c>
      <c r="G43" s="39">
        <f t="shared" ca="1" si="2"/>
        <v>0</v>
      </c>
      <c r="H43" s="39">
        <f t="shared" ca="1" si="3"/>
        <v>95</v>
      </c>
      <c r="I43" s="39">
        <f t="shared" ca="1" si="4"/>
        <v>0</v>
      </c>
      <c r="J43" s="39">
        <v>0</v>
      </c>
      <c r="K43" s="39">
        <v>0</v>
      </c>
      <c r="L43" s="39">
        <v>0</v>
      </c>
      <c r="M43" s="43">
        <f t="shared" ca="1" si="5"/>
        <v>405</v>
      </c>
    </row>
    <row r="44" spans="1:13" x14ac:dyDescent="0.3">
      <c r="A44" s="16"/>
      <c r="B44" s="4"/>
      <c r="C44" s="3"/>
      <c r="D44" s="4"/>
      <c r="E44" s="42" t="e">
        <f t="shared" ca="1" si="0"/>
        <v>#N/A</v>
      </c>
      <c r="F44" s="39" t="e">
        <f t="shared" ca="1" si="1"/>
        <v>#N/A</v>
      </c>
      <c r="G44" s="39" t="e">
        <f t="shared" ca="1" si="2"/>
        <v>#N/A</v>
      </c>
      <c r="H44" s="39" t="e">
        <f t="shared" ca="1" si="3"/>
        <v>#N/A</v>
      </c>
      <c r="I44" s="39" t="e">
        <f t="shared" ca="1" si="4"/>
        <v>#N/A</v>
      </c>
      <c r="J44" s="39">
        <v>0</v>
      </c>
      <c r="K44" s="39">
        <v>0</v>
      </c>
      <c r="L44" s="39">
        <v>0</v>
      </c>
      <c r="M44" s="43" t="e">
        <f t="shared" ca="1" si="5"/>
        <v>#N/A</v>
      </c>
    </row>
    <row r="45" spans="1:13" x14ac:dyDescent="0.3">
      <c r="A45" s="16"/>
      <c r="B45" s="4"/>
      <c r="C45" s="3"/>
      <c r="D45" s="4"/>
      <c r="E45" s="42" t="e">
        <f t="shared" ca="1" si="0"/>
        <v>#N/A</v>
      </c>
      <c r="F45" s="39" t="e">
        <f t="shared" ca="1" si="1"/>
        <v>#N/A</v>
      </c>
      <c r="G45" s="39" t="e">
        <f t="shared" ca="1" si="2"/>
        <v>#N/A</v>
      </c>
      <c r="H45" s="39" t="e">
        <f t="shared" ca="1" si="3"/>
        <v>#N/A</v>
      </c>
      <c r="I45" s="39" t="e">
        <f t="shared" ca="1" si="4"/>
        <v>#N/A</v>
      </c>
      <c r="J45" s="39">
        <v>0</v>
      </c>
      <c r="K45" s="39">
        <v>0</v>
      </c>
      <c r="L45" s="39">
        <v>0</v>
      </c>
      <c r="M45" s="43" t="e">
        <f t="shared" ca="1" si="5"/>
        <v>#N/A</v>
      </c>
    </row>
    <row r="46" spans="1:13" x14ac:dyDescent="0.3">
      <c r="A46" s="16"/>
      <c r="B46" s="4"/>
      <c r="C46" s="3"/>
      <c r="D46" s="4"/>
      <c r="E46" s="42" t="e">
        <f t="shared" ca="1" si="0"/>
        <v>#N/A</v>
      </c>
      <c r="F46" s="39" t="e">
        <f t="shared" ca="1" si="1"/>
        <v>#N/A</v>
      </c>
      <c r="G46" s="39" t="e">
        <f t="shared" ca="1" si="2"/>
        <v>#N/A</v>
      </c>
      <c r="H46" s="39" t="e">
        <f t="shared" ca="1" si="3"/>
        <v>#N/A</v>
      </c>
      <c r="I46" s="39" t="e">
        <f t="shared" ca="1" si="4"/>
        <v>#N/A</v>
      </c>
      <c r="J46" s="39">
        <v>0</v>
      </c>
      <c r="K46" s="39">
        <v>0</v>
      </c>
      <c r="L46" s="39">
        <v>0</v>
      </c>
      <c r="M46" s="43" t="e">
        <f t="shared" ca="1" si="5"/>
        <v>#N/A</v>
      </c>
    </row>
    <row r="47" spans="1:13" x14ac:dyDescent="0.3">
      <c r="A47" s="16"/>
      <c r="B47" s="4"/>
      <c r="C47" s="3"/>
      <c r="D47" s="4"/>
      <c r="E47" s="42" t="e">
        <f t="shared" ca="1" si="0"/>
        <v>#N/A</v>
      </c>
      <c r="F47" s="39" t="e">
        <f t="shared" ca="1" si="1"/>
        <v>#N/A</v>
      </c>
      <c r="G47" s="39" t="e">
        <f t="shared" ca="1" si="2"/>
        <v>#N/A</v>
      </c>
      <c r="H47" s="39" t="e">
        <f t="shared" ca="1" si="3"/>
        <v>#N/A</v>
      </c>
      <c r="I47" s="39" t="e">
        <f t="shared" ca="1" si="4"/>
        <v>#N/A</v>
      </c>
      <c r="J47" s="39">
        <v>0</v>
      </c>
      <c r="K47" s="39">
        <v>0</v>
      </c>
      <c r="L47" s="39">
        <v>0</v>
      </c>
      <c r="M47" s="43" t="e">
        <f t="shared" ca="1" si="5"/>
        <v>#N/A</v>
      </c>
    </row>
    <row r="48" spans="1:13" x14ac:dyDescent="0.3">
      <c r="A48" s="16"/>
      <c r="B48" s="4"/>
      <c r="C48" s="3"/>
      <c r="D48" s="4"/>
      <c r="E48" s="42" t="e">
        <f t="shared" ca="1" si="0"/>
        <v>#N/A</v>
      </c>
      <c r="F48" s="39" t="e">
        <f t="shared" ca="1" si="1"/>
        <v>#N/A</v>
      </c>
      <c r="G48" s="39" t="e">
        <f t="shared" ca="1" si="2"/>
        <v>#N/A</v>
      </c>
      <c r="H48" s="39" t="e">
        <f t="shared" ca="1" si="3"/>
        <v>#N/A</v>
      </c>
      <c r="I48" s="39" t="e">
        <f t="shared" ca="1" si="4"/>
        <v>#N/A</v>
      </c>
      <c r="J48" s="39">
        <v>0</v>
      </c>
      <c r="K48" s="39">
        <v>0</v>
      </c>
      <c r="L48" s="39">
        <v>0</v>
      </c>
      <c r="M48" s="43" t="e">
        <f t="shared" ca="1" si="5"/>
        <v>#N/A</v>
      </c>
    </row>
    <row r="49" spans="1:13" x14ac:dyDescent="0.3">
      <c r="A49" s="16"/>
      <c r="B49" s="4"/>
      <c r="C49" s="3"/>
      <c r="D49" s="4"/>
      <c r="E49" s="42" t="e">
        <f t="shared" ca="1" si="0"/>
        <v>#N/A</v>
      </c>
      <c r="F49" s="39" t="e">
        <f t="shared" ca="1" si="1"/>
        <v>#N/A</v>
      </c>
      <c r="G49" s="39" t="e">
        <f t="shared" ca="1" si="2"/>
        <v>#N/A</v>
      </c>
      <c r="H49" s="39" t="e">
        <f t="shared" ca="1" si="3"/>
        <v>#N/A</v>
      </c>
      <c r="I49" s="39" t="e">
        <f t="shared" ca="1" si="4"/>
        <v>#N/A</v>
      </c>
      <c r="J49" s="39">
        <v>0</v>
      </c>
      <c r="K49" s="39">
        <v>0</v>
      </c>
      <c r="L49" s="39">
        <v>0</v>
      </c>
      <c r="M49" s="43" t="e">
        <f t="shared" ca="1" si="5"/>
        <v>#N/A</v>
      </c>
    </row>
    <row r="50" spans="1:13" x14ac:dyDescent="0.3">
      <c r="A50" s="16"/>
      <c r="B50" s="4"/>
      <c r="C50" s="3"/>
      <c r="D50" s="4"/>
      <c r="E50" s="42" t="e">
        <f t="shared" ca="1" si="0"/>
        <v>#N/A</v>
      </c>
      <c r="F50" s="39" t="e">
        <f t="shared" ca="1" si="1"/>
        <v>#N/A</v>
      </c>
      <c r="G50" s="39" t="e">
        <f t="shared" ca="1" si="2"/>
        <v>#N/A</v>
      </c>
      <c r="H50" s="39" t="e">
        <f t="shared" ca="1" si="3"/>
        <v>#N/A</v>
      </c>
      <c r="I50" s="39" t="e">
        <f t="shared" ca="1" si="4"/>
        <v>#N/A</v>
      </c>
      <c r="J50" s="39">
        <v>0</v>
      </c>
      <c r="K50" s="39">
        <v>0</v>
      </c>
      <c r="L50" s="39">
        <v>0</v>
      </c>
      <c r="M50" s="43" t="e">
        <f t="shared" ca="1" si="5"/>
        <v>#N/A</v>
      </c>
    </row>
    <row r="51" spans="1:13" x14ac:dyDescent="0.3">
      <c r="A51" s="16"/>
      <c r="B51" s="4"/>
      <c r="C51" s="3"/>
      <c r="D51" s="4"/>
      <c r="E51" s="42" t="e">
        <f t="shared" ca="1" si="0"/>
        <v>#N/A</v>
      </c>
      <c r="F51" s="39" t="e">
        <f t="shared" ca="1" si="1"/>
        <v>#N/A</v>
      </c>
      <c r="G51" s="39" t="e">
        <f t="shared" ca="1" si="2"/>
        <v>#N/A</v>
      </c>
      <c r="H51" s="39" t="e">
        <f t="shared" ca="1" si="3"/>
        <v>#N/A</v>
      </c>
      <c r="I51" s="39" t="e">
        <f t="shared" ca="1" si="4"/>
        <v>#N/A</v>
      </c>
      <c r="J51" s="39">
        <v>0</v>
      </c>
      <c r="K51" s="39">
        <v>0</v>
      </c>
      <c r="L51" s="39">
        <v>0</v>
      </c>
      <c r="M51" s="43" t="e">
        <f t="shared" ca="1" si="5"/>
        <v>#N/A</v>
      </c>
    </row>
    <row r="52" spans="1:13" x14ac:dyDescent="0.3">
      <c r="A52" s="16"/>
      <c r="B52" s="4"/>
      <c r="C52" s="3"/>
      <c r="D52" s="4"/>
      <c r="E52" s="42" t="e">
        <f t="shared" ca="1" si="0"/>
        <v>#N/A</v>
      </c>
      <c r="F52" s="39" t="e">
        <f t="shared" ca="1" si="1"/>
        <v>#N/A</v>
      </c>
      <c r="G52" s="39" t="e">
        <f t="shared" ca="1" si="2"/>
        <v>#N/A</v>
      </c>
      <c r="H52" s="39" t="e">
        <f t="shared" ca="1" si="3"/>
        <v>#N/A</v>
      </c>
      <c r="I52" s="39" t="e">
        <f t="shared" ca="1" si="4"/>
        <v>#N/A</v>
      </c>
      <c r="J52" s="39">
        <v>0</v>
      </c>
      <c r="K52" s="39">
        <v>0</v>
      </c>
      <c r="L52" s="39">
        <v>0</v>
      </c>
      <c r="M52" s="43" t="e">
        <f t="shared" ca="1" si="5"/>
        <v>#N/A</v>
      </c>
    </row>
    <row r="53" spans="1:13" x14ac:dyDescent="0.3">
      <c r="A53" s="16"/>
      <c r="B53" s="4"/>
      <c r="C53" s="3"/>
      <c r="D53" s="4"/>
      <c r="E53" s="42" t="e">
        <f t="shared" ca="1" si="0"/>
        <v>#N/A</v>
      </c>
      <c r="F53" s="39" t="e">
        <f t="shared" ca="1" si="1"/>
        <v>#N/A</v>
      </c>
      <c r="G53" s="39" t="e">
        <f t="shared" ca="1" si="2"/>
        <v>#N/A</v>
      </c>
      <c r="H53" s="39" t="e">
        <f t="shared" ca="1" si="3"/>
        <v>#N/A</v>
      </c>
      <c r="I53" s="39" t="e">
        <f t="shared" ca="1" si="4"/>
        <v>#N/A</v>
      </c>
      <c r="J53" s="39">
        <v>0</v>
      </c>
      <c r="K53" s="39">
        <v>0</v>
      </c>
      <c r="L53" s="39">
        <v>0</v>
      </c>
      <c r="M53" s="43" t="e">
        <f t="shared" ca="1" si="5"/>
        <v>#N/A</v>
      </c>
    </row>
    <row r="54" spans="1:13" x14ac:dyDescent="0.3">
      <c r="A54" s="16"/>
      <c r="B54" s="4"/>
      <c r="C54" s="3"/>
      <c r="D54" s="4"/>
      <c r="E54" s="42" t="e">
        <f t="shared" ca="1" si="0"/>
        <v>#N/A</v>
      </c>
      <c r="F54" s="39" t="e">
        <f t="shared" ca="1" si="1"/>
        <v>#N/A</v>
      </c>
      <c r="G54" s="39" t="e">
        <f t="shared" ca="1" si="2"/>
        <v>#N/A</v>
      </c>
      <c r="H54" s="39" t="e">
        <f t="shared" ca="1" si="3"/>
        <v>#N/A</v>
      </c>
      <c r="I54" s="39" t="e">
        <f t="shared" ca="1" si="4"/>
        <v>#N/A</v>
      </c>
      <c r="J54" s="39">
        <v>0</v>
      </c>
      <c r="K54" s="39">
        <v>0</v>
      </c>
      <c r="L54" s="39">
        <v>0</v>
      </c>
      <c r="M54" s="43" t="e">
        <f t="shared" ca="1" si="5"/>
        <v>#N/A</v>
      </c>
    </row>
    <row r="55" spans="1:13" x14ac:dyDescent="0.3">
      <c r="A55" s="16"/>
      <c r="B55" s="4"/>
      <c r="C55" s="3"/>
      <c r="D55" s="4"/>
      <c r="E55" s="42" t="e">
        <f t="shared" ca="1" si="0"/>
        <v>#N/A</v>
      </c>
      <c r="F55" s="39" t="e">
        <f t="shared" ca="1" si="1"/>
        <v>#N/A</v>
      </c>
      <c r="G55" s="39" t="e">
        <f t="shared" ca="1" si="2"/>
        <v>#N/A</v>
      </c>
      <c r="H55" s="39" t="e">
        <f t="shared" ca="1" si="3"/>
        <v>#N/A</v>
      </c>
      <c r="I55" s="39" t="e">
        <f t="shared" ca="1" si="4"/>
        <v>#N/A</v>
      </c>
      <c r="J55" s="39">
        <v>0</v>
      </c>
      <c r="K55" s="39">
        <v>0</v>
      </c>
      <c r="L55" s="39">
        <v>0</v>
      </c>
      <c r="M55" s="43" t="e">
        <f t="shared" ca="1" si="5"/>
        <v>#N/A</v>
      </c>
    </row>
    <row r="56" spans="1:13" x14ac:dyDescent="0.3">
      <c r="A56" s="16"/>
      <c r="B56" s="4"/>
      <c r="C56" s="3"/>
      <c r="D56" s="4"/>
      <c r="E56" s="42" t="e">
        <f t="shared" ca="1" si="0"/>
        <v>#N/A</v>
      </c>
      <c r="F56" s="39" t="e">
        <f t="shared" ca="1" si="1"/>
        <v>#N/A</v>
      </c>
      <c r="G56" s="39" t="e">
        <f t="shared" ca="1" si="2"/>
        <v>#N/A</v>
      </c>
      <c r="H56" s="39" t="e">
        <f t="shared" ca="1" si="3"/>
        <v>#N/A</v>
      </c>
      <c r="I56" s="39" t="e">
        <f t="shared" ca="1" si="4"/>
        <v>#N/A</v>
      </c>
      <c r="J56" s="39">
        <v>0</v>
      </c>
      <c r="K56" s="39">
        <v>0</v>
      </c>
      <c r="L56" s="39">
        <v>0</v>
      </c>
      <c r="M56" s="43" t="e">
        <f t="shared" ca="1" si="5"/>
        <v>#N/A</v>
      </c>
    </row>
    <row r="57" spans="1:13" x14ac:dyDescent="0.3">
      <c r="A57" s="16"/>
      <c r="B57" s="4"/>
      <c r="C57" s="3"/>
      <c r="D57" s="4"/>
      <c r="E57" s="42" t="e">
        <f t="shared" ca="1" si="0"/>
        <v>#N/A</v>
      </c>
      <c r="F57" s="39" t="e">
        <f t="shared" ca="1" si="1"/>
        <v>#N/A</v>
      </c>
      <c r="G57" s="39" t="e">
        <f t="shared" ca="1" si="2"/>
        <v>#N/A</v>
      </c>
      <c r="H57" s="39" t="e">
        <f t="shared" ca="1" si="3"/>
        <v>#N/A</v>
      </c>
      <c r="I57" s="39" t="e">
        <f t="shared" ca="1" si="4"/>
        <v>#N/A</v>
      </c>
      <c r="J57" s="39">
        <v>0</v>
      </c>
      <c r="K57" s="39">
        <v>0</v>
      </c>
      <c r="L57" s="39">
        <v>0</v>
      </c>
      <c r="M57" s="43" t="e">
        <f t="shared" ca="1" si="5"/>
        <v>#N/A</v>
      </c>
    </row>
    <row r="58" spans="1:13" x14ac:dyDescent="0.3">
      <c r="A58" s="16"/>
      <c r="B58" s="4"/>
      <c r="C58" s="3"/>
      <c r="D58" s="4"/>
      <c r="E58" s="42" t="e">
        <f t="shared" ca="1" si="0"/>
        <v>#N/A</v>
      </c>
      <c r="F58" s="39" t="e">
        <f t="shared" ca="1" si="1"/>
        <v>#N/A</v>
      </c>
      <c r="G58" s="39" t="e">
        <f t="shared" ca="1" si="2"/>
        <v>#N/A</v>
      </c>
      <c r="H58" s="39" t="e">
        <f t="shared" ca="1" si="3"/>
        <v>#N/A</v>
      </c>
      <c r="I58" s="39" t="e">
        <f t="shared" ca="1" si="4"/>
        <v>#N/A</v>
      </c>
      <c r="J58" s="39">
        <v>0</v>
      </c>
      <c r="K58" s="39">
        <v>0</v>
      </c>
      <c r="L58" s="39">
        <v>0</v>
      </c>
      <c r="M58" s="43" t="e">
        <f t="shared" ca="1" si="5"/>
        <v>#N/A</v>
      </c>
    </row>
    <row r="59" spans="1:13" x14ac:dyDescent="0.3">
      <c r="A59" s="16"/>
      <c r="B59" s="4"/>
      <c r="C59" s="3"/>
      <c r="D59" s="4"/>
      <c r="E59" s="42" t="e">
        <f t="shared" ca="1" si="0"/>
        <v>#N/A</v>
      </c>
      <c r="F59" s="39" t="e">
        <f t="shared" ca="1" si="1"/>
        <v>#N/A</v>
      </c>
      <c r="G59" s="39" t="e">
        <f t="shared" ca="1" si="2"/>
        <v>#N/A</v>
      </c>
      <c r="H59" s="39" t="e">
        <f t="shared" ca="1" si="3"/>
        <v>#N/A</v>
      </c>
      <c r="I59" s="39" t="e">
        <f t="shared" ca="1" si="4"/>
        <v>#N/A</v>
      </c>
      <c r="J59" s="39">
        <v>0</v>
      </c>
      <c r="K59" s="39">
        <v>0</v>
      </c>
      <c r="L59" s="39">
        <v>0</v>
      </c>
      <c r="M59" s="43" t="e">
        <f t="shared" ca="1" si="5"/>
        <v>#N/A</v>
      </c>
    </row>
    <row r="60" spans="1:13" x14ac:dyDescent="0.3">
      <c r="A60" s="16"/>
      <c r="B60" s="4"/>
      <c r="C60" s="3"/>
      <c r="D60" s="4"/>
      <c r="E60" s="42" t="e">
        <f t="shared" ca="1" si="0"/>
        <v>#N/A</v>
      </c>
      <c r="F60" s="39" t="e">
        <f t="shared" ca="1" si="1"/>
        <v>#N/A</v>
      </c>
      <c r="G60" s="39" t="e">
        <f t="shared" ca="1" si="2"/>
        <v>#N/A</v>
      </c>
      <c r="H60" s="39" t="e">
        <f t="shared" ca="1" si="3"/>
        <v>#N/A</v>
      </c>
      <c r="I60" s="39" t="e">
        <f t="shared" ca="1" si="4"/>
        <v>#N/A</v>
      </c>
      <c r="J60" s="39">
        <v>0</v>
      </c>
      <c r="K60" s="39">
        <v>0</v>
      </c>
      <c r="L60" s="39">
        <v>0</v>
      </c>
      <c r="M60" s="43" t="e">
        <f t="shared" ca="1" si="5"/>
        <v>#N/A</v>
      </c>
    </row>
    <row r="61" spans="1:13" x14ac:dyDescent="0.3">
      <c r="A61" s="16"/>
      <c r="B61" s="4"/>
      <c r="C61" s="3"/>
      <c r="D61" s="4"/>
      <c r="E61" s="42" t="e">
        <f t="shared" ca="1" si="0"/>
        <v>#N/A</v>
      </c>
      <c r="F61" s="39" t="e">
        <f t="shared" ca="1" si="1"/>
        <v>#N/A</v>
      </c>
      <c r="G61" s="39" t="e">
        <f t="shared" ca="1" si="2"/>
        <v>#N/A</v>
      </c>
      <c r="H61" s="39" t="e">
        <f t="shared" ca="1" si="3"/>
        <v>#N/A</v>
      </c>
      <c r="I61" s="39" t="e">
        <f t="shared" ca="1" si="4"/>
        <v>#N/A</v>
      </c>
      <c r="J61" s="39">
        <v>0</v>
      </c>
      <c r="K61" s="39">
        <v>0</v>
      </c>
      <c r="L61" s="39">
        <v>0</v>
      </c>
      <c r="M61" s="43" t="e">
        <f t="shared" ca="1" si="5"/>
        <v>#N/A</v>
      </c>
    </row>
    <row r="62" spans="1:13" x14ac:dyDescent="0.3">
      <c r="A62" s="16"/>
      <c r="B62" s="4"/>
      <c r="C62" s="3"/>
      <c r="D62" s="4"/>
      <c r="E62" s="42" t="e">
        <f t="shared" ca="1" si="0"/>
        <v>#N/A</v>
      </c>
      <c r="F62" s="39" t="e">
        <f t="shared" ca="1" si="1"/>
        <v>#N/A</v>
      </c>
      <c r="G62" s="39" t="e">
        <f t="shared" ca="1" si="2"/>
        <v>#N/A</v>
      </c>
      <c r="H62" s="39" t="e">
        <f t="shared" ca="1" si="3"/>
        <v>#N/A</v>
      </c>
      <c r="I62" s="39" t="e">
        <f t="shared" ca="1" si="4"/>
        <v>#N/A</v>
      </c>
      <c r="J62" s="39">
        <v>0</v>
      </c>
      <c r="K62" s="39">
        <v>0</v>
      </c>
      <c r="L62" s="39">
        <v>0</v>
      </c>
      <c r="M62" s="43" t="e">
        <f t="shared" ca="1" si="5"/>
        <v>#N/A</v>
      </c>
    </row>
    <row r="63" spans="1:13" x14ac:dyDescent="0.3">
      <c r="A63" s="16"/>
      <c r="B63" s="4"/>
      <c r="C63" s="3"/>
      <c r="D63" s="4"/>
      <c r="E63" s="42" t="e">
        <f t="shared" ca="1" si="0"/>
        <v>#N/A</v>
      </c>
      <c r="F63" s="39" t="e">
        <f t="shared" ca="1" si="1"/>
        <v>#N/A</v>
      </c>
      <c r="G63" s="39" t="e">
        <f t="shared" ca="1" si="2"/>
        <v>#N/A</v>
      </c>
      <c r="H63" s="39" t="e">
        <f t="shared" ca="1" si="3"/>
        <v>#N/A</v>
      </c>
      <c r="I63" s="39" t="e">
        <f t="shared" ca="1" si="4"/>
        <v>#N/A</v>
      </c>
      <c r="J63" s="39">
        <v>0</v>
      </c>
      <c r="K63" s="39">
        <v>0</v>
      </c>
      <c r="L63" s="39">
        <v>0</v>
      </c>
      <c r="M63" s="43" t="e">
        <f t="shared" ca="1" si="5"/>
        <v>#N/A</v>
      </c>
    </row>
    <row r="64" spans="1:13" x14ac:dyDescent="0.3">
      <c r="A64" s="16"/>
      <c r="B64" s="4"/>
      <c r="C64" s="3"/>
      <c r="D64" s="4"/>
      <c r="E64" s="42" t="e">
        <f t="shared" ca="1" si="0"/>
        <v>#N/A</v>
      </c>
      <c r="F64" s="39" t="e">
        <f t="shared" ca="1" si="1"/>
        <v>#N/A</v>
      </c>
      <c r="G64" s="39" t="e">
        <f t="shared" ca="1" si="2"/>
        <v>#N/A</v>
      </c>
      <c r="H64" s="39" t="e">
        <f t="shared" ca="1" si="3"/>
        <v>#N/A</v>
      </c>
      <c r="I64" s="39" t="e">
        <f t="shared" ca="1" si="4"/>
        <v>#N/A</v>
      </c>
      <c r="J64" s="39">
        <v>0</v>
      </c>
      <c r="K64" s="39">
        <v>0</v>
      </c>
      <c r="L64" s="39">
        <v>0</v>
      </c>
      <c r="M64" s="43" t="e">
        <f t="shared" ca="1" si="5"/>
        <v>#N/A</v>
      </c>
    </row>
    <row r="65" spans="1:13" x14ac:dyDescent="0.3">
      <c r="A65" s="16"/>
      <c r="B65" s="4"/>
      <c r="C65" s="3"/>
      <c r="D65" s="4"/>
      <c r="E65" s="42" t="e">
        <f t="shared" ca="1" si="0"/>
        <v>#N/A</v>
      </c>
      <c r="F65" s="39" t="e">
        <f t="shared" ca="1" si="1"/>
        <v>#N/A</v>
      </c>
      <c r="G65" s="39" t="e">
        <f t="shared" ca="1" si="2"/>
        <v>#N/A</v>
      </c>
      <c r="H65" s="39" t="e">
        <f t="shared" ca="1" si="3"/>
        <v>#N/A</v>
      </c>
      <c r="I65" s="39" t="e">
        <f t="shared" ca="1" si="4"/>
        <v>#N/A</v>
      </c>
      <c r="J65" s="39">
        <v>0</v>
      </c>
      <c r="K65" s="39">
        <v>0</v>
      </c>
      <c r="L65" s="39">
        <v>0</v>
      </c>
      <c r="M65" s="43" t="e">
        <f t="shared" ca="1" si="5"/>
        <v>#N/A</v>
      </c>
    </row>
    <row r="66" spans="1:13" x14ac:dyDescent="0.3">
      <c r="A66" s="16"/>
      <c r="B66" s="4"/>
      <c r="C66" s="3"/>
      <c r="D66" s="4"/>
      <c r="E66" s="42" t="e">
        <f t="shared" ca="1" si="0"/>
        <v>#N/A</v>
      </c>
      <c r="F66" s="39" t="e">
        <f t="shared" ca="1" si="1"/>
        <v>#N/A</v>
      </c>
      <c r="G66" s="39" t="e">
        <f t="shared" ca="1" si="2"/>
        <v>#N/A</v>
      </c>
      <c r="H66" s="39" t="e">
        <f t="shared" ca="1" si="3"/>
        <v>#N/A</v>
      </c>
      <c r="I66" s="39" t="e">
        <f t="shared" ca="1" si="4"/>
        <v>#N/A</v>
      </c>
      <c r="J66" s="39">
        <v>0</v>
      </c>
      <c r="K66" s="39">
        <v>0</v>
      </c>
      <c r="L66" s="39">
        <v>0</v>
      </c>
      <c r="M66" s="43" t="e">
        <f t="shared" ca="1" si="5"/>
        <v>#N/A</v>
      </c>
    </row>
    <row r="67" spans="1:13" x14ac:dyDescent="0.3">
      <c r="A67" s="16"/>
      <c r="B67" s="4"/>
      <c r="C67" s="3"/>
      <c r="D67" s="4"/>
      <c r="E67" s="42" t="e">
        <f t="shared" ca="1" si="0"/>
        <v>#N/A</v>
      </c>
      <c r="F67" s="39" t="e">
        <f t="shared" ca="1" si="1"/>
        <v>#N/A</v>
      </c>
      <c r="G67" s="39" t="e">
        <f t="shared" ca="1" si="2"/>
        <v>#N/A</v>
      </c>
      <c r="H67" s="39" t="e">
        <f t="shared" ca="1" si="3"/>
        <v>#N/A</v>
      </c>
      <c r="I67" s="39" t="e">
        <f t="shared" ca="1" si="4"/>
        <v>#N/A</v>
      </c>
      <c r="J67" s="39">
        <v>0</v>
      </c>
      <c r="K67" s="39">
        <v>0</v>
      </c>
      <c r="L67" s="39">
        <v>0</v>
      </c>
      <c r="M67" s="43" t="e">
        <f t="shared" ca="1" si="5"/>
        <v>#N/A</v>
      </c>
    </row>
    <row r="68" spans="1:13" x14ac:dyDescent="0.3">
      <c r="A68" s="16"/>
      <c r="B68" s="4"/>
      <c r="C68" s="3"/>
      <c r="D68" s="4"/>
      <c r="E68" s="42" t="e">
        <f t="shared" ca="1" si="0"/>
        <v>#N/A</v>
      </c>
      <c r="F68" s="39" t="e">
        <f t="shared" ca="1" si="1"/>
        <v>#N/A</v>
      </c>
      <c r="G68" s="39" t="e">
        <f t="shared" ca="1" si="2"/>
        <v>#N/A</v>
      </c>
      <c r="H68" s="39" t="e">
        <f t="shared" ca="1" si="3"/>
        <v>#N/A</v>
      </c>
      <c r="I68" s="39" t="e">
        <f t="shared" ca="1" si="4"/>
        <v>#N/A</v>
      </c>
      <c r="J68" s="39">
        <v>0</v>
      </c>
      <c r="K68" s="39">
        <v>0</v>
      </c>
      <c r="L68" s="39">
        <v>0</v>
      </c>
      <c r="M68" s="43" t="e">
        <f t="shared" ca="1" si="5"/>
        <v>#N/A</v>
      </c>
    </row>
    <row r="69" spans="1:13" x14ac:dyDescent="0.3">
      <c r="A69" s="16"/>
      <c r="B69" s="4"/>
      <c r="C69" s="3"/>
      <c r="D69" s="4"/>
      <c r="E69" s="42" t="e">
        <f t="shared" ca="1" si="0"/>
        <v>#N/A</v>
      </c>
      <c r="F69" s="39" t="e">
        <f t="shared" ca="1" si="1"/>
        <v>#N/A</v>
      </c>
      <c r="G69" s="39" t="e">
        <f t="shared" ca="1" si="2"/>
        <v>#N/A</v>
      </c>
      <c r="H69" s="39" t="e">
        <f t="shared" ca="1" si="3"/>
        <v>#N/A</v>
      </c>
      <c r="I69" s="39" t="e">
        <f t="shared" ca="1" si="4"/>
        <v>#N/A</v>
      </c>
      <c r="J69" s="39">
        <v>0</v>
      </c>
      <c r="K69" s="39">
        <v>0</v>
      </c>
      <c r="L69" s="39">
        <v>0</v>
      </c>
      <c r="M69" s="43" t="e">
        <f t="shared" ca="1" si="5"/>
        <v>#N/A</v>
      </c>
    </row>
    <row r="70" spans="1:13" x14ac:dyDescent="0.3">
      <c r="A70" s="16"/>
      <c r="B70" s="4"/>
      <c r="C70" s="3"/>
      <c r="D70" s="4"/>
      <c r="E70" s="42" t="e">
        <f t="shared" ca="1" si="0"/>
        <v>#N/A</v>
      </c>
      <c r="F70" s="39" t="e">
        <f t="shared" ca="1" si="1"/>
        <v>#N/A</v>
      </c>
      <c r="G70" s="39" t="e">
        <f t="shared" ca="1" si="2"/>
        <v>#N/A</v>
      </c>
      <c r="H70" s="39" t="e">
        <f t="shared" ca="1" si="3"/>
        <v>#N/A</v>
      </c>
      <c r="I70" s="39" t="e">
        <f t="shared" ca="1" si="4"/>
        <v>#N/A</v>
      </c>
      <c r="J70" s="39">
        <v>0</v>
      </c>
      <c r="K70" s="39">
        <v>0</v>
      </c>
      <c r="L70" s="39">
        <v>0</v>
      </c>
      <c r="M70" s="43" t="e">
        <f t="shared" ca="1" si="5"/>
        <v>#N/A</v>
      </c>
    </row>
    <row r="71" spans="1:13" x14ac:dyDescent="0.3">
      <c r="A71" s="16"/>
      <c r="B71" s="4"/>
      <c r="C71" s="3"/>
      <c r="D71" s="4"/>
      <c r="E71" s="42" t="e">
        <f t="shared" ca="1" si="0"/>
        <v>#N/A</v>
      </c>
      <c r="F71" s="39" t="e">
        <f t="shared" ca="1" si="1"/>
        <v>#N/A</v>
      </c>
      <c r="G71" s="39" t="e">
        <f t="shared" ca="1" si="2"/>
        <v>#N/A</v>
      </c>
      <c r="H71" s="39" t="e">
        <f t="shared" ca="1" si="3"/>
        <v>#N/A</v>
      </c>
      <c r="I71" s="39" t="e">
        <f t="shared" ca="1" si="4"/>
        <v>#N/A</v>
      </c>
      <c r="J71" s="39">
        <v>0</v>
      </c>
      <c r="K71" s="39">
        <v>0</v>
      </c>
      <c r="L71" s="39">
        <v>0</v>
      </c>
      <c r="M71" s="43" t="e">
        <f t="shared" ca="1" si="5"/>
        <v>#N/A</v>
      </c>
    </row>
    <row r="72" spans="1:13" x14ac:dyDescent="0.3">
      <c r="A72" s="16"/>
      <c r="B72" s="4"/>
      <c r="C72" s="3"/>
      <c r="D72" s="4"/>
      <c r="E72" s="42" t="e">
        <f t="shared" ca="1" si="0"/>
        <v>#N/A</v>
      </c>
      <c r="F72" s="39" t="e">
        <f t="shared" ca="1" si="1"/>
        <v>#N/A</v>
      </c>
      <c r="G72" s="39" t="e">
        <f t="shared" ca="1" si="2"/>
        <v>#N/A</v>
      </c>
      <c r="H72" s="39" t="e">
        <f t="shared" ca="1" si="3"/>
        <v>#N/A</v>
      </c>
      <c r="I72" s="39" t="e">
        <f t="shared" ca="1" si="4"/>
        <v>#N/A</v>
      </c>
      <c r="J72" s="39">
        <v>0</v>
      </c>
      <c r="K72" s="39">
        <v>0</v>
      </c>
      <c r="L72" s="39">
        <v>0</v>
      </c>
      <c r="M72" s="43" t="e">
        <f t="shared" ca="1" si="5"/>
        <v>#N/A</v>
      </c>
    </row>
    <row r="73" spans="1:13" x14ac:dyDescent="0.3">
      <c r="A73" s="16"/>
      <c r="B73" s="4"/>
      <c r="C73" s="3"/>
      <c r="D73" s="4"/>
      <c r="E73" s="42" t="e">
        <f t="shared" ca="1" si="0"/>
        <v>#N/A</v>
      </c>
      <c r="F73" s="39" t="e">
        <f t="shared" ca="1" si="1"/>
        <v>#N/A</v>
      </c>
      <c r="G73" s="39" t="e">
        <f t="shared" ca="1" si="2"/>
        <v>#N/A</v>
      </c>
      <c r="H73" s="39" t="e">
        <f t="shared" ca="1" si="3"/>
        <v>#N/A</v>
      </c>
      <c r="I73" s="39" t="e">
        <f t="shared" ca="1" si="4"/>
        <v>#N/A</v>
      </c>
      <c r="J73" s="39">
        <v>0</v>
      </c>
      <c r="K73" s="39">
        <v>0</v>
      </c>
      <c r="L73" s="39">
        <v>0</v>
      </c>
      <c r="M73" s="43" t="e">
        <f t="shared" ca="1" si="5"/>
        <v>#N/A</v>
      </c>
    </row>
    <row r="74" spans="1:13" x14ac:dyDescent="0.3">
      <c r="A74" s="16"/>
      <c r="B74" s="4"/>
      <c r="C74" s="3"/>
      <c r="D74" s="4"/>
      <c r="E74" s="42" t="e">
        <f t="shared" ca="1" si="0"/>
        <v>#N/A</v>
      </c>
      <c r="F74" s="39" t="e">
        <f t="shared" ca="1" si="1"/>
        <v>#N/A</v>
      </c>
      <c r="G74" s="39" t="e">
        <f t="shared" ca="1" si="2"/>
        <v>#N/A</v>
      </c>
      <c r="H74" s="39" t="e">
        <f t="shared" ca="1" si="3"/>
        <v>#N/A</v>
      </c>
      <c r="I74" s="39" t="e">
        <f t="shared" ca="1" si="4"/>
        <v>#N/A</v>
      </c>
      <c r="J74" s="39">
        <v>0</v>
      </c>
      <c r="K74" s="39">
        <v>0</v>
      </c>
      <c r="L74" s="39">
        <v>0</v>
      </c>
      <c r="M74" s="43" t="e">
        <f t="shared" ca="1" si="5"/>
        <v>#N/A</v>
      </c>
    </row>
    <row r="75" spans="1:13" x14ac:dyDescent="0.3">
      <c r="A75" s="16"/>
      <c r="B75" s="4"/>
      <c r="C75" s="3"/>
      <c r="D75" s="4"/>
      <c r="E75" s="42" t="e">
        <f t="shared" ca="1" si="0"/>
        <v>#N/A</v>
      </c>
      <c r="F75" s="39" t="e">
        <f t="shared" ca="1" si="1"/>
        <v>#N/A</v>
      </c>
      <c r="G75" s="39" t="e">
        <f t="shared" ca="1" si="2"/>
        <v>#N/A</v>
      </c>
      <c r="H75" s="39" t="e">
        <f t="shared" ca="1" si="3"/>
        <v>#N/A</v>
      </c>
      <c r="I75" s="39" t="e">
        <f t="shared" ca="1" si="4"/>
        <v>#N/A</v>
      </c>
      <c r="J75" s="39">
        <v>0</v>
      </c>
      <c r="K75" s="39">
        <v>0</v>
      </c>
      <c r="L75" s="39">
        <v>0</v>
      </c>
      <c r="M75" s="43" t="e">
        <f t="shared" ca="1" si="5"/>
        <v>#N/A</v>
      </c>
    </row>
    <row r="76" spans="1:13" x14ac:dyDescent="0.3">
      <c r="A76" s="16"/>
      <c r="B76" s="4"/>
      <c r="C76" s="3"/>
      <c r="D76" s="4"/>
      <c r="E76" s="42" t="e">
        <f t="shared" ca="1" si="0"/>
        <v>#N/A</v>
      </c>
      <c r="F76" s="39" t="e">
        <f t="shared" ca="1" si="1"/>
        <v>#N/A</v>
      </c>
      <c r="G76" s="39" t="e">
        <f t="shared" ca="1" si="2"/>
        <v>#N/A</v>
      </c>
      <c r="H76" s="39" t="e">
        <f t="shared" ca="1" si="3"/>
        <v>#N/A</v>
      </c>
      <c r="I76" s="39" t="e">
        <f t="shared" ca="1" si="4"/>
        <v>#N/A</v>
      </c>
      <c r="J76" s="39">
        <v>0</v>
      </c>
      <c r="K76" s="39">
        <v>0</v>
      </c>
      <c r="L76" s="39">
        <v>0</v>
      </c>
      <c r="M76" s="43" t="e">
        <f t="shared" ca="1" si="5"/>
        <v>#N/A</v>
      </c>
    </row>
    <row r="77" spans="1:13" x14ac:dyDescent="0.3">
      <c r="A77" s="16"/>
      <c r="B77" s="4"/>
      <c r="C77" s="3"/>
      <c r="D77" s="4"/>
      <c r="E77" s="42" t="e">
        <f t="shared" ca="1" si="0"/>
        <v>#N/A</v>
      </c>
      <c r="F77" s="39" t="e">
        <f t="shared" ca="1" si="1"/>
        <v>#N/A</v>
      </c>
      <c r="G77" s="39" t="e">
        <f t="shared" ca="1" si="2"/>
        <v>#N/A</v>
      </c>
      <c r="H77" s="39" t="e">
        <f t="shared" ca="1" si="3"/>
        <v>#N/A</v>
      </c>
      <c r="I77" s="39" t="e">
        <f t="shared" ca="1" si="4"/>
        <v>#N/A</v>
      </c>
      <c r="J77" s="39">
        <v>0</v>
      </c>
      <c r="K77" s="39">
        <v>0</v>
      </c>
      <c r="L77" s="39">
        <v>0</v>
      </c>
      <c r="M77" s="43" t="e">
        <f t="shared" ca="1" si="5"/>
        <v>#N/A</v>
      </c>
    </row>
    <row r="78" spans="1:13" x14ac:dyDescent="0.3">
      <c r="A78" s="16"/>
      <c r="B78" s="4"/>
      <c r="C78" s="3"/>
      <c r="D78" s="4"/>
      <c r="E78" s="42" t="e">
        <f t="shared" ca="1" si="0"/>
        <v>#N/A</v>
      </c>
      <c r="F78" s="39" t="e">
        <f t="shared" ca="1" si="1"/>
        <v>#N/A</v>
      </c>
      <c r="G78" s="39" t="e">
        <f t="shared" ca="1" si="2"/>
        <v>#N/A</v>
      </c>
      <c r="H78" s="39" t="e">
        <f t="shared" ca="1" si="3"/>
        <v>#N/A</v>
      </c>
      <c r="I78" s="39" t="e">
        <f t="shared" ca="1" si="4"/>
        <v>#N/A</v>
      </c>
      <c r="J78" s="39">
        <v>0</v>
      </c>
      <c r="K78" s="39">
        <v>0</v>
      </c>
      <c r="L78" s="39">
        <v>0</v>
      </c>
      <c r="M78" s="43" t="e">
        <f t="shared" ca="1" si="5"/>
        <v>#N/A</v>
      </c>
    </row>
    <row r="79" spans="1:13" x14ac:dyDescent="0.3">
      <c r="A79" s="16"/>
      <c r="B79" s="4"/>
      <c r="C79" s="3"/>
      <c r="D79" s="4"/>
      <c r="E79" s="42" t="e">
        <f t="shared" ca="1" si="0"/>
        <v>#N/A</v>
      </c>
      <c r="F79" s="39" t="e">
        <f t="shared" ca="1" si="1"/>
        <v>#N/A</v>
      </c>
      <c r="G79" s="39" t="e">
        <f t="shared" ca="1" si="2"/>
        <v>#N/A</v>
      </c>
      <c r="H79" s="39" t="e">
        <f t="shared" ca="1" si="3"/>
        <v>#N/A</v>
      </c>
      <c r="I79" s="39" t="e">
        <f t="shared" ca="1" si="4"/>
        <v>#N/A</v>
      </c>
      <c r="J79" s="39">
        <v>0</v>
      </c>
      <c r="K79" s="39">
        <v>0</v>
      </c>
      <c r="L79" s="39">
        <v>0</v>
      </c>
      <c r="M79" s="43" t="e">
        <f t="shared" ca="1" si="5"/>
        <v>#N/A</v>
      </c>
    </row>
    <row r="80" spans="1:13" x14ac:dyDescent="0.3">
      <c r="A80" s="16"/>
      <c r="B80" s="4"/>
      <c r="C80" s="3"/>
      <c r="D80" s="4"/>
      <c r="E80" s="42" t="e">
        <f t="shared" ca="1" si="0"/>
        <v>#N/A</v>
      </c>
      <c r="F80" s="39" t="e">
        <f t="shared" ca="1" si="1"/>
        <v>#N/A</v>
      </c>
      <c r="G80" s="39" t="e">
        <f t="shared" ca="1" si="2"/>
        <v>#N/A</v>
      </c>
      <c r="H80" s="39" t="e">
        <f t="shared" ca="1" si="3"/>
        <v>#N/A</v>
      </c>
      <c r="I80" s="39" t="e">
        <f t="shared" ca="1" si="4"/>
        <v>#N/A</v>
      </c>
      <c r="J80" s="39">
        <v>0</v>
      </c>
      <c r="K80" s="39">
        <v>0</v>
      </c>
      <c r="L80" s="39">
        <v>0</v>
      </c>
      <c r="M80" s="43" t="e">
        <f t="shared" ca="1" si="5"/>
        <v>#N/A</v>
      </c>
    </row>
    <row r="81" spans="1:13" x14ac:dyDescent="0.3">
      <c r="A81" s="16"/>
      <c r="B81" s="4"/>
      <c r="C81" s="3"/>
      <c r="D81" s="4"/>
      <c r="E81" s="42" t="e">
        <f t="shared" ca="1" si="0"/>
        <v>#N/A</v>
      </c>
      <c r="F81" s="39" t="e">
        <f t="shared" ca="1" si="1"/>
        <v>#N/A</v>
      </c>
      <c r="G81" s="39" t="e">
        <f t="shared" ca="1" si="2"/>
        <v>#N/A</v>
      </c>
      <c r="H81" s="39" t="e">
        <f t="shared" ca="1" si="3"/>
        <v>#N/A</v>
      </c>
      <c r="I81" s="39" t="e">
        <f t="shared" ca="1" si="4"/>
        <v>#N/A</v>
      </c>
      <c r="J81" s="39">
        <v>0</v>
      </c>
      <c r="K81" s="39">
        <v>0</v>
      </c>
      <c r="L81" s="39">
        <v>0</v>
      </c>
      <c r="M81" s="43" t="e">
        <f t="shared" ca="1" si="5"/>
        <v>#N/A</v>
      </c>
    </row>
    <row r="82" spans="1:13" x14ac:dyDescent="0.3">
      <c r="A82" s="16"/>
      <c r="B82" s="4"/>
      <c r="C82" s="3"/>
      <c r="D82" s="4"/>
      <c r="E82" s="42" t="e">
        <f t="shared" ca="1" si="0"/>
        <v>#N/A</v>
      </c>
      <c r="F82" s="39" t="e">
        <f t="shared" ca="1" si="1"/>
        <v>#N/A</v>
      </c>
      <c r="G82" s="39" t="e">
        <f t="shared" ca="1" si="2"/>
        <v>#N/A</v>
      </c>
      <c r="H82" s="39" t="e">
        <f t="shared" ca="1" si="3"/>
        <v>#N/A</v>
      </c>
      <c r="I82" s="39" t="e">
        <f t="shared" ca="1" si="4"/>
        <v>#N/A</v>
      </c>
      <c r="J82" s="39">
        <v>0</v>
      </c>
      <c r="K82" s="39">
        <v>0</v>
      </c>
      <c r="L82" s="39">
        <v>0</v>
      </c>
      <c r="M82" s="43" t="e">
        <f t="shared" ca="1" si="5"/>
        <v>#N/A</v>
      </c>
    </row>
    <row r="83" spans="1:13" x14ac:dyDescent="0.3">
      <c r="A83" s="16"/>
      <c r="B83" s="4"/>
      <c r="C83" s="3"/>
      <c r="D83" s="4"/>
      <c r="E83" s="42" t="e">
        <f t="shared" ca="1" si="0"/>
        <v>#N/A</v>
      </c>
      <c r="F83" s="39" t="e">
        <f t="shared" ca="1" si="1"/>
        <v>#N/A</v>
      </c>
      <c r="G83" s="39" t="e">
        <f t="shared" ca="1" si="2"/>
        <v>#N/A</v>
      </c>
      <c r="H83" s="39" t="e">
        <f t="shared" ca="1" si="3"/>
        <v>#N/A</v>
      </c>
      <c r="I83" s="39" t="e">
        <f t="shared" ca="1" si="4"/>
        <v>#N/A</v>
      </c>
      <c r="J83" s="39">
        <v>0</v>
      </c>
      <c r="K83" s="39">
        <v>0</v>
      </c>
      <c r="L83" s="39">
        <v>0</v>
      </c>
      <c r="M83" s="43" t="e">
        <f t="shared" ca="1" si="5"/>
        <v>#N/A</v>
      </c>
    </row>
    <row r="84" spans="1:13" x14ac:dyDescent="0.3">
      <c r="A84" s="16"/>
      <c r="B84" s="4"/>
      <c r="C84" s="3"/>
      <c r="D84" s="4"/>
      <c r="E84" s="42" t="e">
        <f t="shared" ca="1" si="0"/>
        <v>#N/A</v>
      </c>
      <c r="F84" s="39" t="e">
        <f t="shared" ca="1" si="1"/>
        <v>#N/A</v>
      </c>
      <c r="G84" s="39" t="e">
        <f t="shared" ca="1" si="2"/>
        <v>#N/A</v>
      </c>
      <c r="H84" s="39" t="e">
        <f t="shared" ca="1" si="3"/>
        <v>#N/A</v>
      </c>
      <c r="I84" s="39" t="e">
        <f t="shared" ca="1" si="4"/>
        <v>#N/A</v>
      </c>
      <c r="J84" s="39">
        <v>0</v>
      </c>
      <c r="K84" s="39">
        <v>0</v>
      </c>
      <c r="L84" s="39">
        <v>0</v>
      </c>
      <c r="M84" s="43" t="e">
        <f t="shared" ca="1" si="5"/>
        <v>#N/A</v>
      </c>
    </row>
    <row r="85" spans="1:13" x14ac:dyDescent="0.3">
      <c r="A85" s="16"/>
      <c r="B85" s="4"/>
      <c r="C85" s="3"/>
      <c r="D85" s="4"/>
      <c r="E85" s="42" t="e">
        <f t="shared" ca="1" si="0"/>
        <v>#N/A</v>
      </c>
      <c r="F85" s="39" t="e">
        <f t="shared" ca="1" si="1"/>
        <v>#N/A</v>
      </c>
      <c r="G85" s="39" t="e">
        <f t="shared" ca="1" si="2"/>
        <v>#N/A</v>
      </c>
      <c r="H85" s="39" t="e">
        <f t="shared" ca="1" si="3"/>
        <v>#N/A</v>
      </c>
      <c r="I85" s="39" t="e">
        <f t="shared" ca="1" si="4"/>
        <v>#N/A</v>
      </c>
      <c r="J85" s="39">
        <v>0</v>
      </c>
      <c r="K85" s="39">
        <v>0</v>
      </c>
      <c r="L85" s="39">
        <v>0</v>
      </c>
      <c r="M85" s="43" t="e">
        <f t="shared" ca="1" si="5"/>
        <v>#N/A</v>
      </c>
    </row>
    <row r="86" spans="1:13" x14ac:dyDescent="0.3">
      <c r="A86" s="16"/>
      <c r="B86" s="4"/>
      <c r="C86" s="3"/>
      <c r="D86" s="4"/>
      <c r="E86" s="42" t="e">
        <f t="shared" ca="1" si="0"/>
        <v>#N/A</v>
      </c>
      <c r="F86" s="39" t="e">
        <f t="shared" ca="1" si="1"/>
        <v>#N/A</v>
      </c>
      <c r="G86" s="39" t="e">
        <f t="shared" ca="1" si="2"/>
        <v>#N/A</v>
      </c>
      <c r="H86" s="39" t="e">
        <f t="shared" ca="1" si="3"/>
        <v>#N/A</v>
      </c>
      <c r="I86" s="39" t="e">
        <f t="shared" ca="1" si="4"/>
        <v>#N/A</v>
      </c>
      <c r="J86" s="39">
        <v>0</v>
      </c>
      <c r="K86" s="39">
        <v>0</v>
      </c>
      <c r="L86" s="39">
        <v>0</v>
      </c>
      <c r="M86" s="43" t="e">
        <f t="shared" ca="1" si="5"/>
        <v>#N/A</v>
      </c>
    </row>
    <row r="87" spans="1:13" x14ac:dyDescent="0.3">
      <c r="A87" s="16"/>
      <c r="B87" s="4"/>
      <c r="C87" s="3"/>
      <c r="D87" s="4"/>
      <c r="E87" s="42" t="e">
        <f t="shared" ca="1" si="0"/>
        <v>#N/A</v>
      </c>
      <c r="F87" s="39" t="e">
        <f t="shared" ca="1" si="1"/>
        <v>#N/A</v>
      </c>
      <c r="G87" s="39" t="e">
        <f t="shared" ca="1" si="2"/>
        <v>#N/A</v>
      </c>
      <c r="H87" s="39" t="e">
        <f t="shared" ca="1" si="3"/>
        <v>#N/A</v>
      </c>
      <c r="I87" s="39" t="e">
        <f t="shared" ca="1" si="4"/>
        <v>#N/A</v>
      </c>
      <c r="J87" s="39">
        <v>0</v>
      </c>
      <c r="K87" s="39">
        <v>0</v>
      </c>
      <c r="L87" s="39">
        <v>0</v>
      </c>
      <c r="M87" s="43" t="e">
        <f t="shared" ca="1" si="5"/>
        <v>#N/A</v>
      </c>
    </row>
    <row r="88" spans="1:13" x14ac:dyDescent="0.3">
      <c r="A88" s="16"/>
      <c r="B88" s="4"/>
      <c r="C88" s="3"/>
      <c r="D88" s="4"/>
      <c r="E88" s="42" t="e">
        <f t="shared" ca="1" si="0"/>
        <v>#N/A</v>
      </c>
      <c r="F88" s="39" t="e">
        <f t="shared" ca="1" si="1"/>
        <v>#N/A</v>
      </c>
      <c r="G88" s="39" t="e">
        <f t="shared" ca="1" si="2"/>
        <v>#N/A</v>
      </c>
      <c r="H88" s="39" t="e">
        <f t="shared" ca="1" si="3"/>
        <v>#N/A</v>
      </c>
      <c r="I88" s="39" t="e">
        <f t="shared" ca="1" si="4"/>
        <v>#N/A</v>
      </c>
      <c r="J88" s="39">
        <v>0</v>
      </c>
      <c r="K88" s="39">
        <v>0</v>
      </c>
      <c r="L88" s="39">
        <v>0</v>
      </c>
      <c r="M88" s="43" t="e">
        <f t="shared" ca="1" si="5"/>
        <v>#N/A</v>
      </c>
    </row>
    <row r="89" spans="1:13" x14ac:dyDescent="0.3">
      <c r="A89" s="16"/>
      <c r="B89" s="4"/>
      <c r="C89" s="3"/>
      <c r="D89" s="4"/>
      <c r="E89" s="42" t="e">
        <f t="shared" ca="1" si="0"/>
        <v>#N/A</v>
      </c>
      <c r="F89" s="39" t="e">
        <f t="shared" ca="1" si="1"/>
        <v>#N/A</v>
      </c>
      <c r="G89" s="39" t="e">
        <f t="shared" ca="1" si="2"/>
        <v>#N/A</v>
      </c>
      <c r="H89" s="39" t="e">
        <f t="shared" ca="1" si="3"/>
        <v>#N/A</v>
      </c>
      <c r="I89" s="39" t="e">
        <f t="shared" ca="1" si="4"/>
        <v>#N/A</v>
      </c>
      <c r="J89" s="39">
        <v>0</v>
      </c>
      <c r="K89" s="39">
        <v>0</v>
      </c>
      <c r="L89" s="39">
        <v>0</v>
      </c>
      <c r="M89" s="43" t="e">
        <f t="shared" ca="1" si="5"/>
        <v>#N/A</v>
      </c>
    </row>
    <row r="90" spans="1:13" x14ac:dyDescent="0.3">
      <c r="A90" s="16"/>
      <c r="B90" s="4"/>
      <c r="C90" s="3"/>
      <c r="D90" s="4"/>
      <c r="E90" s="42" t="e">
        <f t="shared" ca="1" si="0"/>
        <v>#N/A</v>
      </c>
      <c r="F90" s="39" t="e">
        <f t="shared" ca="1" si="1"/>
        <v>#N/A</v>
      </c>
      <c r="G90" s="39" t="e">
        <f t="shared" ca="1" si="2"/>
        <v>#N/A</v>
      </c>
      <c r="H90" s="39" t="e">
        <f t="shared" ca="1" si="3"/>
        <v>#N/A</v>
      </c>
      <c r="I90" s="39" t="e">
        <f t="shared" ca="1" si="4"/>
        <v>#N/A</v>
      </c>
      <c r="J90" s="39">
        <v>0</v>
      </c>
      <c r="K90" s="39">
        <v>0</v>
      </c>
      <c r="L90" s="39">
        <v>0</v>
      </c>
      <c r="M90" s="43" t="e">
        <f t="shared" ca="1" si="5"/>
        <v>#N/A</v>
      </c>
    </row>
    <row r="91" spans="1:13" x14ac:dyDescent="0.3">
      <c r="A91" s="16"/>
      <c r="B91" s="4"/>
      <c r="C91" s="3"/>
      <c r="D91" s="4"/>
      <c r="E91" s="42" t="e">
        <f t="shared" ca="1" si="0"/>
        <v>#N/A</v>
      </c>
      <c r="F91" s="39" t="e">
        <f t="shared" ca="1" si="1"/>
        <v>#N/A</v>
      </c>
      <c r="G91" s="39" t="e">
        <f t="shared" ca="1" si="2"/>
        <v>#N/A</v>
      </c>
      <c r="H91" s="39" t="e">
        <f t="shared" ca="1" si="3"/>
        <v>#N/A</v>
      </c>
      <c r="I91" s="39" t="e">
        <f t="shared" ca="1" si="4"/>
        <v>#N/A</v>
      </c>
      <c r="J91" s="39">
        <v>0</v>
      </c>
      <c r="K91" s="39">
        <v>0</v>
      </c>
      <c r="L91" s="39">
        <v>0</v>
      </c>
      <c r="M91" s="43" t="e">
        <f t="shared" ca="1" si="5"/>
        <v>#N/A</v>
      </c>
    </row>
    <row r="92" spans="1:13" x14ac:dyDescent="0.3">
      <c r="A92" s="16"/>
      <c r="B92" s="4"/>
      <c r="C92" s="3"/>
      <c r="D92" s="4"/>
      <c r="E92" s="42" t="e">
        <f t="shared" ca="1" si="0"/>
        <v>#N/A</v>
      </c>
      <c r="F92" s="39" t="e">
        <f t="shared" ca="1" si="1"/>
        <v>#N/A</v>
      </c>
      <c r="G92" s="39" t="e">
        <f t="shared" ca="1" si="2"/>
        <v>#N/A</v>
      </c>
      <c r="H92" s="39" t="e">
        <f t="shared" ca="1" si="3"/>
        <v>#N/A</v>
      </c>
      <c r="I92" s="39" t="e">
        <f t="shared" ca="1" si="4"/>
        <v>#N/A</v>
      </c>
      <c r="J92" s="39">
        <v>0</v>
      </c>
      <c r="K92" s="39">
        <v>0</v>
      </c>
      <c r="L92" s="39">
        <v>0</v>
      </c>
      <c r="M92" s="43" t="e">
        <f t="shared" ca="1" si="5"/>
        <v>#N/A</v>
      </c>
    </row>
    <row r="93" spans="1:13" x14ac:dyDescent="0.3">
      <c r="A93" s="16"/>
      <c r="B93" s="4"/>
      <c r="C93" s="3"/>
      <c r="D93" s="4"/>
      <c r="E93" s="42" t="e">
        <f t="shared" ca="1" si="0"/>
        <v>#N/A</v>
      </c>
      <c r="F93" s="39" t="e">
        <f t="shared" ca="1" si="1"/>
        <v>#N/A</v>
      </c>
      <c r="G93" s="39" t="e">
        <f t="shared" ca="1" si="2"/>
        <v>#N/A</v>
      </c>
      <c r="H93" s="39" t="e">
        <f t="shared" ca="1" si="3"/>
        <v>#N/A</v>
      </c>
      <c r="I93" s="39" t="e">
        <f t="shared" ca="1" si="4"/>
        <v>#N/A</v>
      </c>
      <c r="J93" s="39">
        <v>0</v>
      </c>
      <c r="K93" s="39">
        <v>0</v>
      </c>
      <c r="L93" s="39">
        <v>0</v>
      </c>
      <c r="M93" s="43" t="e">
        <f t="shared" ca="1" si="5"/>
        <v>#N/A</v>
      </c>
    </row>
    <row r="94" spans="1:13" x14ac:dyDescent="0.3">
      <c r="A94" s="16"/>
      <c r="B94" s="4"/>
      <c r="C94" s="3"/>
      <c r="D94" s="4"/>
      <c r="E94" s="42" t="e">
        <f t="shared" ca="1" si="0"/>
        <v>#N/A</v>
      </c>
      <c r="F94" s="39" t="e">
        <f t="shared" ca="1" si="1"/>
        <v>#N/A</v>
      </c>
      <c r="G94" s="39" t="e">
        <f t="shared" ca="1" si="2"/>
        <v>#N/A</v>
      </c>
      <c r="H94" s="39" t="e">
        <f t="shared" ca="1" si="3"/>
        <v>#N/A</v>
      </c>
      <c r="I94" s="39" t="e">
        <f t="shared" ca="1" si="4"/>
        <v>#N/A</v>
      </c>
      <c r="J94" s="39">
        <v>0</v>
      </c>
      <c r="K94" s="39">
        <v>0</v>
      </c>
      <c r="L94" s="39">
        <v>0</v>
      </c>
      <c r="M94" s="43" t="e">
        <f t="shared" ca="1" si="5"/>
        <v>#N/A</v>
      </c>
    </row>
    <row r="95" spans="1:13" x14ac:dyDescent="0.3">
      <c r="A95" s="16"/>
      <c r="B95" s="4"/>
      <c r="C95" s="3"/>
      <c r="D95" s="4"/>
      <c r="E95" s="42" t="e">
        <f t="shared" ca="1" si="0"/>
        <v>#N/A</v>
      </c>
      <c r="F95" s="39" t="e">
        <f t="shared" ca="1" si="1"/>
        <v>#N/A</v>
      </c>
      <c r="G95" s="39" t="e">
        <f t="shared" ca="1" si="2"/>
        <v>#N/A</v>
      </c>
      <c r="H95" s="39" t="e">
        <f t="shared" ca="1" si="3"/>
        <v>#N/A</v>
      </c>
      <c r="I95" s="39" t="e">
        <f t="shared" ca="1" si="4"/>
        <v>#N/A</v>
      </c>
      <c r="J95" s="39">
        <v>0</v>
      </c>
      <c r="K95" s="39">
        <v>0</v>
      </c>
      <c r="L95" s="39">
        <v>0</v>
      </c>
      <c r="M95" s="43" t="e">
        <f t="shared" ca="1" si="5"/>
        <v>#N/A</v>
      </c>
    </row>
    <row r="96" spans="1:13" x14ac:dyDescent="0.3">
      <c r="A96" s="16"/>
      <c r="B96" s="4"/>
      <c r="C96" s="3"/>
      <c r="D96" s="4"/>
      <c r="E96" s="42" t="e">
        <f t="shared" ca="1" si="0"/>
        <v>#N/A</v>
      </c>
      <c r="F96" s="39" t="e">
        <f t="shared" ca="1" si="1"/>
        <v>#N/A</v>
      </c>
      <c r="G96" s="39" t="e">
        <f t="shared" ca="1" si="2"/>
        <v>#N/A</v>
      </c>
      <c r="H96" s="39" t="e">
        <f t="shared" ca="1" si="3"/>
        <v>#N/A</v>
      </c>
      <c r="I96" s="39" t="e">
        <f t="shared" ca="1" si="4"/>
        <v>#N/A</v>
      </c>
      <c r="J96" s="39">
        <v>0</v>
      </c>
      <c r="K96" s="39">
        <v>0</v>
      </c>
      <c r="L96" s="39">
        <v>0</v>
      </c>
      <c r="M96" s="43" t="e">
        <f t="shared" ca="1" si="5"/>
        <v>#N/A</v>
      </c>
    </row>
    <row r="97" spans="1:13" x14ac:dyDescent="0.3">
      <c r="A97" s="16"/>
      <c r="B97" s="4"/>
      <c r="C97" s="3"/>
      <c r="D97" s="4"/>
      <c r="E97" s="42" t="e">
        <f t="shared" ca="1" si="0"/>
        <v>#N/A</v>
      </c>
      <c r="F97" s="39" t="e">
        <f t="shared" ca="1" si="1"/>
        <v>#N/A</v>
      </c>
      <c r="G97" s="39" t="e">
        <f t="shared" ca="1" si="2"/>
        <v>#N/A</v>
      </c>
      <c r="H97" s="39" t="e">
        <f t="shared" ca="1" si="3"/>
        <v>#N/A</v>
      </c>
      <c r="I97" s="39" t="e">
        <f t="shared" ca="1" si="4"/>
        <v>#N/A</v>
      </c>
      <c r="J97" s="39">
        <v>0</v>
      </c>
      <c r="K97" s="39">
        <v>0</v>
      </c>
      <c r="L97" s="39">
        <v>0</v>
      </c>
      <c r="M97" s="43" t="e">
        <f t="shared" ca="1" si="5"/>
        <v>#N/A</v>
      </c>
    </row>
    <row r="98" spans="1:13" x14ac:dyDescent="0.3">
      <c r="A98" s="16"/>
      <c r="B98" s="4"/>
      <c r="C98" s="3"/>
      <c r="D98" s="4"/>
      <c r="E98" s="42" t="e">
        <f t="shared" ca="1" si="0"/>
        <v>#N/A</v>
      </c>
      <c r="F98" s="39" t="e">
        <f t="shared" ca="1" si="1"/>
        <v>#N/A</v>
      </c>
      <c r="G98" s="39" t="e">
        <f t="shared" ca="1" si="2"/>
        <v>#N/A</v>
      </c>
      <c r="H98" s="39" t="e">
        <f t="shared" ca="1" si="3"/>
        <v>#N/A</v>
      </c>
      <c r="I98" s="39" t="e">
        <f t="shared" ca="1" si="4"/>
        <v>#N/A</v>
      </c>
      <c r="J98" s="39">
        <v>0</v>
      </c>
      <c r="K98" s="39">
        <v>0</v>
      </c>
      <c r="L98" s="39">
        <v>0</v>
      </c>
      <c r="M98" s="43" t="e">
        <f t="shared" ca="1" si="5"/>
        <v>#N/A</v>
      </c>
    </row>
    <row r="99" spans="1:13" x14ac:dyDescent="0.3">
      <c r="A99" s="16"/>
      <c r="B99" s="4"/>
      <c r="C99" s="3"/>
      <c r="D99" s="4"/>
      <c r="E99" s="42" t="e">
        <f t="shared" ca="1" si="0"/>
        <v>#N/A</v>
      </c>
      <c r="F99" s="39" t="e">
        <f t="shared" ca="1" si="1"/>
        <v>#N/A</v>
      </c>
      <c r="G99" s="39" t="e">
        <f t="shared" ca="1" si="2"/>
        <v>#N/A</v>
      </c>
      <c r="H99" s="39" t="e">
        <f t="shared" ca="1" si="3"/>
        <v>#N/A</v>
      </c>
      <c r="I99" s="39" t="e">
        <f t="shared" ca="1" si="4"/>
        <v>#N/A</v>
      </c>
      <c r="J99" s="39">
        <v>0</v>
      </c>
      <c r="K99" s="39">
        <v>0</v>
      </c>
      <c r="L99" s="39">
        <v>0</v>
      </c>
      <c r="M99" s="43" t="e">
        <f t="shared" ca="1" si="5"/>
        <v>#N/A</v>
      </c>
    </row>
    <row r="100" spans="1:13" x14ac:dyDescent="0.3">
      <c r="A100" s="16"/>
      <c r="B100" s="4"/>
      <c r="C100" s="3"/>
      <c r="D100" s="4"/>
      <c r="E100" s="42" t="e">
        <f t="shared" ca="1" si="0"/>
        <v>#N/A</v>
      </c>
      <c r="F100" s="39" t="e">
        <f t="shared" ca="1" si="1"/>
        <v>#N/A</v>
      </c>
      <c r="G100" s="39" t="e">
        <f t="shared" ca="1" si="2"/>
        <v>#N/A</v>
      </c>
      <c r="H100" s="39" t="e">
        <f t="shared" ca="1" si="3"/>
        <v>#N/A</v>
      </c>
      <c r="I100" s="39" t="e">
        <f t="shared" ca="1" si="4"/>
        <v>#N/A</v>
      </c>
      <c r="J100" s="39">
        <v>0</v>
      </c>
      <c r="K100" s="39">
        <v>0</v>
      </c>
      <c r="L100" s="39">
        <v>0</v>
      </c>
      <c r="M100" s="43" t="e">
        <f t="shared" ca="1" si="5"/>
        <v>#N/A</v>
      </c>
    </row>
    <row r="101" spans="1:13" x14ac:dyDescent="0.3">
      <c r="A101" s="16"/>
      <c r="B101" s="4"/>
      <c r="C101" s="3"/>
      <c r="D101" s="4"/>
      <c r="E101" s="42" t="e">
        <f t="shared" ca="1" si="0"/>
        <v>#N/A</v>
      </c>
      <c r="F101" s="39" t="e">
        <f t="shared" ca="1" si="1"/>
        <v>#N/A</v>
      </c>
      <c r="G101" s="39" t="e">
        <f t="shared" ca="1" si="2"/>
        <v>#N/A</v>
      </c>
      <c r="H101" s="39" t="e">
        <f t="shared" ca="1" si="3"/>
        <v>#N/A</v>
      </c>
      <c r="I101" s="39" t="e">
        <f t="shared" ca="1" si="4"/>
        <v>#N/A</v>
      </c>
      <c r="J101" s="39">
        <v>0</v>
      </c>
      <c r="K101" s="39">
        <v>0</v>
      </c>
      <c r="L101" s="39">
        <v>0</v>
      </c>
      <c r="M101" s="43" t="e">
        <f t="shared" ca="1" si="5"/>
        <v>#N/A</v>
      </c>
    </row>
    <row r="102" spans="1:13" x14ac:dyDescent="0.3">
      <c r="A102" s="16"/>
      <c r="B102" s="4"/>
      <c r="C102" s="3"/>
      <c r="D102" s="4"/>
      <c r="E102" s="42" t="e">
        <f t="shared" ca="1" si="0"/>
        <v>#N/A</v>
      </c>
      <c r="F102" s="39" t="e">
        <f t="shared" ca="1" si="1"/>
        <v>#N/A</v>
      </c>
      <c r="G102" s="39" t="e">
        <f t="shared" ca="1" si="2"/>
        <v>#N/A</v>
      </c>
      <c r="H102" s="39" t="e">
        <f t="shared" ca="1" si="3"/>
        <v>#N/A</v>
      </c>
      <c r="I102" s="39" t="e">
        <f t="shared" ca="1" si="4"/>
        <v>#N/A</v>
      </c>
      <c r="J102" s="39">
        <v>0</v>
      </c>
      <c r="K102" s="39">
        <v>0</v>
      </c>
      <c r="L102" s="39">
        <v>0</v>
      </c>
      <c r="M102" s="43" t="e">
        <f t="shared" ca="1" si="5"/>
        <v>#N/A</v>
      </c>
    </row>
    <row r="103" spans="1:13" x14ac:dyDescent="0.3">
      <c r="A103" s="16"/>
      <c r="B103" s="4"/>
      <c r="C103" s="3"/>
      <c r="D103" s="4"/>
      <c r="E103" s="42" t="e">
        <f t="shared" ca="1" si="0"/>
        <v>#N/A</v>
      </c>
      <c r="F103" s="39" t="e">
        <f t="shared" ca="1" si="1"/>
        <v>#N/A</v>
      </c>
      <c r="G103" s="39" t="e">
        <f t="shared" ca="1" si="2"/>
        <v>#N/A</v>
      </c>
      <c r="H103" s="39" t="e">
        <f t="shared" ca="1" si="3"/>
        <v>#N/A</v>
      </c>
      <c r="I103" s="39" t="e">
        <f t="shared" ca="1" si="4"/>
        <v>#N/A</v>
      </c>
      <c r="J103" s="39">
        <v>0</v>
      </c>
      <c r="K103" s="39">
        <v>0</v>
      </c>
      <c r="L103" s="39">
        <v>0</v>
      </c>
      <c r="M103" s="43" t="e">
        <f t="shared" ca="1" si="5"/>
        <v>#N/A</v>
      </c>
    </row>
    <row r="104" spans="1:13" x14ac:dyDescent="0.3">
      <c r="A104" s="16"/>
      <c r="B104" s="4"/>
      <c r="C104" s="3"/>
      <c r="D104" s="4"/>
      <c r="E104" s="42" t="e">
        <f t="shared" ca="1" si="0"/>
        <v>#N/A</v>
      </c>
      <c r="F104" s="39" t="e">
        <f t="shared" ca="1" si="1"/>
        <v>#N/A</v>
      </c>
      <c r="G104" s="39" t="e">
        <f t="shared" ca="1" si="2"/>
        <v>#N/A</v>
      </c>
      <c r="H104" s="39" t="e">
        <f t="shared" ca="1" si="3"/>
        <v>#N/A</v>
      </c>
      <c r="I104" s="39" t="e">
        <f t="shared" ca="1" si="4"/>
        <v>#N/A</v>
      </c>
      <c r="J104" s="39">
        <v>0</v>
      </c>
      <c r="K104" s="39">
        <v>0</v>
      </c>
      <c r="L104" s="39">
        <v>0</v>
      </c>
      <c r="M104" s="43" t="e">
        <f t="shared" ca="1" si="5"/>
        <v>#N/A</v>
      </c>
    </row>
    <row r="105" spans="1:13" x14ac:dyDescent="0.3">
      <c r="A105" s="16"/>
      <c r="B105" s="4"/>
      <c r="C105" s="3"/>
      <c r="D105" s="4"/>
      <c r="E105" s="42" t="e">
        <f t="shared" ca="1" si="0"/>
        <v>#N/A</v>
      </c>
      <c r="F105" s="39" t="e">
        <f t="shared" ca="1" si="1"/>
        <v>#N/A</v>
      </c>
      <c r="G105" s="39" t="e">
        <f t="shared" ca="1" si="2"/>
        <v>#N/A</v>
      </c>
      <c r="H105" s="39" t="e">
        <f t="shared" ca="1" si="3"/>
        <v>#N/A</v>
      </c>
      <c r="I105" s="39" t="e">
        <f t="shared" ca="1" si="4"/>
        <v>#N/A</v>
      </c>
      <c r="J105" s="39">
        <v>0</v>
      </c>
      <c r="K105" s="39">
        <v>0</v>
      </c>
      <c r="L105" s="39">
        <v>0</v>
      </c>
      <c r="M105" s="43" t="e">
        <f t="shared" ca="1" si="5"/>
        <v>#N/A</v>
      </c>
    </row>
    <row r="106" spans="1:13" x14ac:dyDescent="0.3">
      <c r="A106" s="16"/>
      <c r="B106" s="4"/>
      <c r="C106" s="3"/>
      <c r="D106" s="4"/>
      <c r="E106" s="42" t="e">
        <f t="shared" ca="1" si="0"/>
        <v>#N/A</v>
      </c>
      <c r="F106" s="39" t="e">
        <f t="shared" ca="1" si="1"/>
        <v>#N/A</v>
      </c>
      <c r="G106" s="39" t="e">
        <f t="shared" ca="1" si="2"/>
        <v>#N/A</v>
      </c>
      <c r="H106" s="39" t="e">
        <f t="shared" ca="1" si="3"/>
        <v>#N/A</v>
      </c>
      <c r="I106" s="39" t="e">
        <f t="shared" ca="1" si="4"/>
        <v>#N/A</v>
      </c>
      <c r="J106" s="39">
        <v>0</v>
      </c>
      <c r="K106" s="39">
        <v>0</v>
      </c>
      <c r="L106" s="39">
        <v>0</v>
      </c>
      <c r="M106" s="43" t="e">
        <f t="shared" ca="1" si="5"/>
        <v>#N/A</v>
      </c>
    </row>
    <row r="107" spans="1:13" x14ac:dyDescent="0.3">
      <c r="A107" s="16"/>
      <c r="B107" s="4"/>
      <c r="C107" s="3"/>
      <c r="D107" s="4"/>
      <c r="E107" s="42" t="e">
        <f t="shared" ca="1" si="0"/>
        <v>#N/A</v>
      </c>
      <c r="F107" s="39" t="e">
        <f t="shared" ca="1" si="1"/>
        <v>#N/A</v>
      </c>
      <c r="G107" s="39" t="e">
        <f t="shared" ca="1" si="2"/>
        <v>#N/A</v>
      </c>
      <c r="H107" s="39" t="e">
        <f t="shared" ca="1" si="3"/>
        <v>#N/A</v>
      </c>
      <c r="I107" s="39" t="e">
        <f t="shared" ca="1" si="4"/>
        <v>#N/A</v>
      </c>
      <c r="J107" s="39">
        <v>0</v>
      </c>
      <c r="K107" s="39">
        <v>0</v>
      </c>
      <c r="L107" s="39">
        <v>0</v>
      </c>
      <c r="M107" s="43" t="e">
        <f t="shared" ca="1" si="5"/>
        <v>#N/A</v>
      </c>
    </row>
    <row r="108" spans="1:13" x14ac:dyDescent="0.3">
      <c r="A108" s="16"/>
      <c r="B108" s="4"/>
      <c r="C108" s="3"/>
      <c r="D108" s="4"/>
      <c r="E108" s="42" t="e">
        <f t="shared" ca="1" si="0"/>
        <v>#N/A</v>
      </c>
      <c r="F108" s="39" t="e">
        <f t="shared" ca="1" si="1"/>
        <v>#N/A</v>
      </c>
      <c r="G108" s="39" t="e">
        <f t="shared" ca="1" si="2"/>
        <v>#N/A</v>
      </c>
      <c r="H108" s="39" t="e">
        <f t="shared" ca="1" si="3"/>
        <v>#N/A</v>
      </c>
      <c r="I108" s="39" t="e">
        <f t="shared" ca="1" si="4"/>
        <v>#N/A</v>
      </c>
      <c r="J108" s="39">
        <v>0</v>
      </c>
      <c r="K108" s="39">
        <v>0</v>
      </c>
      <c r="L108" s="39">
        <v>0</v>
      </c>
      <c r="M108" s="43" t="e">
        <f t="shared" ca="1" si="5"/>
        <v>#N/A</v>
      </c>
    </row>
    <row r="109" spans="1:13" x14ac:dyDescent="0.3">
      <c r="A109" s="16"/>
      <c r="B109" s="4"/>
      <c r="C109" s="3"/>
      <c r="D109" s="4"/>
      <c r="E109" s="42" t="e">
        <f t="shared" ca="1" si="0"/>
        <v>#N/A</v>
      </c>
      <c r="F109" s="39" t="e">
        <f t="shared" ca="1" si="1"/>
        <v>#N/A</v>
      </c>
      <c r="G109" s="39" t="e">
        <f t="shared" ca="1" si="2"/>
        <v>#N/A</v>
      </c>
      <c r="H109" s="39" t="e">
        <f t="shared" ca="1" si="3"/>
        <v>#N/A</v>
      </c>
      <c r="I109" s="39" t="e">
        <f t="shared" ca="1" si="4"/>
        <v>#N/A</v>
      </c>
      <c r="J109" s="39">
        <v>0</v>
      </c>
      <c r="K109" s="39">
        <v>0</v>
      </c>
      <c r="L109" s="39">
        <v>0</v>
      </c>
      <c r="M109" s="43" t="e">
        <f t="shared" ca="1" si="5"/>
        <v>#N/A</v>
      </c>
    </row>
    <row r="110" spans="1:13" x14ac:dyDescent="0.3">
      <c r="A110" s="16"/>
      <c r="B110" s="4"/>
      <c r="C110" s="3"/>
      <c r="D110" s="4"/>
      <c r="E110" s="42" t="e">
        <f t="shared" ca="1" si="0"/>
        <v>#N/A</v>
      </c>
      <c r="F110" s="39" t="e">
        <f t="shared" ca="1" si="1"/>
        <v>#N/A</v>
      </c>
      <c r="G110" s="39" t="e">
        <f t="shared" ca="1" si="2"/>
        <v>#N/A</v>
      </c>
      <c r="H110" s="39" t="e">
        <f t="shared" ca="1" si="3"/>
        <v>#N/A</v>
      </c>
      <c r="I110" s="39" t="e">
        <f t="shared" ca="1" si="4"/>
        <v>#N/A</v>
      </c>
      <c r="J110" s="39">
        <v>0</v>
      </c>
      <c r="K110" s="39">
        <v>0</v>
      </c>
      <c r="L110" s="39">
        <v>0</v>
      </c>
      <c r="M110" s="43" t="e">
        <f t="shared" ca="1" si="5"/>
        <v>#N/A</v>
      </c>
    </row>
    <row r="111" spans="1:13" x14ac:dyDescent="0.3">
      <c r="A111" s="16"/>
      <c r="B111" s="4"/>
      <c r="C111" s="3"/>
      <c r="D111" s="4"/>
      <c r="E111" s="42" t="e">
        <f t="shared" ca="1" si="0"/>
        <v>#N/A</v>
      </c>
      <c r="F111" s="39" t="e">
        <f t="shared" ca="1" si="1"/>
        <v>#N/A</v>
      </c>
      <c r="G111" s="39" t="e">
        <f t="shared" ca="1" si="2"/>
        <v>#N/A</v>
      </c>
      <c r="H111" s="39" t="e">
        <f t="shared" ca="1" si="3"/>
        <v>#N/A</v>
      </c>
      <c r="I111" s="39" t="e">
        <f t="shared" ca="1" si="4"/>
        <v>#N/A</v>
      </c>
      <c r="J111" s="39">
        <v>0</v>
      </c>
      <c r="K111" s="39">
        <v>0</v>
      </c>
      <c r="L111" s="39">
        <v>0</v>
      </c>
      <c r="M111" s="43" t="e">
        <f t="shared" ca="1" si="5"/>
        <v>#N/A</v>
      </c>
    </row>
    <row r="112" spans="1:13" x14ac:dyDescent="0.3">
      <c r="A112" s="16"/>
      <c r="B112" s="4"/>
      <c r="C112" s="3"/>
      <c r="D112" s="4"/>
      <c r="E112" s="42" t="e">
        <f t="shared" ca="1" si="0"/>
        <v>#N/A</v>
      </c>
      <c r="F112" s="39" t="e">
        <f t="shared" ca="1" si="1"/>
        <v>#N/A</v>
      </c>
      <c r="G112" s="39" t="e">
        <f t="shared" ca="1" si="2"/>
        <v>#N/A</v>
      </c>
      <c r="H112" s="39" t="e">
        <f t="shared" ca="1" si="3"/>
        <v>#N/A</v>
      </c>
      <c r="I112" s="39" t="e">
        <f t="shared" ca="1" si="4"/>
        <v>#N/A</v>
      </c>
      <c r="J112" s="39">
        <v>0</v>
      </c>
      <c r="K112" s="39">
        <v>0</v>
      </c>
      <c r="L112" s="39">
        <v>0</v>
      </c>
      <c r="M112" s="43" t="e">
        <f t="shared" ca="1" si="5"/>
        <v>#N/A</v>
      </c>
    </row>
    <row r="113" spans="1:13" x14ac:dyDescent="0.3">
      <c r="A113" s="16"/>
      <c r="B113" s="4"/>
      <c r="C113" s="3"/>
      <c r="D113" s="4"/>
      <c r="E113" s="42" t="e">
        <f t="shared" ca="1" si="0"/>
        <v>#N/A</v>
      </c>
      <c r="F113" s="39" t="e">
        <f t="shared" ca="1" si="1"/>
        <v>#N/A</v>
      </c>
      <c r="G113" s="39" t="e">
        <f t="shared" ca="1" si="2"/>
        <v>#N/A</v>
      </c>
      <c r="H113" s="39" t="e">
        <f t="shared" ca="1" si="3"/>
        <v>#N/A</v>
      </c>
      <c r="I113" s="39" t="e">
        <f t="shared" ca="1" si="4"/>
        <v>#N/A</v>
      </c>
      <c r="J113" s="39">
        <v>0</v>
      </c>
      <c r="K113" s="39">
        <v>0</v>
      </c>
      <c r="L113" s="39">
        <v>0</v>
      </c>
      <c r="M113" s="43" t="e">
        <f t="shared" ca="1" si="5"/>
        <v>#N/A</v>
      </c>
    </row>
    <row r="114" spans="1:13" x14ac:dyDescent="0.3">
      <c r="A114" s="16"/>
      <c r="B114" s="4"/>
      <c r="C114" s="3"/>
      <c r="D114" s="4"/>
      <c r="E114" s="42" t="e">
        <f t="shared" ca="1" si="0"/>
        <v>#N/A</v>
      </c>
      <c r="F114" s="39" t="e">
        <f t="shared" ca="1" si="1"/>
        <v>#N/A</v>
      </c>
      <c r="G114" s="39" t="e">
        <f t="shared" ca="1" si="2"/>
        <v>#N/A</v>
      </c>
      <c r="H114" s="39" t="e">
        <f t="shared" ca="1" si="3"/>
        <v>#N/A</v>
      </c>
      <c r="I114" s="39" t="e">
        <f t="shared" ca="1" si="4"/>
        <v>#N/A</v>
      </c>
      <c r="J114" s="39">
        <v>0</v>
      </c>
      <c r="K114" s="39">
        <v>0</v>
      </c>
      <c r="L114" s="39">
        <v>0</v>
      </c>
      <c r="M114" s="43" t="e">
        <f t="shared" ca="1" si="5"/>
        <v>#N/A</v>
      </c>
    </row>
    <row r="115" spans="1:13" x14ac:dyDescent="0.3">
      <c r="A115" s="16"/>
      <c r="B115" s="4"/>
      <c r="C115" s="3"/>
      <c r="D115" s="4"/>
      <c r="E115" s="42" t="e">
        <f t="shared" ca="1" si="0"/>
        <v>#N/A</v>
      </c>
      <c r="F115" s="39" t="e">
        <f t="shared" ca="1" si="1"/>
        <v>#N/A</v>
      </c>
      <c r="G115" s="39" t="e">
        <f t="shared" ca="1" si="2"/>
        <v>#N/A</v>
      </c>
      <c r="H115" s="39" t="e">
        <f t="shared" ca="1" si="3"/>
        <v>#N/A</v>
      </c>
      <c r="I115" s="39" t="e">
        <f t="shared" ca="1" si="4"/>
        <v>#N/A</v>
      </c>
      <c r="J115" s="39">
        <v>0</v>
      </c>
      <c r="K115" s="39">
        <v>0</v>
      </c>
      <c r="L115" s="39">
        <v>0</v>
      </c>
      <c r="M115" s="43" t="e">
        <f t="shared" ca="1" si="5"/>
        <v>#N/A</v>
      </c>
    </row>
    <row r="116" spans="1:13" x14ac:dyDescent="0.3">
      <c r="A116" s="16"/>
      <c r="B116" s="4"/>
      <c r="C116" s="3"/>
      <c r="D116" s="4"/>
      <c r="E116" s="42" t="e">
        <f t="shared" ca="1" si="0"/>
        <v>#N/A</v>
      </c>
      <c r="F116" s="39" t="e">
        <f t="shared" ca="1" si="1"/>
        <v>#N/A</v>
      </c>
      <c r="G116" s="39" t="e">
        <f t="shared" ca="1" si="2"/>
        <v>#N/A</v>
      </c>
      <c r="H116" s="39" t="e">
        <f t="shared" ca="1" si="3"/>
        <v>#N/A</v>
      </c>
      <c r="I116" s="39" t="e">
        <f t="shared" ca="1" si="4"/>
        <v>#N/A</v>
      </c>
      <c r="J116" s="39">
        <v>0</v>
      </c>
      <c r="K116" s="39">
        <v>0</v>
      </c>
      <c r="L116" s="39">
        <v>0</v>
      </c>
      <c r="M116" s="43" t="e">
        <f t="shared" ca="1" si="5"/>
        <v>#N/A</v>
      </c>
    </row>
    <row r="117" spans="1:13" x14ac:dyDescent="0.3">
      <c r="A117" s="16"/>
      <c r="B117" s="4"/>
      <c r="C117" s="3"/>
      <c r="D117" s="4"/>
      <c r="E117" s="42" t="e">
        <f t="shared" ca="1" si="0"/>
        <v>#N/A</v>
      </c>
      <c r="F117" s="39" t="e">
        <f t="shared" ca="1" si="1"/>
        <v>#N/A</v>
      </c>
      <c r="G117" s="39" t="e">
        <f t="shared" ca="1" si="2"/>
        <v>#N/A</v>
      </c>
      <c r="H117" s="39" t="e">
        <f t="shared" ca="1" si="3"/>
        <v>#N/A</v>
      </c>
      <c r="I117" s="39" t="e">
        <f t="shared" ca="1" si="4"/>
        <v>#N/A</v>
      </c>
      <c r="J117" s="39">
        <v>0</v>
      </c>
      <c r="K117" s="39">
        <v>0</v>
      </c>
      <c r="L117" s="39">
        <v>0</v>
      </c>
      <c r="M117" s="43" t="e">
        <f t="shared" ca="1" si="5"/>
        <v>#N/A</v>
      </c>
    </row>
    <row r="118" spans="1:13" x14ac:dyDescent="0.3">
      <c r="A118" s="16"/>
      <c r="B118" s="4"/>
      <c r="C118" s="3"/>
      <c r="D118" s="4"/>
      <c r="E118" s="42" t="e">
        <f t="shared" ca="1" si="0"/>
        <v>#N/A</v>
      </c>
      <c r="F118" s="39" t="e">
        <f t="shared" ca="1" si="1"/>
        <v>#N/A</v>
      </c>
      <c r="G118" s="39" t="e">
        <f t="shared" ca="1" si="2"/>
        <v>#N/A</v>
      </c>
      <c r="H118" s="39" t="e">
        <f t="shared" ca="1" si="3"/>
        <v>#N/A</v>
      </c>
      <c r="I118" s="39" t="e">
        <f t="shared" ca="1" si="4"/>
        <v>#N/A</v>
      </c>
      <c r="J118" s="39">
        <v>0</v>
      </c>
      <c r="K118" s="39">
        <v>0</v>
      </c>
      <c r="L118" s="39">
        <v>0</v>
      </c>
      <c r="M118" s="43" t="e">
        <f t="shared" ca="1" si="5"/>
        <v>#N/A</v>
      </c>
    </row>
    <row r="119" spans="1:13" x14ac:dyDescent="0.3">
      <c r="A119" s="16"/>
      <c r="B119" s="4"/>
      <c r="C119" s="3"/>
      <c r="D119" s="4"/>
      <c r="E119" s="42" t="e">
        <f t="shared" ca="1" si="0"/>
        <v>#N/A</v>
      </c>
      <c r="F119" s="39" t="e">
        <f t="shared" ca="1" si="1"/>
        <v>#N/A</v>
      </c>
      <c r="G119" s="39" t="e">
        <f t="shared" ca="1" si="2"/>
        <v>#N/A</v>
      </c>
      <c r="H119" s="39" t="e">
        <f t="shared" ca="1" si="3"/>
        <v>#N/A</v>
      </c>
      <c r="I119" s="39" t="e">
        <f t="shared" ca="1" si="4"/>
        <v>#N/A</v>
      </c>
      <c r="J119" s="39">
        <v>0</v>
      </c>
      <c r="K119" s="39">
        <v>0</v>
      </c>
      <c r="L119" s="39">
        <v>0</v>
      </c>
      <c r="M119" s="43" t="e">
        <f t="shared" ca="1" si="5"/>
        <v>#N/A</v>
      </c>
    </row>
    <row r="120" spans="1:13" x14ac:dyDescent="0.3">
      <c r="A120" s="16"/>
      <c r="B120" s="4"/>
      <c r="C120" s="3"/>
      <c r="D120" s="4"/>
      <c r="E120" s="42" t="e">
        <f t="shared" ca="1" si="0"/>
        <v>#N/A</v>
      </c>
      <c r="F120" s="39" t="e">
        <f t="shared" ca="1" si="1"/>
        <v>#N/A</v>
      </c>
      <c r="G120" s="39" t="e">
        <f t="shared" ca="1" si="2"/>
        <v>#N/A</v>
      </c>
      <c r="H120" s="39" t="e">
        <f t="shared" ca="1" si="3"/>
        <v>#N/A</v>
      </c>
      <c r="I120" s="39" t="e">
        <f t="shared" ca="1" si="4"/>
        <v>#N/A</v>
      </c>
      <c r="J120" s="39">
        <v>0</v>
      </c>
      <c r="K120" s="39">
        <v>0</v>
      </c>
      <c r="L120" s="39">
        <v>0</v>
      </c>
      <c r="M120" s="43" t="e">
        <f t="shared" ca="1" si="5"/>
        <v>#N/A</v>
      </c>
    </row>
    <row r="121" spans="1:13" x14ac:dyDescent="0.3">
      <c r="A121" s="16"/>
      <c r="B121" s="4"/>
      <c r="C121" s="3"/>
      <c r="D121" s="4"/>
      <c r="E121" s="42" t="e">
        <f t="shared" ca="1" si="0"/>
        <v>#N/A</v>
      </c>
      <c r="F121" s="39" t="e">
        <f t="shared" ca="1" si="1"/>
        <v>#N/A</v>
      </c>
      <c r="G121" s="39" t="e">
        <f t="shared" ca="1" si="2"/>
        <v>#N/A</v>
      </c>
      <c r="H121" s="39" t="e">
        <f t="shared" ca="1" si="3"/>
        <v>#N/A</v>
      </c>
      <c r="I121" s="39" t="e">
        <f t="shared" ca="1" si="4"/>
        <v>#N/A</v>
      </c>
      <c r="J121" s="39">
        <v>0</v>
      </c>
      <c r="K121" s="39">
        <v>0</v>
      </c>
      <c r="L121" s="39">
        <v>0</v>
      </c>
      <c r="M121" s="43" t="e">
        <f t="shared" ca="1" si="5"/>
        <v>#N/A</v>
      </c>
    </row>
    <row r="122" spans="1:13" x14ac:dyDescent="0.3">
      <c r="A122" s="16"/>
      <c r="B122" s="4"/>
      <c r="C122" s="3"/>
      <c r="D122" s="4"/>
      <c r="E122" s="42" t="e">
        <f t="shared" ca="1" si="0"/>
        <v>#N/A</v>
      </c>
      <c r="F122" s="39" t="e">
        <f t="shared" ca="1" si="1"/>
        <v>#N/A</v>
      </c>
      <c r="G122" s="39" t="e">
        <f t="shared" ca="1" si="2"/>
        <v>#N/A</v>
      </c>
      <c r="H122" s="39" t="e">
        <f t="shared" ca="1" si="3"/>
        <v>#N/A</v>
      </c>
      <c r="I122" s="39" t="e">
        <f t="shared" ca="1" si="4"/>
        <v>#N/A</v>
      </c>
      <c r="J122" s="39">
        <v>0</v>
      </c>
      <c r="K122" s="39">
        <v>0</v>
      </c>
      <c r="L122" s="39">
        <v>0</v>
      </c>
      <c r="M122" s="43" t="e">
        <f t="shared" ca="1" si="5"/>
        <v>#N/A</v>
      </c>
    </row>
    <row r="123" spans="1:13" x14ac:dyDescent="0.3">
      <c r="A123" s="16"/>
      <c r="B123" s="4"/>
      <c r="C123" s="3"/>
      <c r="D123" s="4"/>
      <c r="E123" s="42" t="e">
        <f t="shared" ca="1" si="0"/>
        <v>#N/A</v>
      </c>
      <c r="F123" s="39" t="e">
        <f t="shared" ca="1" si="1"/>
        <v>#N/A</v>
      </c>
      <c r="G123" s="39" t="e">
        <f t="shared" ca="1" si="2"/>
        <v>#N/A</v>
      </c>
      <c r="H123" s="39" t="e">
        <f t="shared" ca="1" si="3"/>
        <v>#N/A</v>
      </c>
      <c r="I123" s="39" t="e">
        <f t="shared" ca="1" si="4"/>
        <v>#N/A</v>
      </c>
      <c r="J123" s="39">
        <v>0</v>
      </c>
      <c r="K123" s="39">
        <v>0</v>
      </c>
      <c r="L123" s="39">
        <v>0</v>
      </c>
      <c r="M123" s="43" t="e">
        <f t="shared" ca="1" si="5"/>
        <v>#N/A</v>
      </c>
    </row>
    <row r="124" spans="1:13" x14ac:dyDescent="0.3">
      <c r="A124" s="16"/>
      <c r="B124" s="4"/>
      <c r="C124" s="3"/>
      <c r="D124" s="4"/>
      <c r="E124" s="42" t="e">
        <f t="shared" ca="1" si="0"/>
        <v>#N/A</v>
      </c>
      <c r="F124" s="39" t="e">
        <f t="shared" ca="1" si="1"/>
        <v>#N/A</v>
      </c>
      <c r="G124" s="39" t="e">
        <f t="shared" ca="1" si="2"/>
        <v>#N/A</v>
      </c>
      <c r="H124" s="39" t="e">
        <f t="shared" ca="1" si="3"/>
        <v>#N/A</v>
      </c>
      <c r="I124" s="39" t="e">
        <f t="shared" ca="1" si="4"/>
        <v>#N/A</v>
      </c>
      <c r="J124" s="39">
        <v>0</v>
      </c>
      <c r="K124" s="39">
        <v>0</v>
      </c>
      <c r="L124" s="39">
        <v>0</v>
      </c>
      <c r="M124" s="43" t="e">
        <f t="shared" ca="1" si="5"/>
        <v>#N/A</v>
      </c>
    </row>
    <row r="125" spans="1:13" x14ac:dyDescent="0.3">
      <c r="A125" s="16"/>
      <c r="B125" s="4"/>
      <c r="C125" s="3"/>
      <c r="D125" s="4"/>
      <c r="E125" s="42" t="e">
        <f t="shared" ca="1" si="0"/>
        <v>#N/A</v>
      </c>
      <c r="F125" s="39" t="e">
        <f t="shared" ca="1" si="1"/>
        <v>#N/A</v>
      </c>
      <c r="G125" s="39" t="e">
        <f t="shared" ca="1" si="2"/>
        <v>#N/A</v>
      </c>
      <c r="H125" s="39" t="e">
        <f t="shared" ca="1" si="3"/>
        <v>#N/A</v>
      </c>
      <c r="I125" s="39" t="e">
        <f t="shared" ca="1" si="4"/>
        <v>#N/A</v>
      </c>
      <c r="J125" s="39">
        <v>0</v>
      </c>
      <c r="K125" s="39">
        <v>0</v>
      </c>
      <c r="L125" s="39">
        <v>0</v>
      </c>
      <c r="M125" s="43" t="e">
        <f t="shared" ca="1" si="5"/>
        <v>#N/A</v>
      </c>
    </row>
    <row r="126" spans="1:13" x14ac:dyDescent="0.3">
      <c r="A126" s="16"/>
      <c r="B126" s="4"/>
      <c r="C126" s="3"/>
      <c r="D126" s="4"/>
      <c r="E126" s="42" t="e">
        <f t="shared" ca="1" si="0"/>
        <v>#N/A</v>
      </c>
      <c r="F126" s="39" t="e">
        <f t="shared" ca="1" si="1"/>
        <v>#N/A</v>
      </c>
      <c r="G126" s="39" t="e">
        <f t="shared" ca="1" si="2"/>
        <v>#N/A</v>
      </c>
      <c r="H126" s="39" t="e">
        <f t="shared" ca="1" si="3"/>
        <v>#N/A</v>
      </c>
      <c r="I126" s="39" t="e">
        <f t="shared" ca="1" si="4"/>
        <v>#N/A</v>
      </c>
      <c r="J126" s="39">
        <v>0</v>
      </c>
      <c r="K126" s="39">
        <v>0</v>
      </c>
      <c r="L126" s="39">
        <v>0</v>
      </c>
      <c r="M126" s="43" t="e">
        <f t="shared" ca="1" si="5"/>
        <v>#N/A</v>
      </c>
    </row>
    <row r="127" spans="1:13" x14ac:dyDescent="0.3">
      <c r="A127" s="16"/>
      <c r="B127" s="4"/>
      <c r="C127" s="3"/>
      <c r="D127" s="4"/>
      <c r="E127" s="42" t="e">
        <f t="shared" ca="1" si="0"/>
        <v>#N/A</v>
      </c>
      <c r="F127" s="39" t="e">
        <f t="shared" ca="1" si="1"/>
        <v>#N/A</v>
      </c>
      <c r="G127" s="39" t="e">
        <f t="shared" ca="1" si="2"/>
        <v>#N/A</v>
      </c>
      <c r="H127" s="39" t="e">
        <f t="shared" ca="1" si="3"/>
        <v>#N/A</v>
      </c>
      <c r="I127" s="39" t="e">
        <f t="shared" ca="1" si="4"/>
        <v>#N/A</v>
      </c>
      <c r="J127" s="39">
        <v>0</v>
      </c>
      <c r="K127" s="39">
        <v>0</v>
      </c>
      <c r="L127" s="39">
        <v>0</v>
      </c>
      <c r="M127" s="43" t="e">
        <f t="shared" ca="1" si="5"/>
        <v>#N/A</v>
      </c>
    </row>
    <row r="128" spans="1:13" x14ac:dyDescent="0.3">
      <c r="A128" s="16"/>
      <c r="B128" s="4"/>
      <c r="C128" s="3"/>
      <c r="D128" s="4"/>
      <c r="E128" s="42" t="e">
        <f t="shared" ca="1" si="0"/>
        <v>#N/A</v>
      </c>
      <c r="F128" s="39" t="e">
        <f t="shared" ca="1" si="1"/>
        <v>#N/A</v>
      </c>
      <c r="G128" s="39" t="e">
        <f t="shared" ca="1" si="2"/>
        <v>#N/A</v>
      </c>
      <c r="H128" s="39" t="e">
        <f t="shared" ca="1" si="3"/>
        <v>#N/A</v>
      </c>
      <c r="I128" s="39" t="e">
        <f t="shared" ca="1" si="4"/>
        <v>#N/A</v>
      </c>
      <c r="J128" s="39">
        <v>0</v>
      </c>
      <c r="K128" s="39">
        <v>0</v>
      </c>
      <c r="L128" s="39">
        <v>0</v>
      </c>
      <c r="M128" s="43" t="e">
        <f t="shared" ca="1" si="5"/>
        <v>#N/A</v>
      </c>
    </row>
    <row r="129" spans="1:13" x14ac:dyDescent="0.3">
      <c r="A129" s="16"/>
      <c r="B129" s="4"/>
      <c r="C129" s="3"/>
      <c r="D129" s="4"/>
      <c r="E129" s="42" t="e">
        <f t="shared" ca="1" si="0"/>
        <v>#N/A</v>
      </c>
      <c r="F129" s="39" t="e">
        <f t="shared" ca="1" si="1"/>
        <v>#N/A</v>
      </c>
      <c r="G129" s="39" t="e">
        <f t="shared" ca="1" si="2"/>
        <v>#N/A</v>
      </c>
      <c r="H129" s="39" t="e">
        <f t="shared" ca="1" si="3"/>
        <v>#N/A</v>
      </c>
      <c r="I129" s="39" t="e">
        <f t="shared" ca="1" si="4"/>
        <v>#N/A</v>
      </c>
      <c r="J129" s="39">
        <v>0</v>
      </c>
      <c r="K129" s="39">
        <v>0</v>
      </c>
      <c r="L129" s="39">
        <v>0</v>
      </c>
      <c r="M129" s="43" t="e">
        <f t="shared" ca="1" si="5"/>
        <v>#N/A</v>
      </c>
    </row>
    <row r="130" spans="1:13" x14ac:dyDescent="0.3">
      <c r="A130" s="16"/>
      <c r="B130" s="4"/>
      <c r="C130" s="3"/>
      <c r="D130" s="4"/>
      <c r="E130" s="42" t="e">
        <f t="shared" ca="1" si="0"/>
        <v>#N/A</v>
      </c>
      <c r="F130" s="39" t="e">
        <f t="shared" ca="1" si="1"/>
        <v>#N/A</v>
      </c>
      <c r="G130" s="39" t="e">
        <f t="shared" ca="1" si="2"/>
        <v>#N/A</v>
      </c>
      <c r="H130" s="39" t="e">
        <f t="shared" ca="1" si="3"/>
        <v>#N/A</v>
      </c>
      <c r="I130" s="39" t="e">
        <f t="shared" ca="1" si="4"/>
        <v>#N/A</v>
      </c>
      <c r="J130" s="39">
        <v>0</v>
      </c>
      <c r="K130" s="39">
        <v>0</v>
      </c>
      <c r="L130" s="39">
        <v>0</v>
      </c>
      <c r="M130" s="43" t="e">
        <f t="shared" ca="1" si="5"/>
        <v>#N/A</v>
      </c>
    </row>
    <row r="131" spans="1:13" x14ac:dyDescent="0.3">
      <c r="A131" s="16"/>
      <c r="B131" s="4"/>
      <c r="C131" s="3"/>
      <c r="D131" s="4"/>
      <c r="E131" s="42" t="e">
        <f t="shared" ca="1" si="0"/>
        <v>#N/A</v>
      </c>
      <c r="F131" s="39" t="e">
        <f t="shared" ca="1" si="1"/>
        <v>#N/A</v>
      </c>
      <c r="G131" s="39" t="e">
        <f t="shared" ca="1" si="2"/>
        <v>#N/A</v>
      </c>
      <c r="H131" s="39" t="e">
        <f t="shared" ca="1" si="3"/>
        <v>#N/A</v>
      </c>
      <c r="I131" s="39" t="e">
        <f t="shared" ca="1" si="4"/>
        <v>#N/A</v>
      </c>
      <c r="J131" s="39">
        <v>0</v>
      </c>
      <c r="K131" s="39">
        <v>0</v>
      </c>
      <c r="L131" s="39">
        <v>0</v>
      </c>
      <c r="M131" s="43" t="e">
        <f t="shared" ca="1" si="5"/>
        <v>#N/A</v>
      </c>
    </row>
    <row r="132" spans="1:13" x14ac:dyDescent="0.3">
      <c r="A132" s="16"/>
      <c r="B132" s="4"/>
      <c r="C132" s="3"/>
      <c r="D132" s="4"/>
      <c r="E132" s="42" t="e">
        <f t="shared" ca="1" si="0"/>
        <v>#N/A</v>
      </c>
      <c r="F132" s="39" t="e">
        <f t="shared" ca="1" si="1"/>
        <v>#N/A</v>
      </c>
      <c r="G132" s="39" t="e">
        <f t="shared" ca="1" si="2"/>
        <v>#N/A</v>
      </c>
      <c r="H132" s="39" t="e">
        <f t="shared" ca="1" si="3"/>
        <v>#N/A</v>
      </c>
      <c r="I132" s="39" t="e">
        <f t="shared" ca="1" si="4"/>
        <v>#N/A</v>
      </c>
      <c r="J132" s="39">
        <v>0</v>
      </c>
      <c r="K132" s="39">
        <v>0</v>
      </c>
      <c r="L132" s="39">
        <v>0</v>
      </c>
      <c r="M132" s="43" t="e">
        <f t="shared" ca="1" si="5"/>
        <v>#N/A</v>
      </c>
    </row>
    <row r="133" spans="1:13" x14ac:dyDescent="0.3">
      <c r="A133" s="16"/>
      <c r="B133" s="4"/>
      <c r="C133" s="3"/>
      <c r="D133" s="4"/>
      <c r="E133" s="42" t="e">
        <f t="shared" ca="1" si="0"/>
        <v>#N/A</v>
      </c>
      <c r="F133" s="39" t="e">
        <f t="shared" ca="1" si="1"/>
        <v>#N/A</v>
      </c>
      <c r="G133" s="39" t="e">
        <f t="shared" ca="1" si="2"/>
        <v>#N/A</v>
      </c>
      <c r="H133" s="39" t="e">
        <f t="shared" ca="1" si="3"/>
        <v>#N/A</v>
      </c>
      <c r="I133" s="39" t="e">
        <f t="shared" ca="1" si="4"/>
        <v>#N/A</v>
      </c>
      <c r="J133" s="39">
        <v>0</v>
      </c>
      <c r="K133" s="39">
        <v>0</v>
      </c>
      <c r="L133" s="39">
        <v>0</v>
      </c>
      <c r="M133" s="43" t="e">
        <f t="shared" ca="1" si="5"/>
        <v>#N/A</v>
      </c>
    </row>
    <row r="134" spans="1:13" x14ac:dyDescent="0.3">
      <c r="A134" s="16"/>
      <c r="B134" s="4"/>
      <c r="C134" s="3"/>
      <c r="D134" s="4"/>
      <c r="E134" s="42" t="e">
        <f t="shared" ca="1" si="0"/>
        <v>#N/A</v>
      </c>
      <c r="F134" s="39" t="e">
        <f t="shared" ca="1" si="1"/>
        <v>#N/A</v>
      </c>
      <c r="G134" s="39" t="e">
        <f t="shared" ca="1" si="2"/>
        <v>#N/A</v>
      </c>
      <c r="H134" s="39" t="e">
        <f t="shared" ca="1" si="3"/>
        <v>#N/A</v>
      </c>
      <c r="I134" s="39" t="e">
        <f t="shared" ca="1" si="4"/>
        <v>#N/A</v>
      </c>
      <c r="J134" s="39">
        <v>0</v>
      </c>
      <c r="K134" s="39">
        <v>0</v>
      </c>
      <c r="L134" s="39">
        <v>0</v>
      </c>
      <c r="M134" s="43" t="e">
        <f t="shared" ca="1" si="5"/>
        <v>#N/A</v>
      </c>
    </row>
    <row r="135" spans="1:13" x14ac:dyDescent="0.3">
      <c r="A135" s="16"/>
      <c r="B135" s="4"/>
      <c r="C135" s="3"/>
      <c r="D135" s="4"/>
      <c r="E135" s="42" t="e">
        <f t="shared" ca="1" si="0"/>
        <v>#N/A</v>
      </c>
      <c r="F135" s="39" t="e">
        <f t="shared" ca="1" si="1"/>
        <v>#N/A</v>
      </c>
      <c r="G135" s="39" t="e">
        <f t="shared" ca="1" si="2"/>
        <v>#N/A</v>
      </c>
      <c r="H135" s="39" t="e">
        <f t="shared" ca="1" si="3"/>
        <v>#N/A</v>
      </c>
      <c r="I135" s="39" t="e">
        <f t="shared" ca="1" si="4"/>
        <v>#N/A</v>
      </c>
      <c r="J135" s="39">
        <v>0</v>
      </c>
      <c r="K135" s="39">
        <v>0</v>
      </c>
      <c r="L135" s="39">
        <v>0</v>
      </c>
      <c r="M135" s="43" t="e">
        <f t="shared" ca="1" si="5"/>
        <v>#N/A</v>
      </c>
    </row>
    <row r="136" spans="1:13" x14ac:dyDescent="0.3">
      <c r="A136" s="16"/>
      <c r="B136" s="4"/>
      <c r="C136" s="3"/>
      <c r="D136" s="4"/>
      <c r="E136" s="42" t="e">
        <f t="shared" ca="1" si="0"/>
        <v>#N/A</v>
      </c>
      <c r="F136" s="39" t="e">
        <f t="shared" ca="1" si="1"/>
        <v>#N/A</v>
      </c>
      <c r="G136" s="39" t="e">
        <f t="shared" ca="1" si="2"/>
        <v>#N/A</v>
      </c>
      <c r="H136" s="39" t="e">
        <f t="shared" ca="1" si="3"/>
        <v>#N/A</v>
      </c>
      <c r="I136" s="39" t="e">
        <f t="shared" ca="1" si="4"/>
        <v>#N/A</v>
      </c>
      <c r="J136" s="39">
        <v>0</v>
      </c>
      <c r="K136" s="39">
        <v>0</v>
      </c>
      <c r="L136" s="39">
        <v>0</v>
      </c>
      <c r="M136" s="43" t="e">
        <f t="shared" ca="1" si="5"/>
        <v>#N/A</v>
      </c>
    </row>
    <row r="137" spans="1:13" x14ac:dyDescent="0.3">
      <c r="A137" s="16"/>
      <c r="B137" s="4"/>
      <c r="C137" s="3"/>
      <c r="D137" s="4"/>
      <c r="E137" s="42" t="e">
        <f t="shared" ca="1" si="0"/>
        <v>#N/A</v>
      </c>
      <c r="F137" s="39" t="e">
        <f t="shared" ca="1" si="1"/>
        <v>#N/A</v>
      </c>
      <c r="G137" s="39" t="e">
        <f t="shared" ca="1" si="2"/>
        <v>#N/A</v>
      </c>
      <c r="H137" s="39" t="e">
        <f t="shared" ca="1" si="3"/>
        <v>#N/A</v>
      </c>
      <c r="I137" s="39" t="e">
        <f t="shared" ca="1" si="4"/>
        <v>#N/A</v>
      </c>
      <c r="J137" s="39">
        <v>0</v>
      </c>
      <c r="K137" s="39">
        <v>0</v>
      </c>
      <c r="L137" s="39">
        <v>0</v>
      </c>
      <c r="M137" s="43" t="e">
        <f t="shared" ca="1" si="5"/>
        <v>#N/A</v>
      </c>
    </row>
    <row r="138" spans="1:13" x14ac:dyDescent="0.3">
      <c r="A138" s="16"/>
      <c r="B138" s="4"/>
      <c r="C138" s="3"/>
      <c r="D138" s="4"/>
      <c r="E138" s="42" t="e">
        <f t="shared" ca="1" si="0"/>
        <v>#N/A</v>
      </c>
      <c r="F138" s="39" t="e">
        <f t="shared" ca="1" si="1"/>
        <v>#N/A</v>
      </c>
      <c r="G138" s="39" t="e">
        <f t="shared" ca="1" si="2"/>
        <v>#N/A</v>
      </c>
      <c r="H138" s="39" t="e">
        <f t="shared" ca="1" si="3"/>
        <v>#N/A</v>
      </c>
      <c r="I138" s="39" t="e">
        <f t="shared" ca="1" si="4"/>
        <v>#N/A</v>
      </c>
      <c r="J138" s="39">
        <v>0</v>
      </c>
      <c r="K138" s="39">
        <v>0</v>
      </c>
      <c r="L138" s="39">
        <v>0</v>
      </c>
      <c r="M138" s="43" t="e">
        <f t="shared" ca="1" si="5"/>
        <v>#N/A</v>
      </c>
    </row>
    <row r="139" spans="1:13" x14ac:dyDescent="0.3">
      <c r="A139" s="16"/>
      <c r="B139" s="4"/>
      <c r="C139" s="3"/>
      <c r="D139" s="4"/>
      <c r="E139" s="42" t="e">
        <f t="shared" ca="1" si="0"/>
        <v>#N/A</v>
      </c>
      <c r="F139" s="39" t="e">
        <f t="shared" ca="1" si="1"/>
        <v>#N/A</v>
      </c>
      <c r="G139" s="39" t="e">
        <f t="shared" ca="1" si="2"/>
        <v>#N/A</v>
      </c>
      <c r="H139" s="39" t="e">
        <f t="shared" ca="1" si="3"/>
        <v>#N/A</v>
      </c>
      <c r="I139" s="39" t="e">
        <f t="shared" ca="1" si="4"/>
        <v>#N/A</v>
      </c>
      <c r="J139" s="39">
        <v>0</v>
      </c>
      <c r="K139" s="39">
        <v>0</v>
      </c>
      <c r="L139" s="39">
        <v>0</v>
      </c>
      <c r="M139" s="43" t="e">
        <f t="shared" ca="1" si="5"/>
        <v>#N/A</v>
      </c>
    </row>
    <row r="140" spans="1:13" x14ac:dyDescent="0.3">
      <c r="A140" s="16"/>
      <c r="B140" s="4"/>
      <c r="C140" s="3"/>
      <c r="D140" s="4"/>
      <c r="E140" s="42" t="e">
        <f t="shared" ca="1" si="0"/>
        <v>#N/A</v>
      </c>
      <c r="F140" s="39" t="e">
        <f t="shared" ca="1" si="1"/>
        <v>#N/A</v>
      </c>
      <c r="G140" s="39" t="e">
        <f t="shared" ca="1" si="2"/>
        <v>#N/A</v>
      </c>
      <c r="H140" s="39" t="e">
        <f t="shared" ca="1" si="3"/>
        <v>#N/A</v>
      </c>
      <c r="I140" s="39" t="e">
        <f t="shared" ca="1" si="4"/>
        <v>#N/A</v>
      </c>
      <c r="J140" s="39">
        <v>0</v>
      </c>
      <c r="K140" s="39">
        <v>0</v>
      </c>
      <c r="L140" s="39">
        <v>0</v>
      </c>
      <c r="M140" s="43" t="e">
        <f t="shared" ca="1" si="5"/>
        <v>#N/A</v>
      </c>
    </row>
    <row r="141" spans="1:13" x14ac:dyDescent="0.3">
      <c r="A141" s="16"/>
      <c r="B141" s="4"/>
      <c r="C141" s="3"/>
      <c r="D141" s="4"/>
      <c r="E141" s="42" t="e">
        <f t="shared" ca="1" si="0"/>
        <v>#N/A</v>
      </c>
      <c r="F141" s="39" t="e">
        <f t="shared" ca="1" si="1"/>
        <v>#N/A</v>
      </c>
      <c r="G141" s="39" t="e">
        <f t="shared" ca="1" si="2"/>
        <v>#N/A</v>
      </c>
      <c r="H141" s="39" t="e">
        <f t="shared" ca="1" si="3"/>
        <v>#N/A</v>
      </c>
      <c r="I141" s="39" t="e">
        <f t="shared" ca="1" si="4"/>
        <v>#N/A</v>
      </c>
      <c r="J141" s="39">
        <v>0</v>
      </c>
      <c r="K141" s="39">
        <v>0</v>
      </c>
      <c r="L141" s="39">
        <v>0</v>
      </c>
      <c r="M141" s="43" t="e">
        <f t="shared" ca="1" si="5"/>
        <v>#N/A</v>
      </c>
    </row>
    <row r="142" spans="1:13" x14ac:dyDescent="0.3">
      <c r="A142" s="16"/>
      <c r="B142" s="4"/>
      <c r="C142" s="3"/>
      <c r="D142" s="4"/>
      <c r="E142" s="42" t="e">
        <f t="shared" ca="1" si="0"/>
        <v>#N/A</v>
      </c>
      <c r="F142" s="39" t="e">
        <f t="shared" ca="1" si="1"/>
        <v>#N/A</v>
      </c>
      <c r="G142" s="39" t="e">
        <f t="shared" ca="1" si="2"/>
        <v>#N/A</v>
      </c>
      <c r="H142" s="39" t="e">
        <f t="shared" ca="1" si="3"/>
        <v>#N/A</v>
      </c>
      <c r="I142" s="39" t="e">
        <f t="shared" ca="1" si="4"/>
        <v>#N/A</v>
      </c>
      <c r="J142" s="39">
        <v>0</v>
      </c>
      <c r="K142" s="39">
        <v>0</v>
      </c>
      <c r="L142" s="39">
        <v>0</v>
      </c>
      <c r="M142" s="43" t="e">
        <f t="shared" ca="1" si="5"/>
        <v>#N/A</v>
      </c>
    </row>
    <row r="143" spans="1:13" x14ac:dyDescent="0.3">
      <c r="A143" s="16"/>
      <c r="B143" s="4"/>
      <c r="C143" s="3"/>
      <c r="D143" s="4"/>
      <c r="E143" s="42" t="e">
        <f t="shared" ca="1" si="0"/>
        <v>#N/A</v>
      </c>
      <c r="F143" s="39" t="e">
        <f t="shared" ca="1" si="1"/>
        <v>#N/A</v>
      </c>
      <c r="G143" s="39" t="e">
        <f t="shared" ca="1" si="2"/>
        <v>#N/A</v>
      </c>
      <c r="H143" s="39" t="e">
        <f t="shared" ca="1" si="3"/>
        <v>#N/A</v>
      </c>
      <c r="I143" s="39" t="e">
        <f t="shared" ca="1" si="4"/>
        <v>#N/A</v>
      </c>
      <c r="J143" s="39">
        <v>0</v>
      </c>
      <c r="K143" s="39">
        <v>0</v>
      </c>
      <c r="L143" s="39">
        <v>0</v>
      </c>
      <c r="M143" s="43" t="e">
        <f t="shared" ca="1" si="5"/>
        <v>#N/A</v>
      </c>
    </row>
    <row r="144" spans="1:13" x14ac:dyDescent="0.3">
      <c r="A144" s="16"/>
      <c r="B144" s="4"/>
      <c r="C144" s="3"/>
      <c r="D144" s="4"/>
      <c r="E144" s="42" t="e">
        <f t="shared" ca="1" si="0"/>
        <v>#N/A</v>
      </c>
      <c r="F144" s="39" t="e">
        <f t="shared" ca="1" si="1"/>
        <v>#N/A</v>
      </c>
      <c r="G144" s="39" t="e">
        <f t="shared" ca="1" si="2"/>
        <v>#N/A</v>
      </c>
      <c r="H144" s="39" t="e">
        <f t="shared" ca="1" si="3"/>
        <v>#N/A</v>
      </c>
      <c r="I144" s="39" t="e">
        <f t="shared" ca="1" si="4"/>
        <v>#N/A</v>
      </c>
      <c r="J144" s="39">
        <v>0</v>
      </c>
      <c r="K144" s="39">
        <v>0</v>
      </c>
      <c r="L144" s="39">
        <v>0</v>
      </c>
      <c r="M144" s="43" t="e">
        <f t="shared" ca="1" si="5"/>
        <v>#N/A</v>
      </c>
    </row>
    <row r="145" spans="1:13" x14ac:dyDescent="0.3">
      <c r="A145" s="16"/>
      <c r="B145" s="4"/>
      <c r="C145" s="3"/>
      <c r="D145" s="4"/>
      <c r="E145" s="42" t="e">
        <f t="shared" ca="1" si="0"/>
        <v>#N/A</v>
      </c>
      <c r="F145" s="39" t="e">
        <f t="shared" ca="1" si="1"/>
        <v>#N/A</v>
      </c>
      <c r="G145" s="39" t="e">
        <f t="shared" ca="1" si="2"/>
        <v>#N/A</v>
      </c>
      <c r="H145" s="39" t="e">
        <f t="shared" ca="1" si="3"/>
        <v>#N/A</v>
      </c>
      <c r="I145" s="39" t="e">
        <f t="shared" ca="1" si="4"/>
        <v>#N/A</v>
      </c>
      <c r="J145" s="39">
        <v>0</v>
      </c>
      <c r="K145" s="39">
        <v>0</v>
      </c>
      <c r="L145" s="39">
        <v>0</v>
      </c>
      <c r="M145" s="43" t="e">
        <f t="shared" ca="1" si="5"/>
        <v>#N/A</v>
      </c>
    </row>
    <row r="146" spans="1:13" x14ac:dyDescent="0.3">
      <c r="A146" s="16"/>
      <c r="B146" s="4"/>
      <c r="C146" s="3"/>
      <c r="D146" s="4"/>
      <c r="E146" s="42" t="e">
        <f t="shared" ca="1" si="0"/>
        <v>#N/A</v>
      </c>
      <c r="F146" s="39" t="e">
        <f t="shared" ca="1" si="1"/>
        <v>#N/A</v>
      </c>
      <c r="G146" s="39" t="e">
        <f t="shared" ca="1" si="2"/>
        <v>#N/A</v>
      </c>
      <c r="H146" s="39" t="e">
        <f t="shared" ca="1" si="3"/>
        <v>#N/A</v>
      </c>
      <c r="I146" s="39" t="e">
        <f t="shared" ca="1" si="4"/>
        <v>#N/A</v>
      </c>
      <c r="J146" s="39">
        <v>0</v>
      </c>
      <c r="K146" s="39">
        <v>0</v>
      </c>
      <c r="L146" s="39">
        <v>0</v>
      </c>
      <c r="M146" s="43" t="e">
        <f t="shared" ca="1" si="5"/>
        <v>#N/A</v>
      </c>
    </row>
    <row r="147" spans="1:13" x14ac:dyDescent="0.3">
      <c r="A147" s="16"/>
      <c r="B147" s="4"/>
      <c r="C147" s="3"/>
      <c r="D147" s="4"/>
      <c r="E147" s="42" t="e">
        <f t="shared" ca="1" si="0"/>
        <v>#N/A</v>
      </c>
      <c r="F147" s="39" t="e">
        <f t="shared" ca="1" si="1"/>
        <v>#N/A</v>
      </c>
      <c r="G147" s="39" t="e">
        <f t="shared" ca="1" si="2"/>
        <v>#N/A</v>
      </c>
      <c r="H147" s="39" t="e">
        <f t="shared" ca="1" si="3"/>
        <v>#N/A</v>
      </c>
      <c r="I147" s="39" t="e">
        <f t="shared" ca="1" si="4"/>
        <v>#N/A</v>
      </c>
      <c r="J147" s="39">
        <v>0</v>
      </c>
      <c r="K147" s="39">
        <v>0</v>
      </c>
      <c r="L147" s="39">
        <v>0</v>
      </c>
      <c r="M147" s="43" t="e">
        <f t="shared" ca="1" si="5"/>
        <v>#N/A</v>
      </c>
    </row>
    <row r="148" spans="1:13" x14ac:dyDescent="0.3">
      <c r="A148" s="16"/>
      <c r="B148" s="4"/>
      <c r="C148" s="3"/>
      <c r="D148" s="4"/>
      <c r="E148" s="42" t="e">
        <f t="shared" ca="1" si="0"/>
        <v>#N/A</v>
      </c>
      <c r="F148" s="39" t="e">
        <f t="shared" ca="1" si="1"/>
        <v>#N/A</v>
      </c>
      <c r="G148" s="39" t="e">
        <f t="shared" ca="1" si="2"/>
        <v>#N/A</v>
      </c>
      <c r="H148" s="39" t="e">
        <f t="shared" ca="1" si="3"/>
        <v>#N/A</v>
      </c>
      <c r="I148" s="39" t="e">
        <f t="shared" ca="1" si="4"/>
        <v>#N/A</v>
      </c>
      <c r="J148" s="39">
        <v>0</v>
      </c>
      <c r="K148" s="39">
        <v>0</v>
      </c>
      <c r="L148" s="39">
        <v>0</v>
      </c>
      <c r="M148" s="43" t="e">
        <f t="shared" ca="1" si="5"/>
        <v>#N/A</v>
      </c>
    </row>
    <row r="149" spans="1:13" x14ac:dyDescent="0.3">
      <c r="A149" s="16"/>
      <c r="B149" s="4"/>
      <c r="C149" s="3"/>
      <c r="D149" s="4"/>
      <c r="E149" s="42" t="e">
        <f t="shared" ca="1" si="0"/>
        <v>#N/A</v>
      </c>
      <c r="F149" s="39" t="e">
        <f t="shared" ca="1" si="1"/>
        <v>#N/A</v>
      </c>
      <c r="G149" s="39" t="e">
        <f t="shared" ca="1" si="2"/>
        <v>#N/A</v>
      </c>
      <c r="H149" s="39" t="e">
        <f t="shared" ca="1" si="3"/>
        <v>#N/A</v>
      </c>
      <c r="I149" s="39" t="e">
        <f t="shared" ca="1" si="4"/>
        <v>#N/A</v>
      </c>
      <c r="J149" s="39">
        <v>0</v>
      </c>
      <c r="K149" s="39">
        <v>0</v>
      </c>
      <c r="L149" s="39">
        <v>0</v>
      </c>
      <c r="M149" s="43" t="e">
        <f t="shared" ca="1" si="5"/>
        <v>#N/A</v>
      </c>
    </row>
    <row r="150" spans="1:13" x14ac:dyDescent="0.3">
      <c r="A150" s="16"/>
      <c r="B150" s="4"/>
      <c r="C150" s="3"/>
      <c r="D150" s="4"/>
      <c r="E150" s="42" t="e">
        <f t="shared" ca="1" si="0"/>
        <v>#N/A</v>
      </c>
      <c r="F150" s="39" t="e">
        <f t="shared" ca="1" si="1"/>
        <v>#N/A</v>
      </c>
      <c r="G150" s="39" t="e">
        <f t="shared" ca="1" si="2"/>
        <v>#N/A</v>
      </c>
      <c r="H150" s="39" t="e">
        <f t="shared" ca="1" si="3"/>
        <v>#N/A</v>
      </c>
      <c r="I150" s="39" t="e">
        <f t="shared" ca="1" si="4"/>
        <v>#N/A</v>
      </c>
      <c r="J150" s="39">
        <v>0</v>
      </c>
      <c r="K150" s="39">
        <v>0</v>
      </c>
      <c r="L150" s="39">
        <v>0</v>
      </c>
      <c r="M150" s="43" t="e">
        <f t="shared" ca="1" si="5"/>
        <v>#N/A</v>
      </c>
    </row>
    <row r="151" spans="1:13" x14ac:dyDescent="0.3">
      <c r="A151" s="16"/>
      <c r="B151" s="4"/>
      <c r="C151" s="3"/>
      <c r="D151" s="4"/>
      <c r="E151" s="42" t="e">
        <f t="shared" ca="1" si="0"/>
        <v>#N/A</v>
      </c>
      <c r="F151" s="39" t="e">
        <f t="shared" ca="1" si="1"/>
        <v>#N/A</v>
      </c>
      <c r="G151" s="39" t="e">
        <f t="shared" ca="1" si="2"/>
        <v>#N/A</v>
      </c>
      <c r="H151" s="39" t="e">
        <f t="shared" ca="1" si="3"/>
        <v>#N/A</v>
      </c>
      <c r="I151" s="39" t="e">
        <f t="shared" ca="1" si="4"/>
        <v>#N/A</v>
      </c>
      <c r="J151" s="39">
        <v>0</v>
      </c>
      <c r="K151" s="39">
        <v>0</v>
      </c>
      <c r="L151" s="39">
        <v>0</v>
      </c>
      <c r="M151" s="43" t="e">
        <f t="shared" ca="1" si="5"/>
        <v>#N/A</v>
      </c>
    </row>
    <row r="152" spans="1:13" x14ac:dyDescent="0.3">
      <c r="A152" s="16"/>
      <c r="B152" s="4"/>
      <c r="C152" s="3"/>
      <c r="D152" s="4"/>
      <c r="E152" s="42" t="e">
        <f t="shared" ca="1" si="0"/>
        <v>#N/A</v>
      </c>
      <c r="F152" s="39" t="e">
        <f t="shared" ca="1" si="1"/>
        <v>#N/A</v>
      </c>
      <c r="G152" s="39" t="e">
        <f t="shared" ca="1" si="2"/>
        <v>#N/A</v>
      </c>
      <c r="H152" s="39" t="e">
        <f t="shared" ca="1" si="3"/>
        <v>#N/A</v>
      </c>
      <c r="I152" s="39" t="e">
        <f t="shared" ca="1" si="4"/>
        <v>#N/A</v>
      </c>
      <c r="J152" s="39">
        <v>0</v>
      </c>
      <c r="K152" s="39">
        <v>0</v>
      </c>
      <c r="L152" s="39">
        <v>0</v>
      </c>
      <c r="M152" s="43" t="e">
        <f t="shared" ca="1" si="5"/>
        <v>#N/A</v>
      </c>
    </row>
    <row r="153" spans="1:13" x14ac:dyDescent="0.3">
      <c r="A153" s="16"/>
      <c r="B153" s="4"/>
      <c r="C153" s="3"/>
      <c r="D153" s="4"/>
      <c r="E153" s="42" t="e">
        <f t="shared" ca="1" si="0"/>
        <v>#N/A</v>
      </c>
      <c r="F153" s="39" t="e">
        <f t="shared" ca="1" si="1"/>
        <v>#N/A</v>
      </c>
      <c r="G153" s="39" t="e">
        <f t="shared" ca="1" si="2"/>
        <v>#N/A</v>
      </c>
      <c r="H153" s="39" t="e">
        <f t="shared" ca="1" si="3"/>
        <v>#N/A</v>
      </c>
      <c r="I153" s="39" t="e">
        <f t="shared" ca="1" si="4"/>
        <v>#N/A</v>
      </c>
      <c r="J153" s="39">
        <v>0</v>
      </c>
      <c r="K153" s="39">
        <v>0</v>
      </c>
      <c r="L153" s="39">
        <v>0</v>
      </c>
      <c r="M153" s="43" t="e">
        <f t="shared" ca="1" si="5"/>
        <v>#N/A</v>
      </c>
    </row>
    <row r="154" spans="1:13" x14ac:dyDescent="0.3">
      <c r="A154" s="16"/>
      <c r="B154" s="4"/>
      <c r="C154" s="3"/>
      <c r="D154" s="4"/>
      <c r="E154" s="42" t="e">
        <f t="shared" ca="1" si="0"/>
        <v>#N/A</v>
      </c>
      <c r="F154" s="39" t="e">
        <f t="shared" ca="1" si="1"/>
        <v>#N/A</v>
      </c>
      <c r="G154" s="39" t="e">
        <f t="shared" ca="1" si="2"/>
        <v>#N/A</v>
      </c>
      <c r="H154" s="39" t="e">
        <f t="shared" ca="1" si="3"/>
        <v>#N/A</v>
      </c>
      <c r="I154" s="39" t="e">
        <f t="shared" ca="1" si="4"/>
        <v>#N/A</v>
      </c>
      <c r="J154" s="39">
        <v>0</v>
      </c>
      <c r="K154" s="39">
        <v>0</v>
      </c>
      <c r="L154" s="39">
        <v>0</v>
      </c>
      <c r="M154" s="43" t="e">
        <f t="shared" ca="1" si="5"/>
        <v>#N/A</v>
      </c>
    </row>
    <row r="155" spans="1:13" x14ac:dyDescent="0.3">
      <c r="A155" s="16"/>
      <c r="B155" s="4"/>
      <c r="C155" s="3"/>
      <c r="D155" s="4"/>
      <c r="E155" s="42" t="e">
        <f t="shared" ca="1" si="0"/>
        <v>#N/A</v>
      </c>
      <c r="F155" s="39" t="e">
        <f t="shared" ca="1" si="1"/>
        <v>#N/A</v>
      </c>
      <c r="G155" s="39" t="e">
        <f t="shared" ca="1" si="2"/>
        <v>#N/A</v>
      </c>
      <c r="H155" s="39" t="e">
        <f t="shared" ca="1" si="3"/>
        <v>#N/A</v>
      </c>
      <c r="I155" s="39" t="e">
        <f t="shared" ca="1" si="4"/>
        <v>#N/A</v>
      </c>
      <c r="J155" s="39">
        <v>0</v>
      </c>
      <c r="K155" s="39">
        <v>0</v>
      </c>
      <c r="L155" s="39">
        <v>0</v>
      </c>
      <c r="M155" s="43" t="e">
        <f t="shared" ca="1" si="5"/>
        <v>#N/A</v>
      </c>
    </row>
    <row r="156" spans="1:13" x14ac:dyDescent="0.3">
      <c r="A156" s="16"/>
      <c r="B156" s="4"/>
      <c r="C156" s="3"/>
      <c r="D156" s="4"/>
      <c r="E156" s="42" t="e">
        <f t="shared" ca="1" si="0"/>
        <v>#N/A</v>
      </c>
      <c r="F156" s="39" t="e">
        <f t="shared" ca="1" si="1"/>
        <v>#N/A</v>
      </c>
      <c r="G156" s="39" t="e">
        <f t="shared" ca="1" si="2"/>
        <v>#N/A</v>
      </c>
      <c r="H156" s="39" t="e">
        <f t="shared" ca="1" si="3"/>
        <v>#N/A</v>
      </c>
      <c r="I156" s="39" t="e">
        <f t="shared" ca="1" si="4"/>
        <v>#N/A</v>
      </c>
      <c r="J156" s="39">
        <v>0</v>
      </c>
      <c r="K156" s="39">
        <v>0</v>
      </c>
      <c r="L156" s="39">
        <v>0</v>
      </c>
      <c r="M156" s="43" t="e">
        <f t="shared" ca="1" si="5"/>
        <v>#N/A</v>
      </c>
    </row>
    <row r="157" spans="1:13" x14ac:dyDescent="0.3">
      <c r="A157" s="16"/>
      <c r="B157" s="4"/>
      <c r="C157" s="3"/>
      <c r="D157" s="4"/>
      <c r="E157" s="42" t="e">
        <f t="shared" ca="1" si="0"/>
        <v>#N/A</v>
      </c>
      <c r="F157" s="39" t="e">
        <f t="shared" ca="1" si="1"/>
        <v>#N/A</v>
      </c>
      <c r="G157" s="39" t="e">
        <f t="shared" ca="1" si="2"/>
        <v>#N/A</v>
      </c>
      <c r="H157" s="39" t="e">
        <f t="shared" ca="1" si="3"/>
        <v>#N/A</v>
      </c>
      <c r="I157" s="39" t="e">
        <f t="shared" ca="1" si="4"/>
        <v>#N/A</v>
      </c>
      <c r="J157" s="39">
        <v>0</v>
      </c>
      <c r="K157" s="39">
        <v>0</v>
      </c>
      <c r="L157" s="39">
        <v>0</v>
      </c>
      <c r="M157" s="43" t="e">
        <f t="shared" ca="1" si="5"/>
        <v>#N/A</v>
      </c>
    </row>
    <row r="158" spans="1:13" x14ac:dyDescent="0.3">
      <c r="A158" s="16"/>
      <c r="B158" s="4"/>
      <c r="C158" s="3"/>
      <c r="D158" s="4"/>
      <c r="E158" s="42" t="e">
        <f t="shared" ca="1" si="0"/>
        <v>#N/A</v>
      </c>
      <c r="F158" s="39" t="e">
        <f t="shared" ca="1" si="1"/>
        <v>#N/A</v>
      </c>
      <c r="G158" s="39" t="e">
        <f t="shared" ca="1" si="2"/>
        <v>#N/A</v>
      </c>
      <c r="H158" s="39" t="e">
        <f t="shared" ca="1" si="3"/>
        <v>#N/A</v>
      </c>
      <c r="I158" s="39" t="e">
        <f t="shared" ca="1" si="4"/>
        <v>#N/A</v>
      </c>
      <c r="J158" s="39">
        <v>0</v>
      </c>
      <c r="K158" s="39">
        <v>0</v>
      </c>
      <c r="L158" s="39">
        <v>0</v>
      </c>
      <c r="M158" s="43" t="e">
        <f t="shared" ca="1" si="5"/>
        <v>#N/A</v>
      </c>
    </row>
    <row r="159" spans="1:13" x14ac:dyDescent="0.3">
      <c r="A159" s="16"/>
      <c r="B159" s="4"/>
      <c r="C159" s="3"/>
      <c r="D159" s="4"/>
      <c r="E159" s="42" t="e">
        <f t="shared" ca="1" si="0"/>
        <v>#N/A</v>
      </c>
      <c r="F159" s="39" t="e">
        <f t="shared" ca="1" si="1"/>
        <v>#N/A</v>
      </c>
      <c r="G159" s="39" t="e">
        <f t="shared" ca="1" si="2"/>
        <v>#N/A</v>
      </c>
      <c r="H159" s="39" t="e">
        <f t="shared" ca="1" si="3"/>
        <v>#N/A</v>
      </c>
      <c r="I159" s="39" t="e">
        <f t="shared" ca="1" si="4"/>
        <v>#N/A</v>
      </c>
      <c r="J159" s="39">
        <v>0</v>
      </c>
      <c r="K159" s="39">
        <v>0</v>
      </c>
      <c r="L159" s="39">
        <v>0</v>
      </c>
      <c r="M159" s="43" t="e">
        <f t="shared" ca="1" si="5"/>
        <v>#N/A</v>
      </c>
    </row>
    <row r="160" spans="1:13" x14ac:dyDescent="0.3">
      <c r="A160" s="16"/>
      <c r="B160" s="4"/>
      <c r="C160" s="3"/>
      <c r="D160" s="4"/>
      <c r="E160" s="42" t="e">
        <f t="shared" ca="1" si="0"/>
        <v>#N/A</v>
      </c>
      <c r="F160" s="39" t="e">
        <f t="shared" ca="1" si="1"/>
        <v>#N/A</v>
      </c>
      <c r="G160" s="39" t="e">
        <f t="shared" ca="1" si="2"/>
        <v>#N/A</v>
      </c>
      <c r="H160" s="39" t="e">
        <f t="shared" ca="1" si="3"/>
        <v>#N/A</v>
      </c>
      <c r="I160" s="39" t="e">
        <f t="shared" ca="1" si="4"/>
        <v>#N/A</v>
      </c>
      <c r="J160" s="39">
        <v>0</v>
      </c>
      <c r="K160" s="39">
        <v>0</v>
      </c>
      <c r="L160" s="39">
        <v>0</v>
      </c>
      <c r="M160" s="43" t="e">
        <f t="shared" ca="1" si="5"/>
        <v>#N/A</v>
      </c>
    </row>
    <row r="161" spans="1:13" x14ac:dyDescent="0.3">
      <c r="A161" s="16"/>
      <c r="B161" s="4"/>
      <c r="C161" s="3"/>
      <c r="D161" s="4"/>
      <c r="E161" s="42" t="e">
        <f t="shared" ca="1" si="0"/>
        <v>#N/A</v>
      </c>
      <c r="F161" s="39" t="e">
        <f t="shared" ca="1" si="1"/>
        <v>#N/A</v>
      </c>
      <c r="G161" s="39" t="e">
        <f t="shared" ca="1" si="2"/>
        <v>#N/A</v>
      </c>
      <c r="H161" s="39" t="e">
        <f t="shared" ca="1" si="3"/>
        <v>#N/A</v>
      </c>
      <c r="I161" s="39" t="e">
        <f t="shared" ca="1" si="4"/>
        <v>#N/A</v>
      </c>
      <c r="J161" s="39">
        <v>0</v>
      </c>
      <c r="K161" s="39">
        <v>0</v>
      </c>
      <c r="L161" s="39">
        <v>0</v>
      </c>
      <c r="M161" s="43" t="e">
        <f t="shared" ca="1" si="5"/>
        <v>#N/A</v>
      </c>
    </row>
    <row r="162" spans="1:13" x14ac:dyDescent="0.3">
      <c r="A162" s="16"/>
      <c r="B162" s="4"/>
      <c r="C162" s="3"/>
      <c r="D162" s="4"/>
      <c r="E162" s="42" t="e">
        <f t="shared" ca="1" si="0"/>
        <v>#N/A</v>
      </c>
      <c r="F162" s="39" t="e">
        <f t="shared" ca="1" si="1"/>
        <v>#N/A</v>
      </c>
      <c r="G162" s="39" t="e">
        <f t="shared" ca="1" si="2"/>
        <v>#N/A</v>
      </c>
      <c r="H162" s="39" t="e">
        <f t="shared" ca="1" si="3"/>
        <v>#N/A</v>
      </c>
      <c r="I162" s="39" t="e">
        <f t="shared" ca="1" si="4"/>
        <v>#N/A</v>
      </c>
      <c r="J162" s="39">
        <v>0</v>
      </c>
      <c r="K162" s="39">
        <v>0</v>
      </c>
      <c r="L162" s="39">
        <v>0</v>
      </c>
      <c r="M162" s="43" t="e">
        <f t="shared" ca="1" si="5"/>
        <v>#N/A</v>
      </c>
    </row>
    <row r="163" spans="1:13" x14ac:dyDescent="0.3">
      <c r="A163" s="16"/>
      <c r="B163" s="4"/>
      <c r="C163" s="3"/>
      <c r="D163" s="4"/>
      <c r="E163" s="42" t="e">
        <f t="shared" ca="1" si="0"/>
        <v>#N/A</v>
      </c>
      <c r="F163" s="39" t="e">
        <f t="shared" ca="1" si="1"/>
        <v>#N/A</v>
      </c>
      <c r="G163" s="39" t="e">
        <f t="shared" ca="1" si="2"/>
        <v>#N/A</v>
      </c>
      <c r="H163" s="39" t="e">
        <f t="shared" ca="1" si="3"/>
        <v>#N/A</v>
      </c>
      <c r="I163" s="39" t="e">
        <f t="shared" ca="1" si="4"/>
        <v>#N/A</v>
      </c>
      <c r="J163" s="39">
        <v>0</v>
      </c>
      <c r="K163" s="39">
        <v>0</v>
      </c>
      <c r="L163" s="39">
        <v>0</v>
      </c>
      <c r="M163" s="43" t="e">
        <f t="shared" ca="1" si="5"/>
        <v>#N/A</v>
      </c>
    </row>
    <row r="164" spans="1:13" x14ac:dyDescent="0.3">
      <c r="A164" s="16"/>
      <c r="B164" s="4"/>
      <c r="C164" s="3"/>
      <c r="D164" s="4"/>
      <c r="E164" s="42" t="e">
        <f t="shared" ca="1" si="0"/>
        <v>#N/A</v>
      </c>
      <c r="F164" s="39" t="e">
        <f t="shared" ca="1" si="1"/>
        <v>#N/A</v>
      </c>
      <c r="G164" s="39" t="e">
        <f t="shared" ca="1" si="2"/>
        <v>#N/A</v>
      </c>
      <c r="H164" s="39" t="e">
        <f t="shared" ca="1" si="3"/>
        <v>#N/A</v>
      </c>
      <c r="I164" s="39" t="e">
        <f t="shared" ca="1" si="4"/>
        <v>#N/A</v>
      </c>
      <c r="J164" s="39">
        <v>0</v>
      </c>
      <c r="K164" s="39">
        <v>0</v>
      </c>
      <c r="L164" s="39">
        <v>0</v>
      </c>
      <c r="M164" s="43" t="e">
        <f t="shared" ca="1" si="5"/>
        <v>#N/A</v>
      </c>
    </row>
    <row r="165" spans="1:13" x14ac:dyDescent="0.3">
      <c r="A165" s="16"/>
      <c r="B165" s="4"/>
      <c r="C165" s="3"/>
      <c r="D165" s="4"/>
      <c r="E165" s="42" t="e">
        <f t="shared" ca="1" si="0"/>
        <v>#N/A</v>
      </c>
      <c r="F165" s="39" t="e">
        <f t="shared" ca="1" si="1"/>
        <v>#N/A</v>
      </c>
      <c r="G165" s="39" t="e">
        <f t="shared" ca="1" si="2"/>
        <v>#N/A</v>
      </c>
      <c r="H165" s="39" t="e">
        <f t="shared" ca="1" si="3"/>
        <v>#N/A</v>
      </c>
      <c r="I165" s="39" t="e">
        <f t="shared" ca="1" si="4"/>
        <v>#N/A</v>
      </c>
      <c r="J165" s="39">
        <v>0</v>
      </c>
      <c r="K165" s="39">
        <v>0</v>
      </c>
      <c r="L165" s="39">
        <v>0</v>
      </c>
      <c r="M165" s="43" t="e">
        <f t="shared" ca="1" si="5"/>
        <v>#N/A</v>
      </c>
    </row>
    <row r="166" spans="1:13" x14ac:dyDescent="0.3">
      <c r="A166" s="16"/>
      <c r="B166" s="4"/>
      <c r="C166" s="3"/>
      <c r="D166" s="4"/>
      <c r="E166" s="42" t="e">
        <f t="shared" ca="1" si="0"/>
        <v>#N/A</v>
      </c>
      <c r="F166" s="39" t="e">
        <f t="shared" ca="1" si="1"/>
        <v>#N/A</v>
      </c>
      <c r="G166" s="39" t="e">
        <f t="shared" ca="1" si="2"/>
        <v>#N/A</v>
      </c>
      <c r="H166" s="39" t="e">
        <f t="shared" ca="1" si="3"/>
        <v>#N/A</v>
      </c>
      <c r="I166" s="39" t="e">
        <f t="shared" ca="1" si="4"/>
        <v>#N/A</v>
      </c>
      <c r="J166" s="39">
        <v>0</v>
      </c>
      <c r="K166" s="39">
        <v>0</v>
      </c>
      <c r="L166" s="39">
        <v>0</v>
      </c>
      <c r="M166" s="43" t="e">
        <f t="shared" ca="1" si="5"/>
        <v>#N/A</v>
      </c>
    </row>
    <row r="167" spans="1:13" x14ac:dyDescent="0.3">
      <c r="A167" s="16"/>
      <c r="B167" s="4"/>
      <c r="C167" s="3"/>
      <c r="D167" s="4"/>
      <c r="E167" s="42" t="e">
        <f t="shared" ca="1" si="0"/>
        <v>#N/A</v>
      </c>
      <c r="F167" s="39" t="e">
        <f t="shared" ca="1" si="1"/>
        <v>#N/A</v>
      </c>
      <c r="G167" s="39" t="e">
        <f t="shared" ca="1" si="2"/>
        <v>#N/A</v>
      </c>
      <c r="H167" s="39" t="e">
        <f t="shared" ca="1" si="3"/>
        <v>#N/A</v>
      </c>
      <c r="I167" s="39" t="e">
        <f t="shared" ca="1" si="4"/>
        <v>#N/A</v>
      </c>
      <c r="J167" s="39">
        <v>0</v>
      </c>
      <c r="K167" s="39">
        <v>0</v>
      </c>
      <c r="L167" s="39">
        <v>0</v>
      </c>
      <c r="M167" s="43" t="e">
        <f t="shared" ca="1" si="5"/>
        <v>#N/A</v>
      </c>
    </row>
    <row r="168" spans="1:13" x14ac:dyDescent="0.3">
      <c r="A168" s="16"/>
      <c r="B168" s="4"/>
      <c r="C168" s="3"/>
      <c r="D168" s="4"/>
      <c r="E168" s="42" t="e">
        <f t="shared" ca="1" si="0"/>
        <v>#N/A</v>
      </c>
      <c r="F168" s="39" t="e">
        <f t="shared" ca="1" si="1"/>
        <v>#N/A</v>
      </c>
      <c r="G168" s="39" t="e">
        <f t="shared" ca="1" si="2"/>
        <v>#N/A</v>
      </c>
      <c r="H168" s="39" t="e">
        <f t="shared" ca="1" si="3"/>
        <v>#N/A</v>
      </c>
      <c r="I168" s="39" t="e">
        <f t="shared" ca="1" si="4"/>
        <v>#N/A</v>
      </c>
      <c r="J168" s="39">
        <v>0</v>
      </c>
      <c r="K168" s="39">
        <v>0</v>
      </c>
      <c r="L168" s="39">
        <v>0</v>
      </c>
      <c r="M168" s="43" t="e">
        <f t="shared" ca="1" si="5"/>
        <v>#N/A</v>
      </c>
    </row>
    <row r="169" spans="1:13" x14ac:dyDescent="0.3">
      <c r="A169" s="16"/>
      <c r="B169" s="4"/>
      <c r="C169" s="3"/>
      <c r="D169" s="4"/>
      <c r="E169" s="42" t="e">
        <f t="shared" ca="1" si="0"/>
        <v>#N/A</v>
      </c>
      <c r="F169" s="39" t="e">
        <f t="shared" ca="1" si="1"/>
        <v>#N/A</v>
      </c>
      <c r="G169" s="39" t="e">
        <f t="shared" ca="1" si="2"/>
        <v>#N/A</v>
      </c>
      <c r="H169" s="39" t="e">
        <f t="shared" ca="1" si="3"/>
        <v>#N/A</v>
      </c>
      <c r="I169" s="39" t="e">
        <f t="shared" ca="1" si="4"/>
        <v>#N/A</v>
      </c>
      <c r="J169" s="39">
        <v>0</v>
      </c>
      <c r="K169" s="39">
        <v>0</v>
      </c>
      <c r="L169" s="39">
        <v>0</v>
      </c>
      <c r="M169" s="43" t="e">
        <f t="shared" ca="1" si="5"/>
        <v>#N/A</v>
      </c>
    </row>
    <row r="170" spans="1:13" x14ac:dyDescent="0.3">
      <c r="A170" s="16"/>
      <c r="B170" s="4"/>
      <c r="C170" s="3"/>
      <c r="D170" s="4"/>
      <c r="E170" s="42" t="e">
        <f t="shared" ca="1" si="0"/>
        <v>#N/A</v>
      </c>
      <c r="F170" s="39" t="e">
        <f t="shared" ca="1" si="1"/>
        <v>#N/A</v>
      </c>
      <c r="G170" s="39" t="e">
        <f t="shared" ca="1" si="2"/>
        <v>#N/A</v>
      </c>
      <c r="H170" s="39" t="e">
        <f t="shared" ca="1" si="3"/>
        <v>#N/A</v>
      </c>
      <c r="I170" s="39" t="e">
        <f t="shared" ca="1" si="4"/>
        <v>#N/A</v>
      </c>
      <c r="J170" s="39">
        <v>0</v>
      </c>
      <c r="K170" s="39">
        <v>0</v>
      </c>
      <c r="L170" s="39">
        <v>0</v>
      </c>
      <c r="M170" s="43" t="e">
        <f t="shared" ca="1" si="5"/>
        <v>#N/A</v>
      </c>
    </row>
    <row r="171" spans="1:13" x14ac:dyDescent="0.3">
      <c r="A171" s="16"/>
      <c r="B171" s="4"/>
      <c r="C171" s="3"/>
      <c r="D171" s="4"/>
      <c r="E171" s="42" t="e">
        <f t="shared" ca="1" si="0"/>
        <v>#N/A</v>
      </c>
      <c r="F171" s="39" t="e">
        <f t="shared" ca="1" si="1"/>
        <v>#N/A</v>
      </c>
      <c r="G171" s="39" t="e">
        <f t="shared" ca="1" si="2"/>
        <v>#N/A</v>
      </c>
      <c r="H171" s="39" t="e">
        <f t="shared" ca="1" si="3"/>
        <v>#N/A</v>
      </c>
      <c r="I171" s="39" t="e">
        <f t="shared" ca="1" si="4"/>
        <v>#N/A</v>
      </c>
      <c r="J171" s="39">
        <v>0</v>
      </c>
      <c r="K171" s="39">
        <v>0</v>
      </c>
      <c r="L171" s="39">
        <v>0</v>
      </c>
      <c r="M171" s="43" t="e">
        <f t="shared" ca="1" si="5"/>
        <v>#N/A</v>
      </c>
    </row>
    <row r="172" spans="1:13" x14ac:dyDescent="0.3">
      <c r="A172" s="16"/>
      <c r="B172" s="4"/>
      <c r="C172" s="3"/>
      <c r="D172" s="4"/>
      <c r="E172" s="42" t="e">
        <f t="shared" ca="1" si="0"/>
        <v>#N/A</v>
      </c>
      <c r="F172" s="39" t="e">
        <f t="shared" ca="1" si="1"/>
        <v>#N/A</v>
      </c>
      <c r="G172" s="39" t="e">
        <f t="shared" ca="1" si="2"/>
        <v>#N/A</v>
      </c>
      <c r="H172" s="39" t="e">
        <f t="shared" ca="1" si="3"/>
        <v>#N/A</v>
      </c>
      <c r="I172" s="39" t="e">
        <f t="shared" ca="1" si="4"/>
        <v>#N/A</v>
      </c>
      <c r="J172" s="39">
        <v>0</v>
      </c>
      <c r="K172" s="39">
        <v>0</v>
      </c>
      <c r="L172" s="39">
        <v>0</v>
      </c>
      <c r="M172" s="43" t="e">
        <f t="shared" ca="1" si="5"/>
        <v>#N/A</v>
      </c>
    </row>
    <row r="173" spans="1:13" x14ac:dyDescent="0.3">
      <c r="A173" s="16"/>
      <c r="B173" s="4"/>
      <c r="C173" s="3"/>
      <c r="D173" s="4"/>
      <c r="E173" s="42" t="e">
        <f t="shared" ca="1" si="0"/>
        <v>#N/A</v>
      </c>
      <c r="F173" s="39" t="e">
        <f t="shared" ca="1" si="1"/>
        <v>#N/A</v>
      </c>
      <c r="G173" s="39" t="e">
        <f t="shared" ca="1" si="2"/>
        <v>#N/A</v>
      </c>
      <c r="H173" s="39" t="e">
        <f t="shared" ca="1" si="3"/>
        <v>#N/A</v>
      </c>
      <c r="I173" s="39" t="e">
        <f t="shared" ca="1" si="4"/>
        <v>#N/A</v>
      </c>
      <c r="J173" s="39">
        <v>0</v>
      </c>
      <c r="K173" s="39">
        <v>0</v>
      </c>
      <c r="L173" s="39">
        <v>0</v>
      </c>
      <c r="M173" s="43" t="e">
        <f t="shared" ca="1" si="5"/>
        <v>#N/A</v>
      </c>
    </row>
    <row r="174" spans="1:13" x14ac:dyDescent="0.3">
      <c r="A174" s="16"/>
      <c r="B174" s="4"/>
      <c r="C174" s="3"/>
      <c r="D174" s="4"/>
      <c r="E174" s="42" t="e">
        <f t="shared" ca="1" si="0"/>
        <v>#N/A</v>
      </c>
      <c r="F174" s="39" t="e">
        <f t="shared" ca="1" si="1"/>
        <v>#N/A</v>
      </c>
      <c r="G174" s="39" t="e">
        <f t="shared" ca="1" si="2"/>
        <v>#N/A</v>
      </c>
      <c r="H174" s="39" t="e">
        <f t="shared" ca="1" si="3"/>
        <v>#N/A</v>
      </c>
      <c r="I174" s="39" t="e">
        <f t="shared" ca="1" si="4"/>
        <v>#N/A</v>
      </c>
      <c r="J174" s="39">
        <v>0</v>
      </c>
      <c r="K174" s="39">
        <v>0</v>
      </c>
      <c r="L174" s="39">
        <v>0</v>
      </c>
      <c r="M174" s="43" t="e">
        <f t="shared" ca="1" si="5"/>
        <v>#N/A</v>
      </c>
    </row>
    <row r="175" spans="1:13" x14ac:dyDescent="0.3">
      <c r="A175" s="16"/>
      <c r="B175" s="4"/>
      <c r="C175" s="3"/>
      <c r="D175" s="4"/>
      <c r="E175" s="42" t="e">
        <f t="shared" ca="1" si="0"/>
        <v>#N/A</v>
      </c>
      <c r="F175" s="39" t="e">
        <f t="shared" ca="1" si="1"/>
        <v>#N/A</v>
      </c>
      <c r="G175" s="39" t="e">
        <f t="shared" ca="1" si="2"/>
        <v>#N/A</v>
      </c>
      <c r="H175" s="39" t="e">
        <f t="shared" ca="1" si="3"/>
        <v>#N/A</v>
      </c>
      <c r="I175" s="39" t="e">
        <f t="shared" ca="1" si="4"/>
        <v>#N/A</v>
      </c>
      <c r="J175" s="39">
        <v>0</v>
      </c>
      <c r="K175" s="39">
        <v>0</v>
      </c>
      <c r="L175" s="39">
        <v>0</v>
      </c>
      <c r="M175" s="43" t="e">
        <f t="shared" ca="1" si="5"/>
        <v>#N/A</v>
      </c>
    </row>
    <row r="176" spans="1:13" x14ac:dyDescent="0.3">
      <c r="A176" s="16"/>
      <c r="B176" s="4"/>
      <c r="C176" s="3"/>
      <c r="D176" s="4"/>
      <c r="E176" s="42" t="e">
        <f t="shared" ca="1" si="0"/>
        <v>#N/A</v>
      </c>
      <c r="F176" s="39" t="e">
        <f t="shared" ca="1" si="1"/>
        <v>#N/A</v>
      </c>
      <c r="G176" s="39" t="e">
        <f t="shared" ca="1" si="2"/>
        <v>#N/A</v>
      </c>
      <c r="H176" s="39" t="e">
        <f t="shared" ca="1" si="3"/>
        <v>#N/A</v>
      </c>
      <c r="I176" s="39" t="e">
        <f t="shared" ca="1" si="4"/>
        <v>#N/A</v>
      </c>
      <c r="J176" s="39">
        <v>0</v>
      </c>
      <c r="K176" s="39">
        <v>0</v>
      </c>
      <c r="L176" s="39">
        <v>0</v>
      </c>
      <c r="M176" s="43" t="e">
        <f t="shared" ca="1" si="5"/>
        <v>#N/A</v>
      </c>
    </row>
    <row r="177" spans="1:13" x14ac:dyDescent="0.3">
      <c r="A177" s="16"/>
      <c r="B177" s="4"/>
      <c r="C177" s="3"/>
      <c r="D177" s="4"/>
      <c r="E177" s="42" t="e">
        <f t="shared" ca="1" si="0"/>
        <v>#N/A</v>
      </c>
      <c r="F177" s="39" t="e">
        <f t="shared" ca="1" si="1"/>
        <v>#N/A</v>
      </c>
      <c r="G177" s="39" t="e">
        <f t="shared" ca="1" si="2"/>
        <v>#N/A</v>
      </c>
      <c r="H177" s="39" t="e">
        <f t="shared" ca="1" si="3"/>
        <v>#N/A</v>
      </c>
      <c r="I177" s="39" t="e">
        <f t="shared" ca="1" si="4"/>
        <v>#N/A</v>
      </c>
      <c r="J177" s="39">
        <v>0</v>
      </c>
      <c r="K177" s="39">
        <v>0</v>
      </c>
      <c r="L177" s="39">
        <v>0</v>
      </c>
      <c r="M177" s="43" t="e">
        <f t="shared" ca="1" si="5"/>
        <v>#N/A</v>
      </c>
    </row>
    <row r="178" spans="1:13" x14ac:dyDescent="0.3">
      <c r="A178" s="16"/>
      <c r="B178" s="4"/>
      <c r="C178" s="3"/>
      <c r="D178" s="4"/>
      <c r="E178" s="42" t="e">
        <f t="shared" ca="1" si="0"/>
        <v>#N/A</v>
      </c>
      <c r="F178" s="39" t="e">
        <f t="shared" ca="1" si="1"/>
        <v>#N/A</v>
      </c>
      <c r="G178" s="39" t="e">
        <f t="shared" ca="1" si="2"/>
        <v>#N/A</v>
      </c>
      <c r="H178" s="39" t="e">
        <f t="shared" ca="1" si="3"/>
        <v>#N/A</v>
      </c>
      <c r="I178" s="39" t="e">
        <f t="shared" ca="1" si="4"/>
        <v>#N/A</v>
      </c>
      <c r="J178" s="39">
        <v>0</v>
      </c>
      <c r="K178" s="39">
        <v>0</v>
      </c>
      <c r="L178" s="39">
        <v>0</v>
      </c>
      <c r="M178" s="43" t="e">
        <f t="shared" ca="1" si="5"/>
        <v>#N/A</v>
      </c>
    </row>
    <row r="179" spans="1:13" x14ac:dyDescent="0.3">
      <c r="A179" s="16"/>
      <c r="B179" s="4"/>
      <c r="C179" s="3"/>
      <c r="D179" s="4"/>
      <c r="E179" s="42" t="e">
        <f t="shared" ca="1" si="0"/>
        <v>#N/A</v>
      </c>
      <c r="F179" s="39" t="e">
        <f t="shared" ca="1" si="1"/>
        <v>#N/A</v>
      </c>
      <c r="G179" s="39" t="e">
        <f t="shared" ca="1" si="2"/>
        <v>#N/A</v>
      </c>
      <c r="H179" s="39" t="e">
        <f t="shared" ca="1" si="3"/>
        <v>#N/A</v>
      </c>
      <c r="I179" s="39" t="e">
        <f t="shared" ca="1" si="4"/>
        <v>#N/A</v>
      </c>
      <c r="J179" s="39">
        <v>0</v>
      </c>
      <c r="K179" s="39">
        <v>0</v>
      </c>
      <c r="L179" s="39">
        <v>0</v>
      </c>
      <c r="M179" s="43" t="e">
        <f t="shared" ca="1" si="5"/>
        <v>#N/A</v>
      </c>
    </row>
    <row r="180" spans="1:13" x14ac:dyDescent="0.3">
      <c r="A180" s="16"/>
      <c r="B180" s="4"/>
      <c r="C180" s="3"/>
      <c r="D180" s="4"/>
      <c r="E180" s="42" t="e">
        <f t="shared" ca="1" si="0"/>
        <v>#N/A</v>
      </c>
      <c r="F180" s="39" t="e">
        <f t="shared" ca="1" si="1"/>
        <v>#N/A</v>
      </c>
      <c r="G180" s="39" t="e">
        <f t="shared" ca="1" si="2"/>
        <v>#N/A</v>
      </c>
      <c r="H180" s="39" t="e">
        <f t="shared" ca="1" si="3"/>
        <v>#N/A</v>
      </c>
      <c r="I180" s="39" t="e">
        <f t="shared" ca="1" si="4"/>
        <v>#N/A</v>
      </c>
      <c r="J180" s="39">
        <v>0</v>
      </c>
      <c r="K180" s="39">
        <v>0</v>
      </c>
      <c r="L180" s="39">
        <v>0</v>
      </c>
      <c r="M180" s="43" t="e">
        <f t="shared" ca="1" si="5"/>
        <v>#N/A</v>
      </c>
    </row>
    <row r="181" spans="1:13" x14ac:dyDescent="0.3">
      <c r="A181" s="16"/>
      <c r="B181" s="4"/>
      <c r="C181" s="3"/>
      <c r="D181" s="4"/>
      <c r="E181" s="42" t="e">
        <f t="shared" ca="1" si="0"/>
        <v>#N/A</v>
      </c>
      <c r="F181" s="39" t="e">
        <f t="shared" ca="1" si="1"/>
        <v>#N/A</v>
      </c>
      <c r="G181" s="39" t="e">
        <f t="shared" ca="1" si="2"/>
        <v>#N/A</v>
      </c>
      <c r="H181" s="39" t="e">
        <f t="shared" ca="1" si="3"/>
        <v>#N/A</v>
      </c>
      <c r="I181" s="39" t="e">
        <f t="shared" ca="1" si="4"/>
        <v>#N/A</v>
      </c>
      <c r="J181" s="39">
        <v>0</v>
      </c>
      <c r="K181" s="39">
        <v>0</v>
      </c>
      <c r="L181" s="39">
        <v>0</v>
      </c>
      <c r="M181" s="43" t="e">
        <f t="shared" ca="1" si="5"/>
        <v>#N/A</v>
      </c>
    </row>
    <row r="182" spans="1:13" x14ac:dyDescent="0.3">
      <c r="A182" s="16"/>
      <c r="B182" s="4"/>
      <c r="C182" s="3"/>
      <c r="D182" s="4"/>
      <c r="E182" s="42" t="e">
        <f t="shared" ca="1" si="0"/>
        <v>#N/A</v>
      </c>
      <c r="F182" s="39" t="e">
        <f t="shared" ca="1" si="1"/>
        <v>#N/A</v>
      </c>
      <c r="G182" s="39" t="e">
        <f t="shared" ca="1" si="2"/>
        <v>#N/A</v>
      </c>
      <c r="H182" s="39" t="e">
        <f t="shared" ca="1" si="3"/>
        <v>#N/A</v>
      </c>
      <c r="I182" s="39" t="e">
        <f t="shared" ca="1" si="4"/>
        <v>#N/A</v>
      </c>
      <c r="J182" s="39">
        <v>0</v>
      </c>
      <c r="K182" s="39">
        <v>0</v>
      </c>
      <c r="L182" s="39">
        <v>0</v>
      </c>
      <c r="M182" s="43" t="e">
        <f t="shared" ca="1" si="5"/>
        <v>#N/A</v>
      </c>
    </row>
    <row r="183" spans="1:13" x14ac:dyDescent="0.3">
      <c r="A183" s="16"/>
      <c r="B183" s="4"/>
      <c r="C183" s="3"/>
      <c r="D183" s="4"/>
      <c r="E183" s="42" t="e">
        <f t="shared" ca="1" si="0"/>
        <v>#N/A</v>
      </c>
      <c r="F183" s="39" t="e">
        <f t="shared" ca="1" si="1"/>
        <v>#N/A</v>
      </c>
      <c r="G183" s="39" t="e">
        <f t="shared" ca="1" si="2"/>
        <v>#N/A</v>
      </c>
      <c r="H183" s="39" t="e">
        <f t="shared" ca="1" si="3"/>
        <v>#N/A</v>
      </c>
      <c r="I183" s="39" t="e">
        <f t="shared" ca="1" si="4"/>
        <v>#N/A</v>
      </c>
      <c r="J183" s="39">
        <v>0</v>
      </c>
      <c r="K183" s="39">
        <v>0</v>
      </c>
      <c r="L183" s="39">
        <v>0</v>
      </c>
      <c r="M183" s="43" t="e">
        <f t="shared" ca="1" si="5"/>
        <v>#N/A</v>
      </c>
    </row>
    <row r="184" spans="1:13" x14ac:dyDescent="0.3">
      <c r="A184" s="16"/>
      <c r="B184" s="4"/>
      <c r="C184" s="3"/>
      <c r="D184" s="4"/>
      <c r="E184" s="42" t="e">
        <f t="shared" ca="1" si="0"/>
        <v>#N/A</v>
      </c>
      <c r="F184" s="39" t="e">
        <f t="shared" ca="1" si="1"/>
        <v>#N/A</v>
      </c>
      <c r="G184" s="39" t="e">
        <f t="shared" ca="1" si="2"/>
        <v>#N/A</v>
      </c>
      <c r="H184" s="39" t="e">
        <f t="shared" ca="1" si="3"/>
        <v>#N/A</v>
      </c>
      <c r="I184" s="39" t="e">
        <f t="shared" ca="1" si="4"/>
        <v>#N/A</v>
      </c>
      <c r="J184" s="39">
        <v>0</v>
      </c>
      <c r="K184" s="39">
        <v>0</v>
      </c>
      <c r="L184" s="39">
        <v>0</v>
      </c>
      <c r="M184" s="43" t="e">
        <f t="shared" ca="1" si="5"/>
        <v>#N/A</v>
      </c>
    </row>
    <row r="185" spans="1:13" x14ac:dyDescent="0.3">
      <c r="A185" s="16"/>
      <c r="B185" s="4"/>
      <c r="C185" s="3"/>
      <c r="D185" s="4"/>
      <c r="E185" s="42" t="e">
        <f t="shared" ca="1" si="0"/>
        <v>#N/A</v>
      </c>
      <c r="F185" s="39" t="e">
        <f t="shared" ca="1" si="1"/>
        <v>#N/A</v>
      </c>
      <c r="G185" s="39" t="e">
        <f t="shared" ca="1" si="2"/>
        <v>#N/A</v>
      </c>
      <c r="H185" s="39" t="e">
        <f t="shared" ca="1" si="3"/>
        <v>#N/A</v>
      </c>
      <c r="I185" s="39" t="e">
        <f t="shared" ca="1" si="4"/>
        <v>#N/A</v>
      </c>
      <c r="J185" s="39">
        <v>0</v>
      </c>
      <c r="K185" s="39">
        <v>0</v>
      </c>
      <c r="L185" s="39">
        <v>0</v>
      </c>
      <c r="M185" s="43" t="e">
        <f t="shared" ca="1" si="5"/>
        <v>#N/A</v>
      </c>
    </row>
    <row r="186" spans="1:13" x14ac:dyDescent="0.3">
      <c r="A186" s="16"/>
      <c r="B186" s="4"/>
      <c r="C186" s="3"/>
      <c r="D186" s="4"/>
      <c r="E186" s="42" t="e">
        <f t="shared" ca="1" si="0"/>
        <v>#N/A</v>
      </c>
      <c r="F186" s="39" t="e">
        <f t="shared" ca="1" si="1"/>
        <v>#N/A</v>
      </c>
      <c r="G186" s="39" t="e">
        <f t="shared" ca="1" si="2"/>
        <v>#N/A</v>
      </c>
      <c r="H186" s="39" t="e">
        <f t="shared" ca="1" si="3"/>
        <v>#N/A</v>
      </c>
      <c r="I186" s="39" t="e">
        <f t="shared" ca="1" si="4"/>
        <v>#N/A</v>
      </c>
      <c r="J186" s="39">
        <v>0</v>
      </c>
      <c r="K186" s="39">
        <v>0</v>
      </c>
      <c r="L186" s="39">
        <v>0</v>
      </c>
      <c r="M186" s="43" t="e">
        <f t="shared" ca="1" si="5"/>
        <v>#N/A</v>
      </c>
    </row>
    <row r="187" spans="1:13" x14ac:dyDescent="0.3">
      <c r="A187" s="16"/>
      <c r="B187" s="4"/>
      <c r="C187" s="3"/>
      <c r="D187" s="4"/>
      <c r="E187" s="42" t="e">
        <f t="shared" ca="1" si="0"/>
        <v>#N/A</v>
      </c>
      <c r="F187" s="39" t="e">
        <f t="shared" ca="1" si="1"/>
        <v>#N/A</v>
      </c>
      <c r="G187" s="39" t="e">
        <f t="shared" ca="1" si="2"/>
        <v>#N/A</v>
      </c>
      <c r="H187" s="39" t="e">
        <f t="shared" ca="1" si="3"/>
        <v>#N/A</v>
      </c>
      <c r="I187" s="39" t="e">
        <f t="shared" ca="1" si="4"/>
        <v>#N/A</v>
      </c>
      <c r="J187" s="39">
        <v>0</v>
      </c>
      <c r="K187" s="39">
        <v>0</v>
      </c>
      <c r="L187" s="39">
        <v>0</v>
      </c>
      <c r="M187" s="43" t="e">
        <f t="shared" ca="1" si="5"/>
        <v>#N/A</v>
      </c>
    </row>
    <row r="188" spans="1:13" x14ac:dyDescent="0.3">
      <c r="A188" s="16"/>
      <c r="B188" s="4"/>
      <c r="C188" s="3"/>
      <c r="D188" s="4"/>
      <c r="E188" s="42" t="e">
        <f t="shared" ca="1" si="0"/>
        <v>#N/A</v>
      </c>
      <c r="F188" s="39" t="e">
        <f t="shared" ca="1" si="1"/>
        <v>#N/A</v>
      </c>
      <c r="G188" s="39" t="e">
        <f t="shared" ca="1" si="2"/>
        <v>#N/A</v>
      </c>
      <c r="H188" s="39" t="e">
        <f t="shared" ca="1" si="3"/>
        <v>#N/A</v>
      </c>
      <c r="I188" s="39" t="e">
        <f t="shared" ca="1" si="4"/>
        <v>#N/A</v>
      </c>
      <c r="J188" s="39">
        <v>0</v>
      </c>
      <c r="K188" s="39">
        <v>0</v>
      </c>
      <c r="L188" s="39">
        <v>0</v>
      </c>
      <c r="M188" s="43" t="e">
        <f t="shared" ca="1" si="5"/>
        <v>#N/A</v>
      </c>
    </row>
    <row r="189" spans="1:13" x14ac:dyDescent="0.3">
      <c r="A189" s="16"/>
      <c r="B189" s="4"/>
      <c r="C189" s="3"/>
      <c r="D189" s="4"/>
      <c r="E189" s="42" t="e">
        <f t="shared" ca="1" si="0"/>
        <v>#N/A</v>
      </c>
      <c r="F189" s="39" t="e">
        <f t="shared" ca="1" si="1"/>
        <v>#N/A</v>
      </c>
      <c r="G189" s="39" t="e">
        <f t="shared" ca="1" si="2"/>
        <v>#N/A</v>
      </c>
      <c r="H189" s="39" t="e">
        <f t="shared" ca="1" si="3"/>
        <v>#N/A</v>
      </c>
      <c r="I189" s="39" t="e">
        <f t="shared" ca="1" si="4"/>
        <v>#N/A</v>
      </c>
      <c r="J189" s="39">
        <v>0</v>
      </c>
      <c r="K189" s="39">
        <v>0</v>
      </c>
      <c r="L189" s="39">
        <v>0</v>
      </c>
      <c r="M189" s="43" t="e">
        <f t="shared" ca="1" si="5"/>
        <v>#N/A</v>
      </c>
    </row>
    <row r="190" spans="1:13" x14ac:dyDescent="0.3">
      <c r="A190" s="16"/>
      <c r="B190" s="4"/>
      <c r="C190" s="3"/>
      <c r="D190" s="4"/>
      <c r="E190" s="42" t="e">
        <f t="shared" ca="1" si="0"/>
        <v>#N/A</v>
      </c>
      <c r="F190" s="39" t="e">
        <f t="shared" ca="1" si="1"/>
        <v>#N/A</v>
      </c>
      <c r="G190" s="39" t="e">
        <f t="shared" ca="1" si="2"/>
        <v>#N/A</v>
      </c>
      <c r="H190" s="39" t="e">
        <f t="shared" ca="1" si="3"/>
        <v>#N/A</v>
      </c>
      <c r="I190" s="39" t="e">
        <f t="shared" ca="1" si="4"/>
        <v>#N/A</v>
      </c>
      <c r="J190" s="39">
        <v>0</v>
      </c>
      <c r="K190" s="39">
        <v>0</v>
      </c>
      <c r="L190" s="39">
        <v>0</v>
      </c>
      <c r="M190" s="43" t="e">
        <f t="shared" ca="1" si="5"/>
        <v>#N/A</v>
      </c>
    </row>
    <row r="191" spans="1:13" x14ac:dyDescent="0.3">
      <c r="A191" s="16"/>
      <c r="B191" s="4"/>
      <c r="C191" s="3"/>
      <c r="D191" s="4"/>
      <c r="E191" s="42" t="e">
        <f t="shared" ca="1" si="0"/>
        <v>#N/A</v>
      </c>
      <c r="F191" s="39" t="e">
        <f t="shared" ca="1" si="1"/>
        <v>#N/A</v>
      </c>
      <c r="G191" s="39" t="e">
        <f t="shared" ca="1" si="2"/>
        <v>#N/A</v>
      </c>
      <c r="H191" s="39" t="e">
        <f t="shared" ca="1" si="3"/>
        <v>#N/A</v>
      </c>
      <c r="I191" s="39" t="e">
        <f t="shared" ca="1" si="4"/>
        <v>#N/A</v>
      </c>
      <c r="J191" s="39">
        <v>0</v>
      </c>
      <c r="K191" s="39">
        <v>0</v>
      </c>
      <c r="L191" s="39">
        <v>0</v>
      </c>
      <c r="M191" s="43" t="e">
        <f t="shared" ca="1" si="5"/>
        <v>#N/A</v>
      </c>
    </row>
    <row r="192" spans="1:13" x14ac:dyDescent="0.3">
      <c r="A192" s="16"/>
      <c r="B192" s="4"/>
      <c r="C192" s="3"/>
      <c r="D192" s="4"/>
      <c r="E192" s="42" t="e">
        <f t="shared" ca="1" si="0"/>
        <v>#N/A</v>
      </c>
      <c r="F192" s="39" t="e">
        <f t="shared" ca="1" si="1"/>
        <v>#N/A</v>
      </c>
      <c r="G192" s="39" t="e">
        <f t="shared" ca="1" si="2"/>
        <v>#N/A</v>
      </c>
      <c r="H192" s="39" t="e">
        <f t="shared" ca="1" si="3"/>
        <v>#N/A</v>
      </c>
      <c r="I192" s="39" t="e">
        <f t="shared" ca="1" si="4"/>
        <v>#N/A</v>
      </c>
      <c r="J192" s="39">
        <v>0</v>
      </c>
      <c r="K192" s="39">
        <v>0</v>
      </c>
      <c r="L192" s="39">
        <v>0</v>
      </c>
      <c r="M192" s="43" t="e">
        <f t="shared" ca="1" si="5"/>
        <v>#N/A</v>
      </c>
    </row>
    <row r="193" spans="1:13" x14ac:dyDescent="0.3">
      <c r="A193" s="16"/>
      <c r="B193" s="4"/>
      <c r="C193" s="3"/>
      <c r="D193" s="4"/>
      <c r="E193" s="42" t="e">
        <f t="shared" ca="1" si="0"/>
        <v>#N/A</v>
      </c>
      <c r="F193" s="39" t="e">
        <f t="shared" ca="1" si="1"/>
        <v>#N/A</v>
      </c>
      <c r="G193" s="39" t="e">
        <f t="shared" ca="1" si="2"/>
        <v>#N/A</v>
      </c>
      <c r="H193" s="39" t="e">
        <f t="shared" ca="1" si="3"/>
        <v>#N/A</v>
      </c>
      <c r="I193" s="39" t="e">
        <f t="shared" ca="1" si="4"/>
        <v>#N/A</v>
      </c>
      <c r="J193" s="39">
        <v>0</v>
      </c>
      <c r="K193" s="39">
        <v>0</v>
      </c>
      <c r="L193" s="39">
        <v>0</v>
      </c>
      <c r="M193" s="43" t="e">
        <f t="shared" ca="1" si="5"/>
        <v>#N/A</v>
      </c>
    </row>
    <row r="194" spans="1:13" x14ac:dyDescent="0.3">
      <c r="A194" s="16"/>
      <c r="B194" s="4"/>
      <c r="C194" s="3"/>
      <c r="D194" s="4"/>
      <c r="E194" s="42" t="e">
        <f t="shared" ca="1" si="0"/>
        <v>#N/A</v>
      </c>
      <c r="F194" s="39" t="e">
        <f t="shared" ca="1" si="1"/>
        <v>#N/A</v>
      </c>
      <c r="G194" s="39" t="e">
        <f t="shared" ca="1" si="2"/>
        <v>#N/A</v>
      </c>
      <c r="H194" s="39" t="e">
        <f t="shared" ca="1" si="3"/>
        <v>#N/A</v>
      </c>
      <c r="I194" s="39" t="e">
        <f t="shared" ca="1" si="4"/>
        <v>#N/A</v>
      </c>
      <c r="J194" s="39">
        <v>0</v>
      </c>
      <c r="K194" s="39">
        <v>0</v>
      </c>
      <c r="L194" s="39">
        <v>0</v>
      </c>
      <c r="M194" s="43" t="e">
        <f t="shared" ca="1" si="5"/>
        <v>#N/A</v>
      </c>
    </row>
    <row r="195" spans="1:13" x14ac:dyDescent="0.3">
      <c r="A195" s="16"/>
      <c r="B195" s="4"/>
      <c r="C195" s="3"/>
      <c r="D195" s="4"/>
      <c r="E195" s="42" t="e">
        <f t="shared" ca="1" si="0"/>
        <v>#N/A</v>
      </c>
      <c r="F195" s="39" t="e">
        <f t="shared" ca="1" si="1"/>
        <v>#N/A</v>
      </c>
      <c r="G195" s="39" t="e">
        <f t="shared" ca="1" si="2"/>
        <v>#N/A</v>
      </c>
      <c r="H195" s="39" t="e">
        <f t="shared" ca="1" si="3"/>
        <v>#N/A</v>
      </c>
      <c r="I195" s="39" t="e">
        <f t="shared" ca="1" si="4"/>
        <v>#N/A</v>
      </c>
      <c r="J195" s="39">
        <v>0</v>
      </c>
      <c r="K195" s="39">
        <v>0</v>
      </c>
      <c r="L195" s="39">
        <v>0</v>
      </c>
      <c r="M195" s="43" t="e">
        <f t="shared" ca="1" si="5"/>
        <v>#N/A</v>
      </c>
    </row>
    <row r="196" spans="1:13" x14ac:dyDescent="0.3">
      <c r="A196" s="16"/>
      <c r="B196" s="4"/>
      <c r="C196" s="3"/>
      <c r="D196" s="4"/>
      <c r="E196" s="42" t="e">
        <f t="shared" ca="1" si="0"/>
        <v>#N/A</v>
      </c>
      <c r="F196" s="39" t="e">
        <f t="shared" ca="1" si="1"/>
        <v>#N/A</v>
      </c>
      <c r="G196" s="39" t="e">
        <f t="shared" ca="1" si="2"/>
        <v>#N/A</v>
      </c>
      <c r="H196" s="39" t="e">
        <f t="shared" ca="1" si="3"/>
        <v>#N/A</v>
      </c>
      <c r="I196" s="39" t="e">
        <f t="shared" ca="1" si="4"/>
        <v>#N/A</v>
      </c>
      <c r="J196" s="39">
        <v>0</v>
      </c>
      <c r="K196" s="39">
        <v>0</v>
      </c>
      <c r="L196" s="39">
        <v>0</v>
      </c>
      <c r="M196" s="43" t="e">
        <f t="shared" ca="1" si="5"/>
        <v>#N/A</v>
      </c>
    </row>
    <row r="197" spans="1:13" x14ac:dyDescent="0.3">
      <c r="A197" s="16"/>
      <c r="B197" s="4"/>
      <c r="C197" s="3"/>
      <c r="D197" s="4"/>
      <c r="E197" s="42" t="e">
        <f t="shared" ca="1" si="0"/>
        <v>#N/A</v>
      </c>
      <c r="F197" s="39" t="e">
        <f t="shared" ca="1" si="1"/>
        <v>#N/A</v>
      </c>
      <c r="G197" s="39" t="e">
        <f t="shared" ca="1" si="2"/>
        <v>#N/A</v>
      </c>
      <c r="H197" s="39" t="e">
        <f t="shared" ca="1" si="3"/>
        <v>#N/A</v>
      </c>
      <c r="I197" s="39" t="e">
        <f t="shared" ca="1" si="4"/>
        <v>#N/A</v>
      </c>
      <c r="J197" s="39">
        <v>0</v>
      </c>
      <c r="K197" s="39">
        <v>0</v>
      </c>
      <c r="L197" s="39">
        <v>0</v>
      </c>
      <c r="M197" s="43" t="e">
        <f t="shared" ca="1" si="5"/>
        <v>#N/A</v>
      </c>
    </row>
    <row r="198" spans="1:13" x14ac:dyDescent="0.3">
      <c r="A198" s="16"/>
      <c r="B198" s="4"/>
      <c r="C198" s="3"/>
      <c r="D198" s="4"/>
      <c r="E198" s="42" t="e">
        <f t="shared" ca="1" si="0"/>
        <v>#N/A</v>
      </c>
      <c r="F198" s="39" t="e">
        <f t="shared" ca="1" si="1"/>
        <v>#N/A</v>
      </c>
      <c r="G198" s="39" t="e">
        <f t="shared" ca="1" si="2"/>
        <v>#N/A</v>
      </c>
      <c r="H198" s="39" t="e">
        <f t="shared" ca="1" si="3"/>
        <v>#N/A</v>
      </c>
      <c r="I198" s="39" t="e">
        <f t="shared" ca="1" si="4"/>
        <v>#N/A</v>
      </c>
      <c r="J198" s="39">
        <v>0</v>
      </c>
      <c r="K198" s="39">
        <v>0</v>
      </c>
      <c r="L198" s="39">
        <v>0</v>
      </c>
      <c r="M198" s="43" t="e">
        <f t="shared" ca="1" si="5"/>
        <v>#N/A</v>
      </c>
    </row>
    <row r="199" spans="1:13" x14ac:dyDescent="0.3">
      <c r="A199" s="16"/>
      <c r="B199" s="4"/>
      <c r="C199" s="3"/>
      <c r="D199" s="4"/>
      <c r="E199" s="42" t="e">
        <f t="shared" ca="1" si="0"/>
        <v>#N/A</v>
      </c>
      <c r="F199" s="39" t="e">
        <f t="shared" ca="1" si="1"/>
        <v>#N/A</v>
      </c>
      <c r="G199" s="39" t="e">
        <f t="shared" ca="1" si="2"/>
        <v>#N/A</v>
      </c>
      <c r="H199" s="39" t="e">
        <f t="shared" ca="1" si="3"/>
        <v>#N/A</v>
      </c>
      <c r="I199" s="39" t="e">
        <f t="shared" ca="1" si="4"/>
        <v>#N/A</v>
      </c>
      <c r="J199" s="39">
        <v>0</v>
      </c>
      <c r="K199" s="39">
        <v>0</v>
      </c>
      <c r="L199" s="39">
        <v>0</v>
      </c>
      <c r="M199" s="43" t="e">
        <f t="shared" ca="1" si="5"/>
        <v>#N/A</v>
      </c>
    </row>
    <row r="200" spans="1:13" x14ac:dyDescent="0.3">
      <c r="A200" s="16"/>
      <c r="B200" s="4"/>
      <c r="C200" s="3"/>
      <c r="D200" s="4"/>
      <c r="E200" s="42" t="e">
        <f t="shared" ca="1" si="0"/>
        <v>#N/A</v>
      </c>
      <c r="F200" s="39" t="e">
        <f t="shared" ca="1" si="1"/>
        <v>#N/A</v>
      </c>
      <c r="G200" s="39" t="e">
        <f t="shared" ca="1" si="2"/>
        <v>#N/A</v>
      </c>
      <c r="H200" s="39" t="e">
        <f t="shared" ca="1" si="3"/>
        <v>#N/A</v>
      </c>
      <c r="I200" s="39" t="e">
        <f t="shared" ca="1" si="4"/>
        <v>#N/A</v>
      </c>
      <c r="J200" s="39">
        <v>0</v>
      </c>
      <c r="K200" s="39">
        <v>0</v>
      </c>
      <c r="L200" s="39">
        <v>0</v>
      </c>
      <c r="M200" s="43" t="e">
        <f t="shared" ca="1" si="5"/>
        <v>#N/A</v>
      </c>
    </row>
    <row r="201" spans="1:13" x14ac:dyDescent="0.3">
      <c r="A201" s="16"/>
      <c r="B201" s="4"/>
      <c r="C201" s="3"/>
      <c r="D201" s="4"/>
      <c r="E201" s="42" t="e">
        <f t="shared" ca="1" si="0"/>
        <v>#N/A</v>
      </c>
      <c r="F201" s="39" t="e">
        <f t="shared" ca="1" si="1"/>
        <v>#N/A</v>
      </c>
      <c r="G201" s="39" t="e">
        <f t="shared" ca="1" si="2"/>
        <v>#N/A</v>
      </c>
      <c r="H201" s="39" t="e">
        <f t="shared" ca="1" si="3"/>
        <v>#N/A</v>
      </c>
      <c r="I201" s="39" t="e">
        <f t="shared" ca="1" si="4"/>
        <v>#N/A</v>
      </c>
      <c r="J201" s="39">
        <v>0</v>
      </c>
      <c r="K201" s="39">
        <v>0</v>
      </c>
      <c r="L201" s="39">
        <v>0</v>
      </c>
      <c r="M201" s="43" t="e">
        <f t="shared" ca="1" si="5"/>
        <v>#N/A</v>
      </c>
    </row>
    <row r="202" spans="1:13" x14ac:dyDescent="0.3">
      <c r="A202" s="16"/>
      <c r="B202" s="4"/>
      <c r="C202" s="3"/>
      <c r="D202" s="4"/>
      <c r="E202" s="42" t="e">
        <f t="shared" ca="1" si="0"/>
        <v>#N/A</v>
      </c>
      <c r="F202" s="39" t="e">
        <f t="shared" ca="1" si="1"/>
        <v>#N/A</v>
      </c>
      <c r="G202" s="39" t="e">
        <f t="shared" ca="1" si="2"/>
        <v>#N/A</v>
      </c>
      <c r="H202" s="39" t="e">
        <f t="shared" ca="1" si="3"/>
        <v>#N/A</v>
      </c>
      <c r="I202" s="39" t="e">
        <f t="shared" ca="1" si="4"/>
        <v>#N/A</v>
      </c>
      <c r="J202" s="39">
        <v>0</v>
      </c>
      <c r="K202" s="39">
        <v>0</v>
      </c>
      <c r="L202" s="39">
        <v>0</v>
      </c>
      <c r="M202" s="43" t="e">
        <f t="shared" ca="1" si="5"/>
        <v>#N/A</v>
      </c>
    </row>
    <row r="203" spans="1:13" x14ac:dyDescent="0.3">
      <c r="A203" s="16"/>
      <c r="B203" s="4"/>
      <c r="C203" s="3"/>
      <c r="D203" s="4"/>
      <c r="E203" s="42" t="e">
        <f t="shared" ca="1" si="0"/>
        <v>#N/A</v>
      </c>
      <c r="F203" s="39" t="e">
        <f t="shared" ca="1" si="1"/>
        <v>#N/A</v>
      </c>
      <c r="G203" s="39" t="e">
        <f t="shared" ca="1" si="2"/>
        <v>#N/A</v>
      </c>
      <c r="H203" s="39" t="e">
        <f t="shared" ca="1" si="3"/>
        <v>#N/A</v>
      </c>
      <c r="I203" s="39" t="e">
        <f t="shared" ca="1" si="4"/>
        <v>#N/A</v>
      </c>
      <c r="J203" s="39">
        <v>0</v>
      </c>
      <c r="K203" s="39">
        <v>0</v>
      </c>
      <c r="L203" s="39">
        <v>0</v>
      </c>
      <c r="M203" s="43" t="e">
        <f t="shared" ca="1" si="5"/>
        <v>#N/A</v>
      </c>
    </row>
    <row r="204" spans="1:13" x14ac:dyDescent="0.3">
      <c r="A204" s="16"/>
      <c r="B204" s="4"/>
      <c r="C204" s="3"/>
      <c r="D204" s="4"/>
      <c r="E204" s="42" t="e">
        <f t="shared" ca="1" si="0"/>
        <v>#N/A</v>
      </c>
      <c r="F204" s="39" t="e">
        <f t="shared" ca="1" si="1"/>
        <v>#N/A</v>
      </c>
      <c r="G204" s="39" t="e">
        <f t="shared" ca="1" si="2"/>
        <v>#N/A</v>
      </c>
      <c r="H204" s="39" t="e">
        <f t="shared" ca="1" si="3"/>
        <v>#N/A</v>
      </c>
      <c r="I204" s="39" t="e">
        <f t="shared" ca="1" si="4"/>
        <v>#N/A</v>
      </c>
      <c r="J204" s="39">
        <v>0</v>
      </c>
      <c r="K204" s="39">
        <v>0</v>
      </c>
      <c r="L204" s="39">
        <v>0</v>
      </c>
      <c r="M204" s="43" t="e">
        <f t="shared" ca="1" si="5"/>
        <v>#N/A</v>
      </c>
    </row>
    <row r="205" spans="1:13" x14ac:dyDescent="0.3">
      <c r="A205" s="16"/>
      <c r="B205" s="4"/>
      <c r="C205" s="3"/>
      <c r="D205" s="4"/>
      <c r="E205" s="42" t="e">
        <f t="shared" ca="1" si="0"/>
        <v>#N/A</v>
      </c>
      <c r="F205" s="39" t="e">
        <f t="shared" ca="1" si="1"/>
        <v>#N/A</v>
      </c>
      <c r="G205" s="39" t="e">
        <f t="shared" ca="1" si="2"/>
        <v>#N/A</v>
      </c>
      <c r="H205" s="39" t="e">
        <f t="shared" ca="1" si="3"/>
        <v>#N/A</v>
      </c>
      <c r="I205" s="39" t="e">
        <f t="shared" ca="1" si="4"/>
        <v>#N/A</v>
      </c>
      <c r="J205" s="39">
        <v>0</v>
      </c>
      <c r="K205" s="39">
        <v>0</v>
      </c>
      <c r="L205" s="39">
        <v>0</v>
      </c>
      <c r="M205" s="43" t="e">
        <f t="shared" ca="1" si="5"/>
        <v>#N/A</v>
      </c>
    </row>
    <row r="206" spans="1:13" x14ac:dyDescent="0.3">
      <c r="A206" s="16"/>
      <c r="B206" s="4"/>
      <c r="C206" s="3"/>
      <c r="D206" s="4"/>
      <c r="E206" s="42" t="e">
        <f t="shared" ca="1" si="0"/>
        <v>#N/A</v>
      </c>
      <c r="F206" s="39" t="e">
        <f t="shared" ca="1" si="1"/>
        <v>#N/A</v>
      </c>
      <c r="G206" s="39" t="e">
        <f t="shared" ca="1" si="2"/>
        <v>#N/A</v>
      </c>
      <c r="H206" s="39" t="e">
        <f t="shared" ca="1" si="3"/>
        <v>#N/A</v>
      </c>
      <c r="I206" s="39" t="e">
        <f t="shared" ca="1" si="4"/>
        <v>#N/A</v>
      </c>
      <c r="J206" s="39">
        <v>0</v>
      </c>
      <c r="K206" s="39">
        <v>0</v>
      </c>
      <c r="L206" s="39">
        <v>0</v>
      </c>
      <c r="M206" s="43" t="e">
        <f t="shared" ca="1" si="5"/>
        <v>#N/A</v>
      </c>
    </row>
    <row r="207" spans="1:13" x14ac:dyDescent="0.3">
      <c r="A207" s="16"/>
      <c r="B207" s="4"/>
      <c r="C207" s="3"/>
      <c r="D207" s="4"/>
      <c r="E207" s="42" t="e">
        <f t="shared" ca="1" si="0"/>
        <v>#N/A</v>
      </c>
      <c r="F207" s="39" t="e">
        <f t="shared" ca="1" si="1"/>
        <v>#N/A</v>
      </c>
      <c r="G207" s="39" t="e">
        <f t="shared" ca="1" si="2"/>
        <v>#N/A</v>
      </c>
      <c r="H207" s="39" t="e">
        <f t="shared" ca="1" si="3"/>
        <v>#N/A</v>
      </c>
      <c r="I207" s="39" t="e">
        <f t="shared" ca="1" si="4"/>
        <v>#N/A</v>
      </c>
      <c r="J207" s="39">
        <v>0</v>
      </c>
      <c r="K207" s="39">
        <v>0</v>
      </c>
      <c r="L207" s="39">
        <v>0</v>
      </c>
      <c r="M207" s="43" t="e">
        <f t="shared" ca="1" si="5"/>
        <v>#N/A</v>
      </c>
    </row>
    <row r="208" spans="1:13" x14ac:dyDescent="0.3">
      <c r="A208" s="16"/>
      <c r="B208" s="4"/>
      <c r="C208" s="3"/>
      <c r="D208" s="4"/>
      <c r="E208" s="42" t="e">
        <f t="shared" ca="1" si="0"/>
        <v>#N/A</v>
      </c>
      <c r="F208" s="39" t="e">
        <f t="shared" ca="1" si="1"/>
        <v>#N/A</v>
      </c>
      <c r="G208" s="39" t="e">
        <f t="shared" ca="1" si="2"/>
        <v>#N/A</v>
      </c>
      <c r="H208" s="39" t="e">
        <f t="shared" ca="1" si="3"/>
        <v>#N/A</v>
      </c>
      <c r="I208" s="39" t="e">
        <f t="shared" ca="1" si="4"/>
        <v>#N/A</v>
      </c>
      <c r="J208" s="39">
        <v>0</v>
      </c>
      <c r="K208" s="39">
        <v>0</v>
      </c>
      <c r="L208" s="39">
        <v>0</v>
      </c>
      <c r="M208" s="43" t="e">
        <f t="shared" ca="1" si="5"/>
        <v>#N/A</v>
      </c>
    </row>
    <row r="209" spans="1:13" x14ac:dyDescent="0.3">
      <c r="A209" s="16"/>
      <c r="B209" s="4"/>
      <c r="C209" s="3"/>
      <c r="D209" s="4"/>
      <c r="E209" s="42" t="e">
        <f t="shared" ca="1" si="0"/>
        <v>#N/A</v>
      </c>
      <c r="F209" s="39" t="e">
        <f t="shared" ca="1" si="1"/>
        <v>#N/A</v>
      </c>
      <c r="G209" s="39" t="e">
        <f t="shared" ca="1" si="2"/>
        <v>#N/A</v>
      </c>
      <c r="H209" s="39" t="e">
        <f t="shared" ca="1" si="3"/>
        <v>#N/A</v>
      </c>
      <c r="I209" s="39" t="e">
        <f t="shared" ca="1" si="4"/>
        <v>#N/A</v>
      </c>
      <c r="J209" s="39">
        <v>0</v>
      </c>
      <c r="K209" s="39">
        <v>0</v>
      </c>
      <c r="L209" s="39">
        <v>0</v>
      </c>
      <c r="M209" s="43" t="e">
        <f t="shared" ca="1" si="5"/>
        <v>#N/A</v>
      </c>
    </row>
    <row r="210" spans="1:13" x14ac:dyDescent="0.3">
      <c r="A210" s="16"/>
      <c r="B210" s="4"/>
      <c r="C210" s="3"/>
      <c r="D210" s="4"/>
      <c r="E210" s="42" t="e">
        <f t="shared" ca="1" si="0"/>
        <v>#N/A</v>
      </c>
      <c r="F210" s="39" t="e">
        <f t="shared" ca="1" si="1"/>
        <v>#N/A</v>
      </c>
      <c r="G210" s="39" t="e">
        <f t="shared" ca="1" si="2"/>
        <v>#N/A</v>
      </c>
      <c r="H210" s="39" t="e">
        <f t="shared" ca="1" si="3"/>
        <v>#N/A</v>
      </c>
      <c r="I210" s="39" t="e">
        <f t="shared" ca="1" si="4"/>
        <v>#N/A</v>
      </c>
      <c r="J210" s="39">
        <v>0</v>
      </c>
      <c r="K210" s="39">
        <v>0</v>
      </c>
      <c r="L210" s="39">
        <v>0</v>
      </c>
      <c r="M210" s="43" t="e">
        <f t="shared" ca="1" si="5"/>
        <v>#N/A</v>
      </c>
    </row>
    <row r="211" spans="1:13" x14ac:dyDescent="0.3">
      <c r="A211" s="16"/>
      <c r="B211" s="4"/>
      <c r="C211" s="3"/>
      <c r="D211" s="4"/>
      <c r="E211" s="42" t="e">
        <f t="shared" ca="1" si="0"/>
        <v>#N/A</v>
      </c>
      <c r="F211" s="39" t="e">
        <f t="shared" ca="1" si="1"/>
        <v>#N/A</v>
      </c>
      <c r="G211" s="39" t="e">
        <f t="shared" ca="1" si="2"/>
        <v>#N/A</v>
      </c>
      <c r="H211" s="39" t="e">
        <f t="shared" ca="1" si="3"/>
        <v>#N/A</v>
      </c>
      <c r="I211" s="39" t="e">
        <f t="shared" ca="1" si="4"/>
        <v>#N/A</v>
      </c>
      <c r="J211" s="39">
        <v>0</v>
      </c>
      <c r="K211" s="39">
        <v>0</v>
      </c>
      <c r="L211" s="39">
        <v>0</v>
      </c>
      <c r="M211" s="43" t="e">
        <f t="shared" ca="1" si="5"/>
        <v>#N/A</v>
      </c>
    </row>
    <row r="212" spans="1:13" x14ac:dyDescent="0.3">
      <c r="A212" s="16"/>
      <c r="B212" s="4"/>
      <c r="C212" s="3"/>
      <c r="D212" s="4"/>
      <c r="E212" s="42" t="e">
        <f t="shared" ca="1" si="0"/>
        <v>#N/A</v>
      </c>
      <c r="F212" s="39" t="e">
        <f t="shared" ca="1" si="1"/>
        <v>#N/A</v>
      </c>
      <c r="G212" s="39" t="e">
        <f t="shared" ca="1" si="2"/>
        <v>#N/A</v>
      </c>
      <c r="H212" s="39" t="e">
        <f t="shared" ca="1" si="3"/>
        <v>#N/A</v>
      </c>
      <c r="I212" s="39" t="e">
        <f t="shared" ca="1" si="4"/>
        <v>#N/A</v>
      </c>
      <c r="J212" s="39">
        <v>0</v>
      </c>
      <c r="K212" s="39">
        <v>0</v>
      </c>
      <c r="L212" s="39">
        <v>0</v>
      </c>
      <c r="M212" s="43" t="e">
        <f t="shared" ca="1" si="5"/>
        <v>#N/A</v>
      </c>
    </row>
    <row r="213" spans="1:13" x14ac:dyDescent="0.3">
      <c r="A213" s="16"/>
      <c r="B213" s="4"/>
      <c r="C213" s="3"/>
      <c r="D213" s="4"/>
      <c r="E213" s="42" t="e">
        <f t="shared" ca="1" si="0"/>
        <v>#N/A</v>
      </c>
      <c r="F213" s="39" t="e">
        <f t="shared" ca="1" si="1"/>
        <v>#N/A</v>
      </c>
      <c r="G213" s="39" t="e">
        <f t="shared" ca="1" si="2"/>
        <v>#N/A</v>
      </c>
      <c r="H213" s="39" t="e">
        <f t="shared" ca="1" si="3"/>
        <v>#N/A</v>
      </c>
      <c r="I213" s="39" t="e">
        <f t="shared" ca="1" si="4"/>
        <v>#N/A</v>
      </c>
      <c r="J213" s="39">
        <v>0</v>
      </c>
      <c r="K213" s="39">
        <v>0</v>
      </c>
      <c r="L213" s="39">
        <v>0</v>
      </c>
      <c r="M213" s="43" t="e">
        <f t="shared" ca="1" si="5"/>
        <v>#N/A</v>
      </c>
    </row>
    <row r="214" spans="1:13" x14ac:dyDescent="0.3">
      <c r="A214" s="16"/>
      <c r="B214" s="4"/>
      <c r="C214" s="3"/>
      <c r="D214" s="4"/>
      <c r="E214" s="42" t="e">
        <f t="shared" ca="1" si="0"/>
        <v>#N/A</v>
      </c>
      <c r="F214" s="39" t="e">
        <f t="shared" ca="1" si="1"/>
        <v>#N/A</v>
      </c>
      <c r="G214" s="39" t="e">
        <f t="shared" ca="1" si="2"/>
        <v>#N/A</v>
      </c>
      <c r="H214" s="39" t="e">
        <f t="shared" ca="1" si="3"/>
        <v>#N/A</v>
      </c>
      <c r="I214" s="39" t="e">
        <f t="shared" ca="1" si="4"/>
        <v>#N/A</v>
      </c>
      <c r="J214" s="39">
        <v>0</v>
      </c>
      <c r="K214" s="39">
        <v>0</v>
      </c>
      <c r="L214" s="39">
        <v>0</v>
      </c>
      <c r="M214" s="43" t="e">
        <f t="shared" ca="1" si="5"/>
        <v>#N/A</v>
      </c>
    </row>
    <row r="215" spans="1:13" x14ac:dyDescent="0.3">
      <c r="A215" s="16"/>
      <c r="B215" s="4"/>
      <c r="C215" s="3"/>
      <c r="D215" s="4"/>
      <c r="E215" s="42" t="e">
        <f t="shared" ca="1" si="0"/>
        <v>#N/A</v>
      </c>
      <c r="F215" s="39" t="e">
        <f t="shared" ca="1" si="1"/>
        <v>#N/A</v>
      </c>
      <c r="G215" s="39" t="e">
        <f t="shared" ca="1" si="2"/>
        <v>#N/A</v>
      </c>
      <c r="H215" s="39" t="e">
        <f t="shared" ca="1" si="3"/>
        <v>#N/A</v>
      </c>
      <c r="I215" s="39" t="e">
        <f t="shared" ca="1" si="4"/>
        <v>#N/A</v>
      </c>
      <c r="J215" s="39">
        <v>0</v>
      </c>
      <c r="K215" s="39">
        <v>0</v>
      </c>
      <c r="L215" s="39">
        <v>0</v>
      </c>
      <c r="M215" s="43" t="e">
        <f t="shared" ca="1" si="5"/>
        <v>#N/A</v>
      </c>
    </row>
    <row r="216" spans="1:13" x14ac:dyDescent="0.3">
      <c r="A216" s="16"/>
      <c r="B216" s="4"/>
      <c r="C216" s="3"/>
      <c r="D216" s="4"/>
      <c r="E216" s="42" t="e">
        <f t="shared" ca="1" si="0"/>
        <v>#N/A</v>
      </c>
      <c r="F216" s="39" t="e">
        <f t="shared" ca="1" si="1"/>
        <v>#N/A</v>
      </c>
      <c r="G216" s="39" t="e">
        <f t="shared" ca="1" si="2"/>
        <v>#N/A</v>
      </c>
      <c r="H216" s="39" t="e">
        <f t="shared" ca="1" si="3"/>
        <v>#N/A</v>
      </c>
      <c r="I216" s="39" t="e">
        <f t="shared" ca="1" si="4"/>
        <v>#N/A</v>
      </c>
      <c r="J216" s="39">
        <v>0</v>
      </c>
      <c r="K216" s="39">
        <v>0</v>
      </c>
      <c r="L216" s="39">
        <v>0</v>
      </c>
      <c r="M216" s="43" t="e">
        <f t="shared" ca="1" si="5"/>
        <v>#N/A</v>
      </c>
    </row>
    <row r="217" spans="1:13" ht="15" thickBot="1" x14ac:dyDescent="0.35">
      <c r="A217" s="16"/>
      <c r="B217" s="4"/>
      <c r="C217" s="3"/>
      <c r="D217" s="4"/>
      <c r="E217" s="42" t="e">
        <f t="shared" ca="1" si="0"/>
        <v>#N/A</v>
      </c>
      <c r="F217" s="39" t="e">
        <f t="shared" ca="1" si="1"/>
        <v>#N/A</v>
      </c>
      <c r="G217" s="39" t="e">
        <f t="shared" ca="1" si="2"/>
        <v>#N/A</v>
      </c>
      <c r="H217" s="39" t="e">
        <f t="shared" ca="1" si="3"/>
        <v>#N/A</v>
      </c>
      <c r="I217" s="39" t="e">
        <f t="shared" ca="1" si="4"/>
        <v>#N/A</v>
      </c>
      <c r="J217" s="39">
        <v>0</v>
      </c>
      <c r="K217" s="39">
        <v>0</v>
      </c>
      <c r="L217" s="39">
        <v>0</v>
      </c>
      <c r="M217" s="43" t="e">
        <f t="shared" ca="1" si="5"/>
        <v>#N/A</v>
      </c>
    </row>
    <row r="218" spans="1:13" ht="15" thickBot="1" x14ac:dyDescent="0.35">
      <c r="A218" s="16"/>
      <c r="B218" s="19"/>
      <c r="C218" s="18"/>
      <c r="D218" s="19" t="s">
        <v>18</v>
      </c>
      <c r="E218" s="24" t="e">
        <f t="shared" ref="E218:M218" ca="1" si="6">SUM(E3:E217)</f>
        <v>#N/A</v>
      </c>
      <c r="F218" s="24" t="e">
        <f t="shared" ca="1" si="6"/>
        <v>#N/A</v>
      </c>
      <c r="G218" s="24" t="e">
        <f t="shared" ca="1" si="6"/>
        <v>#N/A</v>
      </c>
      <c r="H218" s="24" t="e">
        <f t="shared" ca="1" si="6"/>
        <v>#N/A</v>
      </c>
      <c r="I218" s="24" t="e">
        <f t="shared" ca="1" si="6"/>
        <v>#N/A</v>
      </c>
      <c r="J218" s="24">
        <f t="shared" si="6"/>
        <v>0</v>
      </c>
      <c r="K218" s="24">
        <f t="shared" si="6"/>
        <v>0</v>
      </c>
      <c r="L218" s="24">
        <f t="shared" si="6"/>
        <v>0</v>
      </c>
      <c r="M218" s="25" t="e">
        <f t="shared" ca="1" si="6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50"/>
  <sheetViews>
    <sheetView workbookViewId="0">
      <selection activeCell="D22" sqref="D22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1" t="s">
        <v>25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14.4" customHeight="1" x14ac:dyDescent="0.3">
      <c r="A3" s="71" t="s">
        <v>153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ht="14.4" customHeight="1" x14ac:dyDescent="0.3">
      <c r="A4" s="71" t="s">
        <v>162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4.4" customHeight="1" x14ac:dyDescent="0.3">
      <c r="A5" s="71" t="s">
        <v>154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14.4" customHeight="1" x14ac:dyDescent="0.3">
      <c r="A6" s="70" t="s">
        <v>155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</row>
    <row r="7" spans="1:13" ht="14.4" customHeight="1" x14ac:dyDescent="0.3">
      <c r="A7" s="70" t="s">
        <v>156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</row>
    <row r="8" spans="1:13" ht="19.8" x14ac:dyDescent="0.3">
      <c r="A8" s="62" t="s">
        <v>12</v>
      </c>
      <c r="B8" s="62" t="s">
        <v>157</v>
      </c>
      <c r="C8" s="62" t="s">
        <v>66</v>
      </c>
      <c r="D8" s="62" t="s">
        <v>158</v>
      </c>
      <c r="E8" s="62" t="s">
        <v>3</v>
      </c>
      <c r="F8" s="62" t="s">
        <v>4</v>
      </c>
      <c r="G8" s="62" t="s">
        <v>5</v>
      </c>
      <c r="H8" s="62" t="s">
        <v>6</v>
      </c>
      <c r="I8" s="62" t="s">
        <v>7</v>
      </c>
      <c r="J8" s="62" t="s">
        <v>8</v>
      </c>
      <c r="K8" s="62" t="s">
        <v>9</v>
      </c>
      <c r="L8" s="62" t="s">
        <v>10</v>
      </c>
      <c r="M8" s="62" t="s">
        <v>11</v>
      </c>
    </row>
    <row r="9" spans="1:13" x14ac:dyDescent="0.3">
      <c r="A9" s="63" t="s">
        <v>159</v>
      </c>
      <c r="B9" s="64">
        <v>1248615</v>
      </c>
      <c r="C9" s="63" t="s">
        <v>24</v>
      </c>
      <c r="D9" s="64">
        <v>6101665</v>
      </c>
      <c r="E9" s="64">
        <v>420</v>
      </c>
      <c r="F9" s="64">
        <v>125</v>
      </c>
      <c r="G9" s="64">
        <v>0</v>
      </c>
      <c r="H9" s="64">
        <v>420</v>
      </c>
      <c r="I9" s="64">
        <v>0</v>
      </c>
      <c r="J9" s="64">
        <v>0</v>
      </c>
      <c r="K9" s="64">
        <v>0</v>
      </c>
      <c r="L9" s="64">
        <v>0</v>
      </c>
      <c r="M9" s="64">
        <v>125</v>
      </c>
    </row>
    <row r="10" spans="1:13" x14ac:dyDescent="0.3">
      <c r="A10" s="63" t="s">
        <v>159</v>
      </c>
      <c r="B10" s="64">
        <v>1248615</v>
      </c>
      <c r="C10" s="63" t="s">
        <v>50</v>
      </c>
      <c r="D10" s="64">
        <v>79997752</v>
      </c>
      <c r="E10" s="64">
        <v>0</v>
      </c>
      <c r="F10" s="64">
        <v>100</v>
      </c>
      <c r="G10" s="64">
        <v>0</v>
      </c>
      <c r="H10" s="64">
        <v>50</v>
      </c>
      <c r="I10" s="64">
        <v>0</v>
      </c>
      <c r="J10" s="64">
        <v>0</v>
      </c>
      <c r="K10" s="64">
        <v>0</v>
      </c>
      <c r="L10" s="64">
        <v>0</v>
      </c>
      <c r="M10" s="64">
        <v>50</v>
      </c>
    </row>
    <row r="11" spans="1:13" x14ac:dyDescent="0.3">
      <c r="A11" s="63" t="s">
        <v>159</v>
      </c>
      <c r="B11" s="64">
        <v>1248615</v>
      </c>
      <c r="C11" s="63" t="s">
        <v>58</v>
      </c>
      <c r="D11" s="64">
        <v>80048807</v>
      </c>
      <c r="E11" s="64">
        <v>0</v>
      </c>
      <c r="F11" s="64">
        <v>20</v>
      </c>
      <c r="G11" s="64">
        <v>0</v>
      </c>
      <c r="H11" s="64">
        <v>14</v>
      </c>
      <c r="I11" s="64">
        <v>0</v>
      </c>
      <c r="J11" s="64">
        <v>0</v>
      </c>
      <c r="K11" s="64">
        <v>0</v>
      </c>
      <c r="L11" s="64">
        <v>0</v>
      </c>
      <c r="M11" s="64">
        <v>6</v>
      </c>
    </row>
    <row r="12" spans="1:13" x14ac:dyDescent="0.3">
      <c r="A12" s="63" t="s">
        <v>159</v>
      </c>
      <c r="B12" s="64">
        <v>1248615</v>
      </c>
      <c r="C12" s="63" t="s">
        <v>59</v>
      </c>
      <c r="D12" s="64">
        <v>79981201</v>
      </c>
      <c r="E12" s="64">
        <v>0</v>
      </c>
      <c r="F12" s="64">
        <v>40</v>
      </c>
      <c r="G12" s="64">
        <v>0</v>
      </c>
      <c r="H12" s="64">
        <v>40</v>
      </c>
      <c r="I12" s="64">
        <v>0</v>
      </c>
      <c r="J12" s="64">
        <v>0</v>
      </c>
      <c r="K12" s="64">
        <v>0</v>
      </c>
      <c r="L12" s="64">
        <v>0</v>
      </c>
      <c r="M12" s="64">
        <v>0</v>
      </c>
    </row>
    <row r="13" spans="1:13" x14ac:dyDescent="0.3">
      <c r="A13" s="63" t="s">
        <v>159</v>
      </c>
      <c r="B13" s="64">
        <v>1248615</v>
      </c>
      <c r="C13" s="63" t="s">
        <v>116</v>
      </c>
      <c r="D13" s="64">
        <v>79901062</v>
      </c>
      <c r="E13" s="64">
        <v>30</v>
      </c>
      <c r="F13" s="64">
        <v>50</v>
      </c>
      <c r="G13" s="64">
        <v>0</v>
      </c>
      <c r="H13" s="64">
        <v>5</v>
      </c>
      <c r="I13" s="64">
        <v>0</v>
      </c>
      <c r="J13" s="64">
        <v>0</v>
      </c>
      <c r="K13" s="64">
        <v>0</v>
      </c>
      <c r="L13" s="64">
        <v>0</v>
      </c>
      <c r="M13" s="64">
        <v>75</v>
      </c>
    </row>
    <row r="14" spans="1:13" x14ac:dyDescent="0.3">
      <c r="A14" s="63" t="s">
        <v>159</v>
      </c>
      <c r="B14" s="64">
        <v>1248615</v>
      </c>
      <c r="C14" s="63" t="s">
        <v>118</v>
      </c>
      <c r="D14" s="64">
        <v>6077322</v>
      </c>
      <c r="E14" s="64">
        <v>0</v>
      </c>
      <c r="F14" s="64">
        <v>20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4">
        <v>20</v>
      </c>
    </row>
    <row r="15" spans="1:13" x14ac:dyDescent="0.3">
      <c r="A15" s="63" t="s">
        <v>159</v>
      </c>
      <c r="B15" s="64">
        <v>1248615</v>
      </c>
      <c r="C15" s="63" t="s">
        <v>119</v>
      </c>
      <c r="D15" s="64">
        <v>5999978</v>
      </c>
      <c r="E15" s="64">
        <v>20</v>
      </c>
      <c r="F15" s="64">
        <v>0</v>
      </c>
      <c r="G15" s="64">
        <v>0</v>
      </c>
      <c r="H15" s="64">
        <v>20</v>
      </c>
      <c r="I15" s="64">
        <v>0</v>
      </c>
      <c r="J15" s="64">
        <v>0</v>
      </c>
      <c r="K15" s="64">
        <v>0</v>
      </c>
      <c r="L15" s="64">
        <v>0</v>
      </c>
      <c r="M15" s="64">
        <v>0</v>
      </c>
    </row>
    <row r="16" spans="1:13" x14ac:dyDescent="0.3">
      <c r="A16" s="63" t="s">
        <v>159</v>
      </c>
      <c r="B16" s="64">
        <v>1248615</v>
      </c>
      <c r="C16" s="63" t="s">
        <v>117</v>
      </c>
      <c r="D16" s="64">
        <v>6113191</v>
      </c>
      <c r="E16" s="64">
        <v>-2</v>
      </c>
      <c r="F16" s="64">
        <v>50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48</v>
      </c>
    </row>
    <row r="17" spans="1:13" x14ac:dyDescent="0.3">
      <c r="A17" s="63" t="s">
        <v>159</v>
      </c>
      <c r="B17" s="64">
        <v>1248615</v>
      </c>
      <c r="C17" s="63" t="s">
        <v>120</v>
      </c>
      <c r="D17" s="64">
        <v>80974876</v>
      </c>
      <c r="E17" s="64">
        <v>70</v>
      </c>
      <c r="F17" s="64">
        <v>740</v>
      </c>
      <c r="G17" s="64">
        <v>0</v>
      </c>
      <c r="H17" s="64">
        <v>810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</row>
    <row r="18" spans="1:13" x14ac:dyDescent="0.3">
      <c r="A18" s="63" t="s">
        <v>159</v>
      </c>
      <c r="B18" s="64">
        <v>1248615</v>
      </c>
      <c r="C18" s="63" t="s">
        <v>122</v>
      </c>
      <c r="D18" s="64">
        <v>79432054</v>
      </c>
      <c r="E18" s="64">
        <v>296</v>
      </c>
      <c r="F18" s="64">
        <v>350</v>
      </c>
      <c r="G18" s="64">
        <v>0</v>
      </c>
      <c r="H18" s="64">
        <v>546</v>
      </c>
      <c r="I18" s="64">
        <v>0</v>
      </c>
      <c r="J18" s="64">
        <v>0</v>
      </c>
      <c r="K18" s="64">
        <v>0</v>
      </c>
      <c r="L18" s="64">
        <v>0</v>
      </c>
      <c r="M18" s="64">
        <v>100</v>
      </c>
    </row>
    <row r="19" spans="1:13" x14ac:dyDescent="0.3">
      <c r="A19" s="63" t="s">
        <v>159</v>
      </c>
      <c r="B19" s="64">
        <v>1248615</v>
      </c>
      <c r="C19" s="63" t="s">
        <v>121</v>
      </c>
      <c r="D19" s="64">
        <v>80531591</v>
      </c>
      <c r="E19" s="64">
        <v>190</v>
      </c>
      <c r="F19" s="64">
        <v>204</v>
      </c>
      <c r="G19" s="64">
        <v>0</v>
      </c>
      <c r="H19" s="64">
        <v>394</v>
      </c>
      <c r="I19" s="64">
        <v>0</v>
      </c>
      <c r="J19" s="64">
        <v>0</v>
      </c>
      <c r="K19" s="64">
        <v>0</v>
      </c>
      <c r="L19" s="64">
        <v>0</v>
      </c>
      <c r="M19" s="64">
        <v>0</v>
      </c>
    </row>
    <row r="20" spans="1:13" x14ac:dyDescent="0.3">
      <c r="A20" s="63" t="s">
        <v>159</v>
      </c>
      <c r="B20" s="64">
        <v>1248615</v>
      </c>
      <c r="C20" s="63" t="s">
        <v>123</v>
      </c>
      <c r="D20" s="64">
        <v>85363271</v>
      </c>
      <c r="E20" s="64">
        <v>848</v>
      </c>
      <c r="F20" s="64">
        <v>1340</v>
      </c>
      <c r="G20" s="64">
        <v>0</v>
      </c>
      <c r="H20" s="64">
        <v>2170</v>
      </c>
      <c r="I20" s="64">
        <v>0</v>
      </c>
      <c r="J20" s="64">
        <v>0</v>
      </c>
      <c r="K20" s="64">
        <v>0</v>
      </c>
      <c r="L20" s="64">
        <v>0</v>
      </c>
      <c r="M20" s="64">
        <v>18</v>
      </c>
    </row>
    <row r="21" spans="1:13" x14ac:dyDescent="0.3">
      <c r="A21" s="63" t="s">
        <v>159</v>
      </c>
      <c r="B21" s="64">
        <v>1248615</v>
      </c>
      <c r="C21" s="63" t="s">
        <v>124</v>
      </c>
      <c r="D21" s="64">
        <v>84986240</v>
      </c>
      <c r="E21" s="64">
        <v>116</v>
      </c>
      <c r="F21" s="64">
        <v>0</v>
      </c>
      <c r="G21" s="64">
        <v>0</v>
      </c>
      <c r="H21" s="64">
        <v>116</v>
      </c>
      <c r="I21" s="64">
        <v>0</v>
      </c>
      <c r="J21" s="64">
        <v>0</v>
      </c>
      <c r="K21" s="64">
        <v>0</v>
      </c>
      <c r="L21" s="64">
        <v>0</v>
      </c>
      <c r="M21" s="64">
        <v>0</v>
      </c>
    </row>
    <row r="22" spans="1:13" x14ac:dyDescent="0.3">
      <c r="A22" s="63" t="s">
        <v>159</v>
      </c>
      <c r="B22" s="64">
        <v>1248615</v>
      </c>
      <c r="C22" s="63" t="s">
        <v>126</v>
      </c>
      <c r="D22" s="64">
        <v>79431015</v>
      </c>
      <c r="E22" s="64">
        <v>1336</v>
      </c>
      <c r="F22" s="64">
        <v>1620</v>
      </c>
      <c r="G22" s="64">
        <v>0</v>
      </c>
      <c r="H22" s="64">
        <v>2246</v>
      </c>
      <c r="I22" s="64">
        <v>0</v>
      </c>
      <c r="J22" s="64">
        <v>0</v>
      </c>
      <c r="K22" s="64">
        <v>0</v>
      </c>
      <c r="L22" s="64">
        <v>0</v>
      </c>
      <c r="M22" s="64">
        <v>710</v>
      </c>
    </row>
    <row r="23" spans="1:13" x14ac:dyDescent="0.3">
      <c r="A23" s="63" t="s">
        <v>159</v>
      </c>
      <c r="B23" s="64">
        <v>1248615</v>
      </c>
      <c r="C23" s="63" t="s">
        <v>125</v>
      </c>
      <c r="D23" s="64">
        <v>85797549</v>
      </c>
      <c r="E23" s="64">
        <v>51</v>
      </c>
      <c r="F23" s="64">
        <v>240</v>
      </c>
      <c r="G23" s="64">
        <v>0</v>
      </c>
      <c r="H23" s="64">
        <v>291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</row>
    <row r="24" spans="1:13" x14ac:dyDescent="0.3">
      <c r="A24" s="63" t="s">
        <v>159</v>
      </c>
      <c r="B24" s="64">
        <v>1248615</v>
      </c>
      <c r="C24" s="63" t="s">
        <v>127</v>
      </c>
      <c r="D24" s="64">
        <v>80992254</v>
      </c>
      <c r="E24" s="64">
        <v>145</v>
      </c>
      <c r="F24" s="64">
        <v>150</v>
      </c>
      <c r="G24" s="64">
        <v>0</v>
      </c>
      <c r="H24" s="64">
        <v>295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</row>
    <row r="25" spans="1:13" x14ac:dyDescent="0.3">
      <c r="A25" s="63" t="s">
        <v>159</v>
      </c>
      <c r="B25" s="64">
        <v>1248615</v>
      </c>
      <c r="C25" s="63" t="s">
        <v>129</v>
      </c>
      <c r="D25" s="64">
        <v>5708361</v>
      </c>
      <c r="E25" s="64">
        <v>90</v>
      </c>
      <c r="F25" s="64">
        <v>0</v>
      </c>
      <c r="G25" s="64">
        <v>0</v>
      </c>
      <c r="H25" s="64">
        <v>90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</row>
    <row r="26" spans="1:13" x14ac:dyDescent="0.3">
      <c r="A26" s="63" t="s">
        <v>159</v>
      </c>
      <c r="B26" s="64">
        <v>1248615</v>
      </c>
      <c r="C26" s="63" t="s">
        <v>128</v>
      </c>
      <c r="D26" s="64">
        <v>5703475</v>
      </c>
      <c r="E26" s="64">
        <v>30</v>
      </c>
      <c r="F26" s="64">
        <v>0</v>
      </c>
      <c r="G26" s="64">
        <v>0</v>
      </c>
      <c r="H26" s="64">
        <v>30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</row>
    <row r="27" spans="1:13" x14ac:dyDescent="0.3">
      <c r="A27" s="63" t="s">
        <v>159</v>
      </c>
      <c r="B27" s="64">
        <v>1248615</v>
      </c>
      <c r="C27" s="63" t="s">
        <v>131</v>
      </c>
      <c r="D27" s="64">
        <v>79710852</v>
      </c>
      <c r="E27" s="64">
        <v>0</v>
      </c>
      <c r="F27" s="64">
        <v>20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  <c r="M27" s="64">
        <v>20</v>
      </c>
    </row>
    <row r="28" spans="1:13" x14ac:dyDescent="0.3">
      <c r="A28" s="63" t="s">
        <v>159</v>
      </c>
      <c r="B28" s="64">
        <v>1248615</v>
      </c>
      <c r="C28" s="63" t="s">
        <v>132</v>
      </c>
      <c r="D28" s="64">
        <v>79734727</v>
      </c>
      <c r="E28" s="64">
        <v>0</v>
      </c>
      <c r="F28" s="64">
        <v>20</v>
      </c>
      <c r="G28" s="64">
        <v>0</v>
      </c>
      <c r="H28" s="64">
        <v>10</v>
      </c>
      <c r="I28" s="64">
        <v>0</v>
      </c>
      <c r="J28" s="64">
        <v>0</v>
      </c>
      <c r="K28" s="64">
        <v>0</v>
      </c>
      <c r="L28" s="64">
        <v>0</v>
      </c>
      <c r="M28" s="64">
        <v>10</v>
      </c>
    </row>
    <row r="29" spans="1:13" x14ac:dyDescent="0.3">
      <c r="A29" s="63" t="s">
        <v>159</v>
      </c>
      <c r="B29" s="64">
        <v>1248615</v>
      </c>
      <c r="C29" s="63" t="s">
        <v>130</v>
      </c>
      <c r="D29" s="64">
        <v>79735219</v>
      </c>
      <c r="E29" s="64">
        <v>38</v>
      </c>
      <c r="F29" s="64">
        <v>50</v>
      </c>
      <c r="G29" s="64">
        <v>0</v>
      </c>
      <c r="H29" s="64">
        <v>88</v>
      </c>
      <c r="I29" s="64">
        <v>0</v>
      </c>
      <c r="J29" s="64">
        <v>0</v>
      </c>
      <c r="K29" s="64">
        <v>0</v>
      </c>
      <c r="L29" s="64">
        <v>0</v>
      </c>
      <c r="M29" s="64">
        <v>0</v>
      </c>
    </row>
    <row r="30" spans="1:13" x14ac:dyDescent="0.3">
      <c r="A30" s="63" t="s">
        <v>159</v>
      </c>
      <c r="B30" s="64">
        <v>1248615</v>
      </c>
      <c r="C30" s="63" t="s">
        <v>133</v>
      </c>
      <c r="D30" s="64">
        <v>79985169</v>
      </c>
      <c r="E30" s="64">
        <v>80</v>
      </c>
      <c r="F30" s="64">
        <v>50</v>
      </c>
      <c r="G30" s="64">
        <v>0</v>
      </c>
      <c r="H30" s="64">
        <v>130</v>
      </c>
      <c r="I30" s="64">
        <v>0</v>
      </c>
      <c r="J30" s="64">
        <v>0</v>
      </c>
      <c r="K30" s="64">
        <v>0</v>
      </c>
      <c r="L30" s="64">
        <v>0</v>
      </c>
      <c r="M30" s="64">
        <v>0</v>
      </c>
    </row>
    <row r="31" spans="1:13" x14ac:dyDescent="0.3">
      <c r="A31" s="63" t="s">
        <v>159</v>
      </c>
      <c r="B31" s="64">
        <v>1248615</v>
      </c>
      <c r="C31" s="63" t="s">
        <v>135</v>
      </c>
      <c r="D31" s="64">
        <v>80882629</v>
      </c>
      <c r="E31" s="64">
        <v>0</v>
      </c>
      <c r="F31" s="64">
        <v>120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120</v>
      </c>
    </row>
    <row r="32" spans="1:13" x14ac:dyDescent="0.3">
      <c r="A32" s="63" t="s">
        <v>159</v>
      </c>
      <c r="B32" s="64">
        <v>1248615</v>
      </c>
      <c r="C32" s="63" t="s">
        <v>134</v>
      </c>
      <c r="D32" s="64">
        <v>80861729</v>
      </c>
      <c r="E32" s="64">
        <v>0</v>
      </c>
      <c r="F32" s="64">
        <v>80</v>
      </c>
      <c r="G32" s="64">
        <v>0</v>
      </c>
      <c r="H32" s="64">
        <v>0</v>
      </c>
      <c r="I32" s="64">
        <v>0</v>
      </c>
      <c r="J32" s="64">
        <v>0</v>
      </c>
      <c r="K32" s="64">
        <v>0</v>
      </c>
      <c r="L32" s="64">
        <v>0</v>
      </c>
      <c r="M32" s="64">
        <v>80</v>
      </c>
    </row>
    <row r="33" spans="1:13" x14ac:dyDescent="0.3">
      <c r="A33" s="63" t="s">
        <v>159</v>
      </c>
      <c r="B33" s="64">
        <v>1248615</v>
      </c>
      <c r="C33" s="63" t="s">
        <v>136</v>
      </c>
      <c r="D33" s="64">
        <v>4299026</v>
      </c>
      <c r="E33" s="64">
        <v>40</v>
      </c>
      <c r="F33" s="64">
        <v>0</v>
      </c>
      <c r="G33" s="64">
        <v>0</v>
      </c>
      <c r="H33" s="64">
        <v>40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</row>
    <row r="34" spans="1:13" x14ac:dyDescent="0.3">
      <c r="A34" s="63" t="s">
        <v>159</v>
      </c>
      <c r="B34" s="64">
        <v>1248615</v>
      </c>
      <c r="C34" s="63" t="s">
        <v>138</v>
      </c>
      <c r="D34" s="64">
        <v>79504438</v>
      </c>
      <c r="E34" s="64">
        <v>0</v>
      </c>
      <c r="F34" s="64">
        <v>50</v>
      </c>
      <c r="G34" s="64">
        <v>0</v>
      </c>
      <c r="H34" s="64">
        <v>50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</row>
    <row r="35" spans="1:13" x14ac:dyDescent="0.3">
      <c r="A35" s="63" t="s">
        <v>159</v>
      </c>
      <c r="B35" s="64">
        <v>1248615</v>
      </c>
      <c r="C35" s="63" t="s">
        <v>140</v>
      </c>
      <c r="D35" s="64">
        <v>79652933</v>
      </c>
      <c r="E35" s="64">
        <v>0</v>
      </c>
      <c r="F35" s="64">
        <v>60</v>
      </c>
      <c r="G35" s="64">
        <v>0</v>
      </c>
      <c r="H35" s="64">
        <v>50</v>
      </c>
      <c r="I35" s="64">
        <v>0</v>
      </c>
      <c r="J35" s="64">
        <v>0</v>
      </c>
      <c r="K35" s="64">
        <v>0</v>
      </c>
      <c r="L35" s="64">
        <v>0</v>
      </c>
      <c r="M35" s="64">
        <v>10</v>
      </c>
    </row>
    <row r="36" spans="1:13" x14ac:dyDescent="0.3">
      <c r="A36" s="63" t="s">
        <v>159</v>
      </c>
      <c r="B36" s="64">
        <v>1248615</v>
      </c>
      <c r="C36" s="63" t="s">
        <v>139</v>
      </c>
      <c r="D36" s="64">
        <v>79682271</v>
      </c>
      <c r="E36" s="64">
        <v>0</v>
      </c>
      <c r="F36" s="64">
        <v>80</v>
      </c>
      <c r="G36" s="64">
        <v>0</v>
      </c>
      <c r="H36" s="64">
        <v>9</v>
      </c>
      <c r="I36" s="64">
        <v>0</v>
      </c>
      <c r="J36" s="64">
        <v>0</v>
      </c>
      <c r="K36" s="64">
        <v>0</v>
      </c>
      <c r="L36" s="64">
        <v>0</v>
      </c>
      <c r="M36" s="64">
        <v>71</v>
      </c>
    </row>
    <row r="37" spans="1:13" x14ac:dyDescent="0.3">
      <c r="A37" s="63" t="s">
        <v>159</v>
      </c>
      <c r="B37" s="64">
        <v>1248615</v>
      </c>
      <c r="C37" s="63" t="s">
        <v>137</v>
      </c>
      <c r="D37" s="64">
        <v>79629125</v>
      </c>
      <c r="E37" s="64">
        <v>0</v>
      </c>
      <c r="F37" s="64">
        <v>100</v>
      </c>
      <c r="G37" s="64">
        <v>0</v>
      </c>
      <c r="H37" s="64">
        <v>50</v>
      </c>
      <c r="I37" s="64">
        <v>0</v>
      </c>
      <c r="J37" s="64">
        <v>0</v>
      </c>
      <c r="K37" s="64">
        <v>0</v>
      </c>
      <c r="L37" s="64">
        <v>0</v>
      </c>
      <c r="M37" s="64">
        <v>50</v>
      </c>
    </row>
    <row r="38" spans="1:13" x14ac:dyDescent="0.3">
      <c r="A38" s="63" t="s">
        <v>159</v>
      </c>
      <c r="B38" s="64">
        <v>1248615</v>
      </c>
      <c r="C38" s="63" t="s">
        <v>141</v>
      </c>
      <c r="D38" s="64">
        <v>86286238</v>
      </c>
      <c r="E38" s="64">
        <v>14</v>
      </c>
      <c r="F38" s="64">
        <v>0</v>
      </c>
      <c r="G38" s="64">
        <v>0</v>
      </c>
      <c r="H38" s="64">
        <v>14</v>
      </c>
      <c r="I38" s="64">
        <v>0</v>
      </c>
      <c r="J38" s="64">
        <v>0</v>
      </c>
      <c r="K38" s="64">
        <v>0</v>
      </c>
      <c r="L38" s="64">
        <v>0</v>
      </c>
      <c r="M38" s="64">
        <v>0</v>
      </c>
    </row>
    <row r="39" spans="1:13" x14ac:dyDescent="0.3">
      <c r="A39" s="63" t="s">
        <v>159</v>
      </c>
      <c r="B39" s="64">
        <v>1248615</v>
      </c>
      <c r="C39" s="63" t="s">
        <v>142</v>
      </c>
      <c r="D39" s="64">
        <v>79215304</v>
      </c>
      <c r="E39" s="64">
        <v>0</v>
      </c>
      <c r="F39" s="64">
        <v>1600</v>
      </c>
      <c r="G39" s="64">
        <v>0</v>
      </c>
      <c r="H39" s="64">
        <v>35</v>
      </c>
      <c r="I39" s="64">
        <v>0</v>
      </c>
      <c r="J39" s="64">
        <v>0</v>
      </c>
      <c r="K39" s="64">
        <v>0</v>
      </c>
      <c r="L39" s="64">
        <v>0</v>
      </c>
      <c r="M39" s="64">
        <v>1565</v>
      </c>
    </row>
    <row r="40" spans="1:13" x14ac:dyDescent="0.3">
      <c r="A40" s="63" t="s">
        <v>159</v>
      </c>
      <c r="B40" s="64">
        <v>1248615</v>
      </c>
      <c r="C40" s="63" t="s">
        <v>143</v>
      </c>
      <c r="D40" s="64">
        <v>5818590</v>
      </c>
      <c r="E40" s="64">
        <v>30</v>
      </c>
      <c r="F40" s="64">
        <v>0</v>
      </c>
      <c r="G40" s="64">
        <v>0</v>
      </c>
      <c r="H40" s="64">
        <v>20</v>
      </c>
      <c r="I40" s="64">
        <v>0</v>
      </c>
      <c r="J40" s="64">
        <v>0</v>
      </c>
      <c r="K40" s="64">
        <v>0</v>
      </c>
      <c r="L40" s="64">
        <v>0</v>
      </c>
      <c r="M40" s="64">
        <v>10</v>
      </c>
    </row>
    <row r="41" spans="1:13" x14ac:dyDescent="0.3">
      <c r="A41" s="63" t="s">
        <v>159</v>
      </c>
      <c r="B41" s="64">
        <v>1248615</v>
      </c>
      <c r="C41" s="63" t="s">
        <v>144</v>
      </c>
      <c r="D41" s="64">
        <v>3825128</v>
      </c>
      <c r="E41" s="64">
        <v>30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30</v>
      </c>
    </row>
    <row r="42" spans="1:13" x14ac:dyDescent="0.3">
      <c r="A42" s="63" t="s">
        <v>159</v>
      </c>
      <c r="B42" s="64">
        <v>1248615</v>
      </c>
      <c r="C42" s="63" t="s">
        <v>145</v>
      </c>
      <c r="D42" s="64">
        <v>3825098</v>
      </c>
      <c r="E42" s="64">
        <v>30</v>
      </c>
      <c r="F42" s="64">
        <v>0</v>
      </c>
      <c r="G42" s="64">
        <v>0</v>
      </c>
      <c r="H42" s="64">
        <v>30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</row>
    <row r="43" spans="1:13" x14ac:dyDescent="0.3">
      <c r="A43" s="63" t="s">
        <v>159</v>
      </c>
      <c r="B43" s="64">
        <v>1248615</v>
      </c>
      <c r="C43" s="63" t="s">
        <v>147</v>
      </c>
      <c r="D43" s="64">
        <v>5987678</v>
      </c>
      <c r="E43" s="64">
        <v>34</v>
      </c>
      <c r="F43" s="64">
        <v>0</v>
      </c>
      <c r="G43" s="64">
        <v>0</v>
      </c>
      <c r="H43" s="64">
        <v>34</v>
      </c>
      <c r="I43" s="64">
        <v>0</v>
      </c>
      <c r="J43" s="64">
        <v>0</v>
      </c>
      <c r="K43" s="64">
        <v>0</v>
      </c>
      <c r="L43" s="64">
        <v>0</v>
      </c>
      <c r="M43" s="64">
        <v>0</v>
      </c>
    </row>
    <row r="44" spans="1:13" x14ac:dyDescent="0.3">
      <c r="A44" s="63" t="s">
        <v>159</v>
      </c>
      <c r="B44" s="64">
        <v>1248615</v>
      </c>
      <c r="C44" s="63" t="s">
        <v>148</v>
      </c>
      <c r="D44" s="64">
        <v>84093394</v>
      </c>
      <c r="E44" s="64">
        <v>0</v>
      </c>
      <c r="F44" s="64">
        <v>75</v>
      </c>
      <c r="G44" s="64">
        <v>0</v>
      </c>
      <c r="H44" s="64">
        <v>75</v>
      </c>
      <c r="I44" s="64">
        <v>0</v>
      </c>
      <c r="J44" s="64">
        <v>0</v>
      </c>
      <c r="K44" s="64">
        <v>0</v>
      </c>
      <c r="L44" s="64">
        <v>0</v>
      </c>
      <c r="M44" s="64">
        <v>0</v>
      </c>
    </row>
    <row r="45" spans="1:13" x14ac:dyDescent="0.3">
      <c r="A45" s="63" t="s">
        <v>159</v>
      </c>
      <c r="B45" s="64">
        <v>1248615</v>
      </c>
      <c r="C45" s="63" t="s">
        <v>149</v>
      </c>
      <c r="D45" s="64">
        <v>3826566</v>
      </c>
      <c r="E45" s="64">
        <v>7</v>
      </c>
      <c r="F45" s="64">
        <v>0</v>
      </c>
      <c r="G45" s="64">
        <v>0</v>
      </c>
      <c r="H45" s="64">
        <v>7</v>
      </c>
      <c r="I45" s="64">
        <v>0</v>
      </c>
      <c r="J45" s="64">
        <v>0</v>
      </c>
      <c r="K45" s="64">
        <v>0</v>
      </c>
      <c r="L45" s="64">
        <v>0</v>
      </c>
      <c r="M45" s="64">
        <v>0</v>
      </c>
    </row>
    <row r="46" spans="1:13" x14ac:dyDescent="0.3">
      <c r="A46" s="63" t="s">
        <v>159</v>
      </c>
      <c r="B46" s="64">
        <v>1248615</v>
      </c>
      <c r="C46" s="63" t="s">
        <v>150</v>
      </c>
      <c r="D46" s="64">
        <v>80219121</v>
      </c>
      <c r="E46" s="64">
        <v>181</v>
      </c>
      <c r="F46" s="64">
        <v>1000</v>
      </c>
      <c r="G46" s="64">
        <v>0</v>
      </c>
      <c r="H46" s="64">
        <v>1000</v>
      </c>
      <c r="I46" s="64">
        <v>0</v>
      </c>
      <c r="J46" s="64">
        <v>0</v>
      </c>
      <c r="K46" s="64">
        <v>0</v>
      </c>
      <c r="L46" s="64">
        <v>0</v>
      </c>
      <c r="M46" s="64">
        <v>181</v>
      </c>
    </row>
    <row r="47" spans="1:13" x14ac:dyDescent="0.3">
      <c r="A47" s="63" t="s">
        <v>159</v>
      </c>
      <c r="B47" s="64">
        <v>1248615</v>
      </c>
      <c r="C47" s="63" t="s">
        <v>151</v>
      </c>
      <c r="D47" s="64">
        <v>79109040</v>
      </c>
      <c r="E47" s="64">
        <v>0</v>
      </c>
      <c r="F47" s="64">
        <v>500</v>
      </c>
      <c r="G47" s="64">
        <v>0</v>
      </c>
      <c r="H47" s="64">
        <v>95</v>
      </c>
      <c r="I47" s="64">
        <v>0</v>
      </c>
      <c r="J47" s="64">
        <v>0</v>
      </c>
      <c r="K47" s="64">
        <v>0</v>
      </c>
      <c r="L47" s="64">
        <v>0</v>
      </c>
      <c r="M47" s="64">
        <v>405</v>
      </c>
    </row>
    <row r="48" spans="1:13" x14ac:dyDescent="0.3">
      <c r="A48" s="63" t="s">
        <v>159</v>
      </c>
      <c r="B48" s="64">
        <v>1248615</v>
      </c>
      <c r="C48" s="63" t="s">
        <v>146</v>
      </c>
      <c r="D48" s="64">
        <v>5962667</v>
      </c>
      <c r="E48" s="64">
        <v>54</v>
      </c>
      <c r="F48" s="64">
        <v>0</v>
      </c>
      <c r="G48" s="64">
        <v>0</v>
      </c>
      <c r="H48" s="64">
        <v>54</v>
      </c>
      <c r="I48" s="64">
        <v>0</v>
      </c>
      <c r="J48" s="64">
        <v>0</v>
      </c>
      <c r="K48" s="64">
        <v>0</v>
      </c>
      <c r="L48" s="64">
        <v>0</v>
      </c>
      <c r="M48" s="64">
        <v>0</v>
      </c>
    </row>
    <row r="49" spans="1:13" x14ac:dyDescent="0.3">
      <c r="A49" s="63" t="s">
        <v>159</v>
      </c>
      <c r="B49" s="64">
        <v>1248615</v>
      </c>
      <c r="C49" s="63" t="s">
        <v>160</v>
      </c>
      <c r="D49" s="64">
        <v>1248615</v>
      </c>
      <c r="E49" s="64">
        <v>0</v>
      </c>
      <c r="F49" s="64">
        <v>30</v>
      </c>
      <c r="G49" s="64">
        <v>0</v>
      </c>
      <c r="H49" s="64">
        <v>30</v>
      </c>
      <c r="I49" s="64">
        <v>0</v>
      </c>
      <c r="J49" s="64">
        <v>0</v>
      </c>
      <c r="K49" s="64">
        <v>0</v>
      </c>
      <c r="L49" s="64">
        <v>0</v>
      </c>
      <c r="M49" s="64">
        <v>0</v>
      </c>
    </row>
    <row r="50" spans="1:13" x14ac:dyDescent="0.3">
      <c r="A50" s="65" t="s">
        <v>161</v>
      </c>
      <c r="B50" s="63"/>
      <c r="C50" s="63"/>
      <c r="D50" s="63"/>
      <c r="E50" s="64">
        <v>4178</v>
      </c>
      <c r="F50" s="64">
        <v>8884</v>
      </c>
      <c r="G50" s="64">
        <v>0</v>
      </c>
      <c r="H50" s="64">
        <v>9358</v>
      </c>
      <c r="I50" s="64">
        <v>0</v>
      </c>
      <c r="J50" s="64">
        <v>0</v>
      </c>
      <c r="K50" s="64">
        <v>0</v>
      </c>
      <c r="L50" s="64">
        <v>0</v>
      </c>
      <c r="M50" s="64">
        <v>3704</v>
      </c>
    </row>
  </sheetData>
  <mergeCells count="6">
    <mergeCell ref="A6:M6"/>
    <mergeCell ref="A7:M7"/>
    <mergeCell ref="A2:M2"/>
    <mergeCell ref="A3:M3"/>
    <mergeCell ref="A4:M4"/>
    <mergeCell ref="A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40"/>
  <sheetViews>
    <sheetView topLeftCell="A12" workbookViewId="0">
      <selection activeCell="B1" sqref="B1:B40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24</v>
      </c>
      <c r="B1">
        <f>VLOOKUP(A1,'[3]Opration TeamMember_ItemMaster_'!$B$9:$E$991,4,0)</f>
        <v>16</v>
      </c>
      <c r="C1">
        <v>420</v>
      </c>
    </row>
    <row r="2" spans="1:3" x14ac:dyDescent="0.3">
      <c r="A2" t="s">
        <v>50</v>
      </c>
      <c r="B2">
        <f>VLOOKUP(A2,'[3]Opration TeamMember_ItemMaster_'!$B$9:$E$991,4,0)</f>
        <v>19</v>
      </c>
      <c r="C2">
        <v>0</v>
      </c>
    </row>
    <row r="3" spans="1:3" x14ac:dyDescent="0.3">
      <c r="A3" t="s">
        <v>58</v>
      </c>
      <c r="B3">
        <f>VLOOKUP(A3,'[3]Opration TeamMember_ItemMaster_'!$B$9:$E$991,4,0)</f>
        <v>20</v>
      </c>
      <c r="C3">
        <v>0</v>
      </c>
    </row>
    <row r="4" spans="1:3" x14ac:dyDescent="0.3">
      <c r="A4" t="s">
        <v>59</v>
      </c>
      <c r="B4">
        <f>VLOOKUP(A4,'[3]Opration TeamMember_ItemMaster_'!$B$9:$E$991,4,0)</f>
        <v>23</v>
      </c>
      <c r="C4">
        <v>0</v>
      </c>
    </row>
    <row r="5" spans="1:3" x14ac:dyDescent="0.3">
      <c r="A5" t="s">
        <v>116</v>
      </c>
      <c r="B5">
        <f>VLOOKUP(A5,'[3]Opration TeamMember_ItemMaster_'!$B$9:$E$991,4,0)</f>
        <v>30</v>
      </c>
      <c r="C5">
        <v>30</v>
      </c>
    </row>
    <row r="6" spans="1:3" x14ac:dyDescent="0.3">
      <c r="A6" t="s">
        <v>118</v>
      </c>
      <c r="B6">
        <f>VLOOKUP(A6,'[3]Opration TeamMember_ItemMaster_'!$B$9:$E$991,4,0)</f>
        <v>42</v>
      </c>
      <c r="C6">
        <v>0</v>
      </c>
    </row>
    <row r="7" spans="1:3" x14ac:dyDescent="0.3">
      <c r="A7" t="s">
        <v>119</v>
      </c>
      <c r="B7">
        <f>VLOOKUP(A7,'[3]Opration TeamMember_ItemMaster_'!$B$9:$E$991,4,0)</f>
        <v>43</v>
      </c>
      <c r="C7">
        <v>20</v>
      </c>
    </row>
    <row r="8" spans="1:3" x14ac:dyDescent="0.3">
      <c r="A8" t="s">
        <v>117</v>
      </c>
      <c r="B8">
        <f>VLOOKUP(A8,'[3]Opration TeamMember_ItemMaster_'!$B$9:$E$991,4,0)</f>
        <v>45</v>
      </c>
      <c r="C8">
        <v>-2</v>
      </c>
    </row>
    <row r="9" spans="1:3" x14ac:dyDescent="0.3">
      <c r="A9" t="s">
        <v>120</v>
      </c>
      <c r="B9">
        <f>VLOOKUP(A9,'[3]Opration TeamMember_ItemMaster_'!$B$9:$E$991,4,0)</f>
        <v>51</v>
      </c>
      <c r="C9">
        <v>70</v>
      </c>
    </row>
    <row r="10" spans="1:3" x14ac:dyDescent="0.3">
      <c r="A10" t="s">
        <v>122</v>
      </c>
      <c r="B10">
        <f>VLOOKUP(A10,'[3]Opration TeamMember_ItemMaster_'!$B$9:$E$991,4,0)</f>
        <v>59</v>
      </c>
      <c r="C10">
        <v>296</v>
      </c>
    </row>
    <row r="11" spans="1:3" x14ac:dyDescent="0.3">
      <c r="A11" t="s">
        <v>121</v>
      </c>
      <c r="B11">
        <f>VLOOKUP(A11,'[3]Opration TeamMember_ItemMaster_'!$B$9:$E$991,4,0)</f>
        <v>61</v>
      </c>
      <c r="C11">
        <v>190</v>
      </c>
    </row>
    <row r="12" spans="1:3" x14ac:dyDescent="0.3">
      <c r="A12" t="s">
        <v>123</v>
      </c>
      <c r="B12">
        <f>VLOOKUP(A12,'[3]Opration TeamMember_ItemMaster_'!$B$9:$E$991,4,0)</f>
        <v>76</v>
      </c>
      <c r="C12">
        <v>848</v>
      </c>
    </row>
    <row r="13" spans="1:3" x14ac:dyDescent="0.3">
      <c r="A13" t="s">
        <v>124</v>
      </c>
      <c r="B13">
        <f>VLOOKUP(A13,'[3]Opration TeamMember_ItemMaster_'!$B$9:$E$991,4,0)</f>
        <v>78</v>
      </c>
      <c r="C13">
        <v>116</v>
      </c>
    </row>
    <row r="14" spans="1:3" x14ac:dyDescent="0.3">
      <c r="A14" t="s">
        <v>126</v>
      </c>
      <c r="B14">
        <f>VLOOKUP(A14,'[3]Opration TeamMember_ItemMaster_'!$B$9:$E$991,4,0)</f>
        <v>80</v>
      </c>
      <c r="C14">
        <v>1336</v>
      </c>
    </row>
    <row r="15" spans="1:3" x14ac:dyDescent="0.3">
      <c r="A15" t="s">
        <v>125</v>
      </c>
      <c r="B15">
        <f>VLOOKUP(A15,'[3]Opration TeamMember_ItemMaster_'!$B$9:$E$991,4,0)</f>
        <v>81</v>
      </c>
      <c r="C15">
        <v>51</v>
      </c>
    </row>
    <row r="16" spans="1:3" x14ac:dyDescent="0.3">
      <c r="A16" t="s">
        <v>127</v>
      </c>
      <c r="B16">
        <f>VLOOKUP(A16,'[3]Opration TeamMember_ItemMaster_'!$B$9:$E$991,4,0)</f>
        <v>94</v>
      </c>
      <c r="C16">
        <v>145</v>
      </c>
    </row>
    <row r="17" spans="1:3" x14ac:dyDescent="0.3">
      <c r="A17" t="s">
        <v>129</v>
      </c>
      <c r="B17">
        <f>VLOOKUP(A17,'[3]Opration TeamMember_ItemMaster_'!$B$9:$E$991,4,0)</f>
        <v>112</v>
      </c>
      <c r="C17">
        <v>90</v>
      </c>
    </row>
    <row r="18" spans="1:3" x14ac:dyDescent="0.3">
      <c r="A18" t="s">
        <v>128</v>
      </c>
      <c r="B18">
        <f>VLOOKUP(A18,'[3]Opration TeamMember_ItemMaster_'!$B$9:$E$991,4,0)</f>
        <v>116</v>
      </c>
      <c r="C18">
        <v>30</v>
      </c>
    </row>
    <row r="19" spans="1:3" x14ac:dyDescent="0.3">
      <c r="A19" t="s">
        <v>131</v>
      </c>
      <c r="B19">
        <f>VLOOKUP(A19,'[3]Opration TeamMember_ItemMaster_'!$B$9:$E$991,4,0)</f>
        <v>118</v>
      </c>
      <c r="C19">
        <v>0</v>
      </c>
    </row>
    <row r="20" spans="1:3" x14ac:dyDescent="0.3">
      <c r="A20" t="s">
        <v>132</v>
      </c>
      <c r="B20">
        <f>VLOOKUP(A20,'[3]Opration TeamMember_ItemMaster_'!$B$9:$E$991,4,0)</f>
        <v>119</v>
      </c>
      <c r="C20">
        <v>0</v>
      </c>
    </row>
    <row r="21" spans="1:3" x14ac:dyDescent="0.3">
      <c r="A21" t="s">
        <v>130</v>
      </c>
      <c r="B21">
        <f>VLOOKUP(A21,'[3]Opration TeamMember_ItemMaster_'!$B$9:$E$991,4,0)</f>
        <v>120</v>
      </c>
      <c r="C21">
        <v>38</v>
      </c>
    </row>
    <row r="22" spans="1:3" x14ac:dyDescent="0.3">
      <c r="A22" t="s">
        <v>133</v>
      </c>
      <c r="B22">
        <f>VLOOKUP(A22,'[3]Opration TeamMember_ItemMaster_'!$B$9:$E$991,4,0)</f>
        <v>121</v>
      </c>
      <c r="C22">
        <v>80</v>
      </c>
    </row>
    <row r="23" spans="1:3" x14ac:dyDescent="0.3">
      <c r="A23" t="s">
        <v>135</v>
      </c>
      <c r="B23">
        <f>VLOOKUP(A23,'[3]Opration TeamMember_ItemMaster_'!$B$9:$E$991,4,0)</f>
        <v>122</v>
      </c>
      <c r="C23">
        <v>0</v>
      </c>
    </row>
    <row r="24" spans="1:3" x14ac:dyDescent="0.3">
      <c r="A24" t="s">
        <v>134</v>
      </c>
      <c r="B24">
        <f>VLOOKUP(A24,'[3]Opration TeamMember_ItemMaster_'!$B$9:$E$991,4,0)</f>
        <v>123</v>
      </c>
      <c r="C24">
        <v>0</v>
      </c>
    </row>
    <row r="25" spans="1:3" x14ac:dyDescent="0.3">
      <c r="A25" t="s">
        <v>136</v>
      </c>
      <c r="B25">
        <f>VLOOKUP(A25,'[3]Opration TeamMember_ItemMaster_'!$B$9:$E$991,4,0)</f>
        <v>138</v>
      </c>
      <c r="C25">
        <v>40</v>
      </c>
    </row>
    <row r="26" spans="1:3" x14ac:dyDescent="0.3">
      <c r="A26" t="s">
        <v>138</v>
      </c>
      <c r="B26">
        <f>VLOOKUP(A26,'[3]Opration TeamMember_ItemMaster_'!$B$9:$E$991,4,0)</f>
        <v>162</v>
      </c>
      <c r="C26">
        <v>0</v>
      </c>
    </row>
    <row r="27" spans="1:3" x14ac:dyDescent="0.3">
      <c r="A27" t="s">
        <v>140</v>
      </c>
      <c r="B27">
        <f>VLOOKUP(A27,'[3]Opration TeamMember_ItemMaster_'!$B$9:$E$991,4,0)</f>
        <v>163</v>
      </c>
      <c r="C27">
        <v>0</v>
      </c>
    </row>
    <row r="28" spans="1:3" x14ac:dyDescent="0.3">
      <c r="A28" t="s">
        <v>139</v>
      </c>
      <c r="B28">
        <f>VLOOKUP(A28,'[3]Opration TeamMember_ItemMaster_'!$B$9:$E$991,4,0)</f>
        <v>164</v>
      </c>
      <c r="C28">
        <v>0</v>
      </c>
    </row>
    <row r="29" spans="1:3" x14ac:dyDescent="0.3">
      <c r="A29" t="s">
        <v>137</v>
      </c>
      <c r="B29">
        <f>VLOOKUP(A29,'[3]Opration TeamMember_ItemMaster_'!$B$9:$E$991,4,0)</f>
        <v>165</v>
      </c>
      <c r="C29">
        <v>0</v>
      </c>
    </row>
    <row r="30" spans="1:3" x14ac:dyDescent="0.3">
      <c r="A30" t="s">
        <v>141</v>
      </c>
      <c r="B30">
        <f>VLOOKUP(A30,'[3]Opration TeamMember_ItemMaster_'!$B$9:$E$991,4,0)</f>
        <v>190</v>
      </c>
      <c r="C30">
        <v>14</v>
      </c>
    </row>
    <row r="31" spans="1:3" x14ac:dyDescent="0.3">
      <c r="A31" t="s">
        <v>142</v>
      </c>
      <c r="B31">
        <f>VLOOKUP(A31,'[3]Opration TeamMember_ItemMaster_'!$B$9:$E$991,4,0)</f>
        <v>199</v>
      </c>
      <c r="C31">
        <v>0</v>
      </c>
    </row>
    <row r="32" spans="1:3" x14ac:dyDescent="0.3">
      <c r="A32" t="s">
        <v>143</v>
      </c>
      <c r="B32">
        <f>VLOOKUP(A32,'[3]Opration TeamMember_ItemMaster_'!$B$9:$E$991,4,0)</f>
        <v>268</v>
      </c>
      <c r="C32">
        <v>30</v>
      </c>
    </row>
    <row r="33" spans="1:3" x14ac:dyDescent="0.3">
      <c r="A33" t="s">
        <v>145</v>
      </c>
      <c r="B33">
        <f>VLOOKUP(A33,'[3]Opration TeamMember_ItemMaster_'!$B$9:$E$991,4,0)</f>
        <v>307</v>
      </c>
      <c r="C33">
        <v>30</v>
      </c>
    </row>
    <row r="34" spans="1:3" x14ac:dyDescent="0.3">
      <c r="A34" t="s">
        <v>147</v>
      </c>
      <c r="B34">
        <f>VLOOKUP(A34,'[3]Opration TeamMember_ItemMaster_'!$B$9:$E$991,4,0)</f>
        <v>326</v>
      </c>
      <c r="C34">
        <v>34</v>
      </c>
    </row>
    <row r="35" spans="1:3" x14ac:dyDescent="0.3">
      <c r="A35" t="s">
        <v>148</v>
      </c>
      <c r="B35">
        <f>VLOOKUP(A35,'[3]Opration TeamMember_ItemMaster_'!$B$9:$E$991,4,0)</f>
        <v>339</v>
      </c>
      <c r="C35">
        <v>0</v>
      </c>
    </row>
    <row r="36" spans="1:3" x14ac:dyDescent="0.3">
      <c r="A36" t="s">
        <v>149</v>
      </c>
      <c r="B36">
        <f>VLOOKUP(A36,'[3]Opration TeamMember_ItemMaster_'!$B$9:$E$991,4,0)</f>
        <v>373</v>
      </c>
      <c r="C36">
        <v>7</v>
      </c>
    </row>
    <row r="37" spans="1:3" x14ac:dyDescent="0.3">
      <c r="A37" t="s">
        <v>150</v>
      </c>
      <c r="B37">
        <f>VLOOKUP(A37,'[3]Opration TeamMember_ItemMaster_'!$B$9:$E$991,4,0)</f>
        <v>374</v>
      </c>
      <c r="C37">
        <v>181</v>
      </c>
    </row>
    <row r="38" spans="1:3" x14ac:dyDescent="0.3">
      <c r="A38" t="s">
        <v>151</v>
      </c>
      <c r="B38">
        <f>VLOOKUP(A38,'[3]Opration TeamMember_ItemMaster_'!$B$9:$E$991,4,0)</f>
        <v>395</v>
      </c>
      <c r="C38">
        <v>0</v>
      </c>
    </row>
    <row r="39" spans="1:3" x14ac:dyDescent="0.3">
      <c r="A39" t="s">
        <v>146</v>
      </c>
      <c r="B39">
        <f>VLOOKUP(A39,'[3]Opration TeamMember_ItemMaster_'!$B$9:$E$991,4,0)</f>
        <v>324</v>
      </c>
      <c r="C39">
        <v>54</v>
      </c>
    </row>
    <row r="40" spans="1:3" x14ac:dyDescent="0.3">
      <c r="A40" t="s">
        <v>144</v>
      </c>
      <c r="B40">
        <f>VLOOKUP(A40,'[3]Opration TeamMember_ItemMaster_'!$B$9:$E$991,4,0)</f>
        <v>306</v>
      </c>
      <c r="C40">
        <v>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44"/>
  <sheetViews>
    <sheetView showGridLines="0" tabSelected="1" topLeftCell="A25" workbookViewId="0">
      <selection activeCell="E40" sqref="E40"/>
    </sheetView>
  </sheetViews>
  <sheetFormatPr defaultRowHeight="14.4" x14ac:dyDescent="0.3"/>
  <cols>
    <col min="1" max="1" width="38.33203125" bestFit="1" customWidth="1"/>
    <col min="2" max="2" width="9.33203125" style="20" bestFit="1" customWidth="1"/>
    <col min="3" max="3" width="10.44140625" style="20" bestFit="1" customWidth="1"/>
    <col min="4" max="4" width="9.554687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9.109375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8.88671875" style="20" bestFit="1" customWidth="1"/>
    <col min="29" max="29" width="16.109375" bestFit="1" customWidth="1"/>
  </cols>
  <sheetData>
    <row r="1" spans="1:29" ht="15" thickBot="1" x14ac:dyDescent="0.35">
      <c r="A1" s="5"/>
      <c r="B1" s="72" t="s">
        <v>163</v>
      </c>
      <c r="C1" s="73"/>
      <c r="D1" s="73"/>
      <c r="E1" s="73"/>
      <c r="F1" s="73"/>
      <c r="G1" s="73"/>
      <c r="H1" s="73"/>
      <c r="I1" s="73"/>
      <c r="J1" s="74"/>
      <c r="K1" s="72" t="s">
        <v>164</v>
      </c>
      <c r="L1" s="73"/>
      <c r="M1" s="73"/>
      <c r="N1" s="73"/>
      <c r="O1" s="73"/>
      <c r="P1" s="73"/>
      <c r="Q1" s="73"/>
      <c r="R1" s="73"/>
      <c r="S1" s="74"/>
      <c r="T1" s="72" t="s">
        <v>13</v>
      </c>
      <c r="U1" s="73"/>
      <c r="V1" s="73"/>
      <c r="W1" s="73"/>
      <c r="X1" s="73"/>
      <c r="Y1" s="73"/>
      <c r="Z1" s="73"/>
      <c r="AA1" s="73"/>
      <c r="AB1" s="74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24</v>
      </c>
      <c r="B4" s="20">
        <f t="shared" ref="B4:J6" ca="1" si="0">IFERROR(INDEX(Zylem,MATCH($A4,Matchrow,0),MATCH(B$3,Matchcolumn,0)),0)</f>
        <v>420</v>
      </c>
      <c r="C4" s="20">
        <f t="shared" ca="1" si="0"/>
        <v>125</v>
      </c>
      <c r="D4" s="20">
        <f t="shared" ca="1" si="0"/>
        <v>0</v>
      </c>
      <c r="E4" s="20">
        <f t="shared" ca="1" si="0"/>
        <v>420</v>
      </c>
      <c r="F4" s="20">
        <f t="shared" ca="1" si="0"/>
        <v>0</v>
      </c>
      <c r="G4" s="20">
        <f t="shared" ca="1" si="0"/>
        <v>0</v>
      </c>
      <c r="H4" s="20">
        <f t="shared" ca="1" si="0"/>
        <v>0</v>
      </c>
      <c r="I4" s="20">
        <f t="shared" ca="1" si="0"/>
        <v>0</v>
      </c>
      <c r="J4" s="20">
        <f t="shared" ca="1" si="0"/>
        <v>125</v>
      </c>
      <c r="K4" s="27">
        <f ca="1">IFERROR(VLOOKUP($A4,FInal_Dealer,MATCH(K$3,'Final Dealer Work'!$B$2:$M$2,0),0),0)</f>
        <v>420</v>
      </c>
      <c r="L4" s="28">
        <f ca="1">IFERROR(VLOOKUP($A4,FInal_Dealer,MATCH(L$3,'Final Dealer Work'!$B$2:$M$2,0),0),0)</f>
        <v>125</v>
      </c>
      <c r="M4" s="28">
        <f ca="1">IFERROR(VLOOKUP($A4,FInal_Dealer,MATCH(M$3,'Final Dealer Work'!$B$2:$M$2,0),0),0)</f>
        <v>0</v>
      </c>
      <c r="N4" s="28">
        <f ca="1">IFERROR(VLOOKUP($A4,FInal_Dealer,MATCH(N$3,'Final Dealer Work'!$B$2:$M$2,0),0),0)</f>
        <v>420</v>
      </c>
      <c r="O4" s="28">
        <f ca="1">IFERROR(VLOOKUP($A4,FInal_Dealer,MATCH(O$3,'Final Dealer Work'!$B$2:$M$2,0),0),0)</f>
        <v>0</v>
      </c>
      <c r="P4" s="28">
        <f ca="1">IFERROR(VLOOKUP($A4,FInal_Dealer,MATCH(P$3,'Final Dealer Work'!$B$2:$M$2,0),0),0)</f>
        <v>0</v>
      </c>
      <c r="Q4" s="28">
        <f ca="1">IFERROR(VLOOKUP($A4,FInal_Dealer,MATCH(Q$3,'Final Dealer Work'!$B$2:$M$2,0),0),0)</f>
        <v>0</v>
      </c>
      <c r="R4" s="28">
        <f ca="1">IFERROR(VLOOKUP($A4,FInal_Dealer,MATCH(R$3,'Final Dealer Work'!$B$2:$M$2,0),0),0)</f>
        <v>0</v>
      </c>
      <c r="S4" s="26">
        <f ca="1">IFERROR(VLOOKUP($A4,FInal_Dealer,MATCH(S$3,'Final Dealer Work'!$B$2:$M$2,0),0),0)</f>
        <v>125</v>
      </c>
      <c r="T4" s="28">
        <f ca="1">B4-K4</f>
        <v>0</v>
      </c>
      <c r="U4" s="28">
        <f t="shared" ref="U4:AB5" ca="1" si="1">C4-L4</f>
        <v>0</v>
      </c>
      <c r="V4" s="28">
        <f t="shared" ca="1" si="1"/>
        <v>0</v>
      </c>
      <c r="W4" s="28">
        <f t="shared" ca="1" si="1"/>
        <v>0</v>
      </c>
      <c r="X4" s="28">
        <f t="shared" ca="1" si="1"/>
        <v>0</v>
      </c>
      <c r="Y4" s="28">
        <f t="shared" ca="1" si="1"/>
        <v>0</v>
      </c>
      <c r="Z4" s="28">
        <f t="shared" ca="1" si="1"/>
        <v>0</v>
      </c>
      <c r="AA4" s="28">
        <f t="shared" ca="1" si="1"/>
        <v>0</v>
      </c>
      <c r="AB4" s="20">
        <f t="shared" ca="1" si="1"/>
        <v>0</v>
      </c>
      <c r="AC4" s="17" t="s">
        <v>26</v>
      </c>
    </row>
    <row r="5" spans="1:29" x14ac:dyDescent="0.3">
      <c r="A5" s="17" t="s">
        <v>50</v>
      </c>
      <c r="B5" s="20">
        <f t="shared" ca="1" si="0"/>
        <v>0</v>
      </c>
      <c r="C5" s="20">
        <f t="shared" ca="1" si="0"/>
        <v>100</v>
      </c>
      <c r="D5" s="20">
        <f t="shared" ca="1" si="0"/>
        <v>0</v>
      </c>
      <c r="E5" s="20">
        <f t="shared" ca="1" si="0"/>
        <v>50</v>
      </c>
      <c r="F5" s="20">
        <f t="shared" ca="1" si="0"/>
        <v>0</v>
      </c>
      <c r="G5" s="20">
        <f t="shared" ca="1" si="0"/>
        <v>0</v>
      </c>
      <c r="H5" s="20">
        <f t="shared" ca="1" si="0"/>
        <v>0</v>
      </c>
      <c r="I5" s="20">
        <f t="shared" ca="1" si="0"/>
        <v>0</v>
      </c>
      <c r="J5" s="20">
        <f t="shared" ca="1" si="0"/>
        <v>50</v>
      </c>
      <c r="K5" s="27">
        <f ca="1">IFERROR(VLOOKUP($A5,FInal_Dealer,MATCH(K$3,'Final Dealer Work'!$B$2:$M$2,0),0),0)</f>
        <v>0</v>
      </c>
      <c r="L5" s="20">
        <f ca="1">IFERROR(VLOOKUP($A5,FInal_Dealer,MATCH(L$3,'Final Dealer Work'!$B$2:$M$2,0),0),0)</f>
        <v>100</v>
      </c>
      <c r="M5" s="20">
        <f ca="1">IFERROR(VLOOKUP($A5,FInal_Dealer,MATCH(M$3,'Final Dealer Work'!$B$2:$M$2,0),0),0)</f>
        <v>0</v>
      </c>
      <c r="N5" s="20">
        <f ca="1">IFERROR(VLOOKUP($A5,FInal_Dealer,MATCH(N$3,'Final Dealer Work'!$B$2:$M$2,0),0),0)</f>
        <v>50</v>
      </c>
      <c r="O5" s="20">
        <f ca="1">IFERROR(VLOOKUP($A5,FInal_Dealer,MATCH(O$3,'Final Dealer Work'!$B$2:$M$2,0),0),0)</f>
        <v>0</v>
      </c>
      <c r="P5" s="20">
        <f ca="1">IFERROR(VLOOKUP($A5,FInal_Dealer,MATCH(P$3,'Final Dealer Work'!$B$2:$M$2,0),0),0)</f>
        <v>0</v>
      </c>
      <c r="Q5" s="20">
        <f ca="1">IFERROR(VLOOKUP($A5,FInal_Dealer,MATCH(Q$3,'Final Dealer Work'!$B$2:$M$2,0),0),0)</f>
        <v>0</v>
      </c>
      <c r="R5" s="20">
        <f ca="1">IFERROR(VLOOKUP($A5,FInal_Dealer,MATCH(R$3,'Final Dealer Work'!$B$2:$M$2,0),0),0)</f>
        <v>0</v>
      </c>
      <c r="S5" s="26">
        <f ca="1">IFERROR(VLOOKUP($A5,FInal_Dealer,MATCH(S$3,'Final Dealer Work'!$B$2:$M$2,0),0),0)</f>
        <v>50</v>
      </c>
      <c r="T5" s="20">
        <f t="shared" ref="T5" ca="1" si="2">B5-K5</f>
        <v>0</v>
      </c>
      <c r="U5" s="20">
        <f t="shared" ca="1" si="1"/>
        <v>0</v>
      </c>
      <c r="V5" s="20">
        <f t="shared" ca="1" si="1"/>
        <v>0</v>
      </c>
      <c r="W5" s="20">
        <f t="shared" ca="1" si="1"/>
        <v>0</v>
      </c>
      <c r="X5" s="20">
        <f t="shared" ca="1" si="1"/>
        <v>0</v>
      </c>
      <c r="Y5" s="20">
        <f t="shared" ca="1" si="1"/>
        <v>0</v>
      </c>
      <c r="Z5" s="20">
        <f t="shared" ca="1" si="1"/>
        <v>0</v>
      </c>
      <c r="AA5" s="20">
        <f t="shared" ca="1" si="1"/>
        <v>0</v>
      </c>
      <c r="AB5" s="20">
        <f t="shared" ca="1" si="1"/>
        <v>0</v>
      </c>
      <c r="AC5" s="17" t="s">
        <v>26</v>
      </c>
    </row>
    <row r="6" spans="1:29" x14ac:dyDescent="0.3">
      <c r="A6" s="17" t="s">
        <v>58</v>
      </c>
      <c r="B6" s="20">
        <f t="shared" ca="1" si="0"/>
        <v>0</v>
      </c>
      <c r="C6" s="20">
        <f t="shared" ca="1" si="0"/>
        <v>20</v>
      </c>
      <c r="D6" s="20">
        <f t="shared" ca="1" si="0"/>
        <v>0</v>
      </c>
      <c r="E6" s="20">
        <f t="shared" ca="1" si="0"/>
        <v>14</v>
      </c>
      <c r="F6" s="20">
        <f t="shared" ca="1" si="0"/>
        <v>0</v>
      </c>
      <c r="G6" s="20">
        <f t="shared" ca="1" si="0"/>
        <v>0</v>
      </c>
      <c r="H6" s="20">
        <f t="shared" ca="1" si="0"/>
        <v>0</v>
      </c>
      <c r="I6" s="20">
        <f t="shared" ca="1" si="0"/>
        <v>0</v>
      </c>
      <c r="J6" s="26">
        <f t="shared" ca="1" si="0"/>
        <v>6</v>
      </c>
      <c r="K6" s="27">
        <f ca="1">IFERROR(VLOOKUP($A6,FInal_Dealer,MATCH(K$3,'Final Dealer Work'!$B$2:$M$2,0),0),0)</f>
        <v>0</v>
      </c>
      <c r="L6" s="20">
        <f ca="1">IFERROR(VLOOKUP($A6,FInal_Dealer,MATCH(L$3,'Final Dealer Work'!$B$2:$M$2,0),0),0)</f>
        <v>20</v>
      </c>
      <c r="M6" s="20">
        <f ca="1">IFERROR(VLOOKUP($A6,FInal_Dealer,MATCH(M$3,'Final Dealer Work'!$B$2:$M$2,0),0),0)</f>
        <v>0</v>
      </c>
      <c r="N6" s="20">
        <f ca="1">IFERROR(VLOOKUP($A6,FInal_Dealer,MATCH(N$3,'Final Dealer Work'!$B$2:$M$2,0),0),0)</f>
        <v>14</v>
      </c>
      <c r="O6" s="20">
        <f ca="1">IFERROR(VLOOKUP($A6,FInal_Dealer,MATCH(O$3,'Final Dealer Work'!$B$2:$M$2,0),0),0)</f>
        <v>0</v>
      </c>
      <c r="P6" s="20">
        <f ca="1">IFERROR(VLOOKUP($A6,FInal_Dealer,MATCH(P$3,'Final Dealer Work'!$B$2:$M$2,0),0),0)</f>
        <v>0</v>
      </c>
      <c r="Q6" s="20">
        <f ca="1">IFERROR(VLOOKUP($A6,FInal_Dealer,MATCH(Q$3,'Final Dealer Work'!$B$2:$M$2,0),0),0)</f>
        <v>0</v>
      </c>
      <c r="R6" s="20">
        <f ca="1">IFERROR(VLOOKUP($A6,FInal_Dealer,MATCH(R$3,'Final Dealer Work'!$B$2:$M$2,0),0),0)</f>
        <v>0</v>
      </c>
      <c r="S6" s="26">
        <f ca="1">IFERROR(VLOOKUP($A6,FInal_Dealer,MATCH(S$3,'Final Dealer Work'!$B$2:$M$2,0),0),0)</f>
        <v>6</v>
      </c>
      <c r="T6" s="20">
        <f t="shared" ref="T6:AB19" ca="1" si="3">B6-K6</f>
        <v>0</v>
      </c>
      <c r="U6" s="20">
        <f t="shared" ca="1" si="3"/>
        <v>0</v>
      </c>
      <c r="V6" s="20">
        <f t="shared" ca="1" si="3"/>
        <v>0</v>
      </c>
      <c r="W6" s="20">
        <f t="shared" ca="1" si="3"/>
        <v>0</v>
      </c>
      <c r="X6" s="20">
        <f t="shared" ca="1" si="3"/>
        <v>0</v>
      </c>
      <c r="Y6" s="20">
        <f t="shared" ca="1" si="3"/>
        <v>0</v>
      </c>
      <c r="Z6" s="20">
        <f t="shared" ca="1" si="3"/>
        <v>0</v>
      </c>
      <c r="AA6" s="20">
        <f t="shared" ca="1" si="3"/>
        <v>0</v>
      </c>
      <c r="AB6" s="20">
        <f t="shared" ca="1" si="3"/>
        <v>0</v>
      </c>
      <c r="AC6" s="17" t="s">
        <v>26</v>
      </c>
    </row>
    <row r="7" spans="1:29" x14ac:dyDescent="0.3">
      <c r="A7" s="17" t="s">
        <v>59</v>
      </c>
      <c r="B7" s="20">
        <f t="shared" ref="B7:J7" ca="1" si="4">IFERROR(INDEX(Zylem,MATCH($A7,Matchrow,0),MATCH(B$3,Matchcolumn,0)),0)</f>
        <v>0</v>
      </c>
      <c r="C7" s="20">
        <f t="shared" ca="1" si="4"/>
        <v>40</v>
      </c>
      <c r="D7" s="20">
        <f t="shared" ca="1" si="4"/>
        <v>0</v>
      </c>
      <c r="E7" s="20">
        <f t="shared" ca="1" si="4"/>
        <v>40</v>
      </c>
      <c r="F7" s="20">
        <f t="shared" ca="1" si="4"/>
        <v>0</v>
      </c>
      <c r="G7" s="20">
        <f t="shared" ca="1" si="4"/>
        <v>0</v>
      </c>
      <c r="H7" s="20">
        <f t="shared" ca="1" si="4"/>
        <v>0</v>
      </c>
      <c r="I7" s="20">
        <f t="shared" ca="1" si="4"/>
        <v>0</v>
      </c>
      <c r="J7" s="26">
        <f t="shared" ca="1" si="4"/>
        <v>0</v>
      </c>
      <c r="K7" s="27">
        <f ca="1">IFERROR(VLOOKUP($A7,FInal_Dealer,MATCH(K$3,'Final Dealer Work'!$B$2:$M$2,0),0),0)</f>
        <v>0</v>
      </c>
      <c r="L7" s="20">
        <f ca="1">IFERROR(VLOOKUP($A7,FInal_Dealer,MATCH(L$3,'Final Dealer Work'!$B$2:$M$2,0),0),0)</f>
        <v>40</v>
      </c>
      <c r="M7" s="20">
        <f ca="1">IFERROR(VLOOKUP($A7,FInal_Dealer,MATCH(M$3,'Final Dealer Work'!$B$2:$M$2,0),0),0)</f>
        <v>0</v>
      </c>
      <c r="N7" s="20">
        <f ca="1">IFERROR(VLOOKUP($A7,FInal_Dealer,MATCH(N$3,'Final Dealer Work'!$B$2:$M$2,0),0),0)</f>
        <v>40</v>
      </c>
      <c r="O7" s="20">
        <f ca="1">IFERROR(VLOOKUP($A7,FInal_Dealer,MATCH(O$3,'Final Dealer Work'!$B$2:$M$2,0),0),0)</f>
        <v>0</v>
      </c>
      <c r="P7" s="20">
        <f ca="1">IFERROR(VLOOKUP($A7,FInal_Dealer,MATCH(P$3,'Final Dealer Work'!$B$2:$M$2,0),0),0)</f>
        <v>0</v>
      </c>
      <c r="Q7" s="20">
        <f ca="1">IFERROR(VLOOKUP($A7,FInal_Dealer,MATCH(Q$3,'Final Dealer Work'!$B$2:$M$2,0),0),0)</f>
        <v>0</v>
      </c>
      <c r="R7" s="20">
        <f ca="1">IFERROR(VLOOKUP($A7,FInal_Dealer,MATCH(R$3,'Final Dealer Work'!$B$2:$M$2,0),0),0)</f>
        <v>0</v>
      </c>
      <c r="S7" s="26">
        <f ca="1">IFERROR(VLOOKUP($A7,FInal_Dealer,MATCH(S$3,'Final Dealer Work'!$B$2:$M$2,0),0),0)</f>
        <v>0</v>
      </c>
      <c r="T7" s="20">
        <f t="shared" ca="1" si="3"/>
        <v>0</v>
      </c>
      <c r="U7" s="20">
        <f t="shared" ca="1" si="3"/>
        <v>0</v>
      </c>
      <c r="V7" s="20">
        <f t="shared" ca="1" si="3"/>
        <v>0</v>
      </c>
      <c r="W7" s="20">
        <f t="shared" ca="1" si="3"/>
        <v>0</v>
      </c>
      <c r="X7" s="20">
        <f t="shared" ca="1" si="3"/>
        <v>0</v>
      </c>
      <c r="Y7" s="20">
        <f t="shared" ca="1" si="3"/>
        <v>0</v>
      </c>
      <c r="Z7" s="20">
        <f t="shared" ca="1" si="3"/>
        <v>0</v>
      </c>
      <c r="AA7" s="20">
        <f t="shared" ca="1" si="3"/>
        <v>0</v>
      </c>
      <c r="AB7" s="20">
        <f t="shared" ca="1" si="3"/>
        <v>0</v>
      </c>
      <c r="AC7" s="17" t="s">
        <v>26</v>
      </c>
    </row>
    <row r="8" spans="1:29" x14ac:dyDescent="0.3">
      <c r="A8" s="17" t="s">
        <v>116</v>
      </c>
      <c r="B8" s="20">
        <f t="shared" ref="B8:J36" ca="1" si="5">IFERROR(INDEX(Zylem,MATCH($A8,Matchrow,0),MATCH(B$3,Matchcolumn,0)),0)</f>
        <v>30</v>
      </c>
      <c r="C8" s="20">
        <f t="shared" ca="1" si="5"/>
        <v>50</v>
      </c>
      <c r="D8" s="20">
        <f t="shared" ca="1" si="5"/>
        <v>0</v>
      </c>
      <c r="E8" s="20">
        <f t="shared" ca="1" si="5"/>
        <v>5</v>
      </c>
      <c r="F8" s="20">
        <f t="shared" ca="1" si="5"/>
        <v>0</v>
      </c>
      <c r="G8" s="20">
        <f t="shared" ca="1" si="5"/>
        <v>0</v>
      </c>
      <c r="H8" s="20">
        <f t="shared" ca="1" si="5"/>
        <v>0</v>
      </c>
      <c r="I8" s="20">
        <f t="shared" ca="1" si="5"/>
        <v>0</v>
      </c>
      <c r="J8" s="26">
        <f t="shared" ca="1" si="5"/>
        <v>75</v>
      </c>
      <c r="K8" s="27">
        <f ca="1">IFERROR(VLOOKUP($A8,FInal_Dealer,MATCH(K$3,'Final Dealer Work'!$B$2:$M$2,0),0),0)</f>
        <v>30</v>
      </c>
      <c r="L8" s="20">
        <f ca="1">IFERROR(VLOOKUP($A8,FInal_Dealer,MATCH(L$3,'Final Dealer Work'!$B$2:$M$2,0),0),0)</f>
        <v>50</v>
      </c>
      <c r="M8" s="20">
        <f ca="1">IFERROR(VLOOKUP($A8,FInal_Dealer,MATCH(M$3,'Final Dealer Work'!$B$2:$M$2,0),0),0)</f>
        <v>0</v>
      </c>
      <c r="N8" s="20">
        <f ca="1">IFERROR(VLOOKUP($A8,FInal_Dealer,MATCH(N$3,'Final Dealer Work'!$B$2:$M$2,0),0),0)</f>
        <v>35</v>
      </c>
      <c r="O8" s="20">
        <f ca="1">IFERROR(VLOOKUP($A8,FInal_Dealer,MATCH(O$3,'Final Dealer Work'!$B$2:$M$2,0),0),0)</f>
        <v>0</v>
      </c>
      <c r="P8" s="20">
        <f ca="1">IFERROR(VLOOKUP($A8,FInal_Dealer,MATCH(P$3,'Final Dealer Work'!$B$2:$M$2,0),0),0)</f>
        <v>0</v>
      </c>
      <c r="Q8" s="20">
        <f ca="1">IFERROR(VLOOKUP($A8,FInal_Dealer,MATCH(Q$3,'Final Dealer Work'!$B$2:$M$2,0),0),0)</f>
        <v>0</v>
      </c>
      <c r="R8" s="20">
        <f ca="1">IFERROR(VLOOKUP($A8,FInal_Dealer,MATCH(R$3,'Final Dealer Work'!$B$2:$M$2,0),0),0)</f>
        <v>0</v>
      </c>
      <c r="S8" s="26">
        <f ca="1">IFERROR(VLOOKUP($A8,FInal_Dealer,MATCH(S$3,'Final Dealer Work'!$B$2:$M$2,0),0),0)</f>
        <v>45</v>
      </c>
      <c r="T8" s="20">
        <f t="shared" ca="1" si="3"/>
        <v>0</v>
      </c>
      <c r="U8" s="20">
        <f t="shared" ca="1" si="3"/>
        <v>0</v>
      </c>
      <c r="V8" s="20">
        <f t="shared" ca="1" si="3"/>
        <v>0</v>
      </c>
      <c r="W8" s="20">
        <f t="shared" ca="1" si="3"/>
        <v>-30</v>
      </c>
      <c r="X8" s="20">
        <f t="shared" ca="1" si="3"/>
        <v>0</v>
      </c>
      <c r="Y8" s="20">
        <f t="shared" ca="1" si="3"/>
        <v>0</v>
      </c>
      <c r="Z8" s="20">
        <f t="shared" ca="1" si="3"/>
        <v>0</v>
      </c>
      <c r="AA8" s="20">
        <f t="shared" ca="1" si="3"/>
        <v>0</v>
      </c>
      <c r="AB8" s="20">
        <f t="shared" ca="1" si="3"/>
        <v>30</v>
      </c>
      <c r="AC8" s="17" t="s">
        <v>75</v>
      </c>
    </row>
    <row r="9" spans="1:29" x14ac:dyDescent="0.3">
      <c r="A9" s="17" t="s">
        <v>118</v>
      </c>
      <c r="B9" s="20">
        <f t="shared" ca="1" si="5"/>
        <v>0</v>
      </c>
      <c r="C9" s="20">
        <f t="shared" ca="1" si="5"/>
        <v>20</v>
      </c>
      <c r="D9" s="20">
        <f t="shared" ca="1" si="5"/>
        <v>0</v>
      </c>
      <c r="E9" s="20">
        <f t="shared" ca="1" si="5"/>
        <v>0</v>
      </c>
      <c r="F9" s="20">
        <f t="shared" ca="1" si="5"/>
        <v>0</v>
      </c>
      <c r="G9" s="20">
        <f t="shared" ca="1" si="5"/>
        <v>0</v>
      </c>
      <c r="H9" s="20">
        <f t="shared" ca="1" si="5"/>
        <v>0</v>
      </c>
      <c r="I9" s="20">
        <f t="shared" ca="1" si="5"/>
        <v>0</v>
      </c>
      <c r="J9" s="26">
        <f t="shared" ca="1" si="5"/>
        <v>20</v>
      </c>
      <c r="K9" s="27">
        <f ca="1">IFERROR(VLOOKUP($A9,FInal_Dealer,MATCH(K$3,'Final Dealer Work'!$B$2:$M$2,0),0),0)</f>
        <v>0</v>
      </c>
      <c r="L9" s="20">
        <f ca="1">IFERROR(VLOOKUP($A9,FInal_Dealer,MATCH(L$3,'Final Dealer Work'!$B$2:$M$2,0),0),0)</f>
        <v>20</v>
      </c>
      <c r="M9" s="20">
        <f ca="1">IFERROR(VLOOKUP($A9,FInal_Dealer,MATCH(M$3,'Final Dealer Work'!$B$2:$M$2,0),0),0)</f>
        <v>0</v>
      </c>
      <c r="N9" s="20">
        <f ca="1">IFERROR(VLOOKUP($A9,FInal_Dealer,MATCH(N$3,'Final Dealer Work'!$B$2:$M$2,0),0),0)</f>
        <v>0</v>
      </c>
      <c r="O9" s="20">
        <f ca="1">IFERROR(VLOOKUP($A9,FInal_Dealer,MATCH(O$3,'Final Dealer Work'!$B$2:$M$2,0),0),0)</f>
        <v>0</v>
      </c>
      <c r="P9" s="20">
        <f ca="1">IFERROR(VLOOKUP($A9,FInal_Dealer,MATCH(P$3,'Final Dealer Work'!$B$2:$M$2,0),0),0)</f>
        <v>0</v>
      </c>
      <c r="Q9" s="20">
        <f ca="1">IFERROR(VLOOKUP($A9,FInal_Dealer,MATCH(Q$3,'Final Dealer Work'!$B$2:$M$2,0),0),0)</f>
        <v>0</v>
      </c>
      <c r="R9" s="20">
        <f ca="1">IFERROR(VLOOKUP($A9,FInal_Dealer,MATCH(R$3,'Final Dealer Work'!$B$2:$M$2,0),0),0)</f>
        <v>0</v>
      </c>
      <c r="S9" s="26">
        <f ca="1">IFERROR(VLOOKUP($A9,FInal_Dealer,MATCH(S$3,'Final Dealer Work'!$B$2:$M$2,0),0),0)</f>
        <v>20</v>
      </c>
      <c r="T9" s="20">
        <f t="shared" ca="1" si="3"/>
        <v>0</v>
      </c>
      <c r="U9" s="20">
        <f t="shared" ca="1" si="3"/>
        <v>0</v>
      </c>
      <c r="V9" s="20">
        <f t="shared" ca="1" si="3"/>
        <v>0</v>
      </c>
      <c r="W9" s="20">
        <f t="shared" ca="1" si="3"/>
        <v>0</v>
      </c>
      <c r="X9" s="20">
        <f t="shared" ca="1" si="3"/>
        <v>0</v>
      </c>
      <c r="Y9" s="20">
        <f t="shared" ca="1" si="3"/>
        <v>0</v>
      </c>
      <c r="Z9" s="20">
        <f t="shared" ca="1" si="3"/>
        <v>0</v>
      </c>
      <c r="AA9" s="20">
        <f t="shared" ca="1" si="3"/>
        <v>0</v>
      </c>
      <c r="AB9" s="20">
        <f t="shared" ca="1" si="3"/>
        <v>0</v>
      </c>
      <c r="AC9" s="17" t="s">
        <v>26</v>
      </c>
    </row>
    <row r="10" spans="1:29" x14ac:dyDescent="0.3">
      <c r="A10" s="17" t="s">
        <v>119</v>
      </c>
      <c r="B10" s="20">
        <f t="shared" ca="1" si="5"/>
        <v>20</v>
      </c>
      <c r="C10" s="20">
        <f t="shared" ca="1" si="5"/>
        <v>0</v>
      </c>
      <c r="D10" s="20">
        <f t="shared" ca="1" si="5"/>
        <v>0</v>
      </c>
      <c r="E10" s="20">
        <f t="shared" ca="1" si="5"/>
        <v>20</v>
      </c>
      <c r="F10" s="20">
        <f t="shared" ca="1" si="5"/>
        <v>0</v>
      </c>
      <c r="G10" s="20">
        <f t="shared" ca="1" si="5"/>
        <v>0</v>
      </c>
      <c r="H10" s="20">
        <f t="shared" ca="1" si="5"/>
        <v>0</v>
      </c>
      <c r="I10" s="20">
        <f t="shared" ca="1" si="5"/>
        <v>0</v>
      </c>
      <c r="J10" s="26">
        <f t="shared" ca="1" si="5"/>
        <v>0</v>
      </c>
      <c r="K10" s="27">
        <f ca="1">IFERROR(VLOOKUP($A10,FInal_Dealer,MATCH(K$3,'Final Dealer Work'!$B$2:$M$2,0),0),0)</f>
        <v>20</v>
      </c>
      <c r="L10" s="20">
        <f ca="1">IFERROR(VLOOKUP($A10,FInal_Dealer,MATCH(L$3,'Final Dealer Work'!$B$2:$M$2,0),0),0)</f>
        <v>0</v>
      </c>
      <c r="M10" s="20">
        <f ca="1">IFERROR(VLOOKUP($A10,FInal_Dealer,MATCH(M$3,'Final Dealer Work'!$B$2:$M$2,0),0),0)</f>
        <v>0</v>
      </c>
      <c r="N10" s="20">
        <f ca="1">IFERROR(VLOOKUP($A10,FInal_Dealer,MATCH(N$3,'Final Dealer Work'!$B$2:$M$2,0),0),0)</f>
        <v>20</v>
      </c>
      <c r="O10" s="20">
        <f ca="1">IFERROR(VLOOKUP($A10,FInal_Dealer,MATCH(O$3,'Final Dealer Work'!$B$2:$M$2,0),0),0)</f>
        <v>0</v>
      </c>
      <c r="P10" s="20">
        <f ca="1">IFERROR(VLOOKUP($A10,FInal_Dealer,MATCH(P$3,'Final Dealer Work'!$B$2:$M$2,0),0),0)</f>
        <v>0</v>
      </c>
      <c r="Q10" s="20">
        <f ca="1">IFERROR(VLOOKUP($A10,FInal_Dealer,MATCH(Q$3,'Final Dealer Work'!$B$2:$M$2,0),0),0)</f>
        <v>0</v>
      </c>
      <c r="R10" s="20">
        <f ca="1">IFERROR(VLOOKUP($A10,FInal_Dealer,MATCH(R$3,'Final Dealer Work'!$B$2:$M$2,0),0),0)</f>
        <v>0</v>
      </c>
      <c r="S10" s="26">
        <f ca="1">IFERROR(VLOOKUP($A10,FInal_Dealer,MATCH(S$3,'Final Dealer Work'!$B$2:$M$2,0),0),0)</f>
        <v>0</v>
      </c>
      <c r="T10" s="20">
        <f t="shared" ca="1" si="3"/>
        <v>0</v>
      </c>
      <c r="U10" s="20">
        <f t="shared" ca="1" si="3"/>
        <v>0</v>
      </c>
      <c r="V10" s="20">
        <f t="shared" ca="1" si="3"/>
        <v>0</v>
      </c>
      <c r="W10" s="20">
        <f t="shared" ca="1" si="3"/>
        <v>0</v>
      </c>
      <c r="X10" s="20">
        <f t="shared" ca="1" si="3"/>
        <v>0</v>
      </c>
      <c r="Y10" s="20">
        <f t="shared" ca="1" si="3"/>
        <v>0</v>
      </c>
      <c r="Z10" s="20">
        <f t="shared" ca="1" si="3"/>
        <v>0</v>
      </c>
      <c r="AA10" s="20">
        <f t="shared" ca="1" si="3"/>
        <v>0</v>
      </c>
      <c r="AB10" s="20">
        <f t="shared" ca="1" si="3"/>
        <v>0</v>
      </c>
      <c r="AC10" s="17" t="s">
        <v>26</v>
      </c>
    </row>
    <row r="11" spans="1:29" x14ac:dyDescent="0.3">
      <c r="A11" s="17" t="s">
        <v>117</v>
      </c>
      <c r="B11" s="20">
        <f t="shared" ca="1" si="5"/>
        <v>-2</v>
      </c>
      <c r="C11" s="20">
        <f t="shared" ca="1" si="5"/>
        <v>50</v>
      </c>
      <c r="D11" s="20">
        <f t="shared" ca="1" si="5"/>
        <v>0</v>
      </c>
      <c r="E11" s="20">
        <f t="shared" ca="1" si="5"/>
        <v>0</v>
      </c>
      <c r="F11" s="20">
        <f t="shared" ca="1" si="5"/>
        <v>0</v>
      </c>
      <c r="G11" s="20">
        <f t="shared" ca="1" si="5"/>
        <v>0</v>
      </c>
      <c r="H11" s="20">
        <f t="shared" ca="1" si="5"/>
        <v>0</v>
      </c>
      <c r="I11" s="20">
        <f t="shared" ca="1" si="5"/>
        <v>0</v>
      </c>
      <c r="J11" s="26">
        <f t="shared" ca="1" si="5"/>
        <v>48</v>
      </c>
      <c r="K11" s="27">
        <f ca="1">IFERROR(VLOOKUP($A11,FInal_Dealer,MATCH(K$3,'Final Dealer Work'!$B$2:$M$2,0),0),0)</f>
        <v>-2</v>
      </c>
      <c r="L11" s="20">
        <f ca="1">IFERROR(VLOOKUP($A11,FInal_Dealer,MATCH(L$3,'Final Dealer Work'!$B$2:$M$2,0),0),0)</f>
        <v>50</v>
      </c>
      <c r="M11" s="20">
        <f ca="1">IFERROR(VLOOKUP($A11,FInal_Dealer,MATCH(M$3,'Final Dealer Work'!$B$2:$M$2,0),0),0)</f>
        <v>0</v>
      </c>
      <c r="N11" s="20">
        <f ca="1">IFERROR(VLOOKUP($A11,FInal_Dealer,MATCH(N$3,'Final Dealer Work'!$B$2:$M$2,0),0),0)</f>
        <v>0</v>
      </c>
      <c r="O11" s="20">
        <f ca="1">IFERROR(VLOOKUP($A11,FInal_Dealer,MATCH(O$3,'Final Dealer Work'!$B$2:$M$2,0),0),0)</f>
        <v>0</v>
      </c>
      <c r="P11" s="20">
        <f ca="1">IFERROR(VLOOKUP($A11,FInal_Dealer,MATCH(P$3,'Final Dealer Work'!$B$2:$M$2,0),0),0)</f>
        <v>0</v>
      </c>
      <c r="Q11" s="20">
        <f ca="1">IFERROR(VLOOKUP($A11,FInal_Dealer,MATCH(Q$3,'Final Dealer Work'!$B$2:$M$2,0),0),0)</f>
        <v>0</v>
      </c>
      <c r="R11" s="20">
        <f ca="1">IFERROR(VLOOKUP($A11,FInal_Dealer,MATCH(R$3,'Final Dealer Work'!$B$2:$M$2,0),0),0)</f>
        <v>0</v>
      </c>
      <c r="S11" s="26">
        <f ca="1">IFERROR(VLOOKUP($A11,FInal_Dealer,MATCH(S$3,'Final Dealer Work'!$B$2:$M$2,0),0),0)</f>
        <v>48</v>
      </c>
      <c r="T11" s="20">
        <f t="shared" ca="1" si="3"/>
        <v>0</v>
      </c>
      <c r="U11" s="20">
        <f t="shared" ca="1" si="3"/>
        <v>0</v>
      </c>
      <c r="V11" s="20">
        <f t="shared" ca="1" si="3"/>
        <v>0</v>
      </c>
      <c r="W11" s="20">
        <f t="shared" ca="1" si="3"/>
        <v>0</v>
      </c>
      <c r="X11" s="20">
        <f t="shared" ca="1" si="3"/>
        <v>0</v>
      </c>
      <c r="Y11" s="20">
        <f t="shared" ca="1" si="3"/>
        <v>0</v>
      </c>
      <c r="Z11" s="20">
        <f t="shared" ca="1" si="3"/>
        <v>0</v>
      </c>
      <c r="AA11" s="20">
        <f t="shared" ca="1" si="3"/>
        <v>0</v>
      </c>
      <c r="AB11" s="20">
        <f t="shared" ca="1" si="3"/>
        <v>0</v>
      </c>
      <c r="AC11" s="17" t="s">
        <v>26</v>
      </c>
    </row>
    <row r="12" spans="1:29" x14ac:dyDescent="0.3">
      <c r="A12" s="17" t="s">
        <v>120</v>
      </c>
      <c r="B12" s="20">
        <f t="shared" ca="1" si="5"/>
        <v>70</v>
      </c>
      <c r="C12" s="20">
        <f t="shared" ca="1" si="5"/>
        <v>740</v>
      </c>
      <c r="D12" s="20">
        <f t="shared" ca="1" si="5"/>
        <v>0</v>
      </c>
      <c r="E12" s="20">
        <f t="shared" ca="1" si="5"/>
        <v>810</v>
      </c>
      <c r="F12" s="20">
        <f t="shared" ca="1" si="5"/>
        <v>0</v>
      </c>
      <c r="G12" s="20">
        <f t="shared" ca="1" si="5"/>
        <v>0</v>
      </c>
      <c r="H12" s="20">
        <f t="shared" ca="1" si="5"/>
        <v>0</v>
      </c>
      <c r="I12" s="20">
        <f t="shared" ca="1" si="5"/>
        <v>0</v>
      </c>
      <c r="J12" s="26">
        <f t="shared" ca="1" si="5"/>
        <v>0</v>
      </c>
      <c r="K12" s="27">
        <f ca="1">IFERROR(VLOOKUP($A12,FInal_Dealer,MATCH(K$3,'Final Dealer Work'!$B$2:$M$2,0),0),0)</f>
        <v>70</v>
      </c>
      <c r="L12" s="20">
        <f ca="1">IFERROR(VLOOKUP($A12,FInal_Dealer,MATCH(L$3,'Final Dealer Work'!$B$2:$M$2,0),0),0)</f>
        <v>740</v>
      </c>
      <c r="M12" s="20">
        <f ca="1">IFERROR(VLOOKUP($A12,FInal_Dealer,MATCH(M$3,'Final Dealer Work'!$B$2:$M$2,0),0),0)</f>
        <v>0</v>
      </c>
      <c r="N12" s="20">
        <f ca="1">IFERROR(VLOOKUP($A12,FInal_Dealer,MATCH(N$3,'Final Dealer Work'!$B$2:$M$2,0),0),0)</f>
        <v>810</v>
      </c>
      <c r="O12" s="20">
        <f ca="1">IFERROR(VLOOKUP($A12,FInal_Dealer,MATCH(O$3,'Final Dealer Work'!$B$2:$M$2,0),0),0)</f>
        <v>0</v>
      </c>
      <c r="P12" s="20">
        <f ca="1">IFERROR(VLOOKUP($A12,FInal_Dealer,MATCH(P$3,'Final Dealer Work'!$B$2:$M$2,0),0),0)</f>
        <v>0</v>
      </c>
      <c r="Q12" s="20">
        <f ca="1">IFERROR(VLOOKUP($A12,FInal_Dealer,MATCH(Q$3,'Final Dealer Work'!$B$2:$M$2,0),0),0)</f>
        <v>0</v>
      </c>
      <c r="R12" s="20">
        <f ca="1">IFERROR(VLOOKUP($A12,FInal_Dealer,MATCH(R$3,'Final Dealer Work'!$B$2:$M$2,0),0),0)</f>
        <v>0</v>
      </c>
      <c r="S12" s="26">
        <f ca="1">IFERROR(VLOOKUP($A12,FInal_Dealer,MATCH(S$3,'Final Dealer Work'!$B$2:$M$2,0),0),0)</f>
        <v>0</v>
      </c>
      <c r="T12" s="20">
        <f t="shared" ca="1" si="3"/>
        <v>0</v>
      </c>
      <c r="U12" s="20">
        <f t="shared" ca="1" si="3"/>
        <v>0</v>
      </c>
      <c r="V12" s="20">
        <f t="shared" ca="1" si="3"/>
        <v>0</v>
      </c>
      <c r="W12" s="20">
        <f t="shared" ca="1" si="3"/>
        <v>0</v>
      </c>
      <c r="X12" s="20">
        <f t="shared" ca="1" si="3"/>
        <v>0</v>
      </c>
      <c r="Y12" s="20">
        <f t="shared" ca="1" si="3"/>
        <v>0</v>
      </c>
      <c r="Z12" s="20">
        <f t="shared" ca="1" si="3"/>
        <v>0</v>
      </c>
      <c r="AA12" s="20">
        <f t="shared" ca="1" si="3"/>
        <v>0</v>
      </c>
      <c r="AB12" s="20">
        <f t="shared" ca="1" si="3"/>
        <v>0</v>
      </c>
      <c r="AC12" s="17" t="s">
        <v>26</v>
      </c>
    </row>
    <row r="13" spans="1:29" x14ac:dyDescent="0.3">
      <c r="A13" s="17" t="s">
        <v>122</v>
      </c>
      <c r="B13" s="20">
        <f t="shared" ca="1" si="5"/>
        <v>296</v>
      </c>
      <c r="C13" s="20">
        <f t="shared" ca="1" si="5"/>
        <v>350</v>
      </c>
      <c r="D13" s="20">
        <f t="shared" ca="1" si="5"/>
        <v>0</v>
      </c>
      <c r="E13" s="20">
        <f t="shared" ca="1" si="5"/>
        <v>546</v>
      </c>
      <c r="F13" s="20">
        <f t="shared" ca="1" si="5"/>
        <v>0</v>
      </c>
      <c r="G13" s="20">
        <f t="shared" ca="1" si="5"/>
        <v>0</v>
      </c>
      <c r="H13" s="20">
        <f t="shared" ca="1" si="5"/>
        <v>0</v>
      </c>
      <c r="I13" s="20">
        <f t="shared" ca="1" si="5"/>
        <v>0</v>
      </c>
      <c r="J13" s="26">
        <f t="shared" ca="1" si="5"/>
        <v>100</v>
      </c>
      <c r="K13" s="27">
        <f ca="1">IFERROR(VLOOKUP($A13,FInal_Dealer,MATCH(K$3,'Final Dealer Work'!$B$2:$M$2,0),0),0)</f>
        <v>296</v>
      </c>
      <c r="L13" s="20">
        <f ca="1">IFERROR(VLOOKUP($A13,FInal_Dealer,MATCH(L$3,'Final Dealer Work'!$B$2:$M$2,0),0),0)</f>
        <v>350</v>
      </c>
      <c r="M13" s="20">
        <f ca="1">IFERROR(VLOOKUP($A13,FInal_Dealer,MATCH(M$3,'Final Dealer Work'!$B$2:$M$2,0),0),0)</f>
        <v>0</v>
      </c>
      <c r="N13" s="20">
        <f ca="1">IFERROR(VLOOKUP($A13,FInal_Dealer,MATCH(N$3,'Final Dealer Work'!$B$2:$M$2,0),0),0)</f>
        <v>546</v>
      </c>
      <c r="O13" s="20">
        <f ca="1">IFERROR(VLOOKUP($A13,FInal_Dealer,MATCH(O$3,'Final Dealer Work'!$B$2:$M$2,0),0),0)</f>
        <v>0</v>
      </c>
      <c r="P13" s="20">
        <f ca="1">IFERROR(VLOOKUP($A13,FInal_Dealer,MATCH(P$3,'Final Dealer Work'!$B$2:$M$2,0),0),0)</f>
        <v>0</v>
      </c>
      <c r="Q13" s="20">
        <f ca="1">IFERROR(VLOOKUP($A13,FInal_Dealer,MATCH(Q$3,'Final Dealer Work'!$B$2:$M$2,0),0),0)</f>
        <v>0</v>
      </c>
      <c r="R13" s="20">
        <f ca="1">IFERROR(VLOOKUP($A13,FInal_Dealer,MATCH(R$3,'Final Dealer Work'!$B$2:$M$2,0),0),0)</f>
        <v>0</v>
      </c>
      <c r="S13" s="26">
        <f ca="1">IFERROR(VLOOKUP($A13,FInal_Dealer,MATCH(S$3,'Final Dealer Work'!$B$2:$M$2,0),0),0)</f>
        <v>100</v>
      </c>
      <c r="T13" s="20">
        <f t="shared" ca="1" si="3"/>
        <v>0</v>
      </c>
      <c r="U13" s="20">
        <f t="shared" ca="1" si="3"/>
        <v>0</v>
      </c>
      <c r="V13" s="20">
        <f t="shared" ca="1" si="3"/>
        <v>0</v>
      </c>
      <c r="W13" s="20">
        <f t="shared" ca="1" si="3"/>
        <v>0</v>
      </c>
      <c r="X13" s="20">
        <f t="shared" ca="1" si="3"/>
        <v>0</v>
      </c>
      <c r="Y13" s="20">
        <f t="shared" ca="1" si="3"/>
        <v>0</v>
      </c>
      <c r="Z13" s="20">
        <f t="shared" ca="1" si="3"/>
        <v>0</v>
      </c>
      <c r="AA13" s="20">
        <f t="shared" ca="1" si="3"/>
        <v>0</v>
      </c>
      <c r="AB13" s="20">
        <f t="shared" ca="1" si="3"/>
        <v>0</v>
      </c>
      <c r="AC13" s="17" t="s">
        <v>26</v>
      </c>
    </row>
    <row r="14" spans="1:29" x14ac:dyDescent="0.3">
      <c r="A14" s="17" t="s">
        <v>121</v>
      </c>
      <c r="B14" s="20">
        <f t="shared" ca="1" si="5"/>
        <v>190</v>
      </c>
      <c r="C14" s="20">
        <f t="shared" ca="1" si="5"/>
        <v>204</v>
      </c>
      <c r="D14" s="20">
        <f t="shared" ca="1" si="5"/>
        <v>0</v>
      </c>
      <c r="E14" s="20">
        <f t="shared" ca="1" si="5"/>
        <v>394</v>
      </c>
      <c r="F14" s="20">
        <f t="shared" ca="1" si="5"/>
        <v>0</v>
      </c>
      <c r="G14" s="20">
        <f t="shared" ca="1" si="5"/>
        <v>0</v>
      </c>
      <c r="H14" s="20">
        <f t="shared" ca="1" si="5"/>
        <v>0</v>
      </c>
      <c r="I14" s="20">
        <f t="shared" ca="1" si="5"/>
        <v>0</v>
      </c>
      <c r="J14" s="26">
        <f t="shared" ca="1" si="5"/>
        <v>0</v>
      </c>
      <c r="K14" s="27">
        <f ca="1">IFERROR(VLOOKUP($A14,FInal_Dealer,MATCH(K$3,'Final Dealer Work'!$B$2:$M$2,0),0),0)</f>
        <v>190</v>
      </c>
      <c r="L14" s="20">
        <f ca="1">IFERROR(VLOOKUP($A14,FInal_Dealer,MATCH(L$3,'Final Dealer Work'!$B$2:$M$2,0),0),0)</f>
        <v>204</v>
      </c>
      <c r="M14" s="20">
        <f ca="1">IFERROR(VLOOKUP($A14,FInal_Dealer,MATCH(M$3,'Final Dealer Work'!$B$2:$M$2,0),0),0)</f>
        <v>0</v>
      </c>
      <c r="N14" s="20">
        <f ca="1">IFERROR(VLOOKUP($A14,FInal_Dealer,MATCH(N$3,'Final Dealer Work'!$B$2:$M$2,0),0),0)</f>
        <v>394</v>
      </c>
      <c r="O14" s="20">
        <f ca="1">IFERROR(VLOOKUP($A14,FInal_Dealer,MATCH(O$3,'Final Dealer Work'!$B$2:$M$2,0),0),0)</f>
        <v>0</v>
      </c>
      <c r="P14" s="20">
        <f ca="1">IFERROR(VLOOKUP($A14,FInal_Dealer,MATCH(P$3,'Final Dealer Work'!$B$2:$M$2,0),0),0)</f>
        <v>0</v>
      </c>
      <c r="Q14" s="20">
        <f ca="1">IFERROR(VLOOKUP($A14,FInal_Dealer,MATCH(Q$3,'Final Dealer Work'!$B$2:$M$2,0),0),0)</f>
        <v>0</v>
      </c>
      <c r="R14" s="20">
        <f ca="1">IFERROR(VLOOKUP($A14,FInal_Dealer,MATCH(R$3,'Final Dealer Work'!$B$2:$M$2,0),0),0)</f>
        <v>0</v>
      </c>
      <c r="S14" s="26">
        <f ca="1">IFERROR(VLOOKUP($A14,FInal_Dealer,MATCH(S$3,'Final Dealer Work'!$B$2:$M$2,0),0),0)</f>
        <v>0</v>
      </c>
      <c r="T14" s="20">
        <f t="shared" ca="1" si="3"/>
        <v>0</v>
      </c>
      <c r="U14" s="20">
        <f t="shared" ca="1" si="3"/>
        <v>0</v>
      </c>
      <c r="V14" s="20">
        <f t="shared" ca="1" si="3"/>
        <v>0</v>
      </c>
      <c r="W14" s="20">
        <f t="shared" ca="1" si="3"/>
        <v>0</v>
      </c>
      <c r="X14" s="20">
        <f t="shared" ca="1" si="3"/>
        <v>0</v>
      </c>
      <c r="Y14" s="20">
        <f t="shared" ca="1" si="3"/>
        <v>0</v>
      </c>
      <c r="Z14" s="20">
        <f t="shared" ca="1" si="3"/>
        <v>0</v>
      </c>
      <c r="AA14" s="20">
        <f t="shared" ca="1" si="3"/>
        <v>0</v>
      </c>
      <c r="AB14" s="20">
        <f t="shared" ca="1" si="3"/>
        <v>0</v>
      </c>
      <c r="AC14" s="17" t="s">
        <v>26</v>
      </c>
    </row>
    <row r="15" spans="1:29" x14ac:dyDescent="0.3">
      <c r="A15" s="17" t="s">
        <v>123</v>
      </c>
      <c r="B15" s="20">
        <f t="shared" ca="1" si="5"/>
        <v>848</v>
      </c>
      <c r="C15" s="20">
        <f t="shared" ca="1" si="5"/>
        <v>1340</v>
      </c>
      <c r="D15" s="20">
        <f t="shared" ca="1" si="5"/>
        <v>0</v>
      </c>
      <c r="E15" s="20">
        <f t="shared" ca="1" si="5"/>
        <v>2170</v>
      </c>
      <c r="F15" s="20">
        <f t="shared" ca="1" si="5"/>
        <v>0</v>
      </c>
      <c r="G15" s="20">
        <f t="shared" ca="1" si="5"/>
        <v>0</v>
      </c>
      <c r="H15" s="20">
        <f t="shared" ca="1" si="5"/>
        <v>0</v>
      </c>
      <c r="I15" s="20">
        <f t="shared" ca="1" si="5"/>
        <v>0</v>
      </c>
      <c r="J15" s="26">
        <f t="shared" ca="1" si="5"/>
        <v>18</v>
      </c>
      <c r="K15" s="27">
        <f ca="1">IFERROR(VLOOKUP($A15,FInal_Dealer,MATCH(K$3,'Final Dealer Work'!$B$2:$M$2,0),0),0)</f>
        <v>848</v>
      </c>
      <c r="L15" s="20">
        <f ca="1">IFERROR(VLOOKUP($A15,FInal_Dealer,MATCH(L$3,'Final Dealer Work'!$B$2:$M$2,0),0),0)</f>
        <v>1340</v>
      </c>
      <c r="M15" s="20">
        <f ca="1">IFERROR(VLOOKUP($A15,FInal_Dealer,MATCH(M$3,'Final Dealer Work'!$B$2:$M$2,0),0),0)</f>
        <v>0</v>
      </c>
      <c r="N15" s="20">
        <f ca="1">IFERROR(VLOOKUP($A15,FInal_Dealer,MATCH(N$3,'Final Dealer Work'!$B$2:$M$2,0),0),0)</f>
        <v>2170</v>
      </c>
      <c r="O15" s="20">
        <f ca="1">IFERROR(VLOOKUP($A15,FInal_Dealer,MATCH(O$3,'Final Dealer Work'!$B$2:$M$2,0),0),0)</f>
        <v>0</v>
      </c>
      <c r="P15" s="20">
        <f ca="1">IFERROR(VLOOKUP($A15,FInal_Dealer,MATCH(P$3,'Final Dealer Work'!$B$2:$M$2,0),0),0)</f>
        <v>0</v>
      </c>
      <c r="Q15" s="20">
        <f ca="1">IFERROR(VLOOKUP($A15,FInal_Dealer,MATCH(Q$3,'Final Dealer Work'!$B$2:$M$2,0),0),0)</f>
        <v>0</v>
      </c>
      <c r="R15" s="20">
        <f ca="1">IFERROR(VLOOKUP($A15,FInal_Dealer,MATCH(R$3,'Final Dealer Work'!$B$2:$M$2,0),0),0)</f>
        <v>0</v>
      </c>
      <c r="S15" s="26">
        <f ca="1">IFERROR(VLOOKUP($A15,FInal_Dealer,MATCH(S$3,'Final Dealer Work'!$B$2:$M$2,0),0),0)</f>
        <v>18</v>
      </c>
      <c r="T15" s="20">
        <f t="shared" ca="1" si="3"/>
        <v>0</v>
      </c>
      <c r="U15" s="20">
        <f t="shared" ca="1" si="3"/>
        <v>0</v>
      </c>
      <c r="V15" s="20">
        <f t="shared" ca="1" si="3"/>
        <v>0</v>
      </c>
      <c r="W15" s="20">
        <f t="shared" ca="1" si="3"/>
        <v>0</v>
      </c>
      <c r="X15" s="20">
        <f t="shared" ca="1" si="3"/>
        <v>0</v>
      </c>
      <c r="Y15" s="20">
        <f t="shared" ca="1" si="3"/>
        <v>0</v>
      </c>
      <c r="Z15" s="20">
        <f t="shared" ca="1" si="3"/>
        <v>0</v>
      </c>
      <c r="AA15" s="20">
        <f t="shared" ca="1" si="3"/>
        <v>0</v>
      </c>
      <c r="AB15" s="20">
        <f t="shared" ca="1" si="3"/>
        <v>0</v>
      </c>
      <c r="AC15" s="17" t="s">
        <v>26</v>
      </c>
    </row>
    <row r="16" spans="1:29" x14ac:dyDescent="0.3">
      <c r="A16" s="17" t="s">
        <v>124</v>
      </c>
      <c r="B16" s="20">
        <f t="shared" ca="1" si="5"/>
        <v>116</v>
      </c>
      <c r="C16" s="20">
        <f t="shared" ca="1" si="5"/>
        <v>0</v>
      </c>
      <c r="D16" s="20">
        <f t="shared" ca="1" si="5"/>
        <v>0</v>
      </c>
      <c r="E16" s="20">
        <f t="shared" ca="1" si="5"/>
        <v>116</v>
      </c>
      <c r="F16" s="20">
        <f t="shared" ca="1" si="5"/>
        <v>0</v>
      </c>
      <c r="G16" s="20">
        <f t="shared" ca="1" si="5"/>
        <v>0</v>
      </c>
      <c r="H16" s="20">
        <f t="shared" ca="1" si="5"/>
        <v>0</v>
      </c>
      <c r="I16" s="20">
        <f t="shared" ca="1" si="5"/>
        <v>0</v>
      </c>
      <c r="J16" s="26">
        <f t="shared" ca="1" si="5"/>
        <v>0</v>
      </c>
      <c r="K16" s="27">
        <f ca="1">IFERROR(VLOOKUP($A16,FInal_Dealer,MATCH(K$3,'Final Dealer Work'!$B$2:$M$2,0),0),0)</f>
        <v>116</v>
      </c>
      <c r="L16" s="20">
        <f ca="1">IFERROR(VLOOKUP($A16,FInal_Dealer,MATCH(L$3,'Final Dealer Work'!$B$2:$M$2,0),0),0)</f>
        <v>0</v>
      </c>
      <c r="M16" s="20">
        <f ca="1">IFERROR(VLOOKUP($A16,FInal_Dealer,MATCH(M$3,'Final Dealer Work'!$B$2:$M$2,0),0),0)</f>
        <v>0</v>
      </c>
      <c r="N16" s="20">
        <f ca="1">IFERROR(VLOOKUP($A16,FInal_Dealer,MATCH(N$3,'Final Dealer Work'!$B$2:$M$2,0),0),0)</f>
        <v>116</v>
      </c>
      <c r="O16" s="20">
        <f ca="1">IFERROR(VLOOKUP($A16,FInal_Dealer,MATCH(O$3,'Final Dealer Work'!$B$2:$M$2,0),0),0)</f>
        <v>0</v>
      </c>
      <c r="P16" s="20">
        <f ca="1">IFERROR(VLOOKUP($A16,FInal_Dealer,MATCH(P$3,'Final Dealer Work'!$B$2:$M$2,0),0),0)</f>
        <v>0</v>
      </c>
      <c r="Q16" s="20">
        <f ca="1">IFERROR(VLOOKUP($A16,FInal_Dealer,MATCH(Q$3,'Final Dealer Work'!$B$2:$M$2,0),0),0)</f>
        <v>0</v>
      </c>
      <c r="R16" s="20">
        <f ca="1">IFERROR(VLOOKUP($A16,FInal_Dealer,MATCH(R$3,'Final Dealer Work'!$B$2:$M$2,0),0),0)</f>
        <v>0</v>
      </c>
      <c r="S16" s="26">
        <f ca="1">IFERROR(VLOOKUP($A16,FInal_Dealer,MATCH(S$3,'Final Dealer Work'!$B$2:$M$2,0),0),0)</f>
        <v>0</v>
      </c>
      <c r="T16" s="20">
        <f t="shared" ca="1" si="3"/>
        <v>0</v>
      </c>
      <c r="U16" s="20">
        <f t="shared" ca="1" si="3"/>
        <v>0</v>
      </c>
      <c r="V16" s="20">
        <f t="shared" ca="1" si="3"/>
        <v>0</v>
      </c>
      <c r="W16" s="20">
        <f t="shared" ca="1" si="3"/>
        <v>0</v>
      </c>
      <c r="X16" s="20">
        <f t="shared" ca="1" si="3"/>
        <v>0</v>
      </c>
      <c r="Y16" s="20">
        <f t="shared" ca="1" si="3"/>
        <v>0</v>
      </c>
      <c r="Z16" s="20">
        <f t="shared" ca="1" si="3"/>
        <v>0</v>
      </c>
      <c r="AA16" s="20">
        <f t="shared" ca="1" si="3"/>
        <v>0</v>
      </c>
      <c r="AB16" s="20">
        <f t="shared" ca="1" si="3"/>
        <v>0</v>
      </c>
      <c r="AC16" s="17" t="s">
        <v>26</v>
      </c>
    </row>
    <row r="17" spans="1:29" x14ac:dyDescent="0.3">
      <c r="A17" s="17" t="s">
        <v>126</v>
      </c>
      <c r="B17" s="20">
        <f t="shared" ca="1" si="5"/>
        <v>1336</v>
      </c>
      <c r="C17" s="20">
        <f t="shared" ca="1" si="5"/>
        <v>1620</v>
      </c>
      <c r="D17" s="20">
        <f t="shared" ca="1" si="5"/>
        <v>0</v>
      </c>
      <c r="E17" s="20">
        <f t="shared" ca="1" si="5"/>
        <v>2246</v>
      </c>
      <c r="F17" s="20">
        <f t="shared" ca="1" si="5"/>
        <v>0</v>
      </c>
      <c r="G17" s="20">
        <f t="shared" ca="1" si="5"/>
        <v>0</v>
      </c>
      <c r="H17" s="20">
        <f t="shared" ca="1" si="5"/>
        <v>0</v>
      </c>
      <c r="I17" s="20">
        <f t="shared" ca="1" si="5"/>
        <v>0</v>
      </c>
      <c r="J17" s="26">
        <f t="shared" ca="1" si="5"/>
        <v>710</v>
      </c>
      <c r="K17" s="27">
        <f ca="1">IFERROR(VLOOKUP($A17,FInal_Dealer,MATCH(K$3,'Final Dealer Work'!$B$2:$M$2,0),0),0)</f>
        <v>1336</v>
      </c>
      <c r="L17" s="20">
        <f ca="1">IFERROR(VLOOKUP($A17,FInal_Dealer,MATCH(L$3,'Final Dealer Work'!$B$2:$M$2,0),0),0)</f>
        <v>1620</v>
      </c>
      <c r="M17" s="20">
        <f ca="1">IFERROR(VLOOKUP($A17,FInal_Dealer,MATCH(M$3,'Final Dealer Work'!$B$2:$M$2,0),0),0)</f>
        <v>0</v>
      </c>
      <c r="N17" s="20">
        <f ca="1">IFERROR(VLOOKUP($A17,FInal_Dealer,MATCH(N$3,'Final Dealer Work'!$B$2:$M$2,0),0),0)</f>
        <v>2246</v>
      </c>
      <c r="O17" s="20">
        <f ca="1">IFERROR(VLOOKUP($A17,FInal_Dealer,MATCH(O$3,'Final Dealer Work'!$B$2:$M$2,0),0),0)</f>
        <v>0</v>
      </c>
      <c r="P17" s="20">
        <f ca="1">IFERROR(VLOOKUP($A17,FInal_Dealer,MATCH(P$3,'Final Dealer Work'!$B$2:$M$2,0),0),0)</f>
        <v>0</v>
      </c>
      <c r="Q17" s="20">
        <f ca="1">IFERROR(VLOOKUP($A17,FInal_Dealer,MATCH(Q$3,'Final Dealer Work'!$B$2:$M$2,0),0),0)</f>
        <v>0</v>
      </c>
      <c r="R17" s="20">
        <f ca="1">IFERROR(VLOOKUP($A17,FInal_Dealer,MATCH(R$3,'Final Dealer Work'!$B$2:$M$2,0),0),0)</f>
        <v>0</v>
      </c>
      <c r="S17" s="26">
        <f ca="1">IFERROR(VLOOKUP($A17,FInal_Dealer,MATCH(S$3,'Final Dealer Work'!$B$2:$M$2,0),0),0)</f>
        <v>710</v>
      </c>
      <c r="T17" s="20">
        <f t="shared" ca="1" si="3"/>
        <v>0</v>
      </c>
      <c r="U17" s="20">
        <f t="shared" ca="1" si="3"/>
        <v>0</v>
      </c>
      <c r="V17" s="20">
        <f t="shared" ca="1" si="3"/>
        <v>0</v>
      </c>
      <c r="W17" s="20">
        <f t="shared" ca="1" si="3"/>
        <v>0</v>
      </c>
      <c r="X17" s="20">
        <f t="shared" ca="1" si="3"/>
        <v>0</v>
      </c>
      <c r="Y17" s="20">
        <f t="shared" ca="1" si="3"/>
        <v>0</v>
      </c>
      <c r="Z17" s="20">
        <f t="shared" ca="1" si="3"/>
        <v>0</v>
      </c>
      <c r="AA17" s="20">
        <f t="shared" ca="1" si="3"/>
        <v>0</v>
      </c>
      <c r="AB17" s="20">
        <f t="shared" ca="1" si="3"/>
        <v>0</v>
      </c>
      <c r="AC17" s="17" t="s">
        <v>26</v>
      </c>
    </row>
    <row r="18" spans="1:29" x14ac:dyDescent="0.3">
      <c r="A18" s="17" t="s">
        <v>125</v>
      </c>
      <c r="B18" s="20">
        <f t="shared" ca="1" si="5"/>
        <v>51</v>
      </c>
      <c r="C18" s="20">
        <f t="shared" ca="1" si="5"/>
        <v>240</v>
      </c>
      <c r="D18" s="20">
        <f t="shared" ca="1" si="5"/>
        <v>0</v>
      </c>
      <c r="E18" s="20">
        <f t="shared" ca="1" si="5"/>
        <v>291</v>
      </c>
      <c r="F18" s="20">
        <f t="shared" ca="1" si="5"/>
        <v>0</v>
      </c>
      <c r="G18" s="20">
        <f t="shared" ca="1" si="5"/>
        <v>0</v>
      </c>
      <c r="H18" s="20">
        <f t="shared" ca="1" si="5"/>
        <v>0</v>
      </c>
      <c r="I18" s="20">
        <f t="shared" ca="1" si="5"/>
        <v>0</v>
      </c>
      <c r="J18" s="26">
        <f t="shared" ca="1" si="5"/>
        <v>0</v>
      </c>
      <c r="K18" s="27">
        <f ca="1">IFERROR(VLOOKUP($A18,FInal_Dealer,MATCH(K$3,'Final Dealer Work'!$B$2:$M$2,0),0),0)</f>
        <v>51</v>
      </c>
      <c r="L18" s="20">
        <f ca="1">IFERROR(VLOOKUP($A18,FInal_Dealer,MATCH(L$3,'Final Dealer Work'!$B$2:$M$2,0),0),0)</f>
        <v>240</v>
      </c>
      <c r="M18" s="20">
        <f ca="1">IFERROR(VLOOKUP($A18,FInal_Dealer,MATCH(M$3,'Final Dealer Work'!$B$2:$M$2,0),0),0)</f>
        <v>0</v>
      </c>
      <c r="N18" s="20">
        <f ca="1">IFERROR(VLOOKUP($A18,FInal_Dealer,MATCH(N$3,'Final Dealer Work'!$B$2:$M$2,0),0),0)</f>
        <v>291</v>
      </c>
      <c r="O18" s="20">
        <f ca="1">IFERROR(VLOOKUP($A18,FInal_Dealer,MATCH(O$3,'Final Dealer Work'!$B$2:$M$2,0),0),0)</f>
        <v>0</v>
      </c>
      <c r="P18" s="20">
        <f ca="1">IFERROR(VLOOKUP($A18,FInal_Dealer,MATCH(P$3,'Final Dealer Work'!$B$2:$M$2,0),0),0)</f>
        <v>0</v>
      </c>
      <c r="Q18" s="20">
        <f ca="1">IFERROR(VLOOKUP($A18,FInal_Dealer,MATCH(Q$3,'Final Dealer Work'!$B$2:$M$2,0),0),0)</f>
        <v>0</v>
      </c>
      <c r="R18" s="20">
        <f ca="1">IFERROR(VLOOKUP($A18,FInal_Dealer,MATCH(R$3,'Final Dealer Work'!$B$2:$M$2,0),0),0)</f>
        <v>0</v>
      </c>
      <c r="S18" s="26">
        <f ca="1">IFERROR(VLOOKUP($A18,FInal_Dealer,MATCH(S$3,'Final Dealer Work'!$B$2:$M$2,0),0),0)</f>
        <v>0</v>
      </c>
      <c r="T18" s="20">
        <f t="shared" ca="1" si="3"/>
        <v>0</v>
      </c>
      <c r="U18" s="20">
        <f t="shared" ca="1" si="3"/>
        <v>0</v>
      </c>
      <c r="V18" s="20">
        <f t="shared" ca="1" si="3"/>
        <v>0</v>
      </c>
      <c r="W18" s="20">
        <f t="shared" ca="1" si="3"/>
        <v>0</v>
      </c>
      <c r="X18" s="20">
        <f t="shared" ca="1" si="3"/>
        <v>0</v>
      </c>
      <c r="Y18" s="20">
        <f t="shared" ca="1" si="3"/>
        <v>0</v>
      </c>
      <c r="Z18" s="20">
        <f t="shared" ca="1" si="3"/>
        <v>0</v>
      </c>
      <c r="AA18" s="20">
        <f t="shared" ca="1" si="3"/>
        <v>0</v>
      </c>
      <c r="AB18" s="20">
        <f t="shared" ca="1" si="3"/>
        <v>0</v>
      </c>
      <c r="AC18" s="17" t="s">
        <v>26</v>
      </c>
    </row>
    <row r="19" spans="1:29" x14ac:dyDescent="0.3">
      <c r="A19" s="17" t="s">
        <v>127</v>
      </c>
      <c r="B19" s="20">
        <f t="shared" ca="1" si="5"/>
        <v>145</v>
      </c>
      <c r="C19" s="20">
        <f t="shared" ca="1" si="5"/>
        <v>150</v>
      </c>
      <c r="D19" s="20">
        <f t="shared" ca="1" si="5"/>
        <v>0</v>
      </c>
      <c r="E19" s="20">
        <f t="shared" ca="1" si="5"/>
        <v>295</v>
      </c>
      <c r="F19" s="20">
        <f t="shared" ca="1" si="5"/>
        <v>0</v>
      </c>
      <c r="G19" s="20">
        <f t="shared" ca="1" si="5"/>
        <v>0</v>
      </c>
      <c r="H19" s="20">
        <f t="shared" ca="1" si="5"/>
        <v>0</v>
      </c>
      <c r="I19" s="20">
        <f t="shared" ca="1" si="5"/>
        <v>0</v>
      </c>
      <c r="J19" s="26">
        <f t="shared" ca="1" si="5"/>
        <v>0</v>
      </c>
      <c r="K19" s="27">
        <f ca="1">IFERROR(VLOOKUP($A19,FInal_Dealer,MATCH(K$3,'Final Dealer Work'!$B$2:$M$2,0),0),0)</f>
        <v>145</v>
      </c>
      <c r="L19" s="20">
        <f ca="1">IFERROR(VLOOKUP($A19,FInal_Dealer,MATCH(L$3,'Final Dealer Work'!$B$2:$M$2,0),0),0)</f>
        <v>150</v>
      </c>
      <c r="M19" s="20">
        <f ca="1">IFERROR(VLOOKUP($A19,FInal_Dealer,MATCH(M$3,'Final Dealer Work'!$B$2:$M$2,0),0),0)</f>
        <v>0</v>
      </c>
      <c r="N19" s="20">
        <f ca="1">IFERROR(VLOOKUP($A19,FInal_Dealer,MATCH(N$3,'Final Dealer Work'!$B$2:$M$2,0),0),0)</f>
        <v>295</v>
      </c>
      <c r="O19" s="20">
        <f ca="1">IFERROR(VLOOKUP($A19,FInal_Dealer,MATCH(O$3,'Final Dealer Work'!$B$2:$M$2,0),0),0)</f>
        <v>0</v>
      </c>
      <c r="P19" s="20">
        <f ca="1">IFERROR(VLOOKUP($A19,FInal_Dealer,MATCH(P$3,'Final Dealer Work'!$B$2:$M$2,0),0),0)</f>
        <v>0</v>
      </c>
      <c r="Q19" s="20">
        <f ca="1">IFERROR(VLOOKUP($A19,FInal_Dealer,MATCH(Q$3,'Final Dealer Work'!$B$2:$M$2,0),0),0)</f>
        <v>0</v>
      </c>
      <c r="R19" s="20">
        <f ca="1">IFERROR(VLOOKUP($A19,FInal_Dealer,MATCH(R$3,'Final Dealer Work'!$B$2:$M$2,0),0),0)</f>
        <v>0</v>
      </c>
      <c r="S19" s="26">
        <f ca="1">IFERROR(VLOOKUP($A19,FInal_Dealer,MATCH(S$3,'Final Dealer Work'!$B$2:$M$2,0),0),0)</f>
        <v>0</v>
      </c>
      <c r="T19" s="20">
        <f t="shared" ca="1" si="3"/>
        <v>0</v>
      </c>
      <c r="U19" s="20">
        <f t="shared" ca="1" si="3"/>
        <v>0</v>
      </c>
      <c r="V19" s="20">
        <f t="shared" ca="1" si="3"/>
        <v>0</v>
      </c>
      <c r="W19" s="20">
        <f t="shared" ref="W19:W43" ca="1" si="6">E19-N19</f>
        <v>0</v>
      </c>
      <c r="X19" s="20">
        <f t="shared" ref="X19:X43" ca="1" si="7">F19-O19</f>
        <v>0</v>
      </c>
      <c r="Y19" s="20">
        <f t="shared" ref="Y19:Y43" ca="1" si="8">G19-P19</f>
        <v>0</v>
      </c>
      <c r="Z19" s="20">
        <f t="shared" ref="Z19:Z43" ca="1" si="9">H19-Q19</f>
        <v>0</v>
      </c>
      <c r="AA19" s="20">
        <f t="shared" ref="AA19:AA43" ca="1" si="10">I19-R19</f>
        <v>0</v>
      </c>
      <c r="AB19" s="20">
        <f t="shared" ref="AB19:AB43" ca="1" si="11">J19-S19</f>
        <v>0</v>
      </c>
      <c r="AC19" s="17" t="s">
        <v>26</v>
      </c>
    </row>
    <row r="20" spans="1:29" x14ac:dyDescent="0.3">
      <c r="A20" s="17" t="s">
        <v>129</v>
      </c>
      <c r="B20" s="20">
        <f t="shared" ca="1" si="5"/>
        <v>90</v>
      </c>
      <c r="C20" s="20">
        <f t="shared" ca="1" si="5"/>
        <v>0</v>
      </c>
      <c r="D20" s="20">
        <f t="shared" ca="1" si="5"/>
        <v>0</v>
      </c>
      <c r="E20" s="20">
        <f t="shared" ca="1" si="5"/>
        <v>90</v>
      </c>
      <c r="F20" s="20">
        <f t="shared" ca="1" si="5"/>
        <v>0</v>
      </c>
      <c r="G20" s="20">
        <f t="shared" ca="1" si="5"/>
        <v>0</v>
      </c>
      <c r="H20" s="20">
        <f t="shared" ca="1" si="5"/>
        <v>0</v>
      </c>
      <c r="I20" s="20">
        <f t="shared" ca="1" si="5"/>
        <v>0</v>
      </c>
      <c r="J20" s="26">
        <f t="shared" ca="1" si="5"/>
        <v>0</v>
      </c>
      <c r="K20" s="27">
        <f ca="1">IFERROR(VLOOKUP($A20,FInal_Dealer,MATCH(K$3,'Final Dealer Work'!$B$2:$M$2,0),0),0)</f>
        <v>90</v>
      </c>
      <c r="L20" s="20">
        <f ca="1">IFERROR(VLOOKUP($A20,FInal_Dealer,MATCH(L$3,'Final Dealer Work'!$B$2:$M$2,0),0),0)</f>
        <v>0</v>
      </c>
      <c r="M20" s="20">
        <f ca="1">IFERROR(VLOOKUP($A20,FInal_Dealer,MATCH(M$3,'Final Dealer Work'!$B$2:$M$2,0),0),0)</f>
        <v>0</v>
      </c>
      <c r="N20" s="20">
        <f ca="1">IFERROR(VLOOKUP($A20,FInal_Dealer,MATCH(N$3,'Final Dealer Work'!$B$2:$M$2,0),0),0)</f>
        <v>90</v>
      </c>
      <c r="O20" s="20">
        <f ca="1">IFERROR(VLOOKUP($A20,FInal_Dealer,MATCH(O$3,'Final Dealer Work'!$B$2:$M$2,0),0),0)</f>
        <v>0</v>
      </c>
      <c r="P20" s="20">
        <f ca="1">IFERROR(VLOOKUP($A20,FInal_Dealer,MATCH(P$3,'Final Dealer Work'!$B$2:$M$2,0),0),0)</f>
        <v>0</v>
      </c>
      <c r="Q20" s="20">
        <f ca="1">IFERROR(VLOOKUP($A20,FInal_Dealer,MATCH(Q$3,'Final Dealer Work'!$B$2:$M$2,0),0),0)</f>
        <v>0</v>
      </c>
      <c r="R20" s="20">
        <f ca="1">IFERROR(VLOOKUP($A20,FInal_Dealer,MATCH(R$3,'Final Dealer Work'!$B$2:$M$2,0),0),0)</f>
        <v>0</v>
      </c>
      <c r="S20" s="26">
        <f ca="1">IFERROR(VLOOKUP($A20,FInal_Dealer,MATCH(S$3,'Final Dealer Work'!$B$2:$M$2,0),0),0)</f>
        <v>0</v>
      </c>
      <c r="T20" s="20">
        <f t="shared" ref="T20:T43" ca="1" si="12">B20-K20</f>
        <v>0</v>
      </c>
      <c r="U20" s="20">
        <f t="shared" ref="U20:U43" ca="1" si="13">C20-L20</f>
        <v>0</v>
      </c>
      <c r="V20" s="20">
        <f t="shared" ref="V20:V43" ca="1" si="14">D20-M20</f>
        <v>0</v>
      </c>
      <c r="W20" s="20">
        <f t="shared" ca="1" si="6"/>
        <v>0</v>
      </c>
      <c r="X20" s="20">
        <f t="shared" ca="1" si="7"/>
        <v>0</v>
      </c>
      <c r="Y20" s="20">
        <f t="shared" ca="1" si="8"/>
        <v>0</v>
      </c>
      <c r="Z20" s="20">
        <f t="shared" ca="1" si="9"/>
        <v>0</v>
      </c>
      <c r="AA20" s="20">
        <f t="shared" ca="1" si="10"/>
        <v>0</v>
      </c>
      <c r="AB20" s="20">
        <f t="shared" ca="1" si="11"/>
        <v>0</v>
      </c>
      <c r="AC20" s="17" t="s">
        <v>26</v>
      </c>
    </row>
    <row r="21" spans="1:29" x14ac:dyDescent="0.3">
      <c r="A21" s="17" t="s">
        <v>128</v>
      </c>
      <c r="B21" s="20">
        <f t="shared" ca="1" si="5"/>
        <v>30</v>
      </c>
      <c r="C21" s="20">
        <f t="shared" ca="1" si="5"/>
        <v>0</v>
      </c>
      <c r="D21" s="20">
        <f t="shared" ca="1" si="5"/>
        <v>0</v>
      </c>
      <c r="E21" s="20">
        <f t="shared" ca="1" si="5"/>
        <v>30</v>
      </c>
      <c r="F21" s="20">
        <f t="shared" ca="1" si="5"/>
        <v>0</v>
      </c>
      <c r="G21" s="20">
        <f t="shared" ca="1" si="5"/>
        <v>0</v>
      </c>
      <c r="H21" s="20">
        <f t="shared" ca="1" si="5"/>
        <v>0</v>
      </c>
      <c r="I21" s="20">
        <f t="shared" ca="1" si="5"/>
        <v>0</v>
      </c>
      <c r="J21" s="26">
        <f t="shared" ca="1" si="5"/>
        <v>0</v>
      </c>
      <c r="K21" s="27">
        <f ca="1">IFERROR(VLOOKUP($A21,FInal_Dealer,MATCH(K$3,'Final Dealer Work'!$B$2:$M$2,0),0),0)</f>
        <v>30</v>
      </c>
      <c r="L21" s="20">
        <f ca="1">IFERROR(VLOOKUP($A21,FInal_Dealer,MATCH(L$3,'Final Dealer Work'!$B$2:$M$2,0),0),0)</f>
        <v>0</v>
      </c>
      <c r="M21" s="20">
        <f ca="1">IFERROR(VLOOKUP($A21,FInal_Dealer,MATCH(M$3,'Final Dealer Work'!$B$2:$M$2,0),0),0)</f>
        <v>0</v>
      </c>
      <c r="N21" s="20">
        <f ca="1">IFERROR(VLOOKUP($A21,FInal_Dealer,MATCH(N$3,'Final Dealer Work'!$B$2:$M$2,0),0),0)</f>
        <v>30</v>
      </c>
      <c r="O21" s="20">
        <f ca="1">IFERROR(VLOOKUP($A21,FInal_Dealer,MATCH(O$3,'Final Dealer Work'!$B$2:$M$2,0),0),0)</f>
        <v>0</v>
      </c>
      <c r="P21" s="20">
        <f ca="1">IFERROR(VLOOKUP($A21,FInal_Dealer,MATCH(P$3,'Final Dealer Work'!$B$2:$M$2,0),0),0)</f>
        <v>0</v>
      </c>
      <c r="Q21" s="20">
        <f ca="1">IFERROR(VLOOKUP($A21,FInal_Dealer,MATCH(Q$3,'Final Dealer Work'!$B$2:$M$2,0),0),0)</f>
        <v>0</v>
      </c>
      <c r="R21" s="20">
        <f ca="1">IFERROR(VLOOKUP($A21,FInal_Dealer,MATCH(R$3,'Final Dealer Work'!$B$2:$M$2,0),0),0)</f>
        <v>0</v>
      </c>
      <c r="S21" s="26">
        <f ca="1">IFERROR(VLOOKUP($A21,FInal_Dealer,MATCH(S$3,'Final Dealer Work'!$B$2:$M$2,0),0),0)</f>
        <v>0</v>
      </c>
      <c r="T21" s="20">
        <f t="shared" ca="1" si="12"/>
        <v>0</v>
      </c>
      <c r="U21" s="20">
        <f t="shared" ca="1" si="13"/>
        <v>0</v>
      </c>
      <c r="V21" s="20">
        <f t="shared" ca="1" si="14"/>
        <v>0</v>
      </c>
      <c r="W21" s="20">
        <f t="shared" ca="1" si="6"/>
        <v>0</v>
      </c>
      <c r="X21" s="20">
        <f t="shared" ca="1" si="7"/>
        <v>0</v>
      </c>
      <c r="Y21" s="20">
        <f t="shared" ca="1" si="8"/>
        <v>0</v>
      </c>
      <c r="Z21" s="20">
        <f t="shared" ca="1" si="9"/>
        <v>0</v>
      </c>
      <c r="AA21" s="20">
        <f t="shared" ca="1" si="10"/>
        <v>0</v>
      </c>
      <c r="AB21" s="20">
        <f t="shared" ca="1" si="11"/>
        <v>0</v>
      </c>
      <c r="AC21" s="17" t="s">
        <v>26</v>
      </c>
    </row>
    <row r="22" spans="1:29" x14ac:dyDescent="0.3">
      <c r="A22" s="17" t="s">
        <v>131</v>
      </c>
      <c r="B22" s="20">
        <f t="shared" ca="1" si="5"/>
        <v>0</v>
      </c>
      <c r="C22" s="20">
        <f t="shared" ca="1" si="5"/>
        <v>20</v>
      </c>
      <c r="D22" s="20">
        <f t="shared" ca="1" si="5"/>
        <v>0</v>
      </c>
      <c r="E22" s="20">
        <f t="shared" ca="1" si="5"/>
        <v>0</v>
      </c>
      <c r="F22" s="20">
        <f t="shared" ca="1" si="5"/>
        <v>0</v>
      </c>
      <c r="G22" s="20">
        <f t="shared" ca="1" si="5"/>
        <v>0</v>
      </c>
      <c r="H22" s="20">
        <f t="shared" ca="1" si="5"/>
        <v>0</v>
      </c>
      <c r="I22" s="20">
        <f t="shared" ca="1" si="5"/>
        <v>0</v>
      </c>
      <c r="J22" s="26">
        <f t="shared" ca="1" si="5"/>
        <v>20</v>
      </c>
      <c r="K22" s="27">
        <f ca="1">IFERROR(VLOOKUP($A22,FInal_Dealer,MATCH(K$3,'Final Dealer Work'!$B$2:$M$2,0),0),0)</f>
        <v>0</v>
      </c>
      <c r="L22" s="20">
        <f ca="1">IFERROR(VLOOKUP($A22,FInal_Dealer,MATCH(L$3,'Final Dealer Work'!$B$2:$M$2,0),0),0)</f>
        <v>20</v>
      </c>
      <c r="M22" s="20">
        <f ca="1">IFERROR(VLOOKUP($A22,FInal_Dealer,MATCH(M$3,'Final Dealer Work'!$B$2:$M$2,0),0),0)</f>
        <v>0</v>
      </c>
      <c r="N22" s="20">
        <f ca="1">IFERROR(VLOOKUP($A22,FInal_Dealer,MATCH(N$3,'Final Dealer Work'!$B$2:$M$2,0),0),0)</f>
        <v>0</v>
      </c>
      <c r="O22" s="20">
        <f ca="1">IFERROR(VLOOKUP($A22,FInal_Dealer,MATCH(O$3,'Final Dealer Work'!$B$2:$M$2,0),0),0)</f>
        <v>0</v>
      </c>
      <c r="P22" s="20">
        <f ca="1">IFERROR(VLOOKUP($A22,FInal_Dealer,MATCH(P$3,'Final Dealer Work'!$B$2:$M$2,0),0),0)</f>
        <v>0</v>
      </c>
      <c r="Q22" s="20">
        <f ca="1">IFERROR(VLOOKUP($A22,FInal_Dealer,MATCH(Q$3,'Final Dealer Work'!$B$2:$M$2,0),0),0)</f>
        <v>0</v>
      </c>
      <c r="R22" s="20">
        <f ca="1">IFERROR(VLOOKUP($A22,FInal_Dealer,MATCH(R$3,'Final Dealer Work'!$B$2:$M$2,0),0),0)</f>
        <v>0</v>
      </c>
      <c r="S22" s="26">
        <f ca="1">IFERROR(VLOOKUP($A22,FInal_Dealer,MATCH(S$3,'Final Dealer Work'!$B$2:$M$2,0),0),0)</f>
        <v>20</v>
      </c>
      <c r="T22" s="20">
        <f t="shared" ca="1" si="12"/>
        <v>0</v>
      </c>
      <c r="U22" s="20">
        <f t="shared" ca="1" si="13"/>
        <v>0</v>
      </c>
      <c r="V22" s="20">
        <f t="shared" ca="1" si="14"/>
        <v>0</v>
      </c>
      <c r="W22" s="20">
        <f t="shared" ca="1" si="6"/>
        <v>0</v>
      </c>
      <c r="X22" s="20">
        <f t="shared" ca="1" si="7"/>
        <v>0</v>
      </c>
      <c r="Y22" s="20">
        <f t="shared" ca="1" si="8"/>
        <v>0</v>
      </c>
      <c r="Z22" s="20">
        <f t="shared" ca="1" si="9"/>
        <v>0</v>
      </c>
      <c r="AA22" s="20">
        <f t="shared" ca="1" si="10"/>
        <v>0</v>
      </c>
      <c r="AB22" s="20">
        <f t="shared" ca="1" si="11"/>
        <v>0</v>
      </c>
      <c r="AC22" s="17" t="s">
        <v>26</v>
      </c>
    </row>
    <row r="23" spans="1:29" x14ac:dyDescent="0.3">
      <c r="A23" s="17" t="s">
        <v>132</v>
      </c>
      <c r="B23" s="20">
        <f t="shared" ca="1" si="5"/>
        <v>0</v>
      </c>
      <c r="C23" s="20">
        <f t="shared" ca="1" si="5"/>
        <v>20</v>
      </c>
      <c r="D23" s="20">
        <f t="shared" ca="1" si="5"/>
        <v>0</v>
      </c>
      <c r="E23" s="20">
        <f t="shared" ca="1" si="5"/>
        <v>10</v>
      </c>
      <c r="F23" s="20">
        <f t="shared" ca="1" si="5"/>
        <v>0</v>
      </c>
      <c r="G23" s="20">
        <f t="shared" ca="1" si="5"/>
        <v>0</v>
      </c>
      <c r="H23" s="20">
        <f t="shared" ca="1" si="5"/>
        <v>0</v>
      </c>
      <c r="I23" s="20">
        <f t="shared" ca="1" si="5"/>
        <v>0</v>
      </c>
      <c r="J23" s="26">
        <f t="shared" ca="1" si="5"/>
        <v>10</v>
      </c>
      <c r="K23" s="27">
        <f ca="1">IFERROR(VLOOKUP($A23,FInal_Dealer,MATCH(K$3,'Final Dealer Work'!$B$2:$M$2,0),0),0)</f>
        <v>0</v>
      </c>
      <c r="L23" s="20">
        <f ca="1">IFERROR(VLOOKUP($A23,FInal_Dealer,MATCH(L$3,'Final Dealer Work'!$B$2:$M$2,0),0),0)</f>
        <v>20</v>
      </c>
      <c r="M23" s="20">
        <f ca="1">IFERROR(VLOOKUP($A23,FInal_Dealer,MATCH(M$3,'Final Dealer Work'!$B$2:$M$2,0),0),0)</f>
        <v>0</v>
      </c>
      <c r="N23" s="20">
        <f ca="1">IFERROR(VLOOKUP($A23,FInal_Dealer,MATCH(N$3,'Final Dealer Work'!$B$2:$M$2,0),0),0)</f>
        <v>10</v>
      </c>
      <c r="O23" s="20">
        <f ca="1">IFERROR(VLOOKUP($A23,FInal_Dealer,MATCH(O$3,'Final Dealer Work'!$B$2:$M$2,0),0),0)</f>
        <v>0</v>
      </c>
      <c r="P23" s="20">
        <f ca="1">IFERROR(VLOOKUP($A23,FInal_Dealer,MATCH(P$3,'Final Dealer Work'!$B$2:$M$2,0),0),0)</f>
        <v>0</v>
      </c>
      <c r="Q23" s="20">
        <f ca="1">IFERROR(VLOOKUP($A23,FInal_Dealer,MATCH(Q$3,'Final Dealer Work'!$B$2:$M$2,0),0),0)</f>
        <v>0</v>
      </c>
      <c r="R23" s="20">
        <f ca="1">IFERROR(VLOOKUP($A23,FInal_Dealer,MATCH(R$3,'Final Dealer Work'!$B$2:$M$2,0),0),0)</f>
        <v>0</v>
      </c>
      <c r="S23" s="26">
        <f ca="1">IFERROR(VLOOKUP($A23,FInal_Dealer,MATCH(S$3,'Final Dealer Work'!$B$2:$M$2,0),0),0)</f>
        <v>10</v>
      </c>
      <c r="T23" s="20">
        <f t="shared" ca="1" si="12"/>
        <v>0</v>
      </c>
      <c r="U23" s="20">
        <f t="shared" ca="1" si="13"/>
        <v>0</v>
      </c>
      <c r="V23" s="20">
        <f t="shared" ca="1" si="14"/>
        <v>0</v>
      </c>
      <c r="W23" s="20">
        <f t="shared" ca="1" si="6"/>
        <v>0</v>
      </c>
      <c r="X23" s="20">
        <f t="shared" ca="1" si="7"/>
        <v>0</v>
      </c>
      <c r="Y23" s="20">
        <f t="shared" ca="1" si="8"/>
        <v>0</v>
      </c>
      <c r="Z23" s="20">
        <f t="shared" ca="1" si="9"/>
        <v>0</v>
      </c>
      <c r="AA23" s="20">
        <f t="shared" ca="1" si="10"/>
        <v>0</v>
      </c>
      <c r="AB23" s="20">
        <f t="shared" ca="1" si="11"/>
        <v>0</v>
      </c>
      <c r="AC23" s="17" t="s">
        <v>26</v>
      </c>
    </row>
    <row r="24" spans="1:29" x14ac:dyDescent="0.3">
      <c r="A24" s="17" t="s">
        <v>130</v>
      </c>
      <c r="B24" s="20">
        <f t="shared" ca="1" si="5"/>
        <v>38</v>
      </c>
      <c r="C24" s="20">
        <f t="shared" ca="1" si="5"/>
        <v>50</v>
      </c>
      <c r="D24" s="20">
        <f t="shared" ca="1" si="5"/>
        <v>0</v>
      </c>
      <c r="E24" s="20">
        <f t="shared" ca="1" si="5"/>
        <v>88</v>
      </c>
      <c r="F24" s="20">
        <f t="shared" ca="1" si="5"/>
        <v>0</v>
      </c>
      <c r="G24" s="20">
        <f t="shared" ca="1" si="5"/>
        <v>0</v>
      </c>
      <c r="H24" s="20">
        <f t="shared" ca="1" si="5"/>
        <v>0</v>
      </c>
      <c r="I24" s="20">
        <f t="shared" ca="1" si="5"/>
        <v>0</v>
      </c>
      <c r="J24" s="26">
        <f t="shared" ca="1" si="5"/>
        <v>0</v>
      </c>
      <c r="K24" s="27">
        <f ca="1">IFERROR(VLOOKUP($A24,FInal_Dealer,MATCH(K$3,'Final Dealer Work'!$B$2:$M$2,0),0),0)</f>
        <v>38</v>
      </c>
      <c r="L24" s="20">
        <f ca="1">IFERROR(VLOOKUP($A24,FInal_Dealer,MATCH(L$3,'Final Dealer Work'!$B$2:$M$2,0),0),0)</f>
        <v>50</v>
      </c>
      <c r="M24" s="20">
        <f ca="1">IFERROR(VLOOKUP($A24,FInal_Dealer,MATCH(M$3,'Final Dealer Work'!$B$2:$M$2,0),0),0)</f>
        <v>0</v>
      </c>
      <c r="N24" s="20">
        <f ca="1">IFERROR(VLOOKUP($A24,FInal_Dealer,MATCH(N$3,'Final Dealer Work'!$B$2:$M$2,0),0),0)</f>
        <v>88</v>
      </c>
      <c r="O24" s="20">
        <f ca="1">IFERROR(VLOOKUP($A24,FInal_Dealer,MATCH(O$3,'Final Dealer Work'!$B$2:$M$2,0),0),0)</f>
        <v>0</v>
      </c>
      <c r="P24" s="20">
        <f ca="1">IFERROR(VLOOKUP($A24,FInal_Dealer,MATCH(P$3,'Final Dealer Work'!$B$2:$M$2,0),0),0)</f>
        <v>0</v>
      </c>
      <c r="Q24" s="20">
        <f ca="1">IFERROR(VLOOKUP($A24,FInal_Dealer,MATCH(Q$3,'Final Dealer Work'!$B$2:$M$2,0),0),0)</f>
        <v>0</v>
      </c>
      <c r="R24" s="20">
        <f ca="1">IFERROR(VLOOKUP($A24,FInal_Dealer,MATCH(R$3,'Final Dealer Work'!$B$2:$M$2,0),0),0)</f>
        <v>0</v>
      </c>
      <c r="S24" s="26">
        <f ca="1">IFERROR(VLOOKUP($A24,FInal_Dealer,MATCH(S$3,'Final Dealer Work'!$B$2:$M$2,0),0),0)</f>
        <v>0</v>
      </c>
      <c r="T24" s="20">
        <f t="shared" ca="1" si="12"/>
        <v>0</v>
      </c>
      <c r="U24" s="20">
        <f t="shared" ca="1" si="13"/>
        <v>0</v>
      </c>
      <c r="V24" s="20">
        <f t="shared" ca="1" si="14"/>
        <v>0</v>
      </c>
      <c r="W24" s="20">
        <f t="shared" ca="1" si="6"/>
        <v>0</v>
      </c>
      <c r="X24" s="20">
        <f t="shared" ca="1" si="7"/>
        <v>0</v>
      </c>
      <c r="Y24" s="20">
        <f t="shared" ca="1" si="8"/>
        <v>0</v>
      </c>
      <c r="Z24" s="20">
        <f t="shared" ca="1" si="9"/>
        <v>0</v>
      </c>
      <c r="AA24" s="20">
        <f t="shared" ca="1" si="10"/>
        <v>0</v>
      </c>
      <c r="AB24" s="20">
        <f t="shared" ca="1" si="11"/>
        <v>0</v>
      </c>
      <c r="AC24" s="17" t="s">
        <v>26</v>
      </c>
    </row>
    <row r="25" spans="1:29" x14ac:dyDescent="0.3">
      <c r="A25" s="17" t="s">
        <v>133</v>
      </c>
      <c r="B25" s="20">
        <f t="shared" ca="1" si="5"/>
        <v>80</v>
      </c>
      <c r="C25" s="20">
        <f t="shared" ca="1" si="5"/>
        <v>50</v>
      </c>
      <c r="D25" s="20">
        <f t="shared" ca="1" si="5"/>
        <v>0</v>
      </c>
      <c r="E25" s="20">
        <f t="shared" ca="1" si="5"/>
        <v>130</v>
      </c>
      <c r="F25" s="20">
        <f t="shared" ca="1" si="5"/>
        <v>0</v>
      </c>
      <c r="G25" s="20">
        <f t="shared" ca="1" si="5"/>
        <v>0</v>
      </c>
      <c r="H25" s="20">
        <f t="shared" ca="1" si="5"/>
        <v>0</v>
      </c>
      <c r="I25" s="20">
        <f t="shared" ca="1" si="5"/>
        <v>0</v>
      </c>
      <c r="J25" s="26">
        <f t="shared" ca="1" si="5"/>
        <v>0</v>
      </c>
      <c r="K25" s="27">
        <f ca="1">IFERROR(VLOOKUP($A25,FInal_Dealer,MATCH(K$3,'Final Dealer Work'!$B$2:$M$2,0),0),0)</f>
        <v>80</v>
      </c>
      <c r="L25" s="20">
        <f ca="1">IFERROR(VLOOKUP($A25,FInal_Dealer,MATCH(L$3,'Final Dealer Work'!$B$2:$M$2,0),0),0)</f>
        <v>50</v>
      </c>
      <c r="M25" s="20">
        <f ca="1">IFERROR(VLOOKUP($A25,FInal_Dealer,MATCH(M$3,'Final Dealer Work'!$B$2:$M$2,0),0),0)</f>
        <v>0</v>
      </c>
      <c r="N25" s="20">
        <f ca="1">IFERROR(VLOOKUP($A25,FInal_Dealer,MATCH(N$3,'Final Dealer Work'!$B$2:$M$2,0),0),0)</f>
        <v>130</v>
      </c>
      <c r="O25" s="20">
        <f ca="1">IFERROR(VLOOKUP($A25,FInal_Dealer,MATCH(O$3,'Final Dealer Work'!$B$2:$M$2,0),0),0)</f>
        <v>0</v>
      </c>
      <c r="P25" s="20">
        <f ca="1">IFERROR(VLOOKUP($A25,FInal_Dealer,MATCH(P$3,'Final Dealer Work'!$B$2:$M$2,0),0),0)</f>
        <v>0</v>
      </c>
      <c r="Q25" s="20">
        <f ca="1">IFERROR(VLOOKUP($A25,FInal_Dealer,MATCH(Q$3,'Final Dealer Work'!$B$2:$M$2,0),0),0)</f>
        <v>0</v>
      </c>
      <c r="R25" s="20">
        <f ca="1">IFERROR(VLOOKUP($A25,FInal_Dealer,MATCH(R$3,'Final Dealer Work'!$B$2:$M$2,0),0),0)</f>
        <v>0</v>
      </c>
      <c r="S25" s="26">
        <f ca="1">IFERROR(VLOOKUP($A25,FInal_Dealer,MATCH(S$3,'Final Dealer Work'!$B$2:$M$2,0),0),0)</f>
        <v>0</v>
      </c>
      <c r="T25" s="20">
        <f t="shared" ca="1" si="12"/>
        <v>0</v>
      </c>
      <c r="U25" s="20">
        <f t="shared" ca="1" si="13"/>
        <v>0</v>
      </c>
      <c r="V25" s="20">
        <f t="shared" ca="1" si="14"/>
        <v>0</v>
      </c>
      <c r="W25" s="20">
        <f t="shared" ca="1" si="6"/>
        <v>0</v>
      </c>
      <c r="X25" s="20">
        <f t="shared" ca="1" si="7"/>
        <v>0</v>
      </c>
      <c r="Y25" s="20">
        <f t="shared" ca="1" si="8"/>
        <v>0</v>
      </c>
      <c r="Z25" s="20">
        <f t="shared" ca="1" si="9"/>
        <v>0</v>
      </c>
      <c r="AA25" s="20">
        <f t="shared" ca="1" si="10"/>
        <v>0</v>
      </c>
      <c r="AB25" s="20">
        <f t="shared" ca="1" si="11"/>
        <v>0</v>
      </c>
      <c r="AC25" s="17" t="s">
        <v>26</v>
      </c>
    </row>
    <row r="26" spans="1:29" x14ac:dyDescent="0.3">
      <c r="A26" s="17" t="s">
        <v>135</v>
      </c>
      <c r="B26" s="20">
        <f t="shared" ca="1" si="5"/>
        <v>0</v>
      </c>
      <c r="C26" s="20">
        <f t="shared" ca="1" si="5"/>
        <v>120</v>
      </c>
      <c r="D26" s="20">
        <f t="shared" ca="1" si="5"/>
        <v>0</v>
      </c>
      <c r="E26" s="20">
        <f t="shared" ca="1" si="5"/>
        <v>0</v>
      </c>
      <c r="F26" s="20">
        <f t="shared" ca="1" si="5"/>
        <v>0</v>
      </c>
      <c r="G26" s="20">
        <f t="shared" ca="1" si="5"/>
        <v>0</v>
      </c>
      <c r="H26" s="20">
        <f t="shared" ca="1" si="5"/>
        <v>0</v>
      </c>
      <c r="I26" s="20">
        <f t="shared" ca="1" si="5"/>
        <v>0</v>
      </c>
      <c r="J26" s="26">
        <f t="shared" ca="1" si="5"/>
        <v>120</v>
      </c>
      <c r="K26" s="27">
        <f ca="1">IFERROR(VLOOKUP($A26,FInal_Dealer,MATCH(K$3,'Final Dealer Work'!$B$2:$M$2,0),0),0)</f>
        <v>0</v>
      </c>
      <c r="L26" s="20">
        <f ca="1">IFERROR(VLOOKUP($A26,FInal_Dealer,MATCH(L$3,'Final Dealer Work'!$B$2:$M$2,0),0),0)</f>
        <v>120</v>
      </c>
      <c r="M26" s="20">
        <f ca="1">IFERROR(VLOOKUP($A26,FInal_Dealer,MATCH(M$3,'Final Dealer Work'!$B$2:$M$2,0),0),0)</f>
        <v>0</v>
      </c>
      <c r="N26" s="20">
        <f ca="1">IFERROR(VLOOKUP($A26,FInal_Dealer,MATCH(N$3,'Final Dealer Work'!$B$2:$M$2,0),0),0)</f>
        <v>0</v>
      </c>
      <c r="O26" s="20">
        <f ca="1">IFERROR(VLOOKUP($A26,FInal_Dealer,MATCH(O$3,'Final Dealer Work'!$B$2:$M$2,0),0),0)</f>
        <v>0</v>
      </c>
      <c r="P26" s="20">
        <f ca="1">IFERROR(VLOOKUP($A26,FInal_Dealer,MATCH(P$3,'Final Dealer Work'!$B$2:$M$2,0),0),0)</f>
        <v>0</v>
      </c>
      <c r="Q26" s="20">
        <f ca="1">IFERROR(VLOOKUP($A26,FInal_Dealer,MATCH(Q$3,'Final Dealer Work'!$B$2:$M$2,0),0),0)</f>
        <v>0</v>
      </c>
      <c r="R26" s="20">
        <f ca="1">IFERROR(VLOOKUP($A26,FInal_Dealer,MATCH(R$3,'Final Dealer Work'!$B$2:$M$2,0),0),0)</f>
        <v>0</v>
      </c>
      <c r="S26" s="26">
        <f ca="1">IFERROR(VLOOKUP($A26,FInal_Dealer,MATCH(S$3,'Final Dealer Work'!$B$2:$M$2,0),0),0)</f>
        <v>120</v>
      </c>
      <c r="T26" s="20">
        <f t="shared" ca="1" si="12"/>
        <v>0</v>
      </c>
      <c r="U26" s="20">
        <f t="shared" ca="1" si="13"/>
        <v>0</v>
      </c>
      <c r="V26" s="20">
        <f t="shared" ca="1" si="14"/>
        <v>0</v>
      </c>
      <c r="W26" s="20">
        <f t="shared" ca="1" si="6"/>
        <v>0</v>
      </c>
      <c r="X26" s="20">
        <f t="shared" ca="1" si="7"/>
        <v>0</v>
      </c>
      <c r="Y26" s="20">
        <f t="shared" ca="1" si="8"/>
        <v>0</v>
      </c>
      <c r="Z26" s="20">
        <f t="shared" ca="1" si="9"/>
        <v>0</v>
      </c>
      <c r="AA26" s="20">
        <f t="shared" ca="1" si="10"/>
        <v>0</v>
      </c>
      <c r="AB26" s="20">
        <f t="shared" ca="1" si="11"/>
        <v>0</v>
      </c>
      <c r="AC26" s="17" t="s">
        <v>26</v>
      </c>
    </row>
    <row r="27" spans="1:29" x14ac:dyDescent="0.3">
      <c r="A27" s="17" t="s">
        <v>134</v>
      </c>
      <c r="B27" s="20">
        <f t="shared" ca="1" si="5"/>
        <v>0</v>
      </c>
      <c r="C27" s="20">
        <f t="shared" ca="1" si="5"/>
        <v>80</v>
      </c>
      <c r="D27" s="20">
        <f t="shared" ca="1" si="5"/>
        <v>0</v>
      </c>
      <c r="E27" s="20">
        <f t="shared" ca="1" si="5"/>
        <v>0</v>
      </c>
      <c r="F27" s="20">
        <f t="shared" ca="1" si="5"/>
        <v>0</v>
      </c>
      <c r="G27" s="20">
        <f t="shared" ca="1" si="5"/>
        <v>0</v>
      </c>
      <c r="H27" s="20">
        <f t="shared" ca="1" si="5"/>
        <v>0</v>
      </c>
      <c r="I27" s="20">
        <f t="shared" ca="1" si="5"/>
        <v>0</v>
      </c>
      <c r="J27" s="26">
        <f t="shared" ca="1" si="5"/>
        <v>80</v>
      </c>
      <c r="K27" s="27">
        <f ca="1">IFERROR(VLOOKUP($A27,FInal_Dealer,MATCH(K$3,'Final Dealer Work'!$B$2:$M$2,0),0),0)</f>
        <v>0</v>
      </c>
      <c r="L27" s="20">
        <f ca="1">IFERROR(VLOOKUP($A27,FInal_Dealer,MATCH(L$3,'Final Dealer Work'!$B$2:$M$2,0),0),0)</f>
        <v>80</v>
      </c>
      <c r="M27" s="20">
        <f ca="1">IFERROR(VLOOKUP($A27,FInal_Dealer,MATCH(M$3,'Final Dealer Work'!$B$2:$M$2,0),0),0)</f>
        <v>0</v>
      </c>
      <c r="N27" s="20">
        <f ca="1">IFERROR(VLOOKUP($A27,FInal_Dealer,MATCH(N$3,'Final Dealer Work'!$B$2:$M$2,0),0),0)</f>
        <v>0</v>
      </c>
      <c r="O27" s="20">
        <f ca="1">IFERROR(VLOOKUP($A27,FInal_Dealer,MATCH(O$3,'Final Dealer Work'!$B$2:$M$2,0),0),0)</f>
        <v>0</v>
      </c>
      <c r="P27" s="20">
        <f ca="1">IFERROR(VLOOKUP($A27,FInal_Dealer,MATCH(P$3,'Final Dealer Work'!$B$2:$M$2,0),0),0)</f>
        <v>0</v>
      </c>
      <c r="Q27" s="20">
        <f ca="1">IFERROR(VLOOKUP($A27,FInal_Dealer,MATCH(Q$3,'Final Dealer Work'!$B$2:$M$2,0),0),0)</f>
        <v>0</v>
      </c>
      <c r="R27" s="20">
        <f ca="1">IFERROR(VLOOKUP($A27,FInal_Dealer,MATCH(R$3,'Final Dealer Work'!$B$2:$M$2,0),0),0)</f>
        <v>0</v>
      </c>
      <c r="S27" s="26">
        <f ca="1">IFERROR(VLOOKUP($A27,FInal_Dealer,MATCH(S$3,'Final Dealer Work'!$B$2:$M$2,0),0),0)</f>
        <v>80</v>
      </c>
      <c r="T27" s="20">
        <f t="shared" ca="1" si="12"/>
        <v>0</v>
      </c>
      <c r="U27" s="20">
        <f t="shared" ca="1" si="13"/>
        <v>0</v>
      </c>
      <c r="V27" s="20">
        <f t="shared" ca="1" si="14"/>
        <v>0</v>
      </c>
      <c r="W27" s="20">
        <f t="shared" ca="1" si="6"/>
        <v>0</v>
      </c>
      <c r="X27" s="20">
        <f t="shared" ca="1" si="7"/>
        <v>0</v>
      </c>
      <c r="Y27" s="20">
        <f t="shared" ca="1" si="8"/>
        <v>0</v>
      </c>
      <c r="Z27" s="20">
        <f t="shared" ca="1" si="9"/>
        <v>0</v>
      </c>
      <c r="AA27" s="20">
        <f t="shared" ca="1" si="10"/>
        <v>0</v>
      </c>
      <c r="AB27" s="20">
        <f t="shared" ca="1" si="11"/>
        <v>0</v>
      </c>
      <c r="AC27" s="17" t="s">
        <v>26</v>
      </c>
    </row>
    <row r="28" spans="1:29" x14ac:dyDescent="0.3">
      <c r="A28" s="17" t="s">
        <v>136</v>
      </c>
      <c r="B28" s="20">
        <f t="shared" ca="1" si="5"/>
        <v>40</v>
      </c>
      <c r="C28" s="20">
        <f t="shared" ca="1" si="5"/>
        <v>0</v>
      </c>
      <c r="D28" s="20">
        <f t="shared" ca="1" si="5"/>
        <v>0</v>
      </c>
      <c r="E28" s="20">
        <f t="shared" ca="1" si="5"/>
        <v>40</v>
      </c>
      <c r="F28" s="20">
        <f t="shared" ca="1" si="5"/>
        <v>0</v>
      </c>
      <c r="G28" s="20">
        <f t="shared" ca="1" si="5"/>
        <v>0</v>
      </c>
      <c r="H28" s="20">
        <f t="shared" ca="1" si="5"/>
        <v>0</v>
      </c>
      <c r="I28" s="20">
        <f t="shared" ca="1" si="5"/>
        <v>0</v>
      </c>
      <c r="J28" s="26">
        <f t="shared" ca="1" si="5"/>
        <v>0</v>
      </c>
      <c r="K28" s="27">
        <f ca="1">IFERROR(VLOOKUP($A28,FInal_Dealer,MATCH(K$3,'Final Dealer Work'!$B$2:$M$2,0),0),0)</f>
        <v>40</v>
      </c>
      <c r="L28" s="20">
        <f ca="1">IFERROR(VLOOKUP($A28,FInal_Dealer,MATCH(L$3,'Final Dealer Work'!$B$2:$M$2,0),0),0)</f>
        <v>0</v>
      </c>
      <c r="M28" s="20">
        <f ca="1">IFERROR(VLOOKUP($A28,FInal_Dealer,MATCH(M$3,'Final Dealer Work'!$B$2:$M$2,0),0),0)</f>
        <v>0</v>
      </c>
      <c r="N28" s="20">
        <f ca="1">IFERROR(VLOOKUP($A28,FInal_Dealer,MATCH(N$3,'Final Dealer Work'!$B$2:$M$2,0),0),0)</f>
        <v>40</v>
      </c>
      <c r="O28" s="20">
        <f ca="1">IFERROR(VLOOKUP($A28,FInal_Dealer,MATCH(O$3,'Final Dealer Work'!$B$2:$M$2,0),0),0)</f>
        <v>0</v>
      </c>
      <c r="P28" s="20">
        <f ca="1">IFERROR(VLOOKUP($A28,FInal_Dealer,MATCH(P$3,'Final Dealer Work'!$B$2:$M$2,0),0),0)</f>
        <v>0</v>
      </c>
      <c r="Q28" s="20">
        <f ca="1">IFERROR(VLOOKUP($A28,FInal_Dealer,MATCH(Q$3,'Final Dealer Work'!$B$2:$M$2,0),0),0)</f>
        <v>0</v>
      </c>
      <c r="R28" s="20">
        <f ca="1">IFERROR(VLOOKUP($A28,FInal_Dealer,MATCH(R$3,'Final Dealer Work'!$B$2:$M$2,0),0),0)</f>
        <v>0</v>
      </c>
      <c r="S28" s="26">
        <f ca="1">IFERROR(VLOOKUP($A28,FInal_Dealer,MATCH(S$3,'Final Dealer Work'!$B$2:$M$2,0),0),0)</f>
        <v>0</v>
      </c>
      <c r="T28" s="20">
        <f t="shared" ca="1" si="12"/>
        <v>0</v>
      </c>
      <c r="U28" s="20">
        <f t="shared" ca="1" si="13"/>
        <v>0</v>
      </c>
      <c r="V28" s="20">
        <f t="shared" ca="1" si="14"/>
        <v>0</v>
      </c>
      <c r="W28" s="20">
        <f t="shared" ca="1" si="6"/>
        <v>0</v>
      </c>
      <c r="X28" s="20">
        <f t="shared" ca="1" si="7"/>
        <v>0</v>
      </c>
      <c r="Y28" s="20">
        <f t="shared" ca="1" si="8"/>
        <v>0</v>
      </c>
      <c r="Z28" s="20">
        <f t="shared" ca="1" si="9"/>
        <v>0</v>
      </c>
      <c r="AA28" s="20">
        <f t="shared" ca="1" si="10"/>
        <v>0</v>
      </c>
      <c r="AB28" s="20">
        <f t="shared" ca="1" si="11"/>
        <v>0</v>
      </c>
      <c r="AC28" s="17" t="s">
        <v>26</v>
      </c>
    </row>
    <row r="29" spans="1:29" x14ac:dyDescent="0.3">
      <c r="A29" s="17" t="s">
        <v>138</v>
      </c>
      <c r="B29" s="20">
        <f t="shared" ca="1" si="5"/>
        <v>0</v>
      </c>
      <c r="C29" s="20">
        <f t="shared" ca="1" si="5"/>
        <v>50</v>
      </c>
      <c r="D29" s="20">
        <f t="shared" ca="1" si="5"/>
        <v>0</v>
      </c>
      <c r="E29" s="20">
        <f t="shared" ca="1" si="5"/>
        <v>50</v>
      </c>
      <c r="F29" s="20">
        <f t="shared" ca="1" si="5"/>
        <v>0</v>
      </c>
      <c r="G29" s="20">
        <f t="shared" ca="1" si="5"/>
        <v>0</v>
      </c>
      <c r="H29" s="20">
        <f t="shared" ca="1" si="5"/>
        <v>0</v>
      </c>
      <c r="I29" s="20">
        <f t="shared" ca="1" si="5"/>
        <v>0</v>
      </c>
      <c r="J29" s="26">
        <f t="shared" ca="1" si="5"/>
        <v>0</v>
      </c>
      <c r="K29" s="27">
        <f ca="1">IFERROR(VLOOKUP($A29,FInal_Dealer,MATCH(K$3,'Final Dealer Work'!$B$2:$M$2,0),0),0)</f>
        <v>0</v>
      </c>
      <c r="L29" s="20">
        <f ca="1">IFERROR(VLOOKUP($A29,FInal_Dealer,MATCH(L$3,'Final Dealer Work'!$B$2:$M$2,0),0),0)</f>
        <v>50</v>
      </c>
      <c r="M29" s="20">
        <f ca="1">IFERROR(VLOOKUP($A29,FInal_Dealer,MATCH(M$3,'Final Dealer Work'!$B$2:$M$2,0),0),0)</f>
        <v>0</v>
      </c>
      <c r="N29" s="20">
        <f ca="1">IFERROR(VLOOKUP($A29,FInal_Dealer,MATCH(N$3,'Final Dealer Work'!$B$2:$M$2,0),0),0)</f>
        <v>50</v>
      </c>
      <c r="O29" s="20">
        <f ca="1">IFERROR(VLOOKUP($A29,FInal_Dealer,MATCH(O$3,'Final Dealer Work'!$B$2:$M$2,0),0),0)</f>
        <v>0</v>
      </c>
      <c r="P29" s="20">
        <f ca="1">IFERROR(VLOOKUP($A29,FInal_Dealer,MATCH(P$3,'Final Dealer Work'!$B$2:$M$2,0),0),0)</f>
        <v>0</v>
      </c>
      <c r="Q29" s="20">
        <f ca="1">IFERROR(VLOOKUP($A29,FInal_Dealer,MATCH(Q$3,'Final Dealer Work'!$B$2:$M$2,0),0),0)</f>
        <v>0</v>
      </c>
      <c r="R29" s="20">
        <f ca="1">IFERROR(VLOOKUP($A29,FInal_Dealer,MATCH(R$3,'Final Dealer Work'!$B$2:$M$2,0),0),0)</f>
        <v>0</v>
      </c>
      <c r="S29" s="26">
        <f ca="1">IFERROR(VLOOKUP($A29,FInal_Dealer,MATCH(S$3,'Final Dealer Work'!$B$2:$M$2,0),0),0)</f>
        <v>0</v>
      </c>
      <c r="T29" s="20">
        <f t="shared" ca="1" si="12"/>
        <v>0</v>
      </c>
      <c r="U29" s="20">
        <f t="shared" ca="1" si="13"/>
        <v>0</v>
      </c>
      <c r="V29" s="20">
        <f t="shared" ca="1" si="14"/>
        <v>0</v>
      </c>
      <c r="W29" s="20">
        <f t="shared" ca="1" si="6"/>
        <v>0</v>
      </c>
      <c r="X29" s="20">
        <f t="shared" ca="1" si="7"/>
        <v>0</v>
      </c>
      <c r="Y29" s="20">
        <f t="shared" ca="1" si="8"/>
        <v>0</v>
      </c>
      <c r="Z29" s="20">
        <f t="shared" ca="1" si="9"/>
        <v>0</v>
      </c>
      <c r="AA29" s="20">
        <f t="shared" ca="1" si="10"/>
        <v>0</v>
      </c>
      <c r="AB29" s="20">
        <f t="shared" ca="1" si="11"/>
        <v>0</v>
      </c>
      <c r="AC29" s="17" t="s">
        <v>26</v>
      </c>
    </row>
    <row r="30" spans="1:29" x14ac:dyDescent="0.3">
      <c r="A30" s="17" t="s">
        <v>140</v>
      </c>
      <c r="B30" s="20">
        <f t="shared" ca="1" si="5"/>
        <v>0</v>
      </c>
      <c r="C30" s="20">
        <f t="shared" ca="1" si="5"/>
        <v>60</v>
      </c>
      <c r="D30" s="20">
        <f t="shared" ca="1" si="5"/>
        <v>0</v>
      </c>
      <c r="E30" s="20">
        <f t="shared" ca="1" si="5"/>
        <v>50</v>
      </c>
      <c r="F30" s="20">
        <f t="shared" ca="1" si="5"/>
        <v>0</v>
      </c>
      <c r="G30" s="20">
        <f t="shared" ca="1" si="5"/>
        <v>0</v>
      </c>
      <c r="H30" s="20">
        <f t="shared" ca="1" si="5"/>
        <v>0</v>
      </c>
      <c r="I30" s="20">
        <f t="shared" ca="1" si="5"/>
        <v>0</v>
      </c>
      <c r="J30" s="26">
        <f t="shared" ca="1" si="5"/>
        <v>10</v>
      </c>
      <c r="K30" s="27">
        <f ca="1">IFERROR(VLOOKUP($A30,FInal_Dealer,MATCH(K$3,'Final Dealer Work'!$B$2:$M$2,0),0),0)</f>
        <v>0</v>
      </c>
      <c r="L30" s="20">
        <f ca="1">IFERROR(VLOOKUP($A30,FInal_Dealer,MATCH(L$3,'Final Dealer Work'!$B$2:$M$2,0),0),0)</f>
        <v>60</v>
      </c>
      <c r="M30" s="20">
        <f ca="1">IFERROR(VLOOKUP($A30,FInal_Dealer,MATCH(M$3,'Final Dealer Work'!$B$2:$M$2,0),0),0)</f>
        <v>0</v>
      </c>
      <c r="N30" s="20">
        <f ca="1">IFERROR(VLOOKUP($A30,FInal_Dealer,MATCH(N$3,'Final Dealer Work'!$B$2:$M$2,0),0),0)</f>
        <v>50</v>
      </c>
      <c r="O30" s="20">
        <f ca="1">IFERROR(VLOOKUP($A30,FInal_Dealer,MATCH(O$3,'Final Dealer Work'!$B$2:$M$2,0),0),0)</f>
        <v>0</v>
      </c>
      <c r="P30" s="20">
        <f ca="1">IFERROR(VLOOKUP($A30,FInal_Dealer,MATCH(P$3,'Final Dealer Work'!$B$2:$M$2,0),0),0)</f>
        <v>0</v>
      </c>
      <c r="Q30" s="20">
        <f ca="1">IFERROR(VLOOKUP($A30,FInal_Dealer,MATCH(Q$3,'Final Dealer Work'!$B$2:$M$2,0),0),0)</f>
        <v>0</v>
      </c>
      <c r="R30" s="20">
        <f ca="1">IFERROR(VLOOKUP($A30,FInal_Dealer,MATCH(R$3,'Final Dealer Work'!$B$2:$M$2,0),0),0)</f>
        <v>0</v>
      </c>
      <c r="S30" s="26">
        <f ca="1">IFERROR(VLOOKUP($A30,FInal_Dealer,MATCH(S$3,'Final Dealer Work'!$B$2:$M$2,0),0),0)</f>
        <v>10</v>
      </c>
      <c r="T30" s="20">
        <f t="shared" ca="1" si="12"/>
        <v>0</v>
      </c>
      <c r="U30" s="20">
        <f t="shared" ca="1" si="13"/>
        <v>0</v>
      </c>
      <c r="V30" s="20">
        <f t="shared" ca="1" si="14"/>
        <v>0</v>
      </c>
      <c r="W30" s="20">
        <f t="shared" ca="1" si="6"/>
        <v>0</v>
      </c>
      <c r="X30" s="20">
        <f t="shared" ca="1" si="7"/>
        <v>0</v>
      </c>
      <c r="Y30" s="20">
        <f t="shared" ca="1" si="8"/>
        <v>0</v>
      </c>
      <c r="Z30" s="20">
        <f t="shared" ca="1" si="9"/>
        <v>0</v>
      </c>
      <c r="AA30" s="20">
        <f t="shared" ca="1" si="10"/>
        <v>0</v>
      </c>
      <c r="AB30" s="20">
        <f t="shared" ca="1" si="11"/>
        <v>0</v>
      </c>
      <c r="AC30" s="17" t="s">
        <v>26</v>
      </c>
    </row>
    <row r="31" spans="1:29" x14ac:dyDescent="0.3">
      <c r="A31" s="17" t="s">
        <v>139</v>
      </c>
      <c r="B31" s="20">
        <f t="shared" ca="1" si="5"/>
        <v>0</v>
      </c>
      <c r="C31" s="20">
        <f t="shared" ca="1" si="5"/>
        <v>80</v>
      </c>
      <c r="D31" s="20">
        <f t="shared" ca="1" si="5"/>
        <v>0</v>
      </c>
      <c r="E31" s="20">
        <f t="shared" ca="1" si="5"/>
        <v>9</v>
      </c>
      <c r="F31" s="20">
        <f t="shared" ca="1" si="5"/>
        <v>0</v>
      </c>
      <c r="G31" s="20">
        <f t="shared" ca="1" si="5"/>
        <v>0</v>
      </c>
      <c r="H31" s="20">
        <f t="shared" ca="1" si="5"/>
        <v>0</v>
      </c>
      <c r="I31" s="20">
        <f t="shared" ca="1" si="5"/>
        <v>0</v>
      </c>
      <c r="J31" s="26">
        <f t="shared" ca="1" si="5"/>
        <v>71</v>
      </c>
      <c r="K31" s="27">
        <f ca="1">IFERROR(VLOOKUP($A31,FInal_Dealer,MATCH(K$3,'Final Dealer Work'!$B$2:$M$2,0),0),0)</f>
        <v>0</v>
      </c>
      <c r="L31" s="20">
        <f ca="1">IFERROR(VLOOKUP($A31,FInal_Dealer,MATCH(L$3,'Final Dealer Work'!$B$2:$M$2,0),0),0)</f>
        <v>80</v>
      </c>
      <c r="M31" s="20">
        <f ca="1">IFERROR(VLOOKUP($A31,FInal_Dealer,MATCH(M$3,'Final Dealer Work'!$B$2:$M$2,0),0),0)</f>
        <v>0</v>
      </c>
      <c r="N31" s="20">
        <f ca="1">IFERROR(VLOOKUP($A31,FInal_Dealer,MATCH(N$3,'Final Dealer Work'!$B$2:$M$2,0),0),0)</f>
        <v>9</v>
      </c>
      <c r="O31" s="20">
        <f ca="1">IFERROR(VLOOKUP($A31,FInal_Dealer,MATCH(O$3,'Final Dealer Work'!$B$2:$M$2,0),0),0)</f>
        <v>0</v>
      </c>
      <c r="P31" s="20">
        <f ca="1">IFERROR(VLOOKUP($A31,FInal_Dealer,MATCH(P$3,'Final Dealer Work'!$B$2:$M$2,0),0),0)</f>
        <v>0</v>
      </c>
      <c r="Q31" s="20">
        <f ca="1">IFERROR(VLOOKUP($A31,FInal_Dealer,MATCH(Q$3,'Final Dealer Work'!$B$2:$M$2,0),0),0)</f>
        <v>0</v>
      </c>
      <c r="R31" s="20">
        <f ca="1">IFERROR(VLOOKUP($A31,FInal_Dealer,MATCH(R$3,'Final Dealer Work'!$B$2:$M$2,0),0),0)</f>
        <v>0</v>
      </c>
      <c r="S31" s="26">
        <f ca="1">IFERROR(VLOOKUP($A31,FInal_Dealer,MATCH(S$3,'Final Dealer Work'!$B$2:$M$2,0),0),0)</f>
        <v>71</v>
      </c>
      <c r="T31" s="20">
        <f t="shared" ca="1" si="12"/>
        <v>0</v>
      </c>
      <c r="U31" s="20">
        <f t="shared" ca="1" si="13"/>
        <v>0</v>
      </c>
      <c r="V31" s="20">
        <f t="shared" ca="1" si="14"/>
        <v>0</v>
      </c>
      <c r="W31" s="20">
        <f t="shared" ca="1" si="6"/>
        <v>0</v>
      </c>
      <c r="X31" s="20">
        <f t="shared" ca="1" si="7"/>
        <v>0</v>
      </c>
      <c r="Y31" s="20">
        <f t="shared" ca="1" si="8"/>
        <v>0</v>
      </c>
      <c r="Z31" s="20">
        <f t="shared" ca="1" si="9"/>
        <v>0</v>
      </c>
      <c r="AA31" s="20">
        <f t="shared" ca="1" si="10"/>
        <v>0</v>
      </c>
      <c r="AB31" s="20">
        <f t="shared" ca="1" si="11"/>
        <v>0</v>
      </c>
      <c r="AC31" s="17" t="s">
        <v>26</v>
      </c>
    </row>
    <row r="32" spans="1:29" x14ac:dyDescent="0.3">
      <c r="A32" s="17" t="s">
        <v>137</v>
      </c>
      <c r="B32" s="20">
        <f t="shared" ca="1" si="5"/>
        <v>0</v>
      </c>
      <c r="C32" s="20">
        <f t="shared" ca="1" si="5"/>
        <v>100</v>
      </c>
      <c r="D32" s="20">
        <f t="shared" ca="1" si="5"/>
        <v>0</v>
      </c>
      <c r="E32" s="20">
        <f t="shared" ca="1" si="5"/>
        <v>50</v>
      </c>
      <c r="F32" s="20">
        <f t="shared" ca="1" si="5"/>
        <v>0</v>
      </c>
      <c r="G32" s="20">
        <f t="shared" ca="1" si="5"/>
        <v>0</v>
      </c>
      <c r="H32" s="20">
        <f t="shared" ca="1" si="5"/>
        <v>0</v>
      </c>
      <c r="I32" s="20">
        <f t="shared" ca="1" si="5"/>
        <v>0</v>
      </c>
      <c r="J32" s="26">
        <f t="shared" ca="1" si="5"/>
        <v>50</v>
      </c>
      <c r="K32" s="27">
        <f ca="1">IFERROR(VLOOKUP($A32,FInal_Dealer,MATCH(K$3,'Final Dealer Work'!$B$2:$M$2,0),0),0)</f>
        <v>0</v>
      </c>
      <c r="L32" s="20">
        <f ca="1">IFERROR(VLOOKUP($A32,FInal_Dealer,MATCH(L$3,'Final Dealer Work'!$B$2:$M$2,0),0),0)</f>
        <v>100</v>
      </c>
      <c r="M32" s="20">
        <f ca="1">IFERROR(VLOOKUP($A32,FInal_Dealer,MATCH(M$3,'Final Dealer Work'!$B$2:$M$2,0),0),0)</f>
        <v>0</v>
      </c>
      <c r="N32" s="20">
        <f ca="1">IFERROR(VLOOKUP($A32,FInal_Dealer,MATCH(N$3,'Final Dealer Work'!$B$2:$M$2,0),0),0)</f>
        <v>50</v>
      </c>
      <c r="O32" s="20">
        <f ca="1">IFERROR(VLOOKUP($A32,FInal_Dealer,MATCH(O$3,'Final Dealer Work'!$B$2:$M$2,0),0),0)</f>
        <v>0</v>
      </c>
      <c r="P32" s="20">
        <f ca="1">IFERROR(VLOOKUP($A32,FInal_Dealer,MATCH(P$3,'Final Dealer Work'!$B$2:$M$2,0),0),0)</f>
        <v>0</v>
      </c>
      <c r="Q32" s="20">
        <f ca="1">IFERROR(VLOOKUP($A32,FInal_Dealer,MATCH(Q$3,'Final Dealer Work'!$B$2:$M$2,0),0),0)</f>
        <v>0</v>
      </c>
      <c r="R32" s="20">
        <f ca="1">IFERROR(VLOOKUP($A32,FInal_Dealer,MATCH(R$3,'Final Dealer Work'!$B$2:$M$2,0),0),0)</f>
        <v>0</v>
      </c>
      <c r="S32" s="26">
        <f ca="1">IFERROR(VLOOKUP($A32,FInal_Dealer,MATCH(S$3,'Final Dealer Work'!$B$2:$M$2,0),0),0)</f>
        <v>50</v>
      </c>
      <c r="T32" s="20">
        <f t="shared" ca="1" si="12"/>
        <v>0</v>
      </c>
      <c r="U32" s="20">
        <f t="shared" ca="1" si="13"/>
        <v>0</v>
      </c>
      <c r="V32" s="20">
        <f t="shared" ca="1" si="14"/>
        <v>0</v>
      </c>
      <c r="W32" s="20">
        <f t="shared" ca="1" si="6"/>
        <v>0</v>
      </c>
      <c r="X32" s="20">
        <f t="shared" ca="1" si="7"/>
        <v>0</v>
      </c>
      <c r="Y32" s="20">
        <f t="shared" ca="1" si="8"/>
        <v>0</v>
      </c>
      <c r="Z32" s="20">
        <f t="shared" ca="1" si="9"/>
        <v>0</v>
      </c>
      <c r="AA32" s="20">
        <f t="shared" ca="1" si="10"/>
        <v>0</v>
      </c>
      <c r="AB32" s="20">
        <f t="shared" ca="1" si="11"/>
        <v>0</v>
      </c>
      <c r="AC32" s="17" t="s">
        <v>26</v>
      </c>
    </row>
    <row r="33" spans="1:29" x14ac:dyDescent="0.3">
      <c r="A33" s="17" t="s">
        <v>141</v>
      </c>
      <c r="B33" s="20">
        <f t="shared" ca="1" si="5"/>
        <v>14</v>
      </c>
      <c r="C33" s="20">
        <f t="shared" ca="1" si="5"/>
        <v>0</v>
      </c>
      <c r="D33" s="20">
        <f t="shared" ca="1" si="5"/>
        <v>0</v>
      </c>
      <c r="E33" s="20">
        <f t="shared" ca="1" si="5"/>
        <v>14</v>
      </c>
      <c r="F33" s="20">
        <f t="shared" ca="1" si="5"/>
        <v>0</v>
      </c>
      <c r="G33" s="20">
        <f t="shared" ca="1" si="5"/>
        <v>0</v>
      </c>
      <c r="H33" s="20">
        <f t="shared" ca="1" si="5"/>
        <v>0</v>
      </c>
      <c r="I33" s="20">
        <f t="shared" ca="1" si="5"/>
        <v>0</v>
      </c>
      <c r="J33" s="26">
        <f t="shared" ca="1" si="5"/>
        <v>0</v>
      </c>
      <c r="K33" s="27">
        <f ca="1">IFERROR(VLOOKUP($A33,FInal_Dealer,MATCH(K$3,'Final Dealer Work'!$B$2:$M$2,0),0),0)</f>
        <v>14</v>
      </c>
      <c r="L33" s="20">
        <f ca="1">IFERROR(VLOOKUP($A33,FInal_Dealer,MATCH(L$3,'Final Dealer Work'!$B$2:$M$2,0),0),0)</f>
        <v>0</v>
      </c>
      <c r="M33" s="20">
        <f ca="1">IFERROR(VLOOKUP($A33,FInal_Dealer,MATCH(M$3,'Final Dealer Work'!$B$2:$M$2,0),0),0)</f>
        <v>0</v>
      </c>
      <c r="N33" s="20">
        <f ca="1">IFERROR(VLOOKUP($A33,FInal_Dealer,MATCH(N$3,'Final Dealer Work'!$B$2:$M$2,0),0),0)</f>
        <v>14</v>
      </c>
      <c r="O33" s="20">
        <f ca="1">IFERROR(VLOOKUP($A33,FInal_Dealer,MATCH(O$3,'Final Dealer Work'!$B$2:$M$2,0),0),0)</f>
        <v>0</v>
      </c>
      <c r="P33" s="20">
        <f ca="1">IFERROR(VLOOKUP($A33,FInal_Dealer,MATCH(P$3,'Final Dealer Work'!$B$2:$M$2,0),0),0)</f>
        <v>0</v>
      </c>
      <c r="Q33" s="20">
        <f ca="1">IFERROR(VLOOKUP($A33,FInal_Dealer,MATCH(Q$3,'Final Dealer Work'!$B$2:$M$2,0),0),0)</f>
        <v>0</v>
      </c>
      <c r="R33" s="20">
        <f ca="1">IFERROR(VLOOKUP($A33,FInal_Dealer,MATCH(R$3,'Final Dealer Work'!$B$2:$M$2,0),0),0)</f>
        <v>0</v>
      </c>
      <c r="S33" s="26">
        <f ca="1">IFERROR(VLOOKUP($A33,FInal_Dealer,MATCH(S$3,'Final Dealer Work'!$B$2:$M$2,0),0),0)</f>
        <v>0</v>
      </c>
      <c r="T33" s="20">
        <f t="shared" ca="1" si="12"/>
        <v>0</v>
      </c>
      <c r="U33" s="20">
        <f t="shared" ca="1" si="13"/>
        <v>0</v>
      </c>
      <c r="V33" s="20">
        <f t="shared" ca="1" si="14"/>
        <v>0</v>
      </c>
      <c r="W33" s="20">
        <f t="shared" ca="1" si="6"/>
        <v>0</v>
      </c>
      <c r="X33" s="20">
        <f t="shared" ca="1" si="7"/>
        <v>0</v>
      </c>
      <c r="Y33" s="20">
        <f t="shared" ca="1" si="8"/>
        <v>0</v>
      </c>
      <c r="Z33" s="20">
        <f t="shared" ca="1" si="9"/>
        <v>0</v>
      </c>
      <c r="AA33" s="20">
        <f t="shared" ca="1" si="10"/>
        <v>0</v>
      </c>
      <c r="AB33" s="20">
        <f t="shared" ca="1" si="11"/>
        <v>0</v>
      </c>
      <c r="AC33" s="17" t="s">
        <v>26</v>
      </c>
    </row>
    <row r="34" spans="1:29" x14ac:dyDescent="0.3">
      <c r="A34" s="17" t="s">
        <v>142</v>
      </c>
      <c r="B34" s="20">
        <f t="shared" ca="1" si="5"/>
        <v>0</v>
      </c>
      <c r="C34" s="20">
        <f t="shared" ca="1" si="5"/>
        <v>1600</v>
      </c>
      <c r="D34" s="20">
        <f t="shared" ca="1" si="5"/>
        <v>0</v>
      </c>
      <c r="E34" s="20">
        <f t="shared" ca="1" si="5"/>
        <v>35</v>
      </c>
      <c r="F34" s="20">
        <f t="shared" ca="1" si="5"/>
        <v>0</v>
      </c>
      <c r="G34" s="20">
        <f t="shared" ca="1" si="5"/>
        <v>0</v>
      </c>
      <c r="H34" s="20">
        <f t="shared" ca="1" si="5"/>
        <v>0</v>
      </c>
      <c r="I34" s="20">
        <f t="shared" ca="1" si="5"/>
        <v>0</v>
      </c>
      <c r="J34" s="26">
        <f t="shared" ca="1" si="5"/>
        <v>1565</v>
      </c>
      <c r="K34" s="27">
        <f ca="1">IFERROR(VLOOKUP($A34,FInal_Dealer,MATCH(K$3,'Final Dealer Work'!$B$2:$M$2,0),0),0)</f>
        <v>0</v>
      </c>
      <c r="L34" s="20">
        <f ca="1">IFERROR(VLOOKUP($A34,FInal_Dealer,MATCH(L$3,'Final Dealer Work'!$B$2:$M$2,0),0),0)</f>
        <v>1600</v>
      </c>
      <c r="M34" s="20">
        <f ca="1">IFERROR(VLOOKUP($A34,FInal_Dealer,MATCH(M$3,'Final Dealer Work'!$B$2:$M$2,0),0),0)</f>
        <v>0</v>
      </c>
      <c r="N34" s="20">
        <f ca="1">IFERROR(VLOOKUP($A34,FInal_Dealer,MATCH(N$3,'Final Dealer Work'!$B$2:$M$2,0),0),0)</f>
        <v>35</v>
      </c>
      <c r="O34" s="20">
        <f ca="1">IFERROR(VLOOKUP($A34,FInal_Dealer,MATCH(O$3,'Final Dealer Work'!$B$2:$M$2,0),0),0)</f>
        <v>0</v>
      </c>
      <c r="P34" s="20">
        <f ca="1">IFERROR(VLOOKUP($A34,FInal_Dealer,MATCH(P$3,'Final Dealer Work'!$B$2:$M$2,0),0),0)</f>
        <v>0</v>
      </c>
      <c r="Q34" s="20">
        <f ca="1">IFERROR(VLOOKUP($A34,FInal_Dealer,MATCH(Q$3,'Final Dealer Work'!$B$2:$M$2,0),0),0)</f>
        <v>0</v>
      </c>
      <c r="R34" s="20">
        <f ca="1">IFERROR(VLOOKUP($A34,FInal_Dealer,MATCH(R$3,'Final Dealer Work'!$B$2:$M$2,0),0),0)</f>
        <v>0</v>
      </c>
      <c r="S34" s="26">
        <f ca="1">IFERROR(VLOOKUP($A34,FInal_Dealer,MATCH(S$3,'Final Dealer Work'!$B$2:$M$2,0),0),0)</f>
        <v>1565</v>
      </c>
      <c r="T34" s="20">
        <f t="shared" ca="1" si="12"/>
        <v>0</v>
      </c>
      <c r="U34" s="20">
        <f t="shared" ca="1" si="13"/>
        <v>0</v>
      </c>
      <c r="V34" s="20">
        <f t="shared" ca="1" si="14"/>
        <v>0</v>
      </c>
      <c r="W34" s="20">
        <f t="shared" ca="1" si="6"/>
        <v>0</v>
      </c>
      <c r="X34" s="20">
        <f t="shared" ca="1" si="7"/>
        <v>0</v>
      </c>
      <c r="Y34" s="20">
        <f t="shared" ca="1" si="8"/>
        <v>0</v>
      </c>
      <c r="Z34" s="20">
        <f t="shared" ca="1" si="9"/>
        <v>0</v>
      </c>
      <c r="AA34" s="20">
        <f t="shared" ca="1" si="10"/>
        <v>0</v>
      </c>
      <c r="AB34" s="20">
        <f t="shared" ca="1" si="11"/>
        <v>0</v>
      </c>
      <c r="AC34" s="17" t="s">
        <v>26</v>
      </c>
    </row>
    <row r="35" spans="1:29" x14ac:dyDescent="0.3">
      <c r="A35" s="17" t="s">
        <v>143</v>
      </c>
      <c r="B35" s="20">
        <f t="shared" ca="1" si="5"/>
        <v>30</v>
      </c>
      <c r="C35" s="20">
        <f t="shared" ca="1" si="5"/>
        <v>0</v>
      </c>
      <c r="D35" s="20">
        <f t="shared" ca="1" si="5"/>
        <v>0</v>
      </c>
      <c r="E35" s="20">
        <f t="shared" ca="1" si="5"/>
        <v>20</v>
      </c>
      <c r="F35" s="20">
        <f t="shared" ca="1" si="5"/>
        <v>0</v>
      </c>
      <c r="G35" s="20">
        <f t="shared" ca="1" si="5"/>
        <v>0</v>
      </c>
      <c r="H35" s="20">
        <f t="shared" ca="1" si="5"/>
        <v>0</v>
      </c>
      <c r="I35" s="20">
        <f t="shared" ca="1" si="5"/>
        <v>0</v>
      </c>
      <c r="J35" s="26">
        <f t="shared" ca="1" si="5"/>
        <v>10</v>
      </c>
      <c r="K35" s="27">
        <f ca="1">IFERROR(VLOOKUP($A35,FInal_Dealer,MATCH(K$3,'Final Dealer Work'!$B$2:$M$2,0),0),0)</f>
        <v>30</v>
      </c>
      <c r="L35" s="20">
        <f ca="1">IFERROR(VLOOKUP($A35,FInal_Dealer,MATCH(L$3,'Final Dealer Work'!$B$2:$M$2,0),0),0)</f>
        <v>0</v>
      </c>
      <c r="M35" s="20">
        <f ca="1">IFERROR(VLOOKUP($A35,FInal_Dealer,MATCH(M$3,'Final Dealer Work'!$B$2:$M$2,0),0),0)</f>
        <v>0</v>
      </c>
      <c r="N35" s="20">
        <f ca="1">IFERROR(VLOOKUP($A35,FInal_Dealer,MATCH(N$3,'Final Dealer Work'!$B$2:$M$2,0),0),0)</f>
        <v>30</v>
      </c>
      <c r="O35" s="20">
        <f ca="1">IFERROR(VLOOKUP($A35,FInal_Dealer,MATCH(O$3,'Final Dealer Work'!$B$2:$M$2,0),0),0)</f>
        <v>0</v>
      </c>
      <c r="P35" s="20">
        <f ca="1">IFERROR(VLOOKUP($A35,FInal_Dealer,MATCH(P$3,'Final Dealer Work'!$B$2:$M$2,0),0),0)</f>
        <v>0</v>
      </c>
      <c r="Q35" s="20">
        <f ca="1">IFERROR(VLOOKUP($A35,FInal_Dealer,MATCH(Q$3,'Final Dealer Work'!$B$2:$M$2,0),0),0)</f>
        <v>0</v>
      </c>
      <c r="R35" s="20">
        <f ca="1">IFERROR(VLOOKUP($A35,FInal_Dealer,MATCH(R$3,'Final Dealer Work'!$B$2:$M$2,0),0),0)</f>
        <v>0</v>
      </c>
      <c r="S35" s="26">
        <f ca="1">IFERROR(VLOOKUP($A35,FInal_Dealer,MATCH(S$3,'Final Dealer Work'!$B$2:$M$2,0),0),0)</f>
        <v>0</v>
      </c>
      <c r="T35" s="20">
        <f t="shared" ca="1" si="12"/>
        <v>0</v>
      </c>
      <c r="U35" s="20">
        <f t="shared" ca="1" si="13"/>
        <v>0</v>
      </c>
      <c r="V35" s="20">
        <f t="shared" ca="1" si="14"/>
        <v>0</v>
      </c>
      <c r="W35" s="20">
        <f t="shared" ca="1" si="6"/>
        <v>-10</v>
      </c>
      <c r="X35" s="20">
        <f t="shared" ca="1" si="7"/>
        <v>0</v>
      </c>
      <c r="Y35" s="20">
        <f t="shared" ca="1" si="8"/>
        <v>0</v>
      </c>
      <c r="Z35" s="20">
        <f t="shared" ca="1" si="9"/>
        <v>0</v>
      </c>
      <c r="AA35" s="20">
        <f t="shared" ca="1" si="10"/>
        <v>0</v>
      </c>
      <c r="AB35" s="20">
        <f t="shared" ca="1" si="11"/>
        <v>10</v>
      </c>
      <c r="AC35" s="17" t="s">
        <v>75</v>
      </c>
    </row>
    <row r="36" spans="1:29" x14ac:dyDescent="0.3">
      <c r="A36" s="17" t="s">
        <v>145</v>
      </c>
      <c r="B36" s="20">
        <f t="shared" ca="1" si="5"/>
        <v>30</v>
      </c>
      <c r="C36" s="20">
        <f t="shared" ca="1" si="5"/>
        <v>0</v>
      </c>
      <c r="D36" s="20">
        <f t="shared" ca="1" si="5"/>
        <v>0</v>
      </c>
      <c r="E36" s="20">
        <f t="shared" ref="B36:J43" ca="1" si="15">IFERROR(INDEX(Zylem,MATCH($A36,Matchrow,0),MATCH(E$3,Matchcolumn,0)),0)</f>
        <v>30</v>
      </c>
      <c r="F36" s="20">
        <f t="shared" ca="1" si="15"/>
        <v>0</v>
      </c>
      <c r="G36" s="20">
        <f t="shared" ca="1" si="15"/>
        <v>0</v>
      </c>
      <c r="H36" s="20">
        <f t="shared" ca="1" si="15"/>
        <v>0</v>
      </c>
      <c r="I36" s="20">
        <f t="shared" ca="1" si="15"/>
        <v>0</v>
      </c>
      <c r="J36" s="26">
        <f t="shared" ca="1" si="15"/>
        <v>0</v>
      </c>
      <c r="K36" s="27">
        <f ca="1">IFERROR(VLOOKUP($A36,FInal_Dealer,MATCH(K$3,'Final Dealer Work'!$B$2:$M$2,0),0),0)</f>
        <v>30</v>
      </c>
      <c r="L36" s="20">
        <f ca="1">IFERROR(VLOOKUP($A36,FInal_Dealer,MATCH(L$3,'Final Dealer Work'!$B$2:$M$2,0),0),0)</f>
        <v>0</v>
      </c>
      <c r="M36" s="20">
        <f ca="1">IFERROR(VLOOKUP($A36,FInal_Dealer,MATCH(M$3,'Final Dealer Work'!$B$2:$M$2,0),0),0)</f>
        <v>0</v>
      </c>
      <c r="N36" s="20">
        <f ca="1">IFERROR(VLOOKUP($A36,FInal_Dealer,MATCH(N$3,'Final Dealer Work'!$B$2:$M$2,0),0),0)</f>
        <v>30</v>
      </c>
      <c r="O36" s="20">
        <f ca="1">IFERROR(VLOOKUP($A36,FInal_Dealer,MATCH(O$3,'Final Dealer Work'!$B$2:$M$2,0),0),0)</f>
        <v>0</v>
      </c>
      <c r="P36" s="20">
        <f ca="1">IFERROR(VLOOKUP($A36,FInal_Dealer,MATCH(P$3,'Final Dealer Work'!$B$2:$M$2,0),0),0)</f>
        <v>0</v>
      </c>
      <c r="Q36" s="20">
        <f ca="1">IFERROR(VLOOKUP($A36,FInal_Dealer,MATCH(Q$3,'Final Dealer Work'!$B$2:$M$2,0),0),0)</f>
        <v>0</v>
      </c>
      <c r="R36" s="20">
        <f ca="1">IFERROR(VLOOKUP($A36,FInal_Dealer,MATCH(R$3,'Final Dealer Work'!$B$2:$M$2,0),0),0)</f>
        <v>0</v>
      </c>
      <c r="S36" s="26">
        <f ca="1">IFERROR(VLOOKUP($A36,FInal_Dealer,MATCH(S$3,'Final Dealer Work'!$B$2:$M$2,0),0),0)</f>
        <v>0</v>
      </c>
      <c r="T36" s="20">
        <f t="shared" ca="1" si="12"/>
        <v>0</v>
      </c>
      <c r="U36" s="20">
        <f t="shared" ca="1" si="13"/>
        <v>0</v>
      </c>
      <c r="V36" s="20">
        <f t="shared" ca="1" si="14"/>
        <v>0</v>
      </c>
      <c r="W36" s="20">
        <f t="shared" ca="1" si="6"/>
        <v>0</v>
      </c>
      <c r="X36" s="20">
        <f t="shared" ca="1" si="7"/>
        <v>0</v>
      </c>
      <c r="Y36" s="20">
        <f t="shared" ca="1" si="8"/>
        <v>0</v>
      </c>
      <c r="Z36" s="20">
        <f t="shared" ca="1" si="9"/>
        <v>0</v>
      </c>
      <c r="AA36" s="20">
        <f t="shared" ca="1" si="10"/>
        <v>0</v>
      </c>
      <c r="AB36" s="20">
        <f t="shared" ca="1" si="11"/>
        <v>0</v>
      </c>
      <c r="AC36" s="17" t="s">
        <v>26</v>
      </c>
    </row>
    <row r="37" spans="1:29" x14ac:dyDescent="0.3">
      <c r="A37" s="17" t="s">
        <v>147</v>
      </c>
      <c r="B37" s="20">
        <f t="shared" ca="1" si="15"/>
        <v>34</v>
      </c>
      <c r="C37" s="20">
        <f t="shared" ca="1" si="15"/>
        <v>0</v>
      </c>
      <c r="D37" s="20">
        <f t="shared" ca="1" si="15"/>
        <v>0</v>
      </c>
      <c r="E37" s="20">
        <f t="shared" ca="1" si="15"/>
        <v>34</v>
      </c>
      <c r="F37" s="20">
        <f t="shared" ca="1" si="15"/>
        <v>0</v>
      </c>
      <c r="G37" s="20">
        <f t="shared" ca="1" si="15"/>
        <v>0</v>
      </c>
      <c r="H37" s="20">
        <f t="shared" ca="1" si="15"/>
        <v>0</v>
      </c>
      <c r="I37" s="20">
        <f t="shared" ca="1" si="15"/>
        <v>0</v>
      </c>
      <c r="J37" s="26">
        <f t="shared" ca="1" si="15"/>
        <v>0</v>
      </c>
      <c r="K37" s="27">
        <f ca="1">IFERROR(VLOOKUP($A37,FInal_Dealer,MATCH(K$3,'Final Dealer Work'!$B$2:$M$2,0),0),0)</f>
        <v>34</v>
      </c>
      <c r="L37" s="20">
        <f ca="1">IFERROR(VLOOKUP($A37,FInal_Dealer,MATCH(L$3,'Final Dealer Work'!$B$2:$M$2,0),0),0)</f>
        <v>0</v>
      </c>
      <c r="M37" s="20">
        <f ca="1">IFERROR(VLOOKUP($A37,FInal_Dealer,MATCH(M$3,'Final Dealer Work'!$B$2:$M$2,0),0),0)</f>
        <v>0</v>
      </c>
      <c r="N37" s="20">
        <f ca="1">IFERROR(VLOOKUP($A37,FInal_Dealer,MATCH(N$3,'Final Dealer Work'!$B$2:$M$2,0),0),0)</f>
        <v>34</v>
      </c>
      <c r="O37" s="20">
        <f ca="1">IFERROR(VLOOKUP($A37,FInal_Dealer,MATCH(O$3,'Final Dealer Work'!$B$2:$M$2,0),0),0)</f>
        <v>0</v>
      </c>
      <c r="P37" s="20">
        <f ca="1">IFERROR(VLOOKUP($A37,FInal_Dealer,MATCH(P$3,'Final Dealer Work'!$B$2:$M$2,0),0),0)</f>
        <v>0</v>
      </c>
      <c r="Q37" s="20">
        <f ca="1">IFERROR(VLOOKUP($A37,FInal_Dealer,MATCH(Q$3,'Final Dealer Work'!$B$2:$M$2,0),0),0)</f>
        <v>0</v>
      </c>
      <c r="R37" s="20">
        <f ca="1">IFERROR(VLOOKUP($A37,FInal_Dealer,MATCH(R$3,'Final Dealer Work'!$B$2:$M$2,0),0),0)</f>
        <v>0</v>
      </c>
      <c r="S37" s="26">
        <f ca="1">IFERROR(VLOOKUP($A37,FInal_Dealer,MATCH(S$3,'Final Dealer Work'!$B$2:$M$2,0),0),0)</f>
        <v>0</v>
      </c>
      <c r="T37" s="20">
        <f t="shared" ca="1" si="12"/>
        <v>0</v>
      </c>
      <c r="U37" s="20">
        <f t="shared" ca="1" si="13"/>
        <v>0</v>
      </c>
      <c r="V37" s="20">
        <f t="shared" ca="1" si="14"/>
        <v>0</v>
      </c>
      <c r="W37" s="20">
        <f t="shared" ca="1" si="6"/>
        <v>0</v>
      </c>
      <c r="X37" s="20">
        <f t="shared" ca="1" si="7"/>
        <v>0</v>
      </c>
      <c r="Y37" s="20">
        <f t="shared" ca="1" si="8"/>
        <v>0</v>
      </c>
      <c r="Z37" s="20">
        <f t="shared" ca="1" si="9"/>
        <v>0</v>
      </c>
      <c r="AA37" s="20">
        <f t="shared" ca="1" si="10"/>
        <v>0</v>
      </c>
      <c r="AB37" s="20">
        <f t="shared" ca="1" si="11"/>
        <v>0</v>
      </c>
      <c r="AC37" s="17" t="s">
        <v>26</v>
      </c>
    </row>
    <row r="38" spans="1:29" x14ac:dyDescent="0.3">
      <c r="A38" s="17" t="s">
        <v>148</v>
      </c>
      <c r="B38" s="20">
        <f t="shared" ca="1" si="15"/>
        <v>0</v>
      </c>
      <c r="C38" s="20">
        <f t="shared" ca="1" si="15"/>
        <v>75</v>
      </c>
      <c r="D38" s="20">
        <f t="shared" ca="1" si="15"/>
        <v>0</v>
      </c>
      <c r="E38" s="20">
        <f t="shared" ca="1" si="15"/>
        <v>75</v>
      </c>
      <c r="F38" s="20">
        <f t="shared" ca="1" si="15"/>
        <v>0</v>
      </c>
      <c r="G38" s="20">
        <f t="shared" ca="1" si="15"/>
        <v>0</v>
      </c>
      <c r="H38" s="20">
        <f t="shared" ca="1" si="15"/>
        <v>0</v>
      </c>
      <c r="I38" s="20">
        <f t="shared" ca="1" si="15"/>
        <v>0</v>
      </c>
      <c r="J38" s="26">
        <f t="shared" ca="1" si="15"/>
        <v>0</v>
      </c>
      <c r="K38" s="27">
        <f ca="1">IFERROR(VLOOKUP($A38,FInal_Dealer,MATCH(K$3,'Final Dealer Work'!$B$2:$M$2,0),0),0)</f>
        <v>0</v>
      </c>
      <c r="L38" s="20">
        <f ca="1">IFERROR(VLOOKUP($A38,FInal_Dealer,MATCH(L$3,'Final Dealer Work'!$B$2:$M$2,0),0),0)</f>
        <v>75</v>
      </c>
      <c r="M38" s="20">
        <f ca="1">IFERROR(VLOOKUP($A38,FInal_Dealer,MATCH(M$3,'Final Dealer Work'!$B$2:$M$2,0),0),0)</f>
        <v>0</v>
      </c>
      <c r="N38" s="20">
        <f ca="1">IFERROR(VLOOKUP($A38,FInal_Dealer,MATCH(N$3,'Final Dealer Work'!$B$2:$M$2,0),0),0)</f>
        <v>75</v>
      </c>
      <c r="O38" s="20">
        <f ca="1">IFERROR(VLOOKUP($A38,FInal_Dealer,MATCH(O$3,'Final Dealer Work'!$B$2:$M$2,0),0),0)</f>
        <v>0</v>
      </c>
      <c r="P38" s="20">
        <f ca="1">IFERROR(VLOOKUP($A38,FInal_Dealer,MATCH(P$3,'Final Dealer Work'!$B$2:$M$2,0),0),0)</f>
        <v>0</v>
      </c>
      <c r="Q38" s="20">
        <f ca="1">IFERROR(VLOOKUP($A38,FInal_Dealer,MATCH(Q$3,'Final Dealer Work'!$B$2:$M$2,0),0),0)</f>
        <v>0</v>
      </c>
      <c r="R38" s="20">
        <f ca="1">IFERROR(VLOOKUP($A38,FInal_Dealer,MATCH(R$3,'Final Dealer Work'!$B$2:$M$2,0),0),0)</f>
        <v>0</v>
      </c>
      <c r="S38" s="26">
        <f ca="1">IFERROR(VLOOKUP($A38,FInal_Dealer,MATCH(S$3,'Final Dealer Work'!$B$2:$M$2,0),0),0)</f>
        <v>0</v>
      </c>
      <c r="T38" s="20">
        <f t="shared" ca="1" si="12"/>
        <v>0</v>
      </c>
      <c r="U38" s="20">
        <f t="shared" ca="1" si="13"/>
        <v>0</v>
      </c>
      <c r="V38" s="20">
        <f t="shared" ca="1" si="14"/>
        <v>0</v>
      </c>
      <c r="W38" s="20">
        <f t="shared" ca="1" si="6"/>
        <v>0</v>
      </c>
      <c r="X38" s="20">
        <f t="shared" ca="1" si="7"/>
        <v>0</v>
      </c>
      <c r="Y38" s="20">
        <f t="shared" ca="1" si="8"/>
        <v>0</v>
      </c>
      <c r="Z38" s="20">
        <f t="shared" ca="1" si="9"/>
        <v>0</v>
      </c>
      <c r="AA38" s="20">
        <f t="shared" ca="1" si="10"/>
        <v>0</v>
      </c>
      <c r="AB38" s="20">
        <f t="shared" ca="1" si="11"/>
        <v>0</v>
      </c>
      <c r="AC38" s="17" t="s">
        <v>26</v>
      </c>
    </row>
    <row r="39" spans="1:29" x14ac:dyDescent="0.3">
      <c r="A39" s="17" t="s">
        <v>149</v>
      </c>
      <c r="B39" s="20">
        <f t="shared" ca="1" si="15"/>
        <v>7</v>
      </c>
      <c r="C39" s="20">
        <f t="shared" ca="1" si="15"/>
        <v>0</v>
      </c>
      <c r="D39" s="20">
        <f t="shared" ca="1" si="15"/>
        <v>0</v>
      </c>
      <c r="E39" s="20">
        <f t="shared" ca="1" si="15"/>
        <v>7</v>
      </c>
      <c r="F39" s="20">
        <f t="shared" ca="1" si="15"/>
        <v>0</v>
      </c>
      <c r="G39" s="20">
        <f t="shared" ca="1" si="15"/>
        <v>0</v>
      </c>
      <c r="H39" s="20">
        <f t="shared" ca="1" si="15"/>
        <v>0</v>
      </c>
      <c r="I39" s="20">
        <f t="shared" ca="1" si="15"/>
        <v>0</v>
      </c>
      <c r="J39" s="26">
        <f t="shared" ca="1" si="15"/>
        <v>0</v>
      </c>
      <c r="K39" s="27">
        <f ca="1">IFERROR(VLOOKUP($A39,FInal_Dealer,MATCH(K$3,'Final Dealer Work'!$B$2:$M$2,0),0),0)</f>
        <v>7</v>
      </c>
      <c r="L39" s="20">
        <f ca="1">IFERROR(VLOOKUP($A39,FInal_Dealer,MATCH(L$3,'Final Dealer Work'!$B$2:$M$2,0),0),0)</f>
        <v>0</v>
      </c>
      <c r="M39" s="20">
        <f ca="1">IFERROR(VLOOKUP($A39,FInal_Dealer,MATCH(M$3,'Final Dealer Work'!$B$2:$M$2,0),0),0)</f>
        <v>0</v>
      </c>
      <c r="N39" s="20">
        <f ca="1">IFERROR(VLOOKUP($A39,FInal_Dealer,MATCH(N$3,'Final Dealer Work'!$B$2:$M$2,0),0),0)</f>
        <v>7</v>
      </c>
      <c r="O39" s="20">
        <f ca="1">IFERROR(VLOOKUP($A39,FInal_Dealer,MATCH(O$3,'Final Dealer Work'!$B$2:$M$2,0),0),0)</f>
        <v>0</v>
      </c>
      <c r="P39" s="20">
        <f ca="1">IFERROR(VLOOKUP($A39,FInal_Dealer,MATCH(P$3,'Final Dealer Work'!$B$2:$M$2,0),0),0)</f>
        <v>0</v>
      </c>
      <c r="Q39" s="20">
        <f ca="1">IFERROR(VLOOKUP($A39,FInal_Dealer,MATCH(Q$3,'Final Dealer Work'!$B$2:$M$2,0),0),0)</f>
        <v>0</v>
      </c>
      <c r="R39" s="20">
        <f ca="1">IFERROR(VLOOKUP($A39,FInal_Dealer,MATCH(R$3,'Final Dealer Work'!$B$2:$M$2,0),0),0)</f>
        <v>0</v>
      </c>
      <c r="S39" s="26">
        <f ca="1">IFERROR(VLOOKUP($A39,FInal_Dealer,MATCH(S$3,'Final Dealer Work'!$B$2:$M$2,0),0),0)</f>
        <v>0</v>
      </c>
      <c r="T39" s="20">
        <f t="shared" ca="1" si="12"/>
        <v>0</v>
      </c>
      <c r="U39" s="20">
        <f t="shared" ca="1" si="13"/>
        <v>0</v>
      </c>
      <c r="V39" s="20">
        <f t="shared" ca="1" si="14"/>
        <v>0</v>
      </c>
      <c r="W39" s="20">
        <f t="shared" ca="1" si="6"/>
        <v>0</v>
      </c>
      <c r="X39" s="20">
        <f t="shared" ca="1" si="7"/>
        <v>0</v>
      </c>
      <c r="Y39" s="20">
        <f t="shared" ca="1" si="8"/>
        <v>0</v>
      </c>
      <c r="Z39" s="20">
        <f t="shared" ca="1" si="9"/>
        <v>0</v>
      </c>
      <c r="AA39" s="20">
        <f t="shared" ca="1" si="10"/>
        <v>0</v>
      </c>
      <c r="AB39" s="20">
        <f t="shared" ca="1" si="11"/>
        <v>0</v>
      </c>
      <c r="AC39" s="17" t="s">
        <v>26</v>
      </c>
    </row>
    <row r="40" spans="1:29" x14ac:dyDescent="0.3">
      <c r="A40" s="17" t="s">
        <v>150</v>
      </c>
      <c r="B40" s="20">
        <f t="shared" ca="1" si="15"/>
        <v>181</v>
      </c>
      <c r="C40" s="20">
        <f t="shared" ca="1" si="15"/>
        <v>1000</v>
      </c>
      <c r="D40" s="20">
        <f t="shared" ca="1" si="15"/>
        <v>0</v>
      </c>
      <c r="E40" s="20">
        <f t="shared" ca="1" si="15"/>
        <v>1000</v>
      </c>
      <c r="F40" s="20">
        <f t="shared" ca="1" si="15"/>
        <v>0</v>
      </c>
      <c r="G40" s="20">
        <f t="shared" ca="1" si="15"/>
        <v>0</v>
      </c>
      <c r="H40" s="20">
        <f t="shared" ca="1" si="15"/>
        <v>0</v>
      </c>
      <c r="I40" s="20">
        <f t="shared" ca="1" si="15"/>
        <v>0</v>
      </c>
      <c r="J40" s="26">
        <f t="shared" ca="1" si="15"/>
        <v>181</v>
      </c>
      <c r="K40" s="27">
        <f ca="1">IFERROR(VLOOKUP($A40,FInal_Dealer,MATCH(K$3,'Final Dealer Work'!$B$2:$M$2,0),0),0)</f>
        <v>181</v>
      </c>
      <c r="L40" s="20">
        <f ca="1">IFERROR(VLOOKUP($A40,FInal_Dealer,MATCH(L$3,'Final Dealer Work'!$B$2:$M$2,0),0),0)</f>
        <v>1000</v>
      </c>
      <c r="M40" s="20">
        <f ca="1">IFERROR(VLOOKUP($A40,FInal_Dealer,MATCH(M$3,'Final Dealer Work'!$B$2:$M$2,0),0),0)</f>
        <v>0</v>
      </c>
      <c r="N40" s="20">
        <f ca="1">IFERROR(VLOOKUP($A40,FInal_Dealer,MATCH(N$3,'Final Dealer Work'!$B$2:$M$2,0),0),0)</f>
        <v>1000</v>
      </c>
      <c r="O40" s="20">
        <f ca="1">IFERROR(VLOOKUP($A40,FInal_Dealer,MATCH(O$3,'Final Dealer Work'!$B$2:$M$2,0),0),0)</f>
        <v>0</v>
      </c>
      <c r="P40" s="20">
        <f ca="1">IFERROR(VLOOKUP($A40,FInal_Dealer,MATCH(P$3,'Final Dealer Work'!$B$2:$M$2,0),0),0)</f>
        <v>0</v>
      </c>
      <c r="Q40" s="20">
        <f ca="1">IFERROR(VLOOKUP($A40,FInal_Dealer,MATCH(Q$3,'Final Dealer Work'!$B$2:$M$2,0),0),0)</f>
        <v>0</v>
      </c>
      <c r="R40" s="20">
        <f ca="1">IFERROR(VLOOKUP($A40,FInal_Dealer,MATCH(R$3,'Final Dealer Work'!$B$2:$M$2,0),0),0)</f>
        <v>0</v>
      </c>
      <c r="S40" s="26">
        <f ca="1">IFERROR(VLOOKUP($A40,FInal_Dealer,MATCH(S$3,'Final Dealer Work'!$B$2:$M$2,0),0),0)</f>
        <v>181</v>
      </c>
      <c r="T40" s="20">
        <f t="shared" ca="1" si="12"/>
        <v>0</v>
      </c>
      <c r="U40" s="20">
        <f t="shared" ca="1" si="13"/>
        <v>0</v>
      </c>
      <c r="V40" s="20">
        <f t="shared" ca="1" si="14"/>
        <v>0</v>
      </c>
      <c r="W40" s="20">
        <f t="shared" ca="1" si="6"/>
        <v>0</v>
      </c>
      <c r="X40" s="20">
        <f t="shared" ca="1" si="7"/>
        <v>0</v>
      </c>
      <c r="Y40" s="20">
        <f t="shared" ca="1" si="8"/>
        <v>0</v>
      </c>
      <c r="Z40" s="20">
        <f t="shared" ca="1" si="9"/>
        <v>0</v>
      </c>
      <c r="AA40" s="20">
        <f t="shared" ca="1" si="10"/>
        <v>0</v>
      </c>
      <c r="AB40" s="20">
        <f t="shared" ca="1" si="11"/>
        <v>0</v>
      </c>
      <c r="AC40" s="17" t="s">
        <v>26</v>
      </c>
    </row>
    <row r="41" spans="1:29" x14ac:dyDescent="0.3">
      <c r="A41" s="17" t="s">
        <v>151</v>
      </c>
      <c r="B41" s="20">
        <f t="shared" ca="1" si="15"/>
        <v>0</v>
      </c>
      <c r="C41" s="20">
        <f t="shared" ca="1" si="15"/>
        <v>500</v>
      </c>
      <c r="D41" s="20">
        <f t="shared" ca="1" si="15"/>
        <v>0</v>
      </c>
      <c r="E41" s="20">
        <f t="shared" ca="1" si="15"/>
        <v>95</v>
      </c>
      <c r="F41" s="20">
        <f t="shared" ca="1" si="15"/>
        <v>0</v>
      </c>
      <c r="G41" s="20">
        <f t="shared" ca="1" si="15"/>
        <v>0</v>
      </c>
      <c r="H41" s="20">
        <f t="shared" ca="1" si="15"/>
        <v>0</v>
      </c>
      <c r="I41" s="20">
        <f t="shared" ca="1" si="15"/>
        <v>0</v>
      </c>
      <c r="J41" s="26">
        <f t="shared" ca="1" si="15"/>
        <v>405</v>
      </c>
      <c r="K41" s="27">
        <f ca="1">IFERROR(VLOOKUP($A41,FInal_Dealer,MATCH(K$3,'Final Dealer Work'!$B$2:$M$2,0),0),0)</f>
        <v>0</v>
      </c>
      <c r="L41" s="20">
        <f ca="1">IFERROR(VLOOKUP($A41,FInal_Dealer,MATCH(L$3,'Final Dealer Work'!$B$2:$M$2,0),0),0)</f>
        <v>500</v>
      </c>
      <c r="M41" s="20">
        <f ca="1">IFERROR(VLOOKUP($A41,FInal_Dealer,MATCH(M$3,'Final Dealer Work'!$B$2:$M$2,0),0),0)</f>
        <v>0</v>
      </c>
      <c r="N41" s="20">
        <f ca="1">IFERROR(VLOOKUP($A41,FInal_Dealer,MATCH(N$3,'Final Dealer Work'!$B$2:$M$2,0),0),0)</f>
        <v>95</v>
      </c>
      <c r="O41" s="20">
        <f ca="1">IFERROR(VLOOKUP($A41,FInal_Dealer,MATCH(O$3,'Final Dealer Work'!$B$2:$M$2,0),0),0)</f>
        <v>0</v>
      </c>
      <c r="P41" s="20">
        <f ca="1">IFERROR(VLOOKUP($A41,FInal_Dealer,MATCH(P$3,'Final Dealer Work'!$B$2:$M$2,0),0),0)</f>
        <v>0</v>
      </c>
      <c r="Q41" s="20">
        <f ca="1">IFERROR(VLOOKUP($A41,FInal_Dealer,MATCH(Q$3,'Final Dealer Work'!$B$2:$M$2,0),0),0)</f>
        <v>0</v>
      </c>
      <c r="R41" s="20">
        <f ca="1">IFERROR(VLOOKUP($A41,FInal_Dealer,MATCH(R$3,'Final Dealer Work'!$B$2:$M$2,0),0),0)</f>
        <v>0</v>
      </c>
      <c r="S41" s="26">
        <f ca="1">IFERROR(VLOOKUP($A41,FInal_Dealer,MATCH(S$3,'Final Dealer Work'!$B$2:$M$2,0),0),0)</f>
        <v>405</v>
      </c>
      <c r="T41" s="20">
        <f t="shared" ca="1" si="12"/>
        <v>0</v>
      </c>
      <c r="U41" s="20">
        <f t="shared" ca="1" si="13"/>
        <v>0</v>
      </c>
      <c r="V41" s="20">
        <f t="shared" ca="1" si="14"/>
        <v>0</v>
      </c>
      <c r="W41" s="20">
        <f t="shared" ca="1" si="6"/>
        <v>0</v>
      </c>
      <c r="X41" s="20">
        <f t="shared" ca="1" si="7"/>
        <v>0</v>
      </c>
      <c r="Y41" s="20">
        <f t="shared" ca="1" si="8"/>
        <v>0</v>
      </c>
      <c r="Z41" s="20">
        <f t="shared" ca="1" si="9"/>
        <v>0</v>
      </c>
      <c r="AA41" s="20">
        <f t="shared" ca="1" si="10"/>
        <v>0</v>
      </c>
      <c r="AB41" s="20">
        <f t="shared" ca="1" si="11"/>
        <v>0</v>
      </c>
      <c r="AC41" s="17" t="s">
        <v>26</v>
      </c>
    </row>
    <row r="42" spans="1:29" x14ac:dyDescent="0.3">
      <c r="A42" s="17" t="s">
        <v>146</v>
      </c>
      <c r="B42" s="20">
        <f t="shared" ca="1" si="15"/>
        <v>54</v>
      </c>
      <c r="C42" s="20">
        <f t="shared" ca="1" si="15"/>
        <v>0</v>
      </c>
      <c r="D42" s="20">
        <f t="shared" ca="1" si="15"/>
        <v>0</v>
      </c>
      <c r="E42" s="20">
        <f t="shared" ca="1" si="15"/>
        <v>54</v>
      </c>
      <c r="F42" s="20">
        <f t="shared" ca="1" si="15"/>
        <v>0</v>
      </c>
      <c r="G42" s="20">
        <f t="shared" ca="1" si="15"/>
        <v>0</v>
      </c>
      <c r="H42" s="20">
        <f t="shared" ca="1" si="15"/>
        <v>0</v>
      </c>
      <c r="I42" s="20">
        <f t="shared" ca="1" si="15"/>
        <v>0</v>
      </c>
      <c r="J42" s="26">
        <f t="shared" ca="1" si="15"/>
        <v>0</v>
      </c>
      <c r="K42" s="27">
        <f ca="1">IFERROR(VLOOKUP($A42,FInal_Dealer,MATCH(K$3,'Final Dealer Work'!$B$2:$M$2,0),0),0)</f>
        <v>54</v>
      </c>
      <c r="L42" s="20">
        <f ca="1">IFERROR(VLOOKUP($A42,FInal_Dealer,MATCH(L$3,'Final Dealer Work'!$B$2:$M$2,0),0),0)</f>
        <v>0</v>
      </c>
      <c r="M42" s="20">
        <f ca="1">IFERROR(VLOOKUP($A42,FInal_Dealer,MATCH(M$3,'Final Dealer Work'!$B$2:$M$2,0),0),0)</f>
        <v>0</v>
      </c>
      <c r="N42" s="20">
        <f ca="1">IFERROR(VLOOKUP($A42,FInal_Dealer,MATCH(N$3,'Final Dealer Work'!$B$2:$M$2,0),0),0)</f>
        <v>54</v>
      </c>
      <c r="O42" s="20">
        <f ca="1">IFERROR(VLOOKUP($A42,FInal_Dealer,MATCH(O$3,'Final Dealer Work'!$B$2:$M$2,0),0),0)</f>
        <v>0</v>
      </c>
      <c r="P42" s="20">
        <f ca="1">IFERROR(VLOOKUP($A42,FInal_Dealer,MATCH(P$3,'Final Dealer Work'!$B$2:$M$2,0),0),0)</f>
        <v>0</v>
      </c>
      <c r="Q42" s="20">
        <f ca="1">IFERROR(VLOOKUP($A42,FInal_Dealer,MATCH(Q$3,'Final Dealer Work'!$B$2:$M$2,0),0),0)</f>
        <v>0</v>
      </c>
      <c r="R42" s="20">
        <f ca="1">IFERROR(VLOOKUP($A42,FInal_Dealer,MATCH(R$3,'Final Dealer Work'!$B$2:$M$2,0),0),0)</f>
        <v>0</v>
      </c>
      <c r="S42" s="26">
        <f ca="1">IFERROR(VLOOKUP($A42,FInal_Dealer,MATCH(S$3,'Final Dealer Work'!$B$2:$M$2,0),0),0)</f>
        <v>0</v>
      </c>
      <c r="T42" s="20">
        <f t="shared" ca="1" si="12"/>
        <v>0</v>
      </c>
      <c r="U42" s="20">
        <f t="shared" ca="1" si="13"/>
        <v>0</v>
      </c>
      <c r="V42" s="20">
        <f t="shared" ca="1" si="14"/>
        <v>0</v>
      </c>
      <c r="W42" s="20">
        <f t="shared" ca="1" si="6"/>
        <v>0</v>
      </c>
      <c r="X42" s="20">
        <f t="shared" ca="1" si="7"/>
        <v>0</v>
      </c>
      <c r="Y42" s="20">
        <f t="shared" ca="1" si="8"/>
        <v>0</v>
      </c>
      <c r="Z42" s="20">
        <f t="shared" ca="1" si="9"/>
        <v>0</v>
      </c>
      <c r="AA42" s="20">
        <f t="shared" ca="1" si="10"/>
        <v>0</v>
      </c>
      <c r="AB42" s="20">
        <f t="shared" ca="1" si="11"/>
        <v>0</v>
      </c>
      <c r="AC42" s="17" t="s">
        <v>26</v>
      </c>
    </row>
    <row r="43" spans="1:29" ht="15" thickBot="1" x14ac:dyDescent="0.35">
      <c r="A43" s="17" t="s">
        <v>144</v>
      </c>
      <c r="B43" s="20">
        <f t="shared" ca="1" si="15"/>
        <v>30</v>
      </c>
      <c r="C43" s="20">
        <f t="shared" ca="1" si="15"/>
        <v>0</v>
      </c>
      <c r="D43" s="20">
        <f t="shared" ca="1" si="15"/>
        <v>0</v>
      </c>
      <c r="E43" s="20">
        <f t="shared" ca="1" si="15"/>
        <v>0</v>
      </c>
      <c r="F43" s="20">
        <f t="shared" ca="1" si="15"/>
        <v>0</v>
      </c>
      <c r="G43" s="20">
        <f t="shared" ca="1" si="15"/>
        <v>0</v>
      </c>
      <c r="H43" s="20">
        <f t="shared" ca="1" si="15"/>
        <v>0</v>
      </c>
      <c r="I43" s="20">
        <f t="shared" ca="1" si="15"/>
        <v>0</v>
      </c>
      <c r="J43" s="26">
        <f t="shared" ca="1" si="15"/>
        <v>30</v>
      </c>
      <c r="K43" s="27">
        <f ca="1">IFERROR(VLOOKUP($A43,FInal_Dealer,MATCH(K$3,'Final Dealer Work'!$B$2:$M$2,0),0),0)</f>
        <v>30</v>
      </c>
      <c r="L43" s="20">
        <f ca="1">IFERROR(VLOOKUP($A43,FInal_Dealer,MATCH(L$3,'Final Dealer Work'!$B$2:$M$2,0),0),0)</f>
        <v>0</v>
      </c>
      <c r="M43" s="20">
        <f ca="1">IFERROR(VLOOKUP($A43,FInal_Dealer,MATCH(M$3,'Final Dealer Work'!$B$2:$M$2,0),0),0)</f>
        <v>0</v>
      </c>
      <c r="N43" s="20">
        <f ca="1">IFERROR(VLOOKUP($A43,FInal_Dealer,MATCH(N$3,'Final Dealer Work'!$B$2:$M$2,0),0),0)</f>
        <v>30</v>
      </c>
      <c r="O43" s="20">
        <f ca="1">IFERROR(VLOOKUP($A43,FInal_Dealer,MATCH(O$3,'Final Dealer Work'!$B$2:$M$2,0),0),0)</f>
        <v>0</v>
      </c>
      <c r="P43" s="20">
        <f ca="1">IFERROR(VLOOKUP($A43,FInal_Dealer,MATCH(P$3,'Final Dealer Work'!$B$2:$M$2,0),0),0)</f>
        <v>0</v>
      </c>
      <c r="Q43" s="20">
        <f ca="1">IFERROR(VLOOKUP($A43,FInal_Dealer,MATCH(Q$3,'Final Dealer Work'!$B$2:$M$2,0),0),0)</f>
        <v>0</v>
      </c>
      <c r="R43" s="20">
        <f ca="1">IFERROR(VLOOKUP($A43,FInal_Dealer,MATCH(R$3,'Final Dealer Work'!$B$2:$M$2,0),0),0)</f>
        <v>0</v>
      </c>
      <c r="S43" s="26">
        <f ca="1">IFERROR(VLOOKUP($A43,FInal_Dealer,MATCH(S$3,'Final Dealer Work'!$B$2:$M$2,0),0),0)</f>
        <v>0</v>
      </c>
      <c r="T43" s="20">
        <f t="shared" ca="1" si="12"/>
        <v>0</v>
      </c>
      <c r="U43" s="20">
        <f t="shared" ca="1" si="13"/>
        <v>0</v>
      </c>
      <c r="V43" s="20">
        <f t="shared" ca="1" si="14"/>
        <v>0</v>
      </c>
      <c r="W43" s="20">
        <f t="shared" ca="1" si="6"/>
        <v>-30</v>
      </c>
      <c r="X43" s="20">
        <f t="shared" ca="1" si="7"/>
        <v>0</v>
      </c>
      <c r="Y43" s="20">
        <f t="shared" ca="1" si="8"/>
        <v>0</v>
      </c>
      <c r="Z43" s="20">
        <f t="shared" ca="1" si="9"/>
        <v>0</v>
      </c>
      <c r="AA43" s="20">
        <f t="shared" ca="1" si="10"/>
        <v>0</v>
      </c>
      <c r="AB43" s="20">
        <f t="shared" ca="1" si="11"/>
        <v>30</v>
      </c>
      <c r="AC43" s="17" t="s">
        <v>75</v>
      </c>
    </row>
    <row r="44" spans="1:29" s="37" customFormat="1" ht="16.2" thickBot="1" x14ac:dyDescent="0.35">
      <c r="A44" s="32" t="s">
        <v>19</v>
      </c>
      <c r="B44" s="33">
        <f t="shared" ref="B44:AB44" ca="1" si="16">SUM(B4:B43)</f>
        <v>4178</v>
      </c>
      <c r="C44" s="33">
        <f t="shared" ca="1" si="16"/>
        <v>8854</v>
      </c>
      <c r="D44" s="33">
        <f t="shared" ca="1" si="16"/>
        <v>0</v>
      </c>
      <c r="E44" s="33">
        <f t="shared" ca="1" si="16"/>
        <v>9328</v>
      </c>
      <c r="F44" s="33">
        <f t="shared" ca="1" si="16"/>
        <v>0</v>
      </c>
      <c r="G44" s="33">
        <f t="shared" ca="1" si="16"/>
        <v>0</v>
      </c>
      <c r="H44" s="33">
        <f t="shared" ca="1" si="16"/>
        <v>0</v>
      </c>
      <c r="I44" s="33">
        <f t="shared" ca="1" si="16"/>
        <v>0</v>
      </c>
      <c r="J44" s="34">
        <f t="shared" ca="1" si="16"/>
        <v>3704</v>
      </c>
      <c r="K44" s="35">
        <f t="shared" ca="1" si="16"/>
        <v>4178</v>
      </c>
      <c r="L44" s="33">
        <f t="shared" ca="1" si="16"/>
        <v>8854</v>
      </c>
      <c r="M44" s="33">
        <f t="shared" ca="1" si="16"/>
        <v>0</v>
      </c>
      <c r="N44" s="33">
        <f t="shared" ca="1" si="16"/>
        <v>9398</v>
      </c>
      <c r="O44" s="33">
        <f t="shared" ca="1" si="16"/>
        <v>0</v>
      </c>
      <c r="P44" s="33">
        <f t="shared" ca="1" si="16"/>
        <v>0</v>
      </c>
      <c r="Q44" s="33">
        <f t="shared" ca="1" si="16"/>
        <v>0</v>
      </c>
      <c r="R44" s="33">
        <f t="shared" ca="1" si="16"/>
        <v>0</v>
      </c>
      <c r="S44" s="34">
        <f t="shared" ca="1" si="16"/>
        <v>3634</v>
      </c>
      <c r="T44" s="33">
        <f t="shared" ca="1" si="16"/>
        <v>0</v>
      </c>
      <c r="U44" s="33">
        <f t="shared" ca="1" si="16"/>
        <v>0</v>
      </c>
      <c r="V44" s="33">
        <f t="shared" ca="1" si="16"/>
        <v>0</v>
      </c>
      <c r="W44" s="33">
        <f t="shared" ca="1" si="16"/>
        <v>-70</v>
      </c>
      <c r="X44" s="33">
        <f t="shared" ca="1" si="16"/>
        <v>0</v>
      </c>
      <c r="Y44" s="33">
        <f t="shared" ca="1" si="16"/>
        <v>0</v>
      </c>
      <c r="Z44" s="33">
        <f t="shared" ca="1" si="16"/>
        <v>0</v>
      </c>
      <c r="AA44" s="33">
        <f t="shared" ca="1" si="16"/>
        <v>0</v>
      </c>
      <c r="AB44" s="34">
        <f t="shared" ca="1" si="16"/>
        <v>70</v>
      </c>
      <c r="AC44" s="36"/>
    </row>
  </sheetData>
  <mergeCells count="3">
    <mergeCell ref="B1:J1"/>
    <mergeCell ref="K1:S1"/>
    <mergeCell ref="T1:AB1"/>
  </mergeCells>
  <conditionalFormatting sqref="A44:A1048576 A1:A5">
    <cfRule type="duplicateValues" dxfId="14" priority="68"/>
  </conditionalFormatting>
  <conditionalFormatting sqref="A6">
    <cfRule type="duplicateValues" dxfId="13" priority="71"/>
  </conditionalFormatting>
  <conditionalFormatting sqref="A19:A20 A8">
    <cfRule type="duplicateValues" dxfId="12" priority="11"/>
  </conditionalFormatting>
  <conditionalFormatting sqref="A29:A35">
    <cfRule type="duplicateValues" dxfId="11" priority="7"/>
  </conditionalFormatting>
  <conditionalFormatting sqref="A21:A28">
    <cfRule type="duplicateValues" dxfId="10" priority="6"/>
  </conditionalFormatting>
  <conditionalFormatting sqref="A21:A35">
    <cfRule type="duplicateValues" dxfId="9" priority="5"/>
  </conditionalFormatting>
  <conditionalFormatting sqref="A9:A10">
    <cfRule type="duplicateValues" dxfId="8" priority="4"/>
  </conditionalFormatting>
  <conditionalFormatting sqref="A9:A10">
    <cfRule type="duplicateValues" dxfId="7" priority="3"/>
  </conditionalFormatting>
  <conditionalFormatting sqref="A11:A18">
    <cfRule type="duplicateValues" dxfId="6" priority="2"/>
  </conditionalFormatting>
  <conditionalFormatting sqref="A11:A18">
    <cfRule type="duplicateValues" dxfId="5" priority="1"/>
  </conditionalFormatting>
  <conditionalFormatting sqref="A7">
    <cfRule type="duplicateValues" dxfId="4" priority="95"/>
  </conditionalFormatting>
  <conditionalFormatting sqref="A44:A1048576 A1:A7">
    <cfRule type="duplicateValues" dxfId="3" priority="96"/>
  </conditionalFormatting>
  <conditionalFormatting sqref="A36:A42">
    <cfRule type="duplicateValues" dxfId="2" priority="102"/>
  </conditionalFormatting>
  <conditionalFormatting sqref="A43">
    <cfRule type="duplicateValues" dxfId="1" priority="104"/>
  </conditionalFormatting>
  <conditionalFormatting sqref="A36:A43 A19:A20 A8">
    <cfRule type="duplicateValues" dxfId="0" priority="10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2021-06-22T05:15:01Z</dcterms:modified>
</cp:coreProperties>
</file>