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1356769-Punjab Agro\"/>
    </mc:Choice>
  </mc:AlternateContent>
  <xr:revisionPtr revIDLastSave="0" documentId="13_ncr:1_{E0BF9E76-E357-44D4-82B3-A52F2BBCE8CD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working'!$A$1:$M$4</definedName>
    <definedName name="_xlnm._FilterDatabase" localSheetId="5" hidden="1">Reco!$A$3:$AC$20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0" r:id="rId9"/>
  </pivotCaches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X11" i="4" l="1"/>
  <c r="Z18" i="4"/>
  <c r="V8" i="4"/>
  <c r="AA18" i="4"/>
  <c r="T8" i="4"/>
  <c r="AB8" i="4"/>
  <c r="Z9" i="4"/>
  <c r="T12" i="4"/>
  <c r="AB12" i="4"/>
  <c r="Z13" i="4"/>
  <c r="V15" i="4"/>
  <c r="T16" i="4"/>
  <c r="AB16" i="4"/>
  <c r="X18" i="4"/>
  <c r="V9" i="4"/>
  <c r="V17" i="4"/>
  <c r="X9" i="4"/>
  <c r="Z12" i="4"/>
  <c r="X17" i="4"/>
  <c r="AA11" i="4"/>
  <c r="Y16" i="4"/>
  <c r="AA19" i="4"/>
  <c r="U19" i="4"/>
  <c r="U9" i="4"/>
  <c r="AA10" i="4"/>
  <c r="AA14" i="4"/>
  <c r="Y15" i="4"/>
  <c r="U11" i="4"/>
  <c r="W14" i="4"/>
  <c r="Y17" i="4"/>
  <c r="W18" i="4"/>
  <c r="AA9" i="4"/>
  <c r="W11" i="4"/>
  <c r="V11" i="4"/>
  <c r="AA13" i="4"/>
  <c r="Y14" i="4"/>
  <c r="W15" i="4"/>
  <c r="U16" i="4"/>
  <c r="T9" i="4"/>
  <c r="AB9" i="4"/>
  <c r="W8" i="4"/>
  <c r="U12" i="4"/>
  <c r="Y8" i="4"/>
  <c r="W9" i="4"/>
  <c r="Z11" i="4"/>
  <c r="W12" i="4"/>
  <c r="U13" i="4"/>
  <c r="V16" i="4"/>
  <c r="AA17" i="4"/>
  <c r="AA8" i="4"/>
  <c r="V10" i="4"/>
  <c r="Y12" i="4"/>
  <c r="W13" i="4"/>
  <c r="T14" i="4"/>
  <c r="AB14" i="4"/>
  <c r="U17" i="4"/>
  <c r="T17" i="4"/>
  <c r="AB17" i="4"/>
  <c r="X19" i="4"/>
  <c r="U8" i="4"/>
  <c r="X10" i="4"/>
  <c r="V14" i="4"/>
  <c r="U14" i="4"/>
  <c r="T15" i="4"/>
  <c r="AB15" i="4"/>
  <c r="U18" i="4"/>
  <c r="Z10" i="4"/>
  <c r="Y10" i="4"/>
  <c r="V13" i="4"/>
  <c r="Z14" i="4"/>
  <c r="X16" i="4"/>
  <c r="W16" i="4"/>
  <c r="T19" i="4"/>
  <c r="AB19" i="4"/>
  <c r="AA12" i="4"/>
  <c r="Y18" i="4"/>
  <c r="Y9" i="4"/>
  <c r="U10" i="4"/>
  <c r="Y13" i="4"/>
  <c r="X13" i="4"/>
  <c r="X15" i="4"/>
  <c r="AA16" i="4"/>
  <c r="W19" i="4"/>
  <c r="V19" i="4"/>
  <c r="W10" i="4"/>
  <c r="Y19" i="4"/>
  <c r="X8" i="4"/>
  <c r="T11" i="4"/>
  <c r="AB11" i="4"/>
  <c r="X12" i="4"/>
  <c r="T13" i="4"/>
  <c r="AB13" i="4"/>
  <c r="AA15" i="4"/>
  <c r="Z15" i="4"/>
  <c r="Z17" i="4"/>
  <c r="V18" i="4"/>
  <c r="Z19" i="4"/>
  <c r="Z8" i="4"/>
  <c r="U15" i="4"/>
  <c r="T10" i="4"/>
  <c r="AB10" i="4"/>
  <c r="Z16" i="4"/>
  <c r="Y11" i="4"/>
  <c r="W17" i="4"/>
  <c r="V12" i="4"/>
  <c r="T18" i="4"/>
  <c r="AB18" i="4"/>
  <c r="X14" i="4"/>
  <c r="M3" i="2"/>
  <c r="I3" i="2"/>
  <c r="H3" i="2"/>
  <c r="G3" i="2"/>
  <c r="F3" i="2"/>
  <c r="E3" i="2"/>
  <c r="L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19" i="2" l="1"/>
  <c r="L19" i="2"/>
  <c r="K19" i="2"/>
  <c r="J19" i="2"/>
  <c r="I19" i="2"/>
  <c r="H19" i="2"/>
  <c r="G19" i="2"/>
  <c r="F19" i="2"/>
  <c r="E19" i="2"/>
  <c r="S20" i="4" l="1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20" i="4" l="1"/>
  <c r="Z20" i="4"/>
  <c r="W20" i="4"/>
  <c r="AA20" i="4"/>
  <c r="T20" i="4"/>
  <c r="X20" i="4"/>
  <c r="AB20" i="4"/>
  <c r="U20" i="4"/>
  <c r="Y20" i="4"/>
</calcChain>
</file>

<file path=xl/sharedStrings.xml><?xml version="1.0" encoding="utf-8"?>
<sst xmlns="http://schemas.openxmlformats.org/spreadsheetml/2006/main" count="330" uniqueCount="127">
  <si>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</si>
  <si>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</si>
  <si>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</si>
  <si>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</si>
  <si>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</si>
  <si>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</si>
  <si>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</si>
  <si>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</si>
  <si>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</si>
  <si>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</si>
  <si>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</si>
  <si>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</si>
  <si>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</si>
  <si>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</si>
  <si>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</si>
  <si>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</si>
  <si>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</si>
  <si>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</si>
  <si>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</si>
  <si>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</si>
  <si>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</si>
  <si>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</si>
  <si>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</si>
  <si>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</si>
  <si>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</si>
  <si>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</si>
  <si>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</si>
  <si>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</si>
  <si>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</si>
  <si>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</si>
  <si>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</si>
  <si>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</si>
  <si>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</si>
  <si>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</si>
  <si>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</si>
  <si>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</si>
  <si>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</si>
  <si>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</si>
  <si>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</si>
  <si>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</si>
  <si>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</si>
  <si>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</si>
  <si>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</si>
  <si>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</si>
  <si>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</si>
  <si>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</si>
  <si>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</si>
  <si>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</si>
  <si>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</si>
  <si>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</si>
  <si>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</si>
  <si>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</si>
  <si>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</si>
  <si>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</si>
  <si>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</si>
  <si>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</si>
  <si>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</si>
  <si>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</si>
  <si>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</si>
  <si>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</si>
  <si>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</si>
  <si>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</si>
  <si>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SUPPLIER NAME                  INVOICE NO.</t>
  </si>
  <si>
    <t>RECEIVE DATE</t>
  </si>
  <si>
    <t>PUNJAB AGRO CENTER</t>
  </si>
  <si>
    <t>G.T. Road Opposite Punjab &amp; Sindh Bank Near Mata Rani Chowk Ludhiana</t>
  </si>
  <si>
    <t>Phone : 9876045176 E-Mail : rahulbangia@hotmail.com</t>
  </si>
  <si>
    <t>STOCK &amp; SALES ANALYSIS  (BAYER CROP SCIENCE LTD) 01-04-2021 - 30-04-2021</t>
  </si>
  <si>
    <t>Bayer Crop Science Ltd</t>
  </si>
  <si>
    <t>Agenda 100 ml</t>
  </si>
  <si>
    <t xml:space="preserve"> -62</t>
  </si>
  <si>
    <t>Agenda 5 ltr</t>
  </si>
  <si>
    <t>Agenda 500 ml</t>
  </si>
  <si>
    <t xml:space="preserve"> -57</t>
  </si>
  <si>
    <t>King Fog 1 Ltr</t>
  </si>
  <si>
    <t>Koboil</t>
  </si>
  <si>
    <t>Kothrin 1 ltr</t>
  </si>
  <si>
    <t>Max Force Forte 35 gm</t>
  </si>
  <si>
    <t>Premise 1 Ltr</t>
  </si>
  <si>
    <t xml:space="preserve">  -8</t>
  </si>
  <si>
    <t>Premise 250 ml</t>
  </si>
  <si>
    <t>Premise 5 Ltr</t>
  </si>
  <si>
    <t xml:space="preserve">  -9</t>
  </si>
  <si>
    <t>Quick Bayt 50 gm</t>
  </si>
  <si>
    <t>Responser 1 ltr</t>
  </si>
  <si>
    <t>Solfac 1 ltr</t>
  </si>
  <si>
    <t>Solfac EW 100 ml</t>
  </si>
  <si>
    <t>Temprid 50 ml</t>
  </si>
  <si>
    <t xml:space="preserve"> -52</t>
  </si>
  <si>
    <t>Temprid 500 ml</t>
  </si>
  <si>
    <t>Bayer CropScience Ltd          0854253494</t>
  </si>
  <si>
    <t>03-04-2021</t>
  </si>
  <si>
    <t>Bayer CropScience Ltd          0854253728</t>
  </si>
  <si>
    <t>10-04-2021</t>
  </si>
  <si>
    <t>Bayer CropScience Ltd          0854254091</t>
  </si>
  <si>
    <t>26-04-2021</t>
  </si>
  <si>
    <t xml:space="preserve">   TOTAL :</t>
  </si>
  <si>
    <t>Bayer CropScience Ltd</t>
  </si>
  <si>
    <t>Our GST Billing Software MARG Erp 9653227008</t>
  </si>
  <si>
    <t>AGENDA EC25 20X500ML BOT IN</t>
  </si>
  <si>
    <t>AGENDA EC25 2X5L BOT IN</t>
  </si>
  <si>
    <t>AGENDA EC25 50X100ML BOT IN</t>
  </si>
  <si>
    <t>KINGFOG UL10 12X1L BOT IN</t>
  </si>
  <si>
    <t>K-OBIOL WP2 5 10X1KG BOT IN</t>
  </si>
  <si>
    <t>K-OTHRINE SC25 5 15X1L BOT IN</t>
  </si>
  <si>
    <t>MAXFORCE FORTE RB0 03 5X4X(35GR) TUB IN</t>
  </si>
  <si>
    <t>PREMISE SC350 10X1L BOT IN</t>
  </si>
  <si>
    <t>PREMISE SC350 2X5L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</si>
  <si>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</si>
  <si>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</si>
  <si>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</si>
  <si>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</si>
  <si>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</si>
  <si>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</si>
  <si>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</si>
  <si>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Stock and Sales FOR THE PERIOD 01-Apr-2021 TO 30-Apr-2021</t>
  </si>
  <si>
    <t>Generated on 6/10/2021 5:41:04 AM</t>
  </si>
  <si>
    <t>DISTRIBUTOR PRODUCTWISE</t>
  </si>
  <si>
    <t>OUTPUT IN : PIC,DETAILS AS : Column,CONSIDER : Voucher Date,INCLUDE VALIDATION : False</t>
  </si>
  <si>
    <t>DISTRIBUTOR:Punjab Agro,</t>
  </si>
  <si>
    <t>SAPCODE</t>
  </si>
  <si>
    <t>PRODUCT</t>
  </si>
  <si>
    <t>ITEMALIAS</t>
  </si>
  <si>
    <t>Punjab Agro</t>
  </si>
  <si>
    <t>GRANDTOTAL</t>
  </si>
  <si>
    <t>Zylem Report -  01-Apr-2021 TO 30-Apr-2021</t>
  </si>
  <si>
    <t>Dealer Report -01-Apr-2021 TO 30-Apr-2021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</si>
</sst>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8" fillId="0" borderId="23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7" fillId="0" borderId="12" xfId="0" applyNumberFormat="1" applyFont="1" applyBorder="1"/>
    <xf numFmtId="0" fontId="1" fillId="7" borderId="24" xfId="0" applyFont="1" applyFill="1" applyBorder="1"/>
    <xf numFmtId="49" fontId="15" fillId="7" borderId="12" xfId="0" applyNumberFormat="1" applyFont="1" applyFill="1" applyBorder="1"/>
    <xf numFmtId="2" fontId="15" fillId="7" borderId="12" xfId="0" applyNumberFormat="1" applyFont="1" applyFill="1" applyBorder="1"/>
    <xf numFmtId="2" fontId="19" fillId="8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7.465912731481" createdVersion="6" refreshedVersion="7" minRefreshableVersion="3" recordCount="16" xr:uid="{173E7550-7929-42BA-839A-B1921E846E31}">
  <cacheSource type="worksheet">
    <worksheetSource name="=FInalDealer_Pivot"/>
  </cacheSource>
  <cacheFields count="13">
    <cacheField name="ITEM DESCRIPTION" numFmtId="0">
      <sharedItems/>
    </cacheField>
    <cacheField name="OPENING STOCK" numFmtId="0">
      <sharedItems containsSemiMixedTypes="0" containsString="0" containsNumber="1" containsInteger="1" minValue="0" maxValue="0"/>
    </cacheField>
    <cacheField name=" PURCHASES" numFmtId="0">
      <sharedItems containsSemiMixedTypes="0" containsString="0" containsNumber="1" containsInteger="1" minValue="0" maxValue="640"/>
    </cacheField>
    <cacheField name=" SALE RETURN" numFmtId="0">
      <sharedItems containsSemiMixedTypes="0" containsString="0" containsNumber="1" containsInteger="1" minValue="0" maxValue="0"/>
    </cacheField>
    <cacheField name="REPL./ OTHERS" numFmtId="0">
      <sharedItems containsSemiMixedTypes="0" containsString="0" containsNumber="1" containsInteger="1" minValue="0" maxValue="0"/>
    </cacheField>
    <cacheField name="TOTAL STOCK" numFmtId="0">
      <sharedItems containsSemiMixedTypes="0" containsString="0" containsNumber="1" containsInteger="1" minValue="0" maxValue="640"/>
    </cacheField>
    <cacheField name=" SALES" numFmtId="0">
      <sharedItems containsSemiMixedTypes="0" containsString="0" containsNumber="1" containsInteger="1" minValue="3" maxValue="370"/>
    </cacheField>
    <cacheField name="PURCHASE RETURN" numFmtId="0">
      <sharedItems containsSemiMixedTypes="0" containsString="0" containsNumber="1" containsInteger="1" minValue="0" maxValue="0"/>
    </cacheField>
    <cacheField name="REPL./ OTHERS2" numFmtId="0">
      <sharedItems containsSemiMixedTypes="0" containsString="0" containsNumber="1" containsInteger="1" minValue="0" maxValue="0"/>
    </cacheField>
    <cacheField name="CLOSING STOCK" numFmtId="0">
      <sharedItems containsSemiMixedTypes="0" containsString="0" containsNumber="1" containsInteger="1" minValue="-190" maxValue="270"/>
    </cacheField>
    <cacheField name=" RATE" numFmtId="0">
      <sharedItems containsSemiMixedTypes="0" containsString="0" containsNumber="1" minValue="0" maxValue="5097"/>
    </cacheField>
    <cacheField name="Combi Name" numFmtId="165">
      <sharedItems/>
    </cacheField>
    <cacheField name="Master Name" numFmtId="0">
      <sharedItems count="98">
        <s v="AGENDA EC25 50X100ML BOT IN"/>
        <s v="AGENDA EC25 2X5L BOT IN"/>
        <s v="AGENDA EC25 20X500ML BOT IN"/>
        <s v="KINGFOG UL10 12X1L BOT IN"/>
        <s v="K-OBIOL WP2 5 10X1KG BOT IN"/>
        <s v="K-OTHRINE SC25 5 15X1L BOT IN"/>
        <s v="MAXFORCE FORTE RB0 03 5X4X(35GR) TUB IN"/>
        <s v="PREMISE SC350 10X1L BOT IN"/>
        <s v="PREMISE SC350 40X250ML BOT IN"/>
        <s v="PREMISE SC350 2X5L BOT IN"/>
        <s v="QUICK BAYT GR0 5 2X(20X50GR) BAG IN"/>
        <s v="RESPONSAR SC25 10X1L BOT IN"/>
        <s v="SOLFAC EW50 10X1L BOT IN"/>
        <s v="SOLFAC EW50 50X100ML BOT IN"/>
        <s v="TEMPRID SC365.4 100X50ML BOT IN"/>
        <s v="TEMPRID SC365.4 20X500ML BOT IN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OLOMON OD300 10X1L BOT IN" u="1"/>
        <s v="SIMBOLA (T) SG20 10X1KG BOT IN" u="1"/>
        <s v="RICESTAR EC69 20X500ML BOT IN" u="1"/>
        <s v="NATIVO WG75 20X500GR BAG IN" u="1"/>
        <s v="NATIVO WG75 40X250GR BAG IN" u="1"/>
        <s v="NATIVO WG75 50X100GR BAG IN" u="1"/>
        <e v="#N/A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TOPSTAR (T) WP80 8X(20X22.5GR) BOX IN" u="1"/>
        <s v="ADMIRE (T) WG70 30X150GR BOT IN" u="1"/>
        <s v="GAUCHO FS600 2X5L BOT IN" u="1"/>
        <s v="FAME (T) SC480 10X(20X10ML)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JUMP WG80 160X(10X2GR) BAG IN" u="1"/>
        <s v="FAME (T) SC480 40X50ML BOT IN" u="1"/>
        <s v="FAME (T) SC480 4X500ML BOT IN" u="1"/>
        <s v="FAME (T) SC480 8X250ML BOT IN" u="1"/>
        <s v="FOLICUR (T) EC250 10X1L BOT IN" u="1"/>
        <s v="NATIVO WG75 10X1KG BAG IN" u="1"/>
        <s v="RICESTAR EC69 10X1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RAXIL EASY FS60 10X(20X13.4ML) BOT IN" u="1"/>
        <s v="NATIVO WG75 20X(10X10GR) BAG IN" u="1"/>
        <s v="LAUDIS SC630 3X230ML BOT IN" u="1"/>
        <s v="LAUDIS SC630 8X115M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FOLICUR (T) EC250 20X5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SOLOMON OD300 20X500ML BOT IN" u="1"/>
        <s v="SOLOMON OD300 40X250ML BOT IN" u="1"/>
        <s v="SOLOMON OD300 50X100ML BOT IN" u="1"/>
        <s v="GLAMORE WG80 20X100GR BOT IN" u="1"/>
        <s v="REGENT ULTRA GR0 6 5X4KG BAG IN" u="1"/>
        <s v="ALANTO (T) SC240 40X250ML BOT IN" u="1"/>
        <s v="ALANTO (T) SC240 50X100ML BOT IN" u="1"/>
        <s v="MONCEREN SC250 20X500ML BOT IN" u="1"/>
        <s v="EMESTO PRIME FS240 10X1L BOT IN" u="1"/>
        <s v="DECIS EC 28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s v="Agenda 100 ml"/>
    <n v="0"/>
    <n v="0"/>
    <n v="0"/>
    <n v="0"/>
    <n v="0"/>
    <n v="62"/>
    <n v="0"/>
    <n v="0"/>
    <n v="-62"/>
    <n v="0"/>
    <s v="Agenda 100 ml-box"/>
    <x v="0"/>
  </r>
  <r>
    <s v="Agenda 5 ltr"/>
    <n v="0"/>
    <n v="4"/>
    <n v="0"/>
    <n v="0"/>
    <n v="4"/>
    <n v="3"/>
    <n v="0"/>
    <n v="0"/>
    <n v="1"/>
    <n v="5097"/>
    <s v="Agenda 5 ltr-box"/>
    <x v="1"/>
  </r>
  <r>
    <s v="Agenda 500 ml"/>
    <n v="0"/>
    <n v="80"/>
    <n v="0"/>
    <n v="0"/>
    <n v="80"/>
    <n v="137"/>
    <n v="0"/>
    <n v="0"/>
    <n v="-57"/>
    <n v="573"/>
    <s v="Agenda 500 ml-box"/>
    <x v="2"/>
  </r>
  <r>
    <s v="King Fog 1 Ltr"/>
    <n v="0"/>
    <n v="24"/>
    <n v="0"/>
    <n v="0"/>
    <n v="24"/>
    <n v="21"/>
    <n v="0"/>
    <n v="0"/>
    <n v="3"/>
    <n v="1570"/>
    <s v="King Fog 1 Ltr-box"/>
    <x v="3"/>
  </r>
  <r>
    <s v="Koboil"/>
    <n v="0"/>
    <n v="20"/>
    <n v="0"/>
    <n v="0"/>
    <n v="20"/>
    <n v="10"/>
    <n v="0"/>
    <n v="0"/>
    <n v="10"/>
    <n v="548"/>
    <s v="Koboil-box"/>
    <x v="4"/>
  </r>
  <r>
    <s v="Kothrin 1 ltr"/>
    <n v="0"/>
    <n v="0"/>
    <n v="0"/>
    <n v="0"/>
    <n v="0"/>
    <n v="190"/>
    <n v="0"/>
    <n v="0"/>
    <n v="-190"/>
    <n v="0"/>
    <s v="Kothrin 1 ltr-box"/>
    <x v="5"/>
  </r>
  <r>
    <s v="Max Force Forte 35 gm"/>
    <n v="0"/>
    <n v="0"/>
    <n v="0"/>
    <n v="0"/>
    <n v="0"/>
    <n v="113"/>
    <n v="0"/>
    <n v="0"/>
    <n v="-113"/>
    <n v="0"/>
    <s v="Max Force Forte 35 gm-box"/>
    <x v="6"/>
  </r>
  <r>
    <s v="Premise 1 Ltr"/>
    <n v="0"/>
    <n v="100"/>
    <n v="0"/>
    <n v="0"/>
    <n v="100"/>
    <n v="108"/>
    <n v="0"/>
    <n v="0"/>
    <n v="-8"/>
    <n v="2454.6"/>
    <s v="Premise 1 Ltr-box"/>
    <x v="7"/>
  </r>
  <r>
    <s v="Premise 250 ml"/>
    <n v="0"/>
    <n v="120"/>
    <n v="0"/>
    <n v="0"/>
    <n v="120"/>
    <n v="67"/>
    <n v="0"/>
    <n v="0"/>
    <n v="53"/>
    <n v="644.1"/>
    <s v="Premise 250 ml-box"/>
    <x v="8"/>
  </r>
  <r>
    <s v="Premise 5 Ltr"/>
    <n v="0"/>
    <n v="0"/>
    <n v="0"/>
    <n v="0"/>
    <n v="0"/>
    <n v="9"/>
    <n v="0"/>
    <n v="0"/>
    <n v="-9"/>
    <n v="0"/>
    <s v="Premise 5 Ltr-box"/>
    <x v="9"/>
  </r>
  <r>
    <s v="Quick Bayt 50 gm"/>
    <n v="0"/>
    <n v="640"/>
    <n v="0"/>
    <n v="0"/>
    <n v="640"/>
    <n v="370"/>
    <n v="0"/>
    <n v="0"/>
    <n v="270"/>
    <n v="165"/>
    <s v="Quick Bayt 50 gm-box"/>
    <x v="10"/>
  </r>
  <r>
    <s v="Responser 1 ltr"/>
    <n v="0"/>
    <n v="100"/>
    <n v="0"/>
    <n v="0"/>
    <n v="100"/>
    <n v="94"/>
    <n v="0"/>
    <n v="0"/>
    <n v="6"/>
    <n v="707"/>
    <s v="Responser 1 ltr-box"/>
    <x v="11"/>
  </r>
  <r>
    <s v="Solfac 1 ltr"/>
    <n v="0"/>
    <n v="10"/>
    <n v="0"/>
    <n v="0"/>
    <n v="10"/>
    <n v="10"/>
    <n v="0"/>
    <n v="0"/>
    <n v="0"/>
    <n v="1431"/>
    <s v="Solfac 1 ltr-box"/>
    <x v="12"/>
  </r>
  <r>
    <s v="Solfac EW 100 ml"/>
    <n v="0"/>
    <n v="0"/>
    <n v="0"/>
    <n v="0"/>
    <n v="0"/>
    <n v="8"/>
    <n v="0"/>
    <n v="0"/>
    <n v="-8"/>
    <n v="0"/>
    <s v="Solfac EW 100 ml-box"/>
    <x v="13"/>
  </r>
  <r>
    <s v="Temprid 50 ml"/>
    <n v="0"/>
    <n v="200"/>
    <n v="0"/>
    <n v="0"/>
    <n v="200"/>
    <n v="252"/>
    <n v="0"/>
    <n v="0"/>
    <n v="-52"/>
    <n v="148"/>
    <s v="Temprid 50 ml-box"/>
    <x v="14"/>
  </r>
  <r>
    <s v="Temprid 500 ml"/>
    <n v="0"/>
    <n v="0"/>
    <n v="0"/>
    <n v="0"/>
    <n v="0"/>
    <n v="8"/>
    <n v="0"/>
    <n v="0"/>
    <n v="-8"/>
    <n v="0"/>
    <s v="Temprid 500 ml-box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18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99">
        <item m="1" x="40"/>
        <item m="1" x="58"/>
        <item m="1" x="92"/>
        <item m="1" x="88"/>
        <item m="1" x="90"/>
        <item m="1" x="18"/>
        <item x="2"/>
        <item x="1"/>
        <item x="0"/>
        <item m="1" x="82"/>
        <item m="1" x="83"/>
        <item m="1" x="93"/>
        <item m="1" x="94"/>
        <item m="1" x="97"/>
        <item m="1" x="72"/>
        <item m="1" x="73"/>
        <item m="1" x="74"/>
        <item m="1" x="89"/>
        <item m="1" x="25"/>
        <item m="1" x="44"/>
        <item m="1" x="95"/>
        <item m="1" x="69"/>
        <item m="1" x="57"/>
        <item m="1" x="68"/>
        <item m="1" x="75"/>
        <item m="1" x="76"/>
        <item m="1" x="86"/>
        <item m="1" x="85"/>
        <item m="1" x="19"/>
        <item m="1" x="20"/>
        <item m="1" x="42"/>
        <item m="1" x="96"/>
        <item m="1" x="51"/>
        <item m="1" x="52"/>
        <item m="1" x="53"/>
        <item m="1" x="54"/>
        <item m="1" x="71"/>
        <item m="1" x="22"/>
        <item m="1" x="34"/>
        <item m="1" x="70"/>
        <item m="1" x="41"/>
        <item m="1" x="35"/>
        <item m="1" x="36"/>
        <item m="1" x="80"/>
        <item m="1" x="66"/>
        <item m="1" x="87"/>
        <item m="1" x="50"/>
        <item x="3"/>
        <item x="4"/>
        <item x="5"/>
        <item m="1" x="37"/>
        <item m="1" x="60"/>
        <item m="1" x="64"/>
        <item m="1" x="65"/>
        <item m="1" x="21"/>
        <item x="6"/>
        <item m="1" x="59"/>
        <item m="1" x="67"/>
        <item m="1" x="84"/>
        <item m="1" x="55"/>
        <item m="1" x="63"/>
        <item m="1" x="29"/>
        <item m="1" x="30"/>
        <item m="1" x="31"/>
        <item x="7"/>
        <item x="9"/>
        <item x="8"/>
        <item x="10"/>
        <item m="1" x="49"/>
        <item m="1" x="62"/>
        <item m="1" x="33"/>
        <item m="1" x="23"/>
        <item m="1" x="24"/>
        <item m="1" x="47"/>
        <item m="1" x="17"/>
        <item m="1" x="81"/>
        <item m="1" x="61"/>
        <item x="11"/>
        <item m="1" x="56"/>
        <item m="1" x="28"/>
        <item m="1" x="48"/>
        <item m="1" x="16"/>
        <item m="1" x="91"/>
        <item m="1" x="38"/>
        <item m="1" x="27"/>
        <item m="1" x="45"/>
        <item m="1" x="46"/>
        <item x="12"/>
        <item x="13"/>
        <item m="1" x="26"/>
        <item m="1" x="77"/>
        <item m="1" x="78"/>
        <item m="1" x="79"/>
        <item m="1" x="43"/>
        <item x="14"/>
        <item x="15"/>
        <item m="1" x="39"/>
        <item m="1" x="32"/>
        <item t="default"/>
      </items>
    </pivotField>
  </pivotFields>
  <rowFields count="1">
    <field x="12"/>
  </rowFields>
  <rowItems count="17">
    <i>
      <x v="6"/>
    </i>
    <i>
      <x v="7"/>
    </i>
    <i>
      <x v="8"/>
    </i>
    <i>
      <x v="47"/>
    </i>
    <i>
      <x v="48"/>
    </i>
    <i>
      <x v="49"/>
    </i>
    <i>
      <x v="55"/>
    </i>
    <i>
      <x v="64"/>
    </i>
    <i>
      <x v="65"/>
    </i>
    <i>
      <x v="66"/>
    </i>
    <i>
      <x v="67"/>
    </i>
    <i>
      <x v="77"/>
    </i>
    <i>
      <x v="87"/>
    </i>
    <i>
      <x v="88"/>
    </i>
    <i>
      <x v="94"/>
    </i>
    <i>
      <x v="9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67">
      <pivotArea type="all" dataOnly="0" outline="0" fieldPosition="0"/>
    </format>
    <format dxfId="66">
      <pivotArea outline="0" collapsedLevelsAreSubtotals="1" fieldPosition="0"/>
    </format>
    <format dxfId="65">
      <pivotArea field="12" type="button" dataOnly="0" labelOnly="1" outline="0" axis="axisRow" fieldPosition="0"/>
    </format>
    <format dxfId="64">
      <pivotArea dataOnly="0" labelOnly="1" fieldPosition="0">
        <references count="1">
          <reference field="12" count="1">
            <x v="74"/>
          </reference>
        </references>
      </pivotArea>
    </format>
    <format dxfId="63">
      <pivotArea dataOnly="0" labelOnly="1" grandRow="1" outline="0" fieldPosition="0"/>
    </format>
    <format dxfId="62">
      <pivotArea type="all" dataOnly="0" outline="0" fieldPosition="0"/>
    </format>
    <format dxfId="61">
      <pivotArea outline="0" collapsedLevelsAreSubtotals="1" fieldPosition="0"/>
    </format>
    <format dxfId="60">
      <pivotArea field="12" type="button" dataOnly="0" labelOnly="1" outline="0" axis="axisRow" fieldPosition="0"/>
    </format>
    <format dxfId="59">
      <pivotArea dataOnly="0" labelOnly="1" fieldPosition="0">
        <references count="1">
          <reference field="12" count="1">
            <x v="74"/>
          </reference>
        </references>
      </pivotArea>
    </format>
    <format dxfId="5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workbookViewId="0">
      <selection sqref="A1:K1"/>
    </sheetView>
  </sheetViews>
  <sheetFormatPr defaultRowHeight="14.4" x14ac:dyDescent="0.3"/>
  <cols>
    <col min="1" max="1" width="50.44140625" bestFit="1" customWidth="1"/>
    <col min="2" max="2" width="10.109375" bestFit="1" customWidth="1"/>
    <col min="3" max="3" width="14.6640625" bestFit="1" customWidth="1"/>
    <col min="4" max="4" width="8.5546875" bestFit="1" customWidth="1"/>
    <col min="5" max="5" width="9.5546875" bestFit="1" customWidth="1"/>
    <col min="6" max="6" width="7.44140625" bestFit="1" customWidth="1"/>
    <col min="7" max="7" width="8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6.5546875" bestFit="1" customWidth="1"/>
    <col min="257" max="257" width="50.44140625" bestFit="1" customWidth="1"/>
    <col min="258" max="258" width="10.109375" bestFit="1" customWidth="1"/>
    <col min="259" max="259" width="14.6640625" bestFit="1" customWidth="1"/>
    <col min="260" max="260" width="8.5546875" bestFit="1" customWidth="1"/>
    <col min="261" max="261" width="9.5546875" bestFit="1" customWidth="1"/>
    <col min="262" max="262" width="7.44140625" bestFit="1" customWidth="1"/>
    <col min="263" max="263" width="8" bestFit="1" customWidth="1"/>
    <col min="264" max="264" width="11.109375" bestFit="1" customWidth="1"/>
    <col min="265" max="265" width="8.5546875" bestFit="1" customWidth="1"/>
    <col min="266" max="266" width="9.44140625" bestFit="1" customWidth="1"/>
    <col min="267" max="267" width="6.5546875" bestFit="1" customWidth="1"/>
    <col min="513" max="513" width="50.44140625" bestFit="1" customWidth="1"/>
    <col min="514" max="514" width="10.109375" bestFit="1" customWidth="1"/>
    <col min="515" max="515" width="14.6640625" bestFit="1" customWidth="1"/>
    <col min="516" max="516" width="8.5546875" bestFit="1" customWidth="1"/>
    <col min="517" max="517" width="9.5546875" bestFit="1" customWidth="1"/>
    <col min="518" max="518" width="7.44140625" bestFit="1" customWidth="1"/>
    <col min="519" max="519" width="8" bestFit="1" customWidth="1"/>
    <col min="520" max="520" width="11.109375" bestFit="1" customWidth="1"/>
    <col min="521" max="521" width="8.5546875" bestFit="1" customWidth="1"/>
    <col min="522" max="522" width="9.44140625" bestFit="1" customWidth="1"/>
    <col min="523" max="523" width="6.5546875" bestFit="1" customWidth="1"/>
    <col min="769" max="769" width="50.44140625" bestFit="1" customWidth="1"/>
    <col min="770" max="770" width="10.109375" bestFit="1" customWidth="1"/>
    <col min="771" max="771" width="14.6640625" bestFit="1" customWidth="1"/>
    <col min="772" max="772" width="8.5546875" bestFit="1" customWidth="1"/>
    <col min="773" max="773" width="9.5546875" bestFit="1" customWidth="1"/>
    <col min="774" max="774" width="7.44140625" bestFit="1" customWidth="1"/>
    <col min="775" max="775" width="8" bestFit="1" customWidth="1"/>
    <col min="776" max="776" width="11.109375" bestFit="1" customWidth="1"/>
    <col min="777" max="777" width="8.5546875" bestFit="1" customWidth="1"/>
    <col min="778" max="778" width="9.44140625" bestFit="1" customWidth="1"/>
    <col min="779" max="779" width="6.5546875" bestFit="1" customWidth="1"/>
    <col min="1025" max="1025" width="50.44140625" bestFit="1" customWidth="1"/>
    <col min="1026" max="1026" width="10.109375" bestFit="1" customWidth="1"/>
    <col min="1027" max="1027" width="14.6640625" bestFit="1" customWidth="1"/>
    <col min="1028" max="1028" width="8.5546875" bestFit="1" customWidth="1"/>
    <col min="1029" max="1029" width="9.5546875" bestFit="1" customWidth="1"/>
    <col min="1030" max="1030" width="7.44140625" bestFit="1" customWidth="1"/>
    <col min="1031" max="1031" width="8" bestFit="1" customWidth="1"/>
    <col min="1032" max="1032" width="11.109375" bestFit="1" customWidth="1"/>
    <col min="1033" max="1033" width="8.5546875" bestFit="1" customWidth="1"/>
    <col min="1034" max="1034" width="9.44140625" bestFit="1" customWidth="1"/>
    <col min="1035" max="1035" width="6.5546875" bestFit="1" customWidth="1"/>
    <col min="1281" max="1281" width="50.44140625" bestFit="1" customWidth="1"/>
    <col min="1282" max="1282" width="10.109375" bestFit="1" customWidth="1"/>
    <col min="1283" max="1283" width="14.6640625" bestFit="1" customWidth="1"/>
    <col min="1284" max="1284" width="8.5546875" bestFit="1" customWidth="1"/>
    <col min="1285" max="1285" width="9.5546875" bestFit="1" customWidth="1"/>
    <col min="1286" max="1286" width="7.44140625" bestFit="1" customWidth="1"/>
    <col min="1287" max="1287" width="8" bestFit="1" customWidth="1"/>
    <col min="1288" max="1288" width="11.109375" bestFit="1" customWidth="1"/>
    <col min="1289" max="1289" width="8.5546875" bestFit="1" customWidth="1"/>
    <col min="1290" max="1290" width="9.44140625" bestFit="1" customWidth="1"/>
    <col min="1291" max="1291" width="6.5546875" bestFit="1" customWidth="1"/>
    <col min="1537" max="1537" width="50.44140625" bestFit="1" customWidth="1"/>
    <col min="1538" max="1538" width="10.109375" bestFit="1" customWidth="1"/>
    <col min="1539" max="1539" width="14.6640625" bestFit="1" customWidth="1"/>
    <col min="1540" max="1540" width="8.5546875" bestFit="1" customWidth="1"/>
    <col min="1541" max="1541" width="9.5546875" bestFit="1" customWidth="1"/>
    <col min="1542" max="1542" width="7.44140625" bestFit="1" customWidth="1"/>
    <col min="1543" max="1543" width="8" bestFit="1" customWidth="1"/>
    <col min="1544" max="1544" width="11.109375" bestFit="1" customWidth="1"/>
    <col min="1545" max="1545" width="8.5546875" bestFit="1" customWidth="1"/>
    <col min="1546" max="1546" width="9.44140625" bestFit="1" customWidth="1"/>
    <col min="1547" max="1547" width="6.5546875" bestFit="1" customWidth="1"/>
    <col min="1793" max="1793" width="50.44140625" bestFit="1" customWidth="1"/>
    <col min="1794" max="1794" width="10.109375" bestFit="1" customWidth="1"/>
    <col min="1795" max="1795" width="14.6640625" bestFit="1" customWidth="1"/>
    <col min="1796" max="1796" width="8.5546875" bestFit="1" customWidth="1"/>
    <col min="1797" max="1797" width="9.5546875" bestFit="1" customWidth="1"/>
    <col min="1798" max="1798" width="7.44140625" bestFit="1" customWidth="1"/>
    <col min="1799" max="1799" width="8" bestFit="1" customWidth="1"/>
    <col min="1800" max="1800" width="11.109375" bestFit="1" customWidth="1"/>
    <col min="1801" max="1801" width="8.5546875" bestFit="1" customWidth="1"/>
    <col min="1802" max="1802" width="9.44140625" bestFit="1" customWidth="1"/>
    <col min="1803" max="1803" width="6.5546875" bestFit="1" customWidth="1"/>
    <col min="2049" max="2049" width="50.44140625" bestFit="1" customWidth="1"/>
    <col min="2050" max="2050" width="10.109375" bestFit="1" customWidth="1"/>
    <col min="2051" max="2051" width="14.6640625" bestFit="1" customWidth="1"/>
    <col min="2052" max="2052" width="8.5546875" bestFit="1" customWidth="1"/>
    <col min="2053" max="2053" width="9.5546875" bestFit="1" customWidth="1"/>
    <col min="2054" max="2054" width="7.44140625" bestFit="1" customWidth="1"/>
    <col min="2055" max="2055" width="8" bestFit="1" customWidth="1"/>
    <col min="2056" max="2056" width="11.109375" bestFit="1" customWidth="1"/>
    <col min="2057" max="2057" width="8.5546875" bestFit="1" customWidth="1"/>
    <col min="2058" max="2058" width="9.44140625" bestFit="1" customWidth="1"/>
    <col min="2059" max="2059" width="6.5546875" bestFit="1" customWidth="1"/>
    <col min="2305" max="2305" width="50.44140625" bestFit="1" customWidth="1"/>
    <col min="2306" max="2306" width="10.109375" bestFit="1" customWidth="1"/>
    <col min="2307" max="2307" width="14.6640625" bestFit="1" customWidth="1"/>
    <col min="2308" max="2308" width="8.5546875" bestFit="1" customWidth="1"/>
    <col min="2309" max="2309" width="9.5546875" bestFit="1" customWidth="1"/>
    <col min="2310" max="2310" width="7.44140625" bestFit="1" customWidth="1"/>
    <col min="2311" max="2311" width="8" bestFit="1" customWidth="1"/>
    <col min="2312" max="2312" width="11.109375" bestFit="1" customWidth="1"/>
    <col min="2313" max="2313" width="8.5546875" bestFit="1" customWidth="1"/>
    <col min="2314" max="2314" width="9.44140625" bestFit="1" customWidth="1"/>
    <col min="2315" max="2315" width="6.5546875" bestFit="1" customWidth="1"/>
    <col min="2561" max="2561" width="50.44140625" bestFit="1" customWidth="1"/>
    <col min="2562" max="2562" width="10.109375" bestFit="1" customWidth="1"/>
    <col min="2563" max="2563" width="14.6640625" bestFit="1" customWidth="1"/>
    <col min="2564" max="2564" width="8.5546875" bestFit="1" customWidth="1"/>
    <col min="2565" max="2565" width="9.5546875" bestFit="1" customWidth="1"/>
    <col min="2566" max="2566" width="7.44140625" bestFit="1" customWidth="1"/>
    <col min="2567" max="2567" width="8" bestFit="1" customWidth="1"/>
    <col min="2568" max="2568" width="11.109375" bestFit="1" customWidth="1"/>
    <col min="2569" max="2569" width="8.5546875" bestFit="1" customWidth="1"/>
    <col min="2570" max="2570" width="9.44140625" bestFit="1" customWidth="1"/>
    <col min="2571" max="2571" width="6.5546875" bestFit="1" customWidth="1"/>
    <col min="2817" max="2817" width="50.44140625" bestFit="1" customWidth="1"/>
    <col min="2818" max="2818" width="10.109375" bestFit="1" customWidth="1"/>
    <col min="2819" max="2819" width="14.6640625" bestFit="1" customWidth="1"/>
    <col min="2820" max="2820" width="8.5546875" bestFit="1" customWidth="1"/>
    <col min="2821" max="2821" width="9.5546875" bestFit="1" customWidth="1"/>
    <col min="2822" max="2822" width="7.44140625" bestFit="1" customWidth="1"/>
    <col min="2823" max="2823" width="8" bestFit="1" customWidth="1"/>
    <col min="2824" max="2824" width="11.109375" bestFit="1" customWidth="1"/>
    <col min="2825" max="2825" width="8.5546875" bestFit="1" customWidth="1"/>
    <col min="2826" max="2826" width="9.44140625" bestFit="1" customWidth="1"/>
    <col min="2827" max="2827" width="6.5546875" bestFit="1" customWidth="1"/>
    <col min="3073" max="3073" width="50.44140625" bestFit="1" customWidth="1"/>
    <col min="3074" max="3074" width="10.109375" bestFit="1" customWidth="1"/>
    <col min="3075" max="3075" width="14.6640625" bestFit="1" customWidth="1"/>
    <col min="3076" max="3076" width="8.5546875" bestFit="1" customWidth="1"/>
    <col min="3077" max="3077" width="9.5546875" bestFit="1" customWidth="1"/>
    <col min="3078" max="3078" width="7.44140625" bestFit="1" customWidth="1"/>
    <col min="3079" max="3079" width="8" bestFit="1" customWidth="1"/>
    <col min="3080" max="3080" width="11.109375" bestFit="1" customWidth="1"/>
    <col min="3081" max="3081" width="8.5546875" bestFit="1" customWidth="1"/>
    <col min="3082" max="3082" width="9.44140625" bestFit="1" customWidth="1"/>
    <col min="3083" max="3083" width="6.5546875" bestFit="1" customWidth="1"/>
    <col min="3329" max="3329" width="50.44140625" bestFit="1" customWidth="1"/>
    <col min="3330" max="3330" width="10.109375" bestFit="1" customWidth="1"/>
    <col min="3331" max="3331" width="14.6640625" bestFit="1" customWidth="1"/>
    <col min="3332" max="3332" width="8.5546875" bestFit="1" customWidth="1"/>
    <col min="3333" max="3333" width="9.5546875" bestFit="1" customWidth="1"/>
    <col min="3334" max="3334" width="7.44140625" bestFit="1" customWidth="1"/>
    <col min="3335" max="3335" width="8" bestFit="1" customWidth="1"/>
    <col min="3336" max="3336" width="11.109375" bestFit="1" customWidth="1"/>
    <col min="3337" max="3337" width="8.5546875" bestFit="1" customWidth="1"/>
    <col min="3338" max="3338" width="9.44140625" bestFit="1" customWidth="1"/>
    <col min="3339" max="3339" width="6.5546875" bestFit="1" customWidth="1"/>
    <col min="3585" max="3585" width="50.44140625" bestFit="1" customWidth="1"/>
    <col min="3586" max="3586" width="10.109375" bestFit="1" customWidth="1"/>
    <col min="3587" max="3587" width="14.6640625" bestFit="1" customWidth="1"/>
    <col min="3588" max="3588" width="8.5546875" bestFit="1" customWidth="1"/>
    <col min="3589" max="3589" width="9.5546875" bestFit="1" customWidth="1"/>
    <col min="3590" max="3590" width="7.44140625" bestFit="1" customWidth="1"/>
    <col min="3591" max="3591" width="8" bestFit="1" customWidth="1"/>
    <col min="3592" max="3592" width="11.109375" bestFit="1" customWidth="1"/>
    <col min="3593" max="3593" width="8.5546875" bestFit="1" customWidth="1"/>
    <col min="3594" max="3594" width="9.44140625" bestFit="1" customWidth="1"/>
    <col min="3595" max="3595" width="6.5546875" bestFit="1" customWidth="1"/>
    <col min="3841" max="3841" width="50.44140625" bestFit="1" customWidth="1"/>
    <col min="3842" max="3842" width="10.109375" bestFit="1" customWidth="1"/>
    <col min="3843" max="3843" width="14.6640625" bestFit="1" customWidth="1"/>
    <col min="3844" max="3844" width="8.5546875" bestFit="1" customWidth="1"/>
    <col min="3845" max="3845" width="9.5546875" bestFit="1" customWidth="1"/>
    <col min="3846" max="3846" width="7.44140625" bestFit="1" customWidth="1"/>
    <col min="3847" max="3847" width="8" bestFit="1" customWidth="1"/>
    <col min="3848" max="3848" width="11.109375" bestFit="1" customWidth="1"/>
    <col min="3849" max="3849" width="8.5546875" bestFit="1" customWidth="1"/>
    <col min="3850" max="3850" width="9.44140625" bestFit="1" customWidth="1"/>
    <col min="3851" max="3851" width="6.5546875" bestFit="1" customWidth="1"/>
    <col min="4097" max="4097" width="50.44140625" bestFit="1" customWidth="1"/>
    <col min="4098" max="4098" width="10.109375" bestFit="1" customWidth="1"/>
    <col min="4099" max="4099" width="14.6640625" bestFit="1" customWidth="1"/>
    <col min="4100" max="4100" width="8.5546875" bestFit="1" customWidth="1"/>
    <col min="4101" max="4101" width="9.5546875" bestFit="1" customWidth="1"/>
    <col min="4102" max="4102" width="7.44140625" bestFit="1" customWidth="1"/>
    <col min="4103" max="4103" width="8" bestFit="1" customWidth="1"/>
    <col min="4104" max="4104" width="11.109375" bestFit="1" customWidth="1"/>
    <col min="4105" max="4105" width="8.5546875" bestFit="1" customWidth="1"/>
    <col min="4106" max="4106" width="9.44140625" bestFit="1" customWidth="1"/>
    <col min="4107" max="4107" width="6.5546875" bestFit="1" customWidth="1"/>
    <col min="4353" max="4353" width="50.44140625" bestFit="1" customWidth="1"/>
    <col min="4354" max="4354" width="10.109375" bestFit="1" customWidth="1"/>
    <col min="4355" max="4355" width="14.6640625" bestFit="1" customWidth="1"/>
    <col min="4356" max="4356" width="8.5546875" bestFit="1" customWidth="1"/>
    <col min="4357" max="4357" width="9.5546875" bestFit="1" customWidth="1"/>
    <col min="4358" max="4358" width="7.44140625" bestFit="1" customWidth="1"/>
    <col min="4359" max="4359" width="8" bestFit="1" customWidth="1"/>
    <col min="4360" max="4360" width="11.109375" bestFit="1" customWidth="1"/>
    <col min="4361" max="4361" width="8.5546875" bestFit="1" customWidth="1"/>
    <col min="4362" max="4362" width="9.44140625" bestFit="1" customWidth="1"/>
    <col min="4363" max="4363" width="6.5546875" bestFit="1" customWidth="1"/>
    <col min="4609" max="4609" width="50.44140625" bestFit="1" customWidth="1"/>
    <col min="4610" max="4610" width="10.109375" bestFit="1" customWidth="1"/>
    <col min="4611" max="4611" width="14.6640625" bestFit="1" customWidth="1"/>
    <col min="4612" max="4612" width="8.5546875" bestFit="1" customWidth="1"/>
    <col min="4613" max="4613" width="9.5546875" bestFit="1" customWidth="1"/>
    <col min="4614" max="4614" width="7.44140625" bestFit="1" customWidth="1"/>
    <col min="4615" max="4615" width="8" bestFit="1" customWidth="1"/>
    <col min="4616" max="4616" width="11.109375" bestFit="1" customWidth="1"/>
    <col min="4617" max="4617" width="8.5546875" bestFit="1" customWidth="1"/>
    <col min="4618" max="4618" width="9.44140625" bestFit="1" customWidth="1"/>
    <col min="4619" max="4619" width="6.5546875" bestFit="1" customWidth="1"/>
    <col min="4865" max="4865" width="50.44140625" bestFit="1" customWidth="1"/>
    <col min="4866" max="4866" width="10.109375" bestFit="1" customWidth="1"/>
    <col min="4867" max="4867" width="14.6640625" bestFit="1" customWidth="1"/>
    <col min="4868" max="4868" width="8.5546875" bestFit="1" customWidth="1"/>
    <col min="4869" max="4869" width="9.5546875" bestFit="1" customWidth="1"/>
    <col min="4870" max="4870" width="7.44140625" bestFit="1" customWidth="1"/>
    <col min="4871" max="4871" width="8" bestFit="1" customWidth="1"/>
    <col min="4872" max="4872" width="11.109375" bestFit="1" customWidth="1"/>
    <col min="4873" max="4873" width="8.5546875" bestFit="1" customWidth="1"/>
    <col min="4874" max="4874" width="9.44140625" bestFit="1" customWidth="1"/>
    <col min="4875" max="4875" width="6.5546875" bestFit="1" customWidth="1"/>
    <col min="5121" max="5121" width="50.44140625" bestFit="1" customWidth="1"/>
    <col min="5122" max="5122" width="10.109375" bestFit="1" customWidth="1"/>
    <col min="5123" max="5123" width="14.6640625" bestFit="1" customWidth="1"/>
    <col min="5124" max="5124" width="8.5546875" bestFit="1" customWidth="1"/>
    <col min="5125" max="5125" width="9.5546875" bestFit="1" customWidth="1"/>
    <col min="5126" max="5126" width="7.44140625" bestFit="1" customWidth="1"/>
    <col min="5127" max="5127" width="8" bestFit="1" customWidth="1"/>
    <col min="5128" max="5128" width="11.109375" bestFit="1" customWidth="1"/>
    <col min="5129" max="5129" width="8.5546875" bestFit="1" customWidth="1"/>
    <col min="5130" max="5130" width="9.44140625" bestFit="1" customWidth="1"/>
    <col min="5131" max="5131" width="6.5546875" bestFit="1" customWidth="1"/>
    <col min="5377" max="5377" width="50.44140625" bestFit="1" customWidth="1"/>
    <col min="5378" max="5378" width="10.109375" bestFit="1" customWidth="1"/>
    <col min="5379" max="5379" width="14.6640625" bestFit="1" customWidth="1"/>
    <col min="5380" max="5380" width="8.5546875" bestFit="1" customWidth="1"/>
    <col min="5381" max="5381" width="9.5546875" bestFit="1" customWidth="1"/>
    <col min="5382" max="5382" width="7.44140625" bestFit="1" customWidth="1"/>
    <col min="5383" max="5383" width="8" bestFit="1" customWidth="1"/>
    <col min="5384" max="5384" width="11.109375" bestFit="1" customWidth="1"/>
    <col min="5385" max="5385" width="8.5546875" bestFit="1" customWidth="1"/>
    <col min="5386" max="5386" width="9.44140625" bestFit="1" customWidth="1"/>
    <col min="5387" max="5387" width="6.5546875" bestFit="1" customWidth="1"/>
    <col min="5633" max="5633" width="50.44140625" bestFit="1" customWidth="1"/>
    <col min="5634" max="5634" width="10.109375" bestFit="1" customWidth="1"/>
    <col min="5635" max="5635" width="14.6640625" bestFit="1" customWidth="1"/>
    <col min="5636" max="5636" width="8.5546875" bestFit="1" customWidth="1"/>
    <col min="5637" max="5637" width="9.5546875" bestFit="1" customWidth="1"/>
    <col min="5638" max="5638" width="7.44140625" bestFit="1" customWidth="1"/>
    <col min="5639" max="5639" width="8" bestFit="1" customWidth="1"/>
    <col min="5640" max="5640" width="11.109375" bestFit="1" customWidth="1"/>
    <col min="5641" max="5641" width="8.5546875" bestFit="1" customWidth="1"/>
    <col min="5642" max="5642" width="9.44140625" bestFit="1" customWidth="1"/>
    <col min="5643" max="5643" width="6.5546875" bestFit="1" customWidth="1"/>
    <col min="5889" max="5889" width="50.44140625" bestFit="1" customWidth="1"/>
    <col min="5890" max="5890" width="10.109375" bestFit="1" customWidth="1"/>
    <col min="5891" max="5891" width="14.6640625" bestFit="1" customWidth="1"/>
    <col min="5892" max="5892" width="8.5546875" bestFit="1" customWidth="1"/>
    <col min="5893" max="5893" width="9.5546875" bestFit="1" customWidth="1"/>
    <col min="5894" max="5894" width="7.44140625" bestFit="1" customWidth="1"/>
    <col min="5895" max="5895" width="8" bestFit="1" customWidth="1"/>
    <col min="5896" max="5896" width="11.109375" bestFit="1" customWidth="1"/>
    <col min="5897" max="5897" width="8.5546875" bestFit="1" customWidth="1"/>
    <col min="5898" max="5898" width="9.44140625" bestFit="1" customWidth="1"/>
    <col min="5899" max="5899" width="6.5546875" bestFit="1" customWidth="1"/>
    <col min="6145" max="6145" width="50.44140625" bestFit="1" customWidth="1"/>
    <col min="6146" max="6146" width="10.109375" bestFit="1" customWidth="1"/>
    <col min="6147" max="6147" width="14.6640625" bestFit="1" customWidth="1"/>
    <col min="6148" max="6148" width="8.5546875" bestFit="1" customWidth="1"/>
    <col min="6149" max="6149" width="9.5546875" bestFit="1" customWidth="1"/>
    <col min="6150" max="6150" width="7.44140625" bestFit="1" customWidth="1"/>
    <col min="6151" max="6151" width="8" bestFit="1" customWidth="1"/>
    <col min="6152" max="6152" width="11.109375" bestFit="1" customWidth="1"/>
    <col min="6153" max="6153" width="8.5546875" bestFit="1" customWidth="1"/>
    <col min="6154" max="6154" width="9.44140625" bestFit="1" customWidth="1"/>
    <col min="6155" max="6155" width="6.5546875" bestFit="1" customWidth="1"/>
    <col min="6401" max="6401" width="50.44140625" bestFit="1" customWidth="1"/>
    <col min="6402" max="6402" width="10.109375" bestFit="1" customWidth="1"/>
    <col min="6403" max="6403" width="14.6640625" bestFit="1" customWidth="1"/>
    <col min="6404" max="6404" width="8.5546875" bestFit="1" customWidth="1"/>
    <col min="6405" max="6405" width="9.5546875" bestFit="1" customWidth="1"/>
    <col min="6406" max="6406" width="7.44140625" bestFit="1" customWidth="1"/>
    <col min="6407" max="6407" width="8" bestFit="1" customWidth="1"/>
    <col min="6408" max="6408" width="11.109375" bestFit="1" customWidth="1"/>
    <col min="6409" max="6409" width="8.5546875" bestFit="1" customWidth="1"/>
    <col min="6410" max="6410" width="9.44140625" bestFit="1" customWidth="1"/>
    <col min="6411" max="6411" width="6.5546875" bestFit="1" customWidth="1"/>
    <col min="6657" max="6657" width="50.44140625" bestFit="1" customWidth="1"/>
    <col min="6658" max="6658" width="10.109375" bestFit="1" customWidth="1"/>
    <col min="6659" max="6659" width="14.6640625" bestFit="1" customWidth="1"/>
    <col min="6660" max="6660" width="8.5546875" bestFit="1" customWidth="1"/>
    <col min="6661" max="6661" width="9.5546875" bestFit="1" customWidth="1"/>
    <col min="6662" max="6662" width="7.44140625" bestFit="1" customWidth="1"/>
    <col min="6663" max="6663" width="8" bestFit="1" customWidth="1"/>
    <col min="6664" max="6664" width="11.109375" bestFit="1" customWidth="1"/>
    <col min="6665" max="6665" width="8.5546875" bestFit="1" customWidth="1"/>
    <col min="6666" max="6666" width="9.44140625" bestFit="1" customWidth="1"/>
    <col min="6667" max="6667" width="6.5546875" bestFit="1" customWidth="1"/>
    <col min="6913" max="6913" width="50.44140625" bestFit="1" customWidth="1"/>
    <col min="6914" max="6914" width="10.109375" bestFit="1" customWidth="1"/>
    <col min="6915" max="6915" width="14.6640625" bestFit="1" customWidth="1"/>
    <col min="6916" max="6916" width="8.5546875" bestFit="1" customWidth="1"/>
    <col min="6917" max="6917" width="9.5546875" bestFit="1" customWidth="1"/>
    <col min="6918" max="6918" width="7.44140625" bestFit="1" customWidth="1"/>
    <col min="6919" max="6919" width="8" bestFit="1" customWidth="1"/>
    <col min="6920" max="6920" width="11.109375" bestFit="1" customWidth="1"/>
    <col min="6921" max="6921" width="8.5546875" bestFit="1" customWidth="1"/>
    <col min="6922" max="6922" width="9.44140625" bestFit="1" customWidth="1"/>
    <col min="6923" max="6923" width="6.5546875" bestFit="1" customWidth="1"/>
    <col min="7169" max="7169" width="50.44140625" bestFit="1" customWidth="1"/>
    <col min="7170" max="7170" width="10.109375" bestFit="1" customWidth="1"/>
    <col min="7171" max="7171" width="14.6640625" bestFit="1" customWidth="1"/>
    <col min="7172" max="7172" width="8.5546875" bestFit="1" customWidth="1"/>
    <col min="7173" max="7173" width="9.5546875" bestFit="1" customWidth="1"/>
    <col min="7174" max="7174" width="7.44140625" bestFit="1" customWidth="1"/>
    <col min="7175" max="7175" width="8" bestFit="1" customWidth="1"/>
    <col min="7176" max="7176" width="11.109375" bestFit="1" customWidth="1"/>
    <col min="7177" max="7177" width="8.5546875" bestFit="1" customWidth="1"/>
    <col min="7178" max="7178" width="9.44140625" bestFit="1" customWidth="1"/>
    <col min="7179" max="7179" width="6.5546875" bestFit="1" customWidth="1"/>
    <col min="7425" max="7425" width="50.44140625" bestFit="1" customWidth="1"/>
    <col min="7426" max="7426" width="10.109375" bestFit="1" customWidth="1"/>
    <col min="7427" max="7427" width="14.6640625" bestFit="1" customWidth="1"/>
    <col min="7428" max="7428" width="8.5546875" bestFit="1" customWidth="1"/>
    <col min="7429" max="7429" width="9.5546875" bestFit="1" customWidth="1"/>
    <col min="7430" max="7430" width="7.44140625" bestFit="1" customWidth="1"/>
    <col min="7431" max="7431" width="8" bestFit="1" customWidth="1"/>
    <col min="7432" max="7432" width="11.109375" bestFit="1" customWidth="1"/>
    <col min="7433" max="7433" width="8.5546875" bestFit="1" customWidth="1"/>
    <col min="7434" max="7434" width="9.44140625" bestFit="1" customWidth="1"/>
    <col min="7435" max="7435" width="6.5546875" bestFit="1" customWidth="1"/>
    <col min="7681" max="7681" width="50.44140625" bestFit="1" customWidth="1"/>
    <col min="7682" max="7682" width="10.109375" bestFit="1" customWidth="1"/>
    <col min="7683" max="7683" width="14.6640625" bestFit="1" customWidth="1"/>
    <col min="7684" max="7684" width="8.5546875" bestFit="1" customWidth="1"/>
    <col min="7685" max="7685" width="9.5546875" bestFit="1" customWidth="1"/>
    <col min="7686" max="7686" width="7.44140625" bestFit="1" customWidth="1"/>
    <col min="7687" max="7687" width="8" bestFit="1" customWidth="1"/>
    <col min="7688" max="7688" width="11.109375" bestFit="1" customWidth="1"/>
    <col min="7689" max="7689" width="8.5546875" bestFit="1" customWidth="1"/>
    <col min="7690" max="7690" width="9.44140625" bestFit="1" customWidth="1"/>
    <col min="7691" max="7691" width="6.5546875" bestFit="1" customWidth="1"/>
    <col min="7937" max="7937" width="50.44140625" bestFit="1" customWidth="1"/>
    <col min="7938" max="7938" width="10.109375" bestFit="1" customWidth="1"/>
    <col min="7939" max="7939" width="14.6640625" bestFit="1" customWidth="1"/>
    <col min="7940" max="7940" width="8.5546875" bestFit="1" customWidth="1"/>
    <col min="7941" max="7941" width="9.5546875" bestFit="1" customWidth="1"/>
    <col min="7942" max="7942" width="7.44140625" bestFit="1" customWidth="1"/>
    <col min="7943" max="7943" width="8" bestFit="1" customWidth="1"/>
    <col min="7944" max="7944" width="11.109375" bestFit="1" customWidth="1"/>
    <col min="7945" max="7945" width="8.5546875" bestFit="1" customWidth="1"/>
    <col min="7946" max="7946" width="9.44140625" bestFit="1" customWidth="1"/>
    <col min="7947" max="7947" width="6.5546875" bestFit="1" customWidth="1"/>
    <col min="8193" max="8193" width="50.44140625" bestFit="1" customWidth="1"/>
    <col min="8194" max="8194" width="10.109375" bestFit="1" customWidth="1"/>
    <col min="8195" max="8195" width="14.6640625" bestFit="1" customWidth="1"/>
    <col min="8196" max="8196" width="8.5546875" bestFit="1" customWidth="1"/>
    <col min="8197" max="8197" width="9.5546875" bestFit="1" customWidth="1"/>
    <col min="8198" max="8198" width="7.44140625" bestFit="1" customWidth="1"/>
    <col min="8199" max="8199" width="8" bestFit="1" customWidth="1"/>
    <col min="8200" max="8200" width="11.109375" bestFit="1" customWidth="1"/>
    <col min="8201" max="8201" width="8.5546875" bestFit="1" customWidth="1"/>
    <col min="8202" max="8202" width="9.44140625" bestFit="1" customWidth="1"/>
    <col min="8203" max="8203" width="6.5546875" bestFit="1" customWidth="1"/>
    <col min="8449" max="8449" width="50.44140625" bestFit="1" customWidth="1"/>
    <col min="8450" max="8450" width="10.109375" bestFit="1" customWidth="1"/>
    <col min="8451" max="8451" width="14.6640625" bestFit="1" customWidth="1"/>
    <col min="8452" max="8452" width="8.5546875" bestFit="1" customWidth="1"/>
    <col min="8453" max="8453" width="9.5546875" bestFit="1" customWidth="1"/>
    <col min="8454" max="8454" width="7.44140625" bestFit="1" customWidth="1"/>
    <col min="8455" max="8455" width="8" bestFit="1" customWidth="1"/>
    <col min="8456" max="8456" width="11.109375" bestFit="1" customWidth="1"/>
    <col min="8457" max="8457" width="8.5546875" bestFit="1" customWidth="1"/>
    <col min="8458" max="8458" width="9.44140625" bestFit="1" customWidth="1"/>
    <col min="8459" max="8459" width="6.5546875" bestFit="1" customWidth="1"/>
    <col min="8705" max="8705" width="50.44140625" bestFit="1" customWidth="1"/>
    <col min="8706" max="8706" width="10.109375" bestFit="1" customWidth="1"/>
    <col min="8707" max="8707" width="14.6640625" bestFit="1" customWidth="1"/>
    <col min="8708" max="8708" width="8.5546875" bestFit="1" customWidth="1"/>
    <col min="8709" max="8709" width="9.5546875" bestFit="1" customWidth="1"/>
    <col min="8710" max="8710" width="7.44140625" bestFit="1" customWidth="1"/>
    <col min="8711" max="8711" width="8" bestFit="1" customWidth="1"/>
    <col min="8712" max="8712" width="11.109375" bestFit="1" customWidth="1"/>
    <col min="8713" max="8713" width="8.5546875" bestFit="1" customWidth="1"/>
    <col min="8714" max="8714" width="9.44140625" bestFit="1" customWidth="1"/>
    <col min="8715" max="8715" width="6.5546875" bestFit="1" customWidth="1"/>
    <col min="8961" max="8961" width="50.44140625" bestFit="1" customWidth="1"/>
    <col min="8962" max="8962" width="10.109375" bestFit="1" customWidth="1"/>
    <col min="8963" max="8963" width="14.6640625" bestFit="1" customWidth="1"/>
    <col min="8964" max="8964" width="8.5546875" bestFit="1" customWidth="1"/>
    <col min="8965" max="8965" width="9.5546875" bestFit="1" customWidth="1"/>
    <col min="8966" max="8966" width="7.44140625" bestFit="1" customWidth="1"/>
    <col min="8967" max="8967" width="8" bestFit="1" customWidth="1"/>
    <col min="8968" max="8968" width="11.109375" bestFit="1" customWidth="1"/>
    <col min="8969" max="8969" width="8.5546875" bestFit="1" customWidth="1"/>
    <col min="8970" max="8970" width="9.44140625" bestFit="1" customWidth="1"/>
    <col min="8971" max="8971" width="6.5546875" bestFit="1" customWidth="1"/>
    <col min="9217" max="9217" width="50.44140625" bestFit="1" customWidth="1"/>
    <col min="9218" max="9218" width="10.109375" bestFit="1" customWidth="1"/>
    <col min="9219" max="9219" width="14.6640625" bestFit="1" customWidth="1"/>
    <col min="9220" max="9220" width="8.5546875" bestFit="1" customWidth="1"/>
    <col min="9221" max="9221" width="9.5546875" bestFit="1" customWidth="1"/>
    <col min="9222" max="9222" width="7.44140625" bestFit="1" customWidth="1"/>
    <col min="9223" max="9223" width="8" bestFit="1" customWidth="1"/>
    <col min="9224" max="9224" width="11.109375" bestFit="1" customWidth="1"/>
    <col min="9225" max="9225" width="8.5546875" bestFit="1" customWidth="1"/>
    <col min="9226" max="9226" width="9.44140625" bestFit="1" customWidth="1"/>
    <col min="9227" max="9227" width="6.5546875" bestFit="1" customWidth="1"/>
    <col min="9473" max="9473" width="50.44140625" bestFit="1" customWidth="1"/>
    <col min="9474" max="9474" width="10.109375" bestFit="1" customWidth="1"/>
    <col min="9475" max="9475" width="14.6640625" bestFit="1" customWidth="1"/>
    <col min="9476" max="9476" width="8.5546875" bestFit="1" customWidth="1"/>
    <col min="9477" max="9477" width="9.5546875" bestFit="1" customWidth="1"/>
    <col min="9478" max="9478" width="7.44140625" bestFit="1" customWidth="1"/>
    <col min="9479" max="9479" width="8" bestFit="1" customWidth="1"/>
    <col min="9480" max="9480" width="11.109375" bestFit="1" customWidth="1"/>
    <col min="9481" max="9481" width="8.5546875" bestFit="1" customWidth="1"/>
    <col min="9482" max="9482" width="9.44140625" bestFit="1" customWidth="1"/>
    <col min="9483" max="9483" width="6.5546875" bestFit="1" customWidth="1"/>
    <col min="9729" max="9729" width="50.44140625" bestFit="1" customWidth="1"/>
    <col min="9730" max="9730" width="10.109375" bestFit="1" customWidth="1"/>
    <col min="9731" max="9731" width="14.6640625" bestFit="1" customWidth="1"/>
    <col min="9732" max="9732" width="8.5546875" bestFit="1" customWidth="1"/>
    <col min="9733" max="9733" width="9.5546875" bestFit="1" customWidth="1"/>
    <col min="9734" max="9734" width="7.44140625" bestFit="1" customWidth="1"/>
    <col min="9735" max="9735" width="8" bestFit="1" customWidth="1"/>
    <col min="9736" max="9736" width="11.109375" bestFit="1" customWidth="1"/>
    <col min="9737" max="9737" width="8.5546875" bestFit="1" customWidth="1"/>
    <col min="9738" max="9738" width="9.44140625" bestFit="1" customWidth="1"/>
    <col min="9739" max="9739" width="6.5546875" bestFit="1" customWidth="1"/>
    <col min="9985" max="9985" width="50.44140625" bestFit="1" customWidth="1"/>
    <col min="9986" max="9986" width="10.109375" bestFit="1" customWidth="1"/>
    <col min="9987" max="9987" width="14.6640625" bestFit="1" customWidth="1"/>
    <col min="9988" max="9988" width="8.5546875" bestFit="1" customWidth="1"/>
    <col min="9989" max="9989" width="9.5546875" bestFit="1" customWidth="1"/>
    <col min="9990" max="9990" width="7.44140625" bestFit="1" customWidth="1"/>
    <col min="9991" max="9991" width="8" bestFit="1" customWidth="1"/>
    <col min="9992" max="9992" width="11.109375" bestFit="1" customWidth="1"/>
    <col min="9993" max="9993" width="8.5546875" bestFit="1" customWidth="1"/>
    <col min="9994" max="9994" width="9.44140625" bestFit="1" customWidth="1"/>
    <col min="9995" max="9995" width="6.5546875" bestFit="1" customWidth="1"/>
    <col min="10241" max="10241" width="50.44140625" bestFit="1" customWidth="1"/>
    <col min="10242" max="10242" width="10.109375" bestFit="1" customWidth="1"/>
    <col min="10243" max="10243" width="14.6640625" bestFit="1" customWidth="1"/>
    <col min="10244" max="10244" width="8.5546875" bestFit="1" customWidth="1"/>
    <col min="10245" max="10245" width="9.5546875" bestFit="1" customWidth="1"/>
    <col min="10246" max="10246" width="7.44140625" bestFit="1" customWidth="1"/>
    <col min="10247" max="10247" width="8" bestFit="1" customWidth="1"/>
    <col min="10248" max="10248" width="11.109375" bestFit="1" customWidth="1"/>
    <col min="10249" max="10249" width="8.5546875" bestFit="1" customWidth="1"/>
    <col min="10250" max="10250" width="9.44140625" bestFit="1" customWidth="1"/>
    <col min="10251" max="10251" width="6.5546875" bestFit="1" customWidth="1"/>
    <col min="10497" max="10497" width="50.44140625" bestFit="1" customWidth="1"/>
    <col min="10498" max="10498" width="10.109375" bestFit="1" customWidth="1"/>
    <col min="10499" max="10499" width="14.6640625" bestFit="1" customWidth="1"/>
    <col min="10500" max="10500" width="8.5546875" bestFit="1" customWidth="1"/>
    <col min="10501" max="10501" width="9.5546875" bestFit="1" customWidth="1"/>
    <col min="10502" max="10502" width="7.44140625" bestFit="1" customWidth="1"/>
    <col min="10503" max="10503" width="8" bestFit="1" customWidth="1"/>
    <col min="10504" max="10504" width="11.109375" bestFit="1" customWidth="1"/>
    <col min="10505" max="10505" width="8.5546875" bestFit="1" customWidth="1"/>
    <col min="10506" max="10506" width="9.44140625" bestFit="1" customWidth="1"/>
    <col min="10507" max="10507" width="6.5546875" bestFit="1" customWidth="1"/>
    <col min="10753" max="10753" width="50.44140625" bestFit="1" customWidth="1"/>
    <col min="10754" max="10754" width="10.109375" bestFit="1" customWidth="1"/>
    <col min="10755" max="10755" width="14.6640625" bestFit="1" customWidth="1"/>
    <col min="10756" max="10756" width="8.5546875" bestFit="1" customWidth="1"/>
    <col min="10757" max="10757" width="9.5546875" bestFit="1" customWidth="1"/>
    <col min="10758" max="10758" width="7.44140625" bestFit="1" customWidth="1"/>
    <col min="10759" max="10759" width="8" bestFit="1" customWidth="1"/>
    <col min="10760" max="10760" width="11.109375" bestFit="1" customWidth="1"/>
    <col min="10761" max="10761" width="8.5546875" bestFit="1" customWidth="1"/>
    <col min="10762" max="10762" width="9.44140625" bestFit="1" customWidth="1"/>
    <col min="10763" max="10763" width="6.5546875" bestFit="1" customWidth="1"/>
    <col min="11009" max="11009" width="50.44140625" bestFit="1" customWidth="1"/>
    <col min="11010" max="11010" width="10.109375" bestFit="1" customWidth="1"/>
    <col min="11011" max="11011" width="14.6640625" bestFit="1" customWidth="1"/>
    <col min="11012" max="11012" width="8.5546875" bestFit="1" customWidth="1"/>
    <col min="11013" max="11013" width="9.5546875" bestFit="1" customWidth="1"/>
    <col min="11014" max="11014" width="7.44140625" bestFit="1" customWidth="1"/>
    <col min="11015" max="11015" width="8" bestFit="1" customWidth="1"/>
    <col min="11016" max="11016" width="11.109375" bestFit="1" customWidth="1"/>
    <col min="11017" max="11017" width="8.5546875" bestFit="1" customWidth="1"/>
    <col min="11018" max="11018" width="9.44140625" bestFit="1" customWidth="1"/>
    <col min="11019" max="11019" width="6.5546875" bestFit="1" customWidth="1"/>
    <col min="11265" max="11265" width="50.44140625" bestFit="1" customWidth="1"/>
    <col min="11266" max="11266" width="10.109375" bestFit="1" customWidth="1"/>
    <col min="11267" max="11267" width="14.6640625" bestFit="1" customWidth="1"/>
    <col min="11268" max="11268" width="8.5546875" bestFit="1" customWidth="1"/>
    <col min="11269" max="11269" width="9.5546875" bestFit="1" customWidth="1"/>
    <col min="11270" max="11270" width="7.44140625" bestFit="1" customWidth="1"/>
    <col min="11271" max="11271" width="8" bestFit="1" customWidth="1"/>
    <col min="11272" max="11272" width="11.109375" bestFit="1" customWidth="1"/>
    <col min="11273" max="11273" width="8.5546875" bestFit="1" customWidth="1"/>
    <col min="11274" max="11274" width="9.44140625" bestFit="1" customWidth="1"/>
    <col min="11275" max="11275" width="6.5546875" bestFit="1" customWidth="1"/>
    <col min="11521" max="11521" width="50.44140625" bestFit="1" customWidth="1"/>
    <col min="11522" max="11522" width="10.109375" bestFit="1" customWidth="1"/>
    <col min="11523" max="11523" width="14.6640625" bestFit="1" customWidth="1"/>
    <col min="11524" max="11524" width="8.5546875" bestFit="1" customWidth="1"/>
    <col min="11525" max="11525" width="9.5546875" bestFit="1" customWidth="1"/>
    <col min="11526" max="11526" width="7.44140625" bestFit="1" customWidth="1"/>
    <col min="11527" max="11527" width="8" bestFit="1" customWidth="1"/>
    <col min="11528" max="11528" width="11.109375" bestFit="1" customWidth="1"/>
    <col min="11529" max="11529" width="8.5546875" bestFit="1" customWidth="1"/>
    <col min="11530" max="11530" width="9.44140625" bestFit="1" customWidth="1"/>
    <col min="11531" max="11531" width="6.5546875" bestFit="1" customWidth="1"/>
    <col min="11777" max="11777" width="50.44140625" bestFit="1" customWidth="1"/>
    <col min="11778" max="11778" width="10.109375" bestFit="1" customWidth="1"/>
    <col min="11779" max="11779" width="14.6640625" bestFit="1" customWidth="1"/>
    <col min="11780" max="11780" width="8.5546875" bestFit="1" customWidth="1"/>
    <col min="11781" max="11781" width="9.5546875" bestFit="1" customWidth="1"/>
    <col min="11782" max="11782" width="7.44140625" bestFit="1" customWidth="1"/>
    <col min="11783" max="11783" width="8" bestFit="1" customWidth="1"/>
    <col min="11784" max="11784" width="11.109375" bestFit="1" customWidth="1"/>
    <col min="11785" max="11785" width="8.5546875" bestFit="1" customWidth="1"/>
    <col min="11786" max="11786" width="9.44140625" bestFit="1" customWidth="1"/>
    <col min="11787" max="11787" width="6.5546875" bestFit="1" customWidth="1"/>
    <col min="12033" max="12033" width="50.44140625" bestFit="1" customWidth="1"/>
    <col min="12034" max="12034" width="10.109375" bestFit="1" customWidth="1"/>
    <col min="12035" max="12035" width="14.6640625" bestFit="1" customWidth="1"/>
    <col min="12036" max="12036" width="8.5546875" bestFit="1" customWidth="1"/>
    <col min="12037" max="12037" width="9.5546875" bestFit="1" customWidth="1"/>
    <col min="12038" max="12038" width="7.44140625" bestFit="1" customWidth="1"/>
    <col min="12039" max="12039" width="8" bestFit="1" customWidth="1"/>
    <col min="12040" max="12040" width="11.109375" bestFit="1" customWidth="1"/>
    <col min="12041" max="12041" width="8.5546875" bestFit="1" customWidth="1"/>
    <col min="12042" max="12042" width="9.44140625" bestFit="1" customWidth="1"/>
    <col min="12043" max="12043" width="6.5546875" bestFit="1" customWidth="1"/>
    <col min="12289" max="12289" width="50.44140625" bestFit="1" customWidth="1"/>
    <col min="12290" max="12290" width="10.109375" bestFit="1" customWidth="1"/>
    <col min="12291" max="12291" width="14.6640625" bestFit="1" customWidth="1"/>
    <col min="12292" max="12292" width="8.5546875" bestFit="1" customWidth="1"/>
    <col min="12293" max="12293" width="9.5546875" bestFit="1" customWidth="1"/>
    <col min="12294" max="12294" width="7.44140625" bestFit="1" customWidth="1"/>
    <col min="12295" max="12295" width="8" bestFit="1" customWidth="1"/>
    <col min="12296" max="12296" width="11.109375" bestFit="1" customWidth="1"/>
    <col min="12297" max="12297" width="8.5546875" bestFit="1" customWidth="1"/>
    <col min="12298" max="12298" width="9.44140625" bestFit="1" customWidth="1"/>
    <col min="12299" max="12299" width="6.5546875" bestFit="1" customWidth="1"/>
    <col min="12545" max="12545" width="50.44140625" bestFit="1" customWidth="1"/>
    <col min="12546" max="12546" width="10.109375" bestFit="1" customWidth="1"/>
    <col min="12547" max="12547" width="14.6640625" bestFit="1" customWidth="1"/>
    <col min="12548" max="12548" width="8.5546875" bestFit="1" customWidth="1"/>
    <col min="12549" max="12549" width="9.5546875" bestFit="1" customWidth="1"/>
    <col min="12550" max="12550" width="7.44140625" bestFit="1" customWidth="1"/>
    <col min="12551" max="12551" width="8" bestFit="1" customWidth="1"/>
    <col min="12552" max="12552" width="11.109375" bestFit="1" customWidth="1"/>
    <col min="12553" max="12553" width="8.5546875" bestFit="1" customWidth="1"/>
    <col min="12554" max="12554" width="9.44140625" bestFit="1" customWidth="1"/>
    <col min="12555" max="12555" width="6.5546875" bestFit="1" customWidth="1"/>
    <col min="12801" max="12801" width="50.44140625" bestFit="1" customWidth="1"/>
    <col min="12802" max="12802" width="10.109375" bestFit="1" customWidth="1"/>
    <col min="12803" max="12803" width="14.6640625" bestFit="1" customWidth="1"/>
    <col min="12804" max="12804" width="8.5546875" bestFit="1" customWidth="1"/>
    <col min="12805" max="12805" width="9.5546875" bestFit="1" customWidth="1"/>
    <col min="12806" max="12806" width="7.44140625" bestFit="1" customWidth="1"/>
    <col min="12807" max="12807" width="8" bestFit="1" customWidth="1"/>
    <col min="12808" max="12808" width="11.109375" bestFit="1" customWidth="1"/>
    <col min="12809" max="12809" width="8.5546875" bestFit="1" customWidth="1"/>
    <col min="12810" max="12810" width="9.44140625" bestFit="1" customWidth="1"/>
    <col min="12811" max="12811" width="6.5546875" bestFit="1" customWidth="1"/>
    <col min="13057" max="13057" width="50.44140625" bestFit="1" customWidth="1"/>
    <col min="13058" max="13058" width="10.109375" bestFit="1" customWidth="1"/>
    <col min="13059" max="13059" width="14.6640625" bestFit="1" customWidth="1"/>
    <col min="13060" max="13060" width="8.5546875" bestFit="1" customWidth="1"/>
    <col min="13061" max="13061" width="9.5546875" bestFit="1" customWidth="1"/>
    <col min="13062" max="13062" width="7.44140625" bestFit="1" customWidth="1"/>
    <col min="13063" max="13063" width="8" bestFit="1" customWidth="1"/>
    <col min="13064" max="13064" width="11.109375" bestFit="1" customWidth="1"/>
    <col min="13065" max="13065" width="8.5546875" bestFit="1" customWidth="1"/>
    <col min="13066" max="13066" width="9.44140625" bestFit="1" customWidth="1"/>
    <col min="13067" max="13067" width="6.5546875" bestFit="1" customWidth="1"/>
    <col min="13313" max="13313" width="50.44140625" bestFit="1" customWidth="1"/>
    <col min="13314" max="13314" width="10.109375" bestFit="1" customWidth="1"/>
    <col min="13315" max="13315" width="14.6640625" bestFit="1" customWidth="1"/>
    <col min="13316" max="13316" width="8.5546875" bestFit="1" customWidth="1"/>
    <col min="13317" max="13317" width="9.5546875" bestFit="1" customWidth="1"/>
    <col min="13318" max="13318" width="7.44140625" bestFit="1" customWidth="1"/>
    <col min="13319" max="13319" width="8" bestFit="1" customWidth="1"/>
    <col min="13320" max="13320" width="11.109375" bestFit="1" customWidth="1"/>
    <col min="13321" max="13321" width="8.5546875" bestFit="1" customWidth="1"/>
    <col min="13322" max="13322" width="9.44140625" bestFit="1" customWidth="1"/>
    <col min="13323" max="13323" width="6.5546875" bestFit="1" customWidth="1"/>
    <col min="13569" max="13569" width="50.44140625" bestFit="1" customWidth="1"/>
    <col min="13570" max="13570" width="10.109375" bestFit="1" customWidth="1"/>
    <col min="13571" max="13571" width="14.6640625" bestFit="1" customWidth="1"/>
    <col min="13572" max="13572" width="8.5546875" bestFit="1" customWidth="1"/>
    <col min="13573" max="13573" width="9.5546875" bestFit="1" customWidth="1"/>
    <col min="13574" max="13574" width="7.44140625" bestFit="1" customWidth="1"/>
    <col min="13575" max="13575" width="8" bestFit="1" customWidth="1"/>
    <col min="13576" max="13576" width="11.109375" bestFit="1" customWidth="1"/>
    <col min="13577" max="13577" width="8.5546875" bestFit="1" customWidth="1"/>
    <col min="13578" max="13578" width="9.44140625" bestFit="1" customWidth="1"/>
    <col min="13579" max="13579" width="6.5546875" bestFit="1" customWidth="1"/>
    <col min="13825" max="13825" width="50.44140625" bestFit="1" customWidth="1"/>
    <col min="13826" max="13826" width="10.109375" bestFit="1" customWidth="1"/>
    <col min="13827" max="13827" width="14.6640625" bestFit="1" customWidth="1"/>
    <col min="13828" max="13828" width="8.5546875" bestFit="1" customWidth="1"/>
    <col min="13829" max="13829" width="9.5546875" bestFit="1" customWidth="1"/>
    <col min="13830" max="13830" width="7.44140625" bestFit="1" customWidth="1"/>
    <col min="13831" max="13831" width="8" bestFit="1" customWidth="1"/>
    <col min="13832" max="13832" width="11.109375" bestFit="1" customWidth="1"/>
    <col min="13833" max="13833" width="8.5546875" bestFit="1" customWidth="1"/>
    <col min="13834" max="13834" width="9.44140625" bestFit="1" customWidth="1"/>
    <col min="13835" max="13835" width="6.5546875" bestFit="1" customWidth="1"/>
    <col min="14081" max="14081" width="50.44140625" bestFit="1" customWidth="1"/>
    <col min="14082" max="14082" width="10.109375" bestFit="1" customWidth="1"/>
    <col min="14083" max="14083" width="14.6640625" bestFit="1" customWidth="1"/>
    <col min="14084" max="14084" width="8.5546875" bestFit="1" customWidth="1"/>
    <col min="14085" max="14085" width="9.5546875" bestFit="1" customWidth="1"/>
    <col min="14086" max="14086" width="7.44140625" bestFit="1" customWidth="1"/>
    <col min="14087" max="14087" width="8" bestFit="1" customWidth="1"/>
    <col min="14088" max="14088" width="11.109375" bestFit="1" customWidth="1"/>
    <col min="14089" max="14089" width="8.5546875" bestFit="1" customWidth="1"/>
    <col min="14090" max="14090" width="9.44140625" bestFit="1" customWidth="1"/>
    <col min="14091" max="14091" width="6.5546875" bestFit="1" customWidth="1"/>
    <col min="14337" max="14337" width="50.44140625" bestFit="1" customWidth="1"/>
    <col min="14338" max="14338" width="10.109375" bestFit="1" customWidth="1"/>
    <col min="14339" max="14339" width="14.6640625" bestFit="1" customWidth="1"/>
    <col min="14340" max="14340" width="8.5546875" bestFit="1" customWidth="1"/>
    <col min="14341" max="14341" width="9.5546875" bestFit="1" customWidth="1"/>
    <col min="14342" max="14342" width="7.44140625" bestFit="1" customWidth="1"/>
    <col min="14343" max="14343" width="8" bestFit="1" customWidth="1"/>
    <col min="14344" max="14344" width="11.109375" bestFit="1" customWidth="1"/>
    <col min="14345" max="14345" width="8.5546875" bestFit="1" customWidth="1"/>
    <col min="14346" max="14346" width="9.44140625" bestFit="1" customWidth="1"/>
    <col min="14347" max="14347" width="6.5546875" bestFit="1" customWidth="1"/>
    <col min="14593" max="14593" width="50.44140625" bestFit="1" customWidth="1"/>
    <col min="14594" max="14594" width="10.109375" bestFit="1" customWidth="1"/>
    <col min="14595" max="14595" width="14.6640625" bestFit="1" customWidth="1"/>
    <col min="14596" max="14596" width="8.5546875" bestFit="1" customWidth="1"/>
    <col min="14597" max="14597" width="9.5546875" bestFit="1" customWidth="1"/>
    <col min="14598" max="14598" width="7.44140625" bestFit="1" customWidth="1"/>
    <col min="14599" max="14599" width="8" bestFit="1" customWidth="1"/>
    <col min="14600" max="14600" width="11.109375" bestFit="1" customWidth="1"/>
    <col min="14601" max="14601" width="8.5546875" bestFit="1" customWidth="1"/>
    <col min="14602" max="14602" width="9.44140625" bestFit="1" customWidth="1"/>
    <col min="14603" max="14603" width="6.5546875" bestFit="1" customWidth="1"/>
    <col min="14849" max="14849" width="50.44140625" bestFit="1" customWidth="1"/>
    <col min="14850" max="14850" width="10.109375" bestFit="1" customWidth="1"/>
    <col min="14851" max="14851" width="14.6640625" bestFit="1" customWidth="1"/>
    <col min="14852" max="14852" width="8.5546875" bestFit="1" customWidth="1"/>
    <col min="14853" max="14853" width="9.5546875" bestFit="1" customWidth="1"/>
    <col min="14854" max="14854" width="7.44140625" bestFit="1" customWidth="1"/>
    <col min="14855" max="14855" width="8" bestFit="1" customWidth="1"/>
    <col min="14856" max="14856" width="11.109375" bestFit="1" customWidth="1"/>
    <col min="14857" max="14857" width="8.5546875" bestFit="1" customWidth="1"/>
    <col min="14858" max="14858" width="9.44140625" bestFit="1" customWidth="1"/>
    <col min="14859" max="14859" width="6.5546875" bestFit="1" customWidth="1"/>
    <col min="15105" max="15105" width="50.44140625" bestFit="1" customWidth="1"/>
    <col min="15106" max="15106" width="10.109375" bestFit="1" customWidth="1"/>
    <col min="15107" max="15107" width="14.6640625" bestFit="1" customWidth="1"/>
    <col min="15108" max="15108" width="8.5546875" bestFit="1" customWidth="1"/>
    <col min="15109" max="15109" width="9.5546875" bestFit="1" customWidth="1"/>
    <col min="15110" max="15110" width="7.44140625" bestFit="1" customWidth="1"/>
    <col min="15111" max="15111" width="8" bestFit="1" customWidth="1"/>
    <col min="15112" max="15112" width="11.109375" bestFit="1" customWidth="1"/>
    <col min="15113" max="15113" width="8.5546875" bestFit="1" customWidth="1"/>
    <col min="15114" max="15114" width="9.44140625" bestFit="1" customWidth="1"/>
    <col min="15115" max="15115" width="6.5546875" bestFit="1" customWidth="1"/>
    <col min="15361" max="15361" width="50.44140625" bestFit="1" customWidth="1"/>
    <col min="15362" max="15362" width="10.109375" bestFit="1" customWidth="1"/>
    <col min="15363" max="15363" width="14.6640625" bestFit="1" customWidth="1"/>
    <col min="15364" max="15364" width="8.5546875" bestFit="1" customWidth="1"/>
    <col min="15365" max="15365" width="9.5546875" bestFit="1" customWidth="1"/>
    <col min="15366" max="15366" width="7.44140625" bestFit="1" customWidth="1"/>
    <col min="15367" max="15367" width="8" bestFit="1" customWidth="1"/>
    <col min="15368" max="15368" width="11.109375" bestFit="1" customWidth="1"/>
    <col min="15369" max="15369" width="8.5546875" bestFit="1" customWidth="1"/>
    <col min="15370" max="15370" width="9.44140625" bestFit="1" customWidth="1"/>
    <col min="15371" max="15371" width="6.5546875" bestFit="1" customWidth="1"/>
    <col min="15617" max="15617" width="50.44140625" bestFit="1" customWidth="1"/>
    <col min="15618" max="15618" width="10.109375" bestFit="1" customWidth="1"/>
    <col min="15619" max="15619" width="14.6640625" bestFit="1" customWidth="1"/>
    <col min="15620" max="15620" width="8.5546875" bestFit="1" customWidth="1"/>
    <col min="15621" max="15621" width="9.5546875" bestFit="1" customWidth="1"/>
    <col min="15622" max="15622" width="7.44140625" bestFit="1" customWidth="1"/>
    <col min="15623" max="15623" width="8" bestFit="1" customWidth="1"/>
    <col min="15624" max="15624" width="11.109375" bestFit="1" customWidth="1"/>
    <col min="15625" max="15625" width="8.5546875" bestFit="1" customWidth="1"/>
    <col min="15626" max="15626" width="9.44140625" bestFit="1" customWidth="1"/>
    <col min="15627" max="15627" width="6.5546875" bestFit="1" customWidth="1"/>
    <col min="15873" max="15873" width="50.44140625" bestFit="1" customWidth="1"/>
    <col min="15874" max="15874" width="10.109375" bestFit="1" customWidth="1"/>
    <col min="15875" max="15875" width="14.6640625" bestFit="1" customWidth="1"/>
    <col min="15876" max="15876" width="8.5546875" bestFit="1" customWidth="1"/>
    <col min="15877" max="15877" width="9.5546875" bestFit="1" customWidth="1"/>
    <col min="15878" max="15878" width="7.44140625" bestFit="1" customWidth="1"/>
    <col min="15879" max="15879" width="8" bestFit="1" customWidth="1"/>
    <col min="15880" max="15880" width="11.109375" bestFit="1" customWidth="1"/>
    <col min="15881" max="15881" width="8.5546875" bestFit="1" customWidth="1"/>
    <col min="15882" max="15882" width="9.44140625" bestFit="1" customWidth="1"/>
    <col min="15883" max="15883" width="6.5546875" bestFit="1" customWidth="1"/>
    <col min="16129" max="16129" width="50.44140625" bestFit="1" customWidth="1"/>
    <col min="16130" max="16130" width="10.109375" bestFit="1" customWidth="1"/>
    <col min="16131" max="16131" width="14.6640625" bestFit="1" customWidth="1"/>
    <col min="16132" max="16132" width="8.5546875" bestFit="1" customWidth="1"/>
    <col min="16133" max="16133" width="9.5546875" bestFit="1" customWidth="1"/>
    <col min="16134" max="16134" width="7.44140625" bestFit="1" customWidth="1"/>
    <col min="16135" max="16135" width="8" bestFit="1" customWidth="1"/>
    <col min="16136" max="16136" width="11.109375" bestFit="1" customWidth="1"/>
    <col min="16137" max="16137" width="8.5546875" bestFit="1" customWidth="1"/>
    <col min="16138" max="16138" width="9.44140625" bestFit="1" customWidth="1"/>
    <col min="16139" max="16139" width="6.5546875" bestFit="1" customWidth="1"/>
  </cols>
  <sheetData>
    <row r="1" spans="1:11" ht="15.6" x14ac:dyDescent="0.3">
      <c r="A1" s="63" t="s">
        <v>64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3">
      <c r="A2" s="61" t="s">
        <v>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3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3">
      <c r="A4" s="62" t="s">
        <v>67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3">
      <c r="A5" s="54" t="s">
        <v>27</v>
      </c>
      <c r="B5" s="54" t="s">
        <v>28</v>
      </c>
      <c r="C5" s="54" t="s">
        <v>34</v>
      </c>
      <c r="D5" s="54" t="s">
        <v>35</v>
      </c>
      <c r="E5" s="54" t="s">
        <v>36</v>
      </c>
      <c r="F5" s="54" t="s">
        <v>19</v>
      </c>
      <c r="G5" s="54" t="s">
        <v>34</v>
      </c>
      <c r="H5" s="54" t="s">
        <v>30</v>
      </c>
      <c r="I5" s="54" t="s">
        <v>36</v>
      </c>
      <c r="J5" s="54" t="s">
        <v>33</v>
      </c>
      <c r="K5" s="54" t="s">
        <v>34</v>
      </c>
    </row>
    <row r="6" spans="1:11" x14ac:dyDescent="0.3">
      <c r="A6" s="55"/>
      <c r="B6" s="54" t="s">
        <v>29</v>
      </c>
      <c r="C6" s="54" t="s">
        <v>37</v>
      </c>
      <c r="D6" s="54" t="s">
        <v>32</v>
      </c>
      <c r="E6" s="54" t="s">
        <v>38</v>
      </c>
      <c r="F6" s="54" t="s">
        <v>29</v>
      </c>
      <c r="G6" s="54" t="s">
        <v>31</v>
      </c>
      <c r="H6" s="54" t="s">
        <v>32</v>
      </c>
      <c r="I6" s="54" t="s">
        <v>38</v>
      </c>
      <c r="J6" s="54" t="s">
        <v>29</v>
      </c>
      <c r="K6" s="54" t="s">
        <v>39</v>
      </c>
    </row>
    <row r="7" spans="1:11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3">
      <c r="A8" s="60" t="s">
        <v>68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x14ac:dyDescent="0.3">
      <c r="A9" s="59" t="s">
        <v>69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62</v>
      </c>
      <c r="H9" s="57">
        <v>0</v>
      </c>
      <c r="I9" s="57">
        <v>0</v>
      </c>
      <c r="J9" s="59" t="s">
        <v>70</v>
      </c>
      <c r="K9" s="57">
        <v>0</v>
      </c>
    </row>
    <row r="10" spans="1:11" x14ac:dyDescent="0.3">
      <c r="A10" s="59" t="s">
        <v>71</v>
      </c>
      <c r="B10" s="57">
        <v>0</v>
      </c>
      <c r="C10" s="57">
        <v>4</v>
      </c>
      <c r="D10" s="57">
        <v>0</v>
      </c>
      <c r="E10" s="57">
        <v>0</v>
      </c>
      <c r="F10" s="57">
        <v>4</v>
      </c>
      <c r="G10" s="57">
        <v>3</v>
      </c>
      <c r="H10" s="57">
        <v>0</v>
      </c>
      <c r="I10" s="57">
        <v>0</v>
      </c>
      <c r="J10" s="57">
        <v>1</v>
      </c>
      <c r="K10" s="57">
        <v>5097</v>
      </c>
    </row>
    <row r="11" spans="1:11" x14ac:dyDescent="0.3">
      <c r="A11" s="59" t="s">
        <v>72</v>
      </c>
      <c r="B11" s="57">
        <v>0</v>
      </c>
      <c r="C11" s="57">
        <v>80</v>
      </c>
      <c r="D11" s="57">
        <v>0</v>
      </c>
      <c r="E11" s="57">
        <v>0</v>
      </c>
      <c r="F11" s="57">
        <v>80</v>
      </c>
      <c r="G11" s="57">
        <v>137</v>
      </c>
      <c r="H11" s="57">
        <v>0</v>
      </c>
      <c r="I11" s="57">
        <v>0</v>
      </c>
      <c r="J11" s="59" t="s">
        <v>73</v>
      </c>
      <c r="K11" s="57">
        <v>573</v>
      </c>
    </row>
    <row r="12" spans="1:11" x14ac:dyDescent="0.3">
      <c r="A12" s="59" t="s">
        <v>74</v>
      </c>
      <c r="B12" s="57">
        <v>0</v>
      </c>
      <c r="C12" s="57">
        <v>24</v>
      </c>
      <c r="D12" s="57">
        <v>0</v>
      </c>
      <c r="E12" s="57">
        <v>0</v>
      </c>
      <c r="F12" s="57">
        <v>24</v>
      </c>
      <c r="G12" s="57">
        <v>21</v>
      </c>
      <c r="H12" s="57">
        <v>0</v>
      </c>
      <c r="I12" s="57">
        <v>0</v>
      </c>
      <c r="J12" s="57">
        <v>3</v>
      </c>
      <c r="K12" s="57">
        <v>1570</v>
      </c>
    </row>
    <row r="13" spans="1:11" x14ac:dyDescent="0.3">
      <c r="A13" s="59" t="s">
        <v>75</v>
      </c>
      <c r="B13" s="57">
        <v>0</v>
      </c>
      <c r="C13" s="57">
        <v>20</v>
      </c>
      <c r="D13" s="57">
        <v>0</v>
      </c>
      <c r="E13" s="57">
        <v>0</v>
      </c>
      <c r="F13" s="57">
        <v>20</v>
      </c>
      <c r="G13" s="57">
        <v>10</v>
      </c>
      <c r="H13" s="57">
        <v>0</v>
      </c>
      <c r="I13" s="57">
        <v>0</v>
      </c>
      <c r="J13" s="57">
        <v>10</v>
      </c>
      <c r="K13" s="57">
        <v>548</v>
      </c>
    </row>
    <row r="14" spans="1:11" x14ac:dyDescent="0.3">
      <c r="A14" s="59" t="s">
        <v>76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190</v>
      </c>
      <c r="H14" s="57">
        <v>0</v>
      </c>
      <c r="I14" s="57">
        <v>0</v>
      </c>
      <c r="J14" s="57">
        <v>-190</v>
      </c>
      <c r="K14" s="57">
        <v>0</v>
      </c>
    </row>
    <row r="15" spans="1:11" x14ac:dyDescent="0.3">
      <c r="A15" s="59" t="s">
        <v>77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113</v>
      </c>
      <c r="H15" s="57">
        <v>0</v>
      </c>
      <c r="I15" s="57">
        <v>0</v>
      </c>
      <c r="J15" s="57">
        <v>-113</v>
      </c>
      <c r="K15" s="57">
        <v>0</v>
      </c>
    </row>
    <row r="16" spans="1:11" x14ac:dyDescent="0.3">
      <c r="A16" s="59" t="s">
        <v>78</v>
      </c>
      <c r="B16" s="57">
        <v>0</v>
      </c>
      <c r="C16" s="57">
        <v>100</v>
      </c>
      <c r="D16" s="57">
        <v>0</v>
      </c>
      <c r="E16" s="57">
        <v>0</v>
      </c>
      <c r="F16" s="57">
        <v>100</v>
      </c>
      <c r="G16" s="57">
        <v>108</v>
      </c>
      <c r="H16" s="57">
        <v>0</v>
      </c>
      <c r="I16" s="57">
        <v>0</v>
      </c>
      <c r="J16" s="59" t="s">
        <v>79</v>
      </c>
      <c r="K16" s="71">
        <v>2454.6</v>
      </c>
    </row>
    <row r="17" spans="1:11" x14ac:dyDescent="0.3">
      <c r="A17" s="59" t="s">
        <v>80</v>
      </c>
      <c r="B17" s="57">
        <v>0</v>
      </c>
      <c r="C17" s="57">
        <v>120</v>
      </c>
      <c r="D17" s="57">
        <v>0</v>
      </c>
      <c r="E17" s="57">
        <v>0</v>
      </c>
      <c r="F17" s="57">
        <v>120</v>
      </c>
      <c r="G17" s="57">
        <v>67</v>
      </c>
      <c r="H17" s="57">
        <v>0</v>
      </c>
      <c r="I17" s="57">
        <v>0</v>
      </c>
      <c r="J17" s="57">
        <v>53</v>
      </c>
      <c r="K17" s="71">
        <v>644.1</v>
      </c>
    </row>
    <row r="18" spans="1:11" x14ac:dyDescent="0.3">
      <c r="A18" s="59" t="s">
        <v>81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9</v>
      </c>
      <c r="H18" s="57">
        <v>0</v>
      </c>
      <c r="I18" s="57">
        <v>0</v>
      </c>
      <c r="J18" s="59" t="s">
        <v>82</v>
      </c>
      <c r="K18" s="57">
        <v>0</v>
      </c>
    </row>
    <row r="19" spans="1:11" x14ac:dyDescent="0.3">
      <c r="A19" s="59" t="s">
        <v>83</v>
      </c>
      <c r="B19" s="57">
        <v>0</v>
      </c>
      <c r="C19" s="57">
        <v>640</v>
      </c>
      <c r="D19" s="57">
        <v>0</v>
      </c>
      <c r="E19" s="57">
        <v>0</v>
      </c>
      <c r="F19" s="57">
        <v>640</v>
      </c>
      <c r="G19" s="57">
        <v>370</v>
      </c>
      <c r="H19" s="57">
        <v>0</v>
      </c>
      <c r="I19" s="57">
        <v>0</v>
      </c>
      <c r="J19" s="57">
        <v>270</v>
      </c>
      <c r="K19" s="57">
        <v>165</v>
      </c>
    </row>
    <row r="20" spans="1:11" x14ac:dyDescent="0.3">
      <c r="A20" s="59" t="s">
        <v>84</v>
      </c>
      <c r="B20" s="57">
        <v>0</v>
      </c>
      <c r="C20" s="57">
        <v>100</v>
      </c>
      <c r="D20" s="57">
        <v>0</v>
      </c>
      <c r="E20" s="57">
        <v>0</v>
      </c>
      <c r="F20" s="57">
        <v>100</v>
      </c>
      <c r="G20" s="57">
        <v>94</v>
      </c>
      <c r="H20" s="57">
        <v>0</v>
      </c>
      <c r="I20" s="57">
        <v>0</v>
      </c>
      <c r="J20" s="57">
        <v>6</v>
      </c>
      <c r="K20" s="57">
        <v>707</v>
      </c>
    </row>
    <row r="21" spans="1:11" x14ac:dyDescent="0.3">
      <c r="A21" s="59" t="s">
        <v>85</v>
      </c>
      <c r="B21" s="57">
        <v>0</v>
      </c>
      <c r="C21" s="57">
        <v>10</v>
      </c>
      <c r="D21" s="57">
        <v>0</v>
      </c>
      <c r="E21" s="57">
        <v>0</v>
      </c>
      <c r="F21" s="57">
        <v>10</v>
      </c>
      <c r="G21" s="57">
        <v>10</v>
      </c>
      <c r="H21" s="57">
        <v>0</v>
      </c>
      <c r="I21" s="57">
        <v>0</v>
      </c>
      <c r="J21" s="57">
        <v>0</v>
      </c>
      <c r="K21" s="57">
        <v>1431</v>
      </c>
    </row>
    <row r="22" spans="1:11" x14ac:dyDescent="0.3">
      <c r="A22" s="59" t="s">
        <v>86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8</v>
      </c>
      <c r="H22" s="57">
        <v>0</v>
      </c>
      <c r="I22" s="57">
        <v>0</v>
      </c>
      <c r="J22" s="59" t="s">
        <v>79</v>
      </c>
      <c r="K22" s="57">
        <v>0</v>
      </c>
    </row>
    <row r="23" spans="1:11" x14ac:dyDescent="0.3">
      <c r="A23" s="59" t="s">
        <v>87</v>
      </c>
      <c r="B23" s="57">
        <v>0</v>
      </c>
      <c r="C23" s="57">
        <v>200</v>
      </c>
      <c r="D23" s="57">
        <v>0</v>
      </c>
      <c r="E23" s="57">
        <v>0</v>
      </c>
      <c r="F23" s="57">
        <v>200</v>
      </c>
      <c r="G23" s="57">
        <v>252</v>
      </c>
      <c r="H23" s="57">
        <v>0</v>
      </c>
      <c r="I23" s="57">
        <v>0</v>
      </c>
      <c r="J23" s="59" t="s">
        <v>88</v>
      </c>
      <c r="K23" s="57">
        <v>148</v>
      </c>
    </row>
    <row r="24" spans="1:11" x14ac:dyDescent="0.3">
      <c r="A24" s="59" t="s">
        <v>89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8</v>
      </c>
      <c r="H24" s="57">
        <v>0</v>
      </c>
      <c r="I24" s="57">
        <v>0</v>
      </c>
      <c r="J24" s="59" t="s">
        <v>79</v>
      </c>
      <c r="K24" s="57">
        <v>0</v>
      </c>
    </row>
    <row r="25" spans="1:11" x14ac:dyDescent="0.3">
      <c r="A25" s="59" t="s">
        <v>40</v>
      </c>
      <c r="B25" s="57">
        <v>0</v>
      </c>
      <c r="C25" s="57">
        <v>1298</v>
      </c>
      <c r="D25" s="57">
        <v>0</v>
      </c>
      <c r="E25" s="57">
        <v>0</v>
      </c>
      <c r="F25" s="57">
        <v>1298</v>
      </c>
      <c r="G25" s="57">
        <v>1462</v>
      </c>
      <c r="H25" s="57">
        <v>0</v>
      </c>
      <c r="I25" s="57">
        <v>0</v>
      </c>
      <c r="J25" s="57">
        <v>-164</v>
      </c>
      <c r="K25" s="59" t="s">
        <v>34</v>
      </c>
    </row>
    <row r="26" spans="1:11" x14ac:dyDescent="0.3">
      <c r="A26" s="59" t="s">
        <v>41</v>
      </c>
      <c r="B26" s="57">
        <v>0</v>
      </c>
      <c r="C26" s="57">
        <v>657830</v>
      </c>
      <c r="D26" s="57">
        <v>0</v>
      </c>
      <c r="E26" s="57">
        <v>0</v>
      </c>
      <c r="F26" s="57">
        <v>657830</v>
      </c>
      <c r="G26" s="57">
        <v>1038129</v>
      </c>
      <c r="H26" s="57">
        <v>0</v>
      </c>
      <c r="I26" s="57">
        <v>0</v>
      </c>
      <c r="J26" s="57">
        <v>38222</v>
      </c>
      <c r="K26" s="59" t="s">
        <v>34</v>
      </c>
    </row>
    <row r="27" spans="1:11" x14ac:dyDescent="0.3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x14ac:dyDescent="0.3">
      <c r="A28" s="60" t="s">
        <v>42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3">
      <c r="A29" s="56" t="s">
        <v>62</v>
      </c>
      <c r="B29" s="59" t="s">
        <v>43</v>
      </c>
      <c r="C29" s="59" t="s">
        <v>63</v>
      </c>
      <c r="D29" s="59" t="s">
        <v>34</v>
      </c>
      <c r="E29" s="59" t="s">
        <v>44</v>
      </c>
      <c r="F29" s="59" t="s">
        <v>34</v>
      </c>
      <c r="G29" s="59" t="s">
        <v>34</v>
      </c>
      <c r="H29" s="59" t="s">
        <v>34</v>
      </c>
      <c r="I29" s="59" t="s">
        <v>34</v>
      </c>
      <c r="J29" s="59" t="s">
        <v>34</v>
      </c>
      <c r="K29" s="59" t="s">
        <v>34</v>
      </c>
    </row>
    <row r="30" spans="1:11" x14ac:dyDescent="0.3">
      <c r="A30" s="56" t="s">
        <v>90</v>
      </c>
      <c r="B30" s="59" t="s">
        <v>91</v>
      </c>
      <c r="C30" s="59" t="s">
        <v>91</v>
      </c>
      <c r="D30" s="59" t="s">
        <v>34</v>
      </c>
      <c r="E30" s="58">
        <v>77957.88</v>
      </c>
      <c r="F30" s="59" t="s">
        <v>34</v>
      </c>
      <c r="G30" s="59" t="s">
        <v>34</v>
      </c>
      <c r="H30" s="59" t="s">
        <v>34</v>
      </c>
      <c r="I30" s="59" t="s">
        <v>34</v>
      </c>
      <c r="J30" s="59" t="s">
        <v>34</v>
      </c>
      <c r="K30" s="59" t="s">
        <v>34</v>
      </c>
    </row>
    <row r="31" spans="1:11" x14ac:dyDescent="0.3">
      <c r="A31" s="56" t="s">
        <v>92</v>
      </c>
      <c r="B31" s="59" t="s">
        <v>93</v>
      </c>
      <c r="C31" s="59" t="s">
        <v>93</v>
      </c>
      <c r="D31" s="59" t="s">
        <v>34</v>
      </c>
      <c r="E31" s="58">
        <v>330934</v>
      </c>
      <c r="F31" s="59" t="s">
        <v>34</v>
      </c>
      <c r="G31" s="59" t="s">
        <v>34</v>
      </c>
      <c r="H31" s="59" t="s">
        <v>34</v>
      </c>
      <c r="I31" s="59" t="s">
        <v>34</v>
      </c>
      <c r="J31" s="59" t="s">
        <v>34</v>
      </c>
      <c r="K31" s="59" t="s">
        <v>34</v>
      </c>
    </row>
    <row r="32" spans="1:11" x14ac:dyDescent="0.3">
      <c r="A32" s="56" t="s">
        <v>94</v>
      </c>
      <c r="B32" s="59" t="s">
        <v>95</v>
      </c>
      <c r="C32" s="59" t="s">
        <v>95</v>
      </c>
      <c r="D32" s="59" t="s">
        <v>34</v>
      </c>
      <c r="E32" s="58">
        <v>368124</v>
      </c>
      <c r="F32" s="59" t="s">
        <v>34</v>
      </c>
      <c r="G32" s="59" t="s">
        <v>34</v>
      </c>
      <c r="H32" s="59" t="s">
        <v>34</v>
      </c>
      <c r="I32" s="59" t="s">
        <v>34</v>
      </c>
      <c r="J32" s="59" t="s">
        <v>34</v>
      </c>
      <c r="K32" s="59" t="s">
        <v>34</v>
      </c>
    </row>
    <row r="33" spans="1:11" x14ac:dyDescent="0.3">
      <c r="A33" s="72"/>
      <c r="B33" s="72"/>
      <c r="C33" s="73" t="s">
        <v>96</v>
      </c>
      <c r="D33" s="73" t="s">
        <v>34</v>
      </c>
      <c r="E33" s="74">
        <v>777015.88</v>
      </c>
      <c r="F33" s="73" t="s">
        <v>34</v>
      </c>
      <c r="G33" s="73" t="s">
        <v>34</v>
      </c>
      <c r="H33" s="73" t="s">
        <v>34</v>
      </c>
      <c r="I33" s="73" t="s">
        <v>34</v>
      </c>
      <c r="J33" s="73" t="s">
        <v>34</v>
      </c>
      <c r="K33" s="73" t="s">
        <v>34</v>
      </c>
    </row>
    <row r="34" spans="1:11" x14ac:dyDescent="0.3">
      <c r="A34" s="59" t="s">
        <v>97</v>
      </c>
      <c r="B34" s="59" t="s">
        <v>91</v>
      </c>
      <c r="C34" s="58">
        <v>38000</v>
      </c>
      <c r="D34" s="58">
        <v>38000</v>
      </c>
      <c r="E34" s="57">
        <v>27</v>
      </c>
      <c r="F34" s="59" t="s">
        <v>34</v>
      </c>
      <c r="G34" s="59" t="s">
        <v>34</v>
      </c>
      <c r="H34" s="59" t="s">
        <v>34</v>
      </c>
      <c r="I34" s="59" t="s">
        <v>34</v>
      </c>
      <c r="J34" s="59" t="s">
        <v>34</v>
      </c>
      <c r="K34" s="59" t="s">
        <v>34</v>
      </c>
    </row>
    <row r="35" spans="1:11" x14ac:dyDescent="0.3">
      <c r="A35" s="65" t="s">
        <v>98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</row>
  </sheetData>
  <mergeCells count="10">
    <mergeCell ref="A27:K27"/>
    <mergeCell ref="A28:K28"/>
    <mergeCell ref="A33:B33"/>
    <mergeCell ref="A35:K35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18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9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27</v>
      </c>
      <c r="B1" s="49" t="s">
        <v>45</v>
      </c>
      <c r="C1" s="49" t="s">
        <v>46</v>
      </c>
      <c r="D1" s="49" t="s">
        <v>47</v>
      </c>
      <c r="E1" s="49" t="s">
        <v>48</v>
      </c>
      <c r="F1" s="49" t="s">
        <v>49</v>
      </c>
      <c r="G1" s="49" t="s">
        <v>50</v>
      </c>
      <c r="H1" s="49" t="s">
        <v>51</v>
      </c>
      <c r="I1" s="49" t="s">
        <v>48</v>
      </c>
      <c r="J1" s="49" t="s">
        <v>52</v>
      </c>
      <c r="K1" s="49" t="s">
        <v>53</v>
      </c>
      <c r="L1" s="50" t="s">
        <v>22</v>
      </c>
      <c r="M1" s="30" t="s">
        <v>21</v>
      </c>
      <c r="O1" s="51" t="s">
        <v>23</v>
      </c>
      <c r="P1" s="52" t="s">
        <v>55</v>
      </c>
      <c r="Q1" s="52" t="s">
        <v>56</v>
      </c>
      <c r="R1" s="52" t="s">
        <v>57</v>
      </c>
      <c r="S1" s="52" t="s">
        <v>58</v>
      </c>
      <c r="T1" s="52" t="s">
        <v>59</v>
      </c>
      <c r="U1" s="52" t="s">
        <v>60</v>
      </c>
      <c r="V1" s="52" t="s">
        <v>61</v>
      </c>
    </row>
    <row r="2" spans="1:22" x14ac:dyDescent="0.3">
      <c r="A2" s="56" t="s">
        <v>69</v>
      </c>
      <c r="B2" s="57">
        <v>0</v>
      </c>
      <c r="C2" s="57">
        <v>0</v>
      </c>
      <c r="D2" s="57">
        <v>0</v>
      </c>
      <c r="E2" s="57">
        <v>0</v>
      </c>
      <c r="F2" s="57">
        <v>0</v>
      </c>
      <c r="G2" s="57">
        <v>62</v>
      </c>
      <c r="H2" s="57">
        <v>0</v>
      </c>
      <c r="I2" s="57">
        <v>0</v>
      </c>
      <c r="J2" s="57">
        <v>-62</v>
      </c>
      <c r="K2" s="58">
        <v>0</v>
      </c>
      <c r="L2" s="44" t="str">
        <f>TRIM(A2&amp;"-box")</f>
        <v>Agenda 100 ml-box</v>
      </c>
      <c r="M2" s="47" t="s">
        <v>101</v>
      </c>
      <c r="O2" s="45" t="s">
        <v>99</v>
      </c>
      <c r="P2" s="53">
        <v>0</v>
      </c>
      <c r="Q2" s="53">
        <v>80</v>
      </c>
      <c r="R2" s="53">
        <v>0</v>
      </c>
      <c r="S2" s="53">
        <v>137</v>
      </c>
      <c r="T2" s="53">
        <v>0</v>
      </c>
      <c r="U2" s="53">
        <v>0</v>
      </c>
      <c r="V2" s="53">
        <v>-57</v>
      </c>
    </row>
    <row r="3" spans="1:22" x14ac:dyDescent="0.3">
      <c r="A3" s="56" t="s">
        <v>71</v>
      </c>
      <c r="B3" s="57">
        <v>0</v>
      </c>
      <c r="C3" s="57">
        <v>4</v>
      </c>
      <c r="D3" s="57">
        <v>0</v>
      </c>
      <c r="E3" s="57">
        <v>0</v>
      </c>
      <c r="F3" s="57">
        <v>4</v>
      </c>
      <c r="G3" s="57">
        <v>3</v>
      </c>
      <c r="H3" s="57">
        <v>0</v>
      </c>
      <c r="I3" s="57">
        <v>0</v>
      </c>
      <c r="J3" s="57">
        <v>1</v>
      </c>
      <c r="K3" s="58">
        <v>5097</v>
      </c>
      <c r="L3" s="44" t="str">
        <f t="shared" ref="L3:L17" si="0">TRIM(A3&amp;"-box")</f>
        <v>Agenda 5 ltr-box</v>
      </c>
      <c r="M3" s="47" t="s">
        <v>100</v>
      </c>
      <c r="O3" s="45" t="s">
        <v>100</v>
      </c>
      <c r="P3" s="53">
        <v>0</v>
      </c>
      <c r="Q3" s="53">
        <v>4</v>
      </c>
      <c r="R3" s="53">
        <v>0</v>
      </c>
      <c r="S3" s="53">
        <v>3</v>
      </c>
      <c r="T3" s="53">
        <v>0</v>
      </c>
      <c r="U3" s="53">
        <v>0</v>
      </c>
      <c r="V3" s="53">
        <v>1</v>
      </c>
    </row>
    <row r="4" spans="1:22" x14ac:dyDescent="0.3">
      <c r="A4" s="56" t="s">
        <v>72</v>
      </c>
      <c r="B4" s="57">
        <v>0</v>
      </c>
      <c r="C4" s="57">
        <v>80</v>
      </c>
      <c r="D4" s="57">
        <v>0</v>
      </c>
      <c r="E4" s="57">
        <v>0</v>
      </c>
      <c r="F4" s="57">
        <v>80</v>
      </c>
      <c r="G4" s="57">
        <v>137</v>
      </c>
      <c r="H4" s="57">
        <v>0</v>
      </c>
      <c r="I4" s="57">
        <v>0</v>
      </c>
      <c r="J4" s="57">
        <v>-57</v>
      </c>
      <c r="K4" s="58">
        <v>573</v>
      </c>
      <c r="L4" s="44" t="str">
        <f t="shared" si="0"/>
        <v>Agenda 500 ml-box</v>
      </c>
      <c r="M4" s="47" t="s">
        <v>99</v>
      </c>
      <c r="O4" s="45" t="s">
        <v>101</v>
      </c>
      <c r="P4" s="53">
        <v>0</v>
      </c>
      <c r="Q4" s="53">
        <v>0</v>
      </c>
      <c r="R4" s="53">
        <v>0</v>
      </c>
      <c r="S4" s="53">
        <v>62</v>
      </c>
      <c r="T4" s="53">
        <v>0</v>
      </c>
      <c r="U4" s="53">
        <v>0</v>
      </c>
      <c r="V4" s="53">
        <v>-62</v>
      </c>
    </row>
    <row r="5" spans="1:22" x14ac:dyDescent="0.3">
      <c r="A5" s="29" t="s">
        <v>74</v>
      </c>
      <c r="B5" s="29">
        <v>0</v>
      </c>
      <c r="C5" s="29">
        <v>24</v>
      </c>
      <c r="D5" s="29">
        <v>0</v>
      </c>
      <c r="E5" s="29">
        <v>0</v>
      </c>
      <c r="F5" s="29">
        <v>24</v>
      </c>
      <c r="G5" s="29">
        <v>21</v>
      </c>
      <c r="H5" s="29">
        <v>0</v>
      </c>
      <c r="I5" s="29">
        <v>0</v>
      </c>
      <c r="J5" s="29">
        <v>3</v>
      </c>
      <c r="K5" s="29">
        <v>1570</v>
      </c>
      <c r="L5" s="44" t="str">
        <f t="shared" si="0"/>
        <v>King Fog 1 Ltr-box</v>
      </c>
      <c r="M5" s="47" t="s">
        <v>102</v>
      </c>
      <c r="O5" s="45" t="s">
        <v>102</v>
      </c>
      <c r="P5" s="53">
        <v>0</v>
      </c>
      <c r="Q5" s="53">
        <v>24</v>
      </c>
      <c r="R5" s="53">
        <v>0</v>
      </c>
      <c r="S5" s="53">
        <v>21</v>
      </c>
      <c r="T5" s="53">
        <v>0</v>
      </c>
      <c r="U5" s="53">
        <v>0</v>
      </c>
      <c r="V5" s="53">
        <v>3</v>
      </c>
    </row>
    <row r="6" spans="1:22" x14ac:dyDescent="0.3">
      <c r="A6" s="29" t="s">
        <v>75</v>
      </c>
      <c r="B6" s="29">
        <v>0</v>
      </c>
      <c r="C6" s="29">
        <v>20</v>
      </c>
      <c r="D6" s="29">
        <v>0</v>
      </c>
      <c r="E6" s="29">
        <v>0</v>
      </c>
      <c r="F6" s="29">
        <v>20</v>
      </c>
      <c r="G6" s="29">
        <v>10</v>
      </c>
      <c r="H6" s="29">
        <v>0</v>
      </c>
      <c r="I6" s="29">
        <v>0</v>
      </c>
      <c r="J6" s="29">
        <v>10</v>
      </c>
      <c r="K6" s="29">
        <v>548</v>
      </c>
      <c r="L6" s="44" t="str">
        <f t="shared" si="0"/>
        <v>Koboil-box</v>
      </c>
      <c r="M6" s="47" t="s">
        <v>103</v>
      </c>
      <c r="O6" s="45" t="s">
        <v>103</v>
      </c>
      <c r="P6" s="53">
        <v>0</v>
      </c>
      <c r="Q6" s="53">
        <v>20</v>
      </c>
      <c r="R6" s="53">
        <v>0</v>
      </c>
      <c r="S6" s="53">
        <v>10</v>
      </c>
      <c r="T6" s="53">
        <v>0</v>
      </c>
      <c r="U6" s="53">
        <v>0</v>
      </c>
      <c r="V6" s="53">
        <v>10</v>
      </c>
    </row>
    <row r="7" spans="1:22" x14ac:dyDescent="0.3">
      <c r="A7" s="29" t="s">
        <v>76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190</v>
      </c>
      <c r="H7" s="29">
        <v>0</v>
      </c>
      <c r="I7" s="29">
        <v>0</v>
      </c>
      <c r="J7" s="29">
        <v>-190</v>
      </c>
      <c r="K7" s="29">
        <v>0</v>
      </c>
      <c r="L7" s="44" t="str">
        <f t="shared" si="0"/>
        <v>Kothrin 1 ltr-box</v>
      </c>
      <c r="M7" s="47" t="s">
        <v>104</v>
      </c>
      <c r="O7" s="45" t="s">
        <v>104</v>
      </c>
      <c r="P7" s="53">
        <v>0</v>
      </c>
      <c r="Q7" s="53">
        <v>0</v>
      </c>
      <c r="R7" s="53">
        <v>0</v>
      </c>
      <c r="S7" s="53">
        <v>190</v>
      </c>
      <c r="T7" s="53">
        <v>0</v>
      </c>
      <c r="U7" s="53">
        <v>0</v>
      </c>
      <c r="V7" s="53">
        <v>-190</v>
      </c>
    </row>
    <row r="8" spans="1:22" x14ac:dyDescent="0.3">
      <c r="A8" s="29" t="s">
        <v>77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113</v>
      </c>
      <c r="H8" s="29">
        <v>0</v>
      </c>
      <c r="I8" s="29">
        <v>0</v>
      </c>
      <c r="J8" s="29">
        <v>-113</v>
      </c>
      <c r="K8" s="29">
        <v>0</v>
      </c>
      <c r="L8" s="44" t="str">
        <f t="shared" si="0"/>
        <v>Max Force Forte 35 gm-box</v>
      </c>
      <c r="M8" s="47" t="s">
        <v>105</v>
      </c>
      <c r="O8" s="45" t="s">
        <v>105</v>
      </c>
      <c r="P8" s="53">
        <v>0</v>
      </c>
      <c r="Q8" s="53">
        <v>0</v>
      </c>
      <c r="R8" s="53">
        <v>0</v>
      </c>
      <c r="S8" s="53">
        <v>113</v>
      </c>
      <c r="T8" s="53">
        <v>0</v>
      </c>
      <c r="U8" s="53">
        <v>0</v>
      </c>
      <c r="V8" s="53">
        <v>-113</v>
      </c>
    </row>
    <row r="9" spans="1:22" x14ac:dyDescent="0.3">
      <c r="A9" s="29" t="s">
        <v>78</v>
      </c>
      <c r="B9" s="29">
        <v>0</v>
      </c>
      <c r="C9" s="29">
        <v>100</v>
      </c>
      <c r="D9" s="29">
        <v>0</v>
      </c>
      <c r="E9" s="29">
        <v>0</v>
      </c>
      <c r="F9" s="29">
        <v>100</v>
      </c>
      <c r="G9" s="29">
        <v>108</v>
      </c>
      <c r="H9" s="29">
        <v>0</v>
      </c>
      <c r="I9" s="29">
        <v>0</v>
      </c>
      <c r="J9" s="29">
        <v>-8</v>
      </c>
      <c r="K9" s="29">
        <v>2454.6</v>
      </c>
      <c r="L9" s="44" t="str">
        <f t="shared" si="0"/>
        <v>Premise 1 Ltr-box</v>
      </c>
      <c r="M9" s="47" t="s">
        <v>106</v>
      </c>
      <c r="O9" s="45" t="s">
        <v>106</v>
      </c>
      <c r="P9" s="53">
        <v>0</v>
      </c>
      <c r="Q9" s="53">
        <v>100</v>
      </c>
      <c r="R9" s="53">
        <v>0</v>
      </c>
      <c r="S9" s="53">
        <v>108</v>
      </c>
      <c r="T9" s="53">
        <v>0</v>
      </c>
      <c r="U9" s="53">
        <v>0</v>
      </c>
      <c r="V9" s="53">
        <v>-8</v>
      </c>
    </row>
    <row r="10" spans="1:22" x14ac:dyDescent="0.3">
      <c r="A10" s="29" t="s">
        <v>80</v>
      </c>
      <c r="B10" s="29">
        <v>0</v>
      </c>
      <c r="C10" s="29">
        <v>120</v>
      </c>
      <c r="D10" s="29">
        <v>0</v>
      </c>
      <c r="E10" s="29">
        <v>0</v>
      </c>
      <c r="F10" s="29">
        <v>120</v>
      </c>
      <c r="G10" s="29">
        <v>67</v>
      </c>
      <c r="H10" s="29">
        <v>0</v>
      </c>
      <c r="I10" s="29">
        <v>0</v>
      </c>
      <c r="J10" s="29">
        <v>53</v>
      </c>
      <c r="K10" s="29">
        <v>644.1</v>
      </c>
      <c r="L10" s="44" t="str">
        <f t="shared" si="0"/>
        <v>Premise 250 ml-box</v>
      </c>
      <c r="M10" s="47" t="s">
        <v>108</v>
      </c>
      <c r="O10" s="45" t="s">
        <v>107</v>
      </c>
      <c r="P10" s="53">
        <v>0</v>
      </c>
      <c r="Q10" s="53">
        <v>0</v>
      </c>
      <c r="R10" s="53">
        <v>0</v>
      </c>
      <c r="S10" s="53">
        <v>9</v>
      </c>
      <c r="T10" s="53">
        <v>0</v>
      </c>
      <c r="U10" s="53">
        <v>0</v>
      </c>
      <c r="V10" s="53">
        <v>-9</v>
      </c>
    </row>
    <row r="11" spans="1:22" x14ac:dyDescent="0.3">
      <c r="A11" s="29" t="s">
        <v>81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9</v>
      </c>
      <c r="H11" s="29">
        <v>0</v>
      </c>
      <c r="I11" s="29">
        <v>0</v>
      </c>
      <c r="J11" s="29">
        <v>-9</v>
      </c>
      <c r="K11" s="29">
        <v>0</v>
      </c>
      <c r="L11" s="44" t="str">
        <f t="shared" si="0"/>
        <v>Premise 5 Ltr-box</v>
      </c>
      <c r="M11" s="47" t="s">
        <v>107</v>
      </c>
      <c r="O11" s="45" t="s">
        <v>108</v>
      </c>
      <c r="P11" s="53">
        <v>0</v>
      </c>
      <c r="Q11" s="53">
        <v>120</v>
      </c>
      <c r="R11" s="53">
        <v>0</v>
      </c>
      <c r="S11" s="53">
        <v>67</v>
      </c>
      <c r="T11" s="53">
        <v>0</v>
      </c>
      <c r="U11" s="53">
        <v>0</v>
      </c>
      <c r="V11" s="53">
        <v>53</v>
      </c>
    </row>
    <row r="12" spans="1:22" x14ac:dyDescent="0.3">
      <c r="A12" s="29" t="s">
        <v>83</v>
      </c>
      <c r="B12" s="29">
        <v>0</v>
      </c>
      <c r="C12" s="29">
        <v>640</v>
      </c>
      <c r="D12" s="29">
        <v>0</v>
      </c>
      <c r="E12" s="29">
        <v>0</v>
      </c>
      <c r="F12" s="29">
        <v>640</v>
      </c>
      <c r="G12" s="29">
        <v>370</v>
      </c>
      <c r="H12" s="29">
        <v>0</v>
      </c>
      <c r="I12" s="29">
        <v>0</v>
      </c>
      <c r="J12" s="29">
        <v>270</v>
      </c>
      <c r="K12" s="29">
        <v>165</v>
      </c>
      <c r="L12" s="44" t="str">
        <f t="shared" si="0"/>
        <v>Quick Bayt 50 gm-box</v>
      </c>
      <c r="M12" s="47" t="s">
        <v>109</v>
      </c>
      <c r="O12" s="45" t="s">
        <v>109</v>
      </c>
      <c r="P12" s="53">
        <v>0</v>
      </c>
      <c r="Q12" s="53">
        <v>640</v>
      </c>
      <c r="R12" s="53">
        <v>0</v>
      </c>
      <c r="S12" s="53">
        <v>370</v>
      </c>
      <c r="T12" s="53">
        <v>0</v>
      </c>
      <c r="U12" s="53">
        <v>0</v>
      </c>
      <c r="V12" s="53">
        <v>270</v>
      </c>
    </row>
    <row r="13" spans="1:22" x14ac:dyDescent="0.3">
      <c r="A13" s="29" t="s">
        <v>84</v>
      </c>
      <c r="B13" s="29">
        <v>0</v>
      </c>
      <c r="C13" s="29">
        <v>100</v>
      </c>
      <c r="D13" s="29">
        <v>0</v>
      </c>
      <c r="E13" s="29">
        <v>0</v>
      </c>
      <c r="F13" s="29">
        <v>100</v>
      </c>
      <c r="G13" s="29">
        <v>94</v>
      </c>
      <c r="H13" s="29">
        <v>0</v>
      </c>
      <c r="I13" s="29">
        <v>0</v>
      </c>
      <c r="J13" s="29">
        <v>6</v>
      </c>
      <c r="K13" s="29">
        <v>707</v>
      </c>
      <c r="L13" s="44" t="str">
        <f t="shared" si="0"/>
        <v>Responser 1 ltr-box</v>
      </c>
      <c r="M13" s="47" t="s">
        <v>110</v>
      </c>
      <c r="O13" s="45" t="s">
        <v>110</v>
      </c>
      <c r="P13" s="53">
        <v>0</v>
      </c>
      <c r="Q13" s="53">
        <v>100</v>
      </c>
      <c r="R13" s="53">
        <v>0</v>
      </c>
      <c r="S13" s="53">
        <v>94</v>
      </c>
      <c r="T13" s="53">
        <v>0</v>
      </c>
      <c r="U13" s="53">
        <v>0</v>
      </c>
      <c r="V13" s="53">
        <v>6</v>
      </c>
    </row>
    <row r="14" spans="1:22" x14ac:dyDescent="0.3">
      <c r="A14" s="29" t="s">
        <v>85</v>
      </c>
      <c r="B14" s="29">
        <v>0</v>
      </c>
      <c r="C14" s="29">
        <v>10</v>
      </c>
      <c r="D14" s="29">
        <v>0</v>
      </c>
      <c r="E14" s="29">
        <v>0</v>
      </c>
      <c r="F14" s="29">
        <v>10</v>
      </c>
      <c r="G14" s="29">
        <v>10</v>
      </c>
      <c r="H14" s="29">
        <v>0</v>
      </c>
      <c r="I14" s="29">
        <v>0</v>
      </c>
      <c r="J14" s="29">
        <v>0</v>
      </c>
      <c r="K14" s="29">
        <v>1431</v>
      </c>
      <c r="L14" s="44" t="str">
        <f t="shared" si="0"/>
        <v>Solfac 1 ltr-box</v>
      </c>
      <c r="M14" s="47" t="s">
        <v>111</v>
      </c>
      <c r="O14" s="45" t="s">
        <v>111</v>
      </c>
      <c r="P14" s="53">
        <v>0</v>
      </c>
      <c r="Q14" s="53">
        <v>10</v>
      </c>
      <c r="R14" s="53">
        <v>0</v>
      </c>
      <c r="S14" s="53">
        <v>10</v>
      </c>
      <c r="T14" s="53">
        <v>0</v>
      </c>
      <c r="U14" s="53">
        <v>0</v>
      </c>
      <c r="V14" s="53">
        <v>0</v>
      </c>
    </row>
    <row r="15" spans="1:22" x14ac:dyDescent="0.3">
      <c r="A15" s="29" t="s">
        <v>86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8</v>
      </c>
      <c r="H15" s="29">
        <v>0</v>
      </c>
      <c r="I15" s="29">
        <v>0</v>
      </c>
      <c r="J15" s="29">
        <v>-8</v>
      </c>
      <c r="K15" s="29">
        <v>0</v>
      </c>
      <c r="L15" s="44" t="str">
        <f t="shared" si="0"/>
        <v>Solfac EW 100 ml-box</v>
      </c>
      <c r="M15" s="47" t="s">
        <v>112</v>
      </c>
      <c r="O15" s="45" t="s">
        <v>112</v>
      </c>
      <c r="P15" s="53">
        <v>0</v>
      </c>
      <c r="Q15" s="53">
        <v>0</v>
      </c>
      <c r="R15" s="53">
        <v>0</v>
      </c>
      <c r="S15" s="53">
        <v>8</v>
      </c>
      <c r="T15" s="53">
        <v>0</v>
      </c>
      <c r="U15" s="53">
        <v>0</v>
      </c>
      <c r="V15" s="53">
        <v>-8</v>
      </c>
    </row>
    <row r="16" spans="1:22" x14ac:dyDescent="0.3">
      <c r="A16" s="29" t="s">
        <v>87</v>
      </c>
      <c r="B16" s="29">
        <v>0</v>
      </c>
      <c r="C16" s="29">
        <v>200</v>
      </c>
      <c r="D16" s="29">
        <v>0</v>
      </c>
      <c r="E16" s="29">
        <v>0</v>
      </c>
      <c r="F16" s="29">
        <v>200</v>
      </c>
      <c r="G16" s="29">
        <v>252</v>
      </c>
      <c r="H16" s="29">
        <v>0</v>
      </c>
      <c r="I16" s="29">
        <v>0</v>
      </c>
      <c r="J16" s="29">
        <v>-52</v>
      </c>
      <c r="K16" s="29">
        <v>148</v>
      </c>
      <c r="L16" s="44" t="str">
        <f t="shared" si="0"/>
        <v>Temprid 50 ml-box</v>
      </c>
      <c r="M16" s="47" t="s">
        <v>113</v>
      </c>
      <c r="O16" s="45" t="s">
        <v>113</v>
      </c>
      <c r="P16" s="53">
        <v>0</v>
      </c>
      <c r="Q16" s="53">
        <v>200</v>
      </c>
      <c r="R16" s="53">
        <v>0</v>
      </c>
      <c r="S16" s="53">
        <v>252</v>
      </c>
      <c r="T16" s="53">
        <v>0</v>
      </c>
      <c r="U16" s="53">
        <v>0</v>
      </c>
      <c r="V16" s="53">
        <v>-52</v>
      </c>
    </row>
    <row r="17" spans="1:22" x14ac:dyDescent="0.3">
      <c r="A17" s="29" t="s">
        <v>89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8</v>
      </c>
      <c r="H17" s="29">
        <v>0</v>
      </c>
      <c r="I17" s="29">
        <v>0</v>
      </c>
      <c r="J17" s="29">
        <v>-8</v>
      </c>
      <c r="K17" s="29">
        <v>0</v>
      </c>
      <c r="L17" s="44" t="str">
        <f t="shared" si="0"/>
        <v>Temprid 500 ml-box</v>
      </c>
      <c r="M17" s="47" t="s">
        <v>114</v>
      </c>
      <c r="O17" s="45" t="s">
        <v>114</v>
      </c>
      <c r="P17" s="53">
        <v>0</v>
      </c>
      <c r="Q17" s="53">
        <v>0</v>
      </c>
      <c r="R17" s="53">
        <v>0</v>
      </c>
      <c r="S17" s="53">
        <v>8</v>
      </c>
      <c r="T17" s="53">
        <v>0</v>
      </c>
      <c r="U17" s="53">
        <v>0</v>
      </c>
      <c r="V17" s="53">
        <v>-8</v>
      </c>
    </row>
    <row r="18" spans="1:22" x14ac:dyDescent="0.3">
      <c r="O18" s="45" t="s">
        <v>20</v>
      </c>
      <c r="P18" s="53">
        <v>0</v>
      </c>
      <c r="Q18" s="53">
        <v>1298</v>
      </c>
      <c r="R18" s="53">
        <v>0</v>
      </c>
      <c r="S18" s="53">
        <v>1462</v>
      </c>
      <c r="T18" s="53">
        <v>0</v>
      </c>
      <c r="U18" s="53">
        <v>0</v>
      </c>
      <c r="V18" s="53">
        <v>-164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9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99</v>
      </c>
      <c r="C3" s="3"/>
      <c r="D3" s="4"/>
      <c r="E3" s="38">
        <f t="shared" ref="E3:E18" ca="1" si="0">VLOOKUP($B3,FinalDealer_vlookup,2,0)</f>
        <v>0</v>
      </c>
      <c r="F3" s="39">
        <f t="shared" ref="F3:F18" ca="1" si="1">VLOOKUP($B3,FinalDealer_vlookup,3,0)</f>
        <v>80</v>
      </c>
      <c r="G3" s="40">
        <f t="shared" ref="G3:G18" ca="1" si="2">VLOOKUP($B3,FinalDealer_vlookup,4,0)</f>
        <v>0</v>
      </c>
      <c r="H3" s="40">
        <f t="shared" ref="H3:H18" ca="1" si="3">VLOOKUP($B3,FinalDealer_vlookup,5,0)</f>
        <v>137</v>
      </c>
      <c r="I3" s="40">
        <f t="shared" ref="I3:I18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18" ca="1" si="5">VLOOKUP($B3,FinalDealer_vlookup,8,0)</f>
        <v>-57</v>
      </c>
    </row>
    <row r="4" spans="1:13" x14ac:dyDescent="0.3">
      <c r="A4" s="16"/>
      <c r="B4" s="4" t="s">
        <v>100</v>
      </c>
      <c r="C4" s="3"/>
      <c r="D4" s="4"/>
      <c r="E4" s="42">
        <f t="shared" ca="1" si="0"/>
        <v>0</v>
      </c>
      <c r="F4" s="39">
        <f t="shared" ca="1" si="1"/>
        <v>4</v>
      </c>
      <c r="G4" s="39">
        <f t="shared" ca="1" si="2"/>
        <v>0</v>
      </c>
      <c r="H4" s="39">
        <f t="shared" ca="1" si="3"/>
        <v>3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1</v>
      </c>
    </row>
    <row r="5" spans="1:13" x14ac:dyDescent="0.3">
      <c r="A5" s="16"/>
      <c r="B5" s="4" t="s">
        <v>101</v>
      </c>
      <c r="C5" s="3"/>
      <c r="D5" s="4"/>
      <c r="E5" s="42">
        <f t="shared" ca="1" si="0"/>
        <v>0</v>
      </c>
      <c r="F5" s="39">
        <f t="shared" ca="1" si="1"/>
        <v>0</v>
      </c>
      <c r="G5" s="39">
        <f t="shared" ca="1" si="2"/>
        <v>0</v>
      </c>
      <c r="H5" s="39">
        <f t="shared" ca="1" si="3"/>
        <v>62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-62</v>
      </c>
    </row>
    <row r="6" spans="1:13" x14ac:dyDescent="0.3">
      <c r="A6" s="16"/>
      <c r="B6" s="4" t="s">
        <v>102</v>
      </c>
      <c r="C6" s="3"/>
      <c r="D6" s="4"/>
      <c r="E6" s="42">
        <f t="shared" ca="1" si="0"/>
        <v>0</v>
      </c>
      <c r="F6" s="39">
        <f t="shared" ca="1" si="1"/>
        <v>24</v>
      </c>
      <c r="G6" s="39">
        <f t="shared" ca="1" si="2"/>
        <v>0</v>
      </c>
      <c r="H6" s="39">
        <f t="shared" ca="1" si="3"/>
        <v>21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3</v>
      </c>
    </row>
    <row r="7" spans="1:13" x14ac:dyDescent="0.3">
      <c r="A7" s="16"/>
      <c r="B7" s="4" t="s">
        <v>103</v>
      </c>
      <c r="C7" s="3"/>
      <c r="D7" s="4"/>
      <c r="E7" s="42">
        <f t="shared" ca="1" si="0"/>
        <v>0</v>
      </c>
      <c r="F7" s="39">
        <f t="shared" ca="1" si="1"/>
        <v>20</v>
      </c>
      <c r="G7" s="39">
        <f t="shared" ca="1" si="2"/>
        <v>0</v>
      </c>
      <c r="H7" s="39">
        <f t="shared" ca="1" si="3"/>
        <v>10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10</v>
      </c>
    </row>
    <row r="8" spans="1:13" x14ac:dyDescent="0.3">
      <c r="A8" s="16"/>
      <c r="B8" s="4" t="s">
        <v>104</v>
      </c>
      <c r="C8" s="3"/>
      <c r="D8" s="4"/>
      <c r="E8" s="42">
        <f t="shared" ca="1" si="0"/>
        <v>0</v>
      </c>
      <c r="F8" s="39">
        <f t="shared" ca="1" si="1"/>
        <v>0</v>
      </c>
      <c r="G8" s="39">
        <f t="shared" ca="1" si="2"/>
        <v>0</v>
      </c>
      <c r="H8" s="39">
        <f t="shared" ca="1" si="3"/>
        <v>190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-190</v>
      </c>
    </row>
    <row r="9" spans="1:13" x14ac:dyDescent="0.3">
      <c r="A9" s="16"/>
      <c r="B9" s="4" t="s">
        <v>105</v>
      </c>
      <c r="C9" s="3"/>
      <c r="D9" s="4"/>
      <c r="E9" s="42">
        <f t="shared" ca="1" si="0"/>
        <v>0</v>
      </c>
      <c r="F9" s="39">
        <f t="shared" ca="1" si="1"/>
        <v>0</v>
      </c>
      <c r="G9" s="39">
        <f t="shared" ca="1" si="2"/>
        <v>0</v>
      </c>
      <c r="H9" s="39">
        <f t="shared" ca="1" si="3"/>
        <v>113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-113</v>
      </c>
    </row>
    <row r="10" spans="1:13" x14ac:dyDescent="0.3">
      <c r="A10" s="16"/>
      <c r="B10" s="4" t="s">
        <v>106</v>
      </c>
      <c r="C10" s="3"/>
      <c r="D10" s="4"/>
      <c r="E10" s="42">
        <f t="shared" ca="1" si="0"/>
        <v>0</v>
      </c>
      <c r="F10" s="39">
        <f t="shared" ca="1" si="1"/>
        <v>100</v>
      </c>
      <c r="G10" s="39">
        <f t="shared" ca="1" si="2"/>
        <v>0</v>
      </c>
      <c r="H10" s="39">
        <f t="shared" ca="1" si="3"/>
        <v>108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-8</v>
      </c>
    </row>
    <row r="11" spans="1:13" x14ac:dyDescent="0.3">
      <c r="A11" s="16"/>
      <c r="B11" s="4" t="s">
        <v>107</v>
      </c>
      <c r="C11" s="3"/>
      <c r="D11" s="4"/>
      <c r="E11" s="42">
        <f t="shared" ca="1" si="0"/>
        <v>0</v>
      </c>
      <c r="F11" s="39">
        <f t="shared" ca="1" si="1"/>
        <v>0</v>
      </c>
      <c r="G11" s="39">
        <f t="shared" ca="1" si="2"/>
        <v>0</v>
      </c>
      <c r="H11" s="39">
        <f t="shared" ca="1" si="3"/>
        <v>9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-9</v>
      </c>
    </row>
    <row r="12" spans="1:13" x14ac:dyDescent="0.3">
      <c r="A12" s="16"/>
      <c r="B12" s="4" t="s">
        <v>108</v>
      </c>
      <c r="C12" s="3"/>
      <c r="D12" s="4"/>
      <c r="E12" s="42">
        <f t="shared" ca="1" si="0"/>
        <v>0</v>
      </c>
      <c r="F12" s="39">
        <f t="shared" ca="1" si="1"/>
        <v>120</v>
      </c>
      <c r="G12" s="39">
        <f t="shared" ca="1" si="2"/>
        <v>0</v>
      </c>
      <c r="H12" s="39">
        <f t="shared" ca="1" si="3"/>
        <v>67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53</v>
      </c>
    </row>
    <row r="13" spans="1:13" x14ac:dyDescent="0.3">
      <c r="A13" s="16"/>
      <c r="B13" s="4" t="s">
        <v>109</v>
      </c>
      <c r="C13" s="3"/>
      <c r="D13" s="4"/>
      <c r="E13" s="42">
        <f t="shared" ca="1" si="0"/>
        <v>0</v>
      </c>
      <c r="F13" s="39">
        <f t="shared" ca="1" si="1"/>
        <v>640</v>
      </c>
      <c r="G13" s="39">
        <f t="shared" ca="1" si="2"/>
        <v>0</v>
      </c>
      <c r="H13" s="39">
        <f t="shared" ca="1" si="3"/>
        <v>370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270</v>
      </c>
    </row>
    <row r="14" spans="1:13" x14ac:dyDescent="0.3">
      <c r="A14" s="16"/>
      <c r="B14" s="4" t="s">
        <v>110</v>
      </c>
      <c r="C14" s="3"/>
      <c r="D14" s="4"/>
      <c r="E14" s="42">
        <f t="shared" ca="1" si="0"/>
        <v>0</v>
      </c>
      <c r="F14" s="39">
        <f t="shared" ca="1" si="1"/>
        <v>100</v>
      </c>
      <c r="G14" s="39">
        <f t="shared" ca="1" si="2"/>
        <v>0</v>
      </c>
      <c r="H14" s="39">
        <f t="shared" ca="1" si="3"/>
        <v>94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6</v>
      </c>
    </row>
    <row r="15" spans="1:13" x14ac:dyDescent="0.3">
      <c r="A15" s="16"/>
      <c r="B15" s="4" t="s">
        <v>111</v>
      </c>
      <c r="C15" s="3"/>
      <c r="D15" s="4"/>
      <c r="E15" s="42">
        <f t="shared" ca="1" si="0"/>
        <v>0</v>
      </c>
      <c r="F15" s="39">
        <f t="shared" ca="1" si="1"/>
        <v>10</v>
      </c>
      <c r="G15" s="39">
        <f t="shared" ca="1" si="2"/>
        <v>0</v>
      </c>
      <c r="H15" s="39">
        <f t="shared" ca="1" si="3"/>
        <v>10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112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f t="shared" ca="1" si="2"/>
        <v>0</v>
      </c>
      <c r="H16" s="39">
        <f t="shared" ca="1" si="3"/>
        <v>8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-8</v>
      </c>
    </row>
    <row r="17" spans="1:13" x14ac:dyDescent="0.3">
      <c r="A17" s="16"/>
      <c r="B17" s="4" t="s">
        <v>113</v>
      </c>
      <c r="C17" s="3"/>
      <c r="D17" s="4"/>
      <c r="E17" s="42">
        <f t="shared" ca="1" si="0"/>
        <v>0</v>
      </c>
      <c r="F17" s="39">
        <f t="shared" ca="1" si="1"/>
        <v>200</v>
      </c>
      <c r="G17" s="39">
        <f t="shared" ca="1" si="2"/>
        <v>0</v>
      </c>
      <c r="H17" s="39">
        <f t="shared" ca="1" si="3"/>
        <v>252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-52</v>
      </c>
    </row>
    <row r="18" spans="1:13" ht="15" thickBot="1" x14ac:dyDescent="0.35">
      <c r="A18" s="16"/>
      <c r="B18" s="4" t="s">
        <v>114</v>
      </c>
      <c r="C18" s="3"/>
      <c r="D18" s="4"/>
      <c r="E18" s="42">
        <f t="shared" ca="1" si="0"/>
        <v>0</v>
      </c>
      <c r="F18" s="39">
        <f t="shared" ca="1" si="1"/>
        <v>0</v>
      </c>
      <c r="G18" s="39">
        <f t="shared" ca="1" si="2"/>
        <v>0</v>
      </c>
      <c r="H18" s="39">
        <f t="shared" ca="1" si="3"/>
        <v>8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-8</v>
      </c>
    </row>
    <row r="19" spans="1:13" ht="15" thickBot="1" x14ac:dyDescent="0.35">
      <c r="A19" s="16"/>
      <c r="B19" s="19"/>
      <c r="C19" s="18"/>
      <c r="D19" s="19" t="s">
        <v>18</v>
      </c>
      <c r="E19" s="24">
        <f ca="1">SUM(E3:E18)</f>
        <v>0</v>
      </c>
      <c r="F19" s="24">
        <f ca="1">SUM(F3:F18)</f>
        <v>1298</v>
      </c>
      <c r="G19" s="24">
        <f ca="1">SUM(G3:G18)</f>
        <v>0</v>
      </c>
      <c r="H19" s="24">
        <f ca="1">SUM(H3:H18)</f>
        <v>1462</v>
      </c>
      <c r="I19" s="24">
        <f ca="1">SUM(I3:I18)</f>
        <v>0</v>
      </c>
      <c r="J19" s="24">
        <f>SUM(J3:J18)</f>
        <v>0</v>
      </c>
      <c r="K19" s="24">
        <f>SUM(K3:K18)</f>
        <v>0</v>
      </c>
      <c r="L19" s="24">
        <f>SUM(L3:L18)</f>
        <v>0</v>
      </c>
      <c r="M19" s="25">
        <f ca="1">SUM(M3:M18)</f>
        <v>-164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2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115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116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117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6" t="s">
        <v>118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14.4" customHeight="1" x14ac:dyDescent="0.3">
      <c r="A7" s="66" t="s">
        <v>119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9.8" x14ac:dyDescent="0.3">
      <c r="A8" s="46" t="s">
        <v>12</v>
      </c>
      <c r="B8" s="46" t="s">
        <v>120</v>
      </c>
      <c r="C8" s="46" t="s">
        <v>121</v>
      </c>
      <c r="D8" s="46" t="s">
        <v>122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x14ac:dyDescent="0.3">
      <c r="A9" s="47" t="s">
        <v>123</v>
      </c>
      <c r="B9" s="48">
        <v>1356769</v>
      </c>
      <c r="C9" s="47" t="s">
        <v>99</v>
      </c>
      <c r="D9" s="48">
        <v>81749329</v>
      </c>
      <c r="E9" s="48">
        <v>0</v>
      </c>
      <c r="F9" s="48">
        <v>80</v>
      </c>
      <c r="G9" s="48">
        <v>0</v>
      </c>
      <c r="H9" s="48">
        <v>137</v>
      </c>
      <c r="I9" s="48">
        <v>0</v>
      </c>
      <c r="J9" s="48">
        <v>0</v>
      </c>
      <c r="K9" s="48">
        <v>0</v>
      </c>
      <c r="L9" s="48">
        <v>0</v>
      </c>
      <c r="M9" s="48">
        <v>-57</v>
      </c>
    </row>
    <row r="10" spans="1:13" x14ac:dyDescent="0.3">
      <c r="A10" s="47" t="s">
        <v>123</v>
      </c>
      <c r="B10" s="48">
        <v>1356769</v>
      </c>
      <c r="C10" s="47" t="s">
        <v>100</v>
      </c>
      <c r="D10" s="48">
        <v>81712697</v>
      </c>
      <c r="E10" s="48">
        <v>0</v>
      </c>
      <c r="F10" s="48">
        <v>4</v>
      </c>
      <c r="G10" s="48">
        <v>0</v>
      </c>
      <c r="H10" s="48">
        <v>3</v>
      </c>
      <c r="I10" s="48">
        <v>0</v>
      </c>
      <c r="J10" s="48">
        <v>0</v>
      </c>
      <c r="K10" s="48">
        <v>0</v>
      </c>
      <c r="L10" s="48">
        <v>0</v>
      </c>
      <c r="M10" s="48">
        <v>1</v>
      </c>
    </row>
    <row r="11" spans="1:13" x14ac:dyDescent="0.3">
      <c r="A11" s="47" t="s">
        <v>123</v>
      </c>
      <c r="B11" s="48">
        <v>1356769</v>
      </c>
      <c r="C11" s="47" t="s">
        <v>101</v>
      </c>
      <c r="D11" s="48">
        <v>81735905</v>
      </c>
      <c r="E11" s="48">
        <v>0</v>
      </c>
      <c r="F11" s="48">
        <v>0</v>
      </c>
      <c r="G11" s="48">
        <v>0</v>
      </c>
      <c r="H11" s="48">
        <v>62</v>
      </c>
      <c r="I11" s="48">
        <v>0</v>
      </c>
      <c r="J11" s="48">
        <v>0</v>
      </c>
      <c r="K11" s="48">
        <v>0</v>
      </c>
      <c r="L11" s="48">
        <v>0</v>
      </c>
      <c r="M11" s="48">
        <v>-62</v>
      </c>
    </row>
    <row r="12" spans="1:13" x14ac:dyDescent="0.3">
      <c r="A12" s="47" t="s">
        <v>123</v>
      </c>
      <c r="B12" s="48">
        <v>1356769</v>
      </c>
      <c r="C12" s="47" t="s">
        <v>103</v>
      </c>
      <c r="D12" s="48">
        <v>84472255</v>
      </c>
      <c r="E12" s="48">
        <v>0</v>
      </c>
      <c r="F12" s="48">
        <v>20</v>
      </c>
      <c r="G12" s="48">
        <v>0</v>
      </c>
      <c r="H12" s="48">
        <v>10</v>
      </c>
      <c r="I12" s="48">
        <v>0</v>
      </c>
      <c r="J12" s="48">
        <v>0</v>
      </c>
      <c r="K12" s="48">
        <v>0</v>
      </c>
      <c r="L12" s="48">
        <v>0</v>
      </c>
      <c r="M12" s="48">
        <v>10</v>
      </c>
    </row>
    <row r="13" spans="1:13" x14ac:dyDescent="0.3">
      <c r="A13" s="47" t="s">
        <v>123</v>
      </c>
      <c r="B13" s="48">
        <v>1356769</v>
      </c>
      <c r="C13" s="47" t="s">
        <v>104</v>
      </c>
      <c r="D13" s="48">
        <v>79551894</v>
      </c>
      <c r="E13" s="48">
        <v>0</v>
      </c>
      <c r="F13" s="48">
        <v>0</v>
      </c>
      <c r="G13" s="48">
        <v>0</v>
      </c>
      <c r="H13" s="48">
        <v>190</v>
      </c>
      <c r="I13" s="48">
        <v>0</v>
      </c>
      <c r="J13" s="48">
        <v>0</v>
      </c>
      <c r="K13" s="48">
        <v>0</v>
      </c>
      <c r="L13" s="48">
        <v>0</v>
      </c>
      <c r="M13" s="48">
        <v>-190</v>
      </c>
    </row>
    <row r="14" spans="1:13" x14ac:dyDescent="0.3">
      <c r="A14" s="47" t="s">
        <v>123</v>
      </c>
      <c r="B14" s="48">
        <v>1356769</v>
      </c>
      <c r="C14" s="47" t="s">
        <v>102</v>
      </c>
      <c r="D14" s="48">
        <v>3824342</v>
      </c>
      <c r="E14" s="48">
        <v>0</v>
      </c>
      <c r="F14" s="48">
        <v>24</v>
      </c>
      <c r="G14" s="48">
        <v>0</v>
      </c>
      <c r="H14" s="48">
        <v>21</v>
      </c>
      <c r="I14" s="48">
        <v>0</v>
      </c>
      <c r="J14" s="48">
        <v>0</v>
      </c>
      <c r="K14" s="48">
        <v>0</v>
      </c>
      <c r="L14" s="48">
        <v>0</v>
      </c>
      <c r="M14" s="48">
        <v>3</v>
      </c>
    </row>
    <row r="15" spans="1:13" x14ac:dyDescent="0.3">
      <c r="A15" s="47" t="s">
        <v>123</v>
      </c>
      <c r="B15" s="48">
        <v>1356769</v>
      </c>
      <c r="C15" s="47" t="s">
        <v>106</v>
      </c>
      <c r="D15" s="48">
        <v>84924253</v>
      </c>
      <c r="E15" s="48">
        <v>0</v>
      </c>
      <c r="F15" s="48">
        <v>100</v>
      </c>
      <c r="G15" s="48">
        <v>0</v>
      </c>
      <c r="H15" s="48">
        <v>108</v>
      </c>
      <c r="I15" s="48">
        <v>0</v>
      </c>
      <c r="J15" s="48">
        <v>0</v>
      </c>
      <c r="K15" s="48">
        <v>0</v>
      </c>
      <c r="L15" s="48">
        <v>0</v>
      </c>
      <c r="M15" s="48">
        <v>-8</v>
      </c>
    </row>
    <row r="16" spans="1:13" x14ac:dyDescent="0.3">
      <c r="A16" s="47" t="s">
        <v>123</v>
      </c>
      <c r="B16" s="48">
        <v>1356769</v>
      </c>
      <c r="C16" s="47" t="s">
        <v>107</v>
      </c>
      <c r="D16" s="48">
        <v>79874294</v>
      </c>
      <c r="E16" s="48">
        <v>0</v>
      </c>
      <c r="F16" s="48">
        <v>0</v>
      </c>
      <c r="G16" s="48">
        <v>0</v>
      </c>
      <c r="H16" s="48">
        <v>9</v>
      </c>
      <c r="I16" s="48">
        <v>0</v>
      </c>
      <c r="J16" s="48">
        <v>0</v>
      </c>
      <c r="K16" s="48">
        <v>0</v>
      </c>
      <c r="L16" s="48">
        <v>0</v>
      </c>
      <c r="M16" s="48">
        <v>-9</v>
      </c>
    </row>
    <row r="17" spans="1:13" x14ac:dyDescent="0.3">
      <c r="A17" s="47" t="s">
        <v>123</v>
      </c>
      <c r="B17" s="48">
        <v>1356769</v>
      </c>
      <c r="C17" s="47" t="s">
        <v>108</v>
      </c>
      <c r="D17" s="48">
        <v>80213867</v>
      </c>
      <c r="E17" s="48">
        <v>0</v>
      </c>
      <c r="F17" s="48">
        <v>120</v>
      </c>
      <c r="G17" s="48">
        <v>0</v>
      </c>
      <c r="H17" s="48">
        <v>67</v>
      </c>
      <c r="I17" s="48">
        <v>0</v>
      </c>
      <c r="J17" s="48">
        <v>0</v>
      </c>
      <c r="K17" s="48">
        <v>0</v>
      </c>
      <c r="L17" s="48">
        <v>0</v>
      </c>
      <c r="M17" s="48">
        <v>53</v>
      </c>
    </row>
    <row r="18" spans="1:13" x14ac:dyDescent="0.3">
      <c r="A18" s="47" t="s">
        <v>123</v>
      </c>
      <c r="B18" s="48">
        <v>1356769</v>
      </c>
      <c r="C18" s="47" t="s">
        <v>109</v>
      </c>
      <c r="D18" s="48">
        <v>81777012</v>
      </c>
      <c r="E18" s="48">
        <v>0</v>
      </c>
      <c r="F18" s="48">
        <v>640</v>
      </c>
      <c r="G18" s="48">
        <v>0</v>
      </c>
      <c r="H18" s="48">
        <v>370</v>
      </c>
      <c r="I18" s="48">
        <v>0</v>
      </c>
      <c r="J18" s="48">
        <v>0</v>
      </c>
      <c r="K18" s="48">
        <v>0</v>
      </c>
      <c r="L18" s="48">
        <v>0</v>
      </c>
      <c r="M18" s="48">
        <v>270</v>
      </c>
    </row>
    <row r="19" spans="1:13" x14ac:dyDescent="0.3">
      <c r="A19" s="47" t="s">
        <v>123</v>
      </c>
      <c r="B19" s="48">
        <v>1356769</v>
      </c>
      <c r="C19" s="47" t="s">
        <v>110</v>
      </c>
      <c r="D19" s="48">
        <v>3826558</v>
      </c>
      <c r="E19" s="48">
        <v>0</v>
      </c>
      <c r="F19" s="48">
        <v>100</v>
      </c>
      <c r="G19" s="48">
        <v>0</v>
      </c>
      <c r="H19" s="48">
        <v>94</v>
      </c>
      <c r="I19" s="48">
        <v>0</v>
      </c>
      <c r="J19" s="48">
        <v>0</v>
      </c>
      <c r="K19" s="48">
        <v>0</v>
      </c>
      <c r="L19" s="48">
        <v>0</v>
      </c>
      <c r="M19" s="48">
        <v>6</v>
      </c>
    </row>
    <row r="20" spans="1:13" x14ac:dyDescent="0.3">
      <c r="A20" s="47" t="s">
        <v>123</v>
      </c>
      <c r="B20" s="48">
        <v>1356769</v>
      </c>
      <c r="C20" s="47" t="s">
        <v>111</v>
      </c>
      <c r="D20" s="48">
        <v>79271972</v>
      </c>
      <c r="E20" s="48">
        <v>0</v>
      </c>
      <c r="F20" s="48">
        <v>10</v>
      </c>
      <c r="G20" s="48">
        <v>0</v>
      </c>
      <c r="H20" s="48">
        <v>10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</row>
    <row r="21" spans="1:13" x14ac:dyDescent="0.3">
      <c r="A21" s="47" t="s">
        <v>123</v>
      </c>
      <c r="B21" s="48">
        <v>1356769</v>
      </c>
      <c r="C21" s="47" t="s">
        <v>112</v>
      </c>
      <c r="D21" s="48">
        <v>84454516</v>
      </c>
      <c r="E21" s="48">
        <v>0</v>
      </c>
      <c r="F21" s="48">
        <v>0</v>
      </c>
      <c r="G21" s="48">
        <v>0</v>
      </c>
      <c r="H21" s="48">
        <v>8</v>
      </c>
      <c r="I21" s="48">
        <v>0</v>
      </c>
      <c r="J21" s="48">
        <v>0</v>
      </c>
      <c r="K21" s="48">
        <v>0</v>
      </c>
      <c r="L21" s="48">
        <v>0</v>
      </c>
      <c r="M21" s="48">
        <v>-8</v>
      </c>
    </row>
    <row r="22" spans="1:13" x14ac:dyDescent="0.3">
      <c r="A22" s="47" t="s">
        <v>123</v>
      </c>
      <c r="B22" s="48">
        <v>1356769</v>
      </c>
      <c r="C22" s="47" t="s">
        <v>113</v>
      </c>
      <c r="D22" s="48">
        <v>84952184</v>
      </c>
      <c r="E22" s="48">
        <v>0</v>
      </c>
      <c r="F22" s="48">
        <v>200</v>
      </c>
      <c r="G22" s="48">
        <v>0</v>
      </c>
      <c r="H22" s="48">
        <v>252</v>
      </c>
      <c r="I22" s="48">
        <v>0</v>
      </c>
      <c r="J22" s="48">
        <v>0</v>
      </c>
      <c r="K22" s="48">
        <v>0</v>
      </c>
      <c r="L22" s="48">
        <v>0</v>
      </c>
      <c r="M22" s="48">
        <v>-52</v>
      </c>
    </row>
    <row r="23" spans="1:13" x14ac:dyDescent="0.3">
      <c r="A23" s="47" t="s">
        <v>123</v>
      </c>
      <c r="B23" s="48">
        <v>1356769</v>
      </c>
      <c r="C23" s="47" t="s">
        <v>114</v>
      </c>
      <c r="D23" s="48">
        <v>84933619</v>
      </c>
      <c r="E23" s="48">
        <v>0</v>
      </c>
      <c r="F23" s="48">
        <v>0</v>
      </c>
      <c r="G23" s="48">
        <v>0</v>
      </c>
      <c r="H23" s="48">
        <v>8</v>
      </c>
      <c r="I23" s="48">
        <v>0</v>
      </c>
      <c r="J23" s="48">
        <v>0</v>
      </c>
      <c r="K23" s="48">
        <v>0</v>
      </c>
      <c r="L23" s="48">
        <v>0</v>
      </c>
      <c r="M23" s="48">
        <v>-8</v>
      </c>
    </row>
    <row r="24" spans="1:13" x14ac:dyDescent="0.3">
      <c r="A24" s="47" t="s">
        <v>123</v>
      </c>
      <c r="B24" s="48">
        <v>1356769</v>
      </c>
      <c r="C24" s="47" t="s">
        <v>105</v>
      </c>
      <c r="D24" s="48">
        <v>79648677</v>
      </c>
      <c r="E24" s="48">
        <v>0</v>
      </c>
      <c r="F24" s="48">
        <v>0</v>
      </c>
      <c r="G24" s="48">
        <v>0</v>
      </c>
      <c r="H24" s="48">
        <v>113</v>
      </c>
      <c r="I24" s="48">
        <v>0</v>
      </c>
      <c r="J24" s="48">
        <v>0</v>
      </c>
      <c r="K24" s="48">
        <v>0</v>
      </c>
      <c r="L24" s="48">
        <v>0</v>
      </c>
      <c r="M24" s="48">
        <v>-113</v>
      </c>
    </row>
    <row r="25" spans="1:13" x14ac:dyDescent="0.3">
      <c r="A25" s="75" t="s">
        <v>124</v>
      </c>
      <c r="B25" s="47"/>
      <c r="C25" s="47"/>
      <c r="D25" s="47"/>
      <c r="E25" s="48">
        <v>0</v>
      </c>
      <c r="F25" s="48">
        <v>1298</v>
      </c>
      <c r="G25" s="48">
        <v>0</v>
      </c>
      <c r="H25" s="48">
        <v>1462</v>
      </c>
      <c r="I25" s="48">
        <v>0</v>
      </c>
      <c r="J25" s="48">
        <v>0</v>
      </c>
      <c r="K25" s="48">
        <v>0</v>
      </c>
      <c r="L25" s="48">
        <v>0</v>
      </c>
      <c r="M25" s="48">
        <v>-164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2"/>
  <sheetViews>
    <sheetView workbookViewId="0">
      <selection activeCell="C16" sqref="C1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TeamMember_ItemMaster_'!$B$9:$E$991,4,0)</f>
        <v>16</v>
      </c>
      <c r="C1">
        <v>12</v>
      </c>
    </row>
    <row r="2" spans="1:3" x14ac:dyDescent="0.3">
      <c r="A2" t="s">
        <v>54</v>
      </c>
      <c r="B2">
        <f>VLOOKUP(A2,'[2]Opration TeamMember_ItemMaster_'!$B$9:$E$991,4,0)</f>
        <v>19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20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8" t="s">
        <v>125</v>
      </c>
      <c r="C1" s="69"/>
      <c r="D1" s="69"/>
      <c r="E1" s="69"/>
      <c r="F1" s="69"/>
      <c r="G1" s="69"/>
      <c r="H1" s="69"/>
      <c r="I1" s="69"/>
      <c r="J1" s="70"/>
      <c r="K1" s="68" t="s">
        <v>126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99</v>
      </c>
      <c r="B4" s="20">
        <v>0</v>
      </c>
      <c r="C4" s="20">
        <v>80</v>
      </c>
      <c r="D4" s="20">
        <v>0</v>
      </c>
      <c r="E4" s="20">
        <v>137</v>
      </c>
      <c r="F4" s="20">
        <v>0</v>
      </c>
      <c r="G4" s="20">
        <v>0</v>
      </c>
      <c r="H4" s="20">
        <v>0</v>
      </c>
      <c r="I4" s="20">
        <v>0</v>
      </c>
      <c r="J4" s="20">
        <v>-57</v>
      </c>
      <c r="K4" s="27">
        <v>0</v>
      </c>
      <c r="L4" s="28">
        <v>80</v>
      </c>
      <c r="M4" s="28">
        <v>0</v>
      </c>
      <c r="N4" s="28">
        <v>137</v>
      </c>
      <c r="O4" s="28">
        <v>0</v>
      </c>
      <c r="P4" s="28">
        <v>0</v>
      </c>
      <c r="Q4" s="28">
        <v>0</v>
      </c>
      <c r="R4" s="28">
        <v>0</v>
      </c>
      <c r="S4" s="26">
        <v>-57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100</v>
      </c>
      <c r="B5" s="20">
        <v>0</v>
      </c>
      <c r="C5" s="20">
        <v>4</v>
      </c>
      <c r="D5" s="20">
        <v>0</v>
      </c>
      <c r="E5" s="20">
        <v>3</v>
      </c>
      <c r="F5" s="20">
        <v>0</v>
      </c>
      <c r="G5" s="20">
        <v>0</v>
      </c>
      <c r="H5" s="20">
        <v>0</v>
      </c>
      <c r="I5" s="20">
        <v>0</v>
      </c>
      <c r="J5" s="20">
        <v>1</v>
      </c>
      <c r="K5" s="27">
        <v>0</v>
      </c>
      <c r="L5" s="20">
        <v>4</v>
      </c>
      <c r="M5" s="20">
        <v>0</v>
      </c>
      <c r="N5" s="20">
        <v>3</v>
      </c>
      <c r="O5" s="20">
        <v>0</v>
      </c>
      <c r="P5" s="20">
        <v>0</v>
      </c>
      <c r="Q5" s="20">
        <v>0</v>
      </c>
      <c r="R5" s="20">
        <v>0</v>
      </c>
      <c r="S5" s="26">
        <v>1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101</v>
      </c>
      <c r="B6" s="20">
        <v>0</v>
      </c>
      <c r="C6" s="20">
        <v>0</v>
      </c>
      <c r="D6" s="20">
        <v>0</v>
      </c>
      <c r="E6" s="20">
        <v>62</v>
      </c>
      <c r="F6" s="20">
        <v>0</v>
      </c>
      <c r="G6" s="20">
        <v>0</v>
      </c>
      <c r="H6" s="20">
        <v>0</v>
      </c>
      <c r="I6" s="20">
        <v>0</v>
      </c>
      <c r="J6" s="26">
        <v>-62</v>
      </c>
      <c r="K6" s="27">
        <v>0</v>
      </c>
      <c r="L6" s="20">
        <v>0</v>
      </c>
      <c r="M6" s="20">
        <v>0</v>
      </c>
      <c r="N6" s="20">
        <v>62</v>
      </c>
      <c r="O6" s="20">
        <v>0</v>
      </c>
      <c r="P6" s="20">
        <v>0</v>
      </c>
      <c r="Q6" s="20">
        <v>0</v>
      </c>
      <c r="R6" s="20">
        <v>0</v>
      </c>
      <c r="S6" s="26">
        <v>-62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102</v>
      </c>
      <c r="B7" s="20">
        <v>0</v>
      </c>
      <c r="C7" s="20">
        <v>24</v>
      </c>
      <c r="D7" s="20">
        <v>0</v>
      </c>
      <c r="E7" s="20">
        <v>21</v>
      </c>
      <c r="F7" s="20">
        <v>0</v>
      </c>
      <c r="G7" s="20">
        <v>0</v>
      </c>
      <c r="H7" s="20">
        <v>0</v>
      </c>
      <c r="I7" s="20">
        <v>0</v>
      </c>
      <c r="J7" s="26">
        <v>3</v>
      </c>
      <c r="K7" s="27">
        <v>0</v>
      </c>
      <c r="L7" s="20">
        <v>24</v>
      </c>
      <c r="M7" s="20">
        <v>0</v>
      </c>
      <c r="N7" s="20">
        <v>21</v>
      </c>
      <c r="O7" s="20">
        <v>0</v>
      </c>
      <c r="P7" s="20">
        <v>0</v>
      </c>
      <c r="Q7" s="20">
        <v>0</v>
      </c>
      <c r="R7" s="20">
        <v>0</v>
      </c>
      <c r="S7" s="26">
        <v>3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103</v>
      </c>
      <c r="B8" s="20">
        <v>0</v>
      </c>
      <c r="C8" s="20">
        <v>20</v>
      </c>
      <c r="D8" s="20">
        <v>0</v>
      </c>
      <c r="E8" s="20">
        <v>10</v>
      </c>
      <c r="F8" s="20">
        <v>0</v>
      </c>
      <c r="G8" s="20">
        <v>0</v>
      </c>
      <c r="H8" s="20">
        <v>0</v>
      </c>
      <c r="I8" s="20">
        <v>0</v>
      </c>
      <c r="J8" s="26">
        <v>10</v>
      </c>
      <c r="K8" s="27">
        <v>0</v>
      </c>
      <c r="L8" s="20">
        <v>20</v>
      </c>
      <c r="M8" s="20">
        <v>0</v>
      </c>
      <c r="N8" s="20">
        <v>10</v>
      </c>
      <c r="O8" s="20">
        <v>0</v>
      </c>
      <c r="P8" s="20">
        <v>0</v>
      </c>
      <c r="Q8" s="20">
        <v>0</v>
      </c>
      <c r="R8" s="20">
        <v>0</v>
      </c>
      <c r="S8" s="26">
        <v>10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104</v>
      </c>
      <c r="B9" s="20">
        <v>0</v>
      </c>
      <c r="C9" s="20">
        <v>0</v>
      </c>
      <c r="D9" s="20">
        <v>0</v>
      </c>
      <c r="E9" s="20">
        <v>190</v>
      </c>
      <c r="F9" s="20">
        <v>0</v>
      </c>
      <c r="G9" s="20">
        <v>0</v>
      </c>
      <c r="H9" s="20">
        <v>0</v>
      </c>
      <c r="I9" s="20">
        <v>0</v>
      </c>
      <c r="J9" s="26">
        <v>-190</v>
      </c>
      <c r="K9" s="27">
        <v>0</v>
      </c>
      <c r="L9" s="20">
        <v>0</v>
      </c>
      <c r="M9" s="20">
        <v>0</v>
      </c>
      <c r="N9" s="20">
        <v>190</v>
      </c>
      <c r="O9" s="20">
        <v>0</v>
      </c>
      <c r="P9" s="20">
        <v>0</v>
      </c>
      <c r="Q9" s="20">
        <v>0</v>
      </c>
      <c r="R9" s="20">
        <v>0</v>
      </c>
      <c r="S9" s="26">
        <v>-190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105</v>
      </c>
      <c r="B10" s="20">
        <v>0</v>
      </c>
      <c r="C10" s="20">
        <v>0</v>
      </c>
      <c r="D10" s="20">
        <v>0</v>
      </c>
      <c r="E10" s="20">
        <v>113</v>
      </c>
      <c r="F10" s="20">
        <v>0</v>
      </c>
      <c r="G10" s="20">
        <v>0</v>
      </c>
      <c r="H10" s="20">
        <v>0</v>
      </c>
      <c r="I10" s="20">
        <v>0</v>
      </c>
      <c r="J10" s="26">
        <v>-113</v>
      </c>
      <c r="K10" s="27">
        <v>0</v>
      </c>
      <c r="L10" s="20">
        <v>0</v>
      </c>
      <c r="M10" s="20">
        <v>0</v>
      </c>
      <c r="N10" s="20">
        <v>113</v>
      </c>
      <c r="O10" s="20">
        <v>0</v>
      </c>
      <c r="P10" s="20">
        <v>0</v>
      </c>
      <c r="Q10" s="20">
        <v>0</v>
      </c>
      <c r="R10" s="20">
        <v>0</v>
      </c>
      <c r="S10" s="26">
        <v>-113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106</v>
      </c>
      <c r="B11" s="20">
        <v>0</v>
      </c>
      <c r="C11" s="20">
        <v>100</v>
      </c>
      <c r="D11" s="20">
        <v>0</v>
      </c>
      <c r="E11" s="20">
        <v>108</v>
      </c>
      <c r="F11" s="20">
        <v>0</v>
      </c>
      <c r="G11" s="20">
        <v>0</v>
      </c>
      <c r="H11" s="20">
        <v>0</v>
      </c>
      <c r="I11" s="20">
        <v>0</v>
      </c>
      <c r="J11" s="26">
        <v>-8</v>
      </c>
      <c r="K11" s="27">
        <v>0</v>
      </c>
      <c r="L11" s="20">
        <v>100</v>
      </c>
      <c r="M11" s="20">
        <v>0</v>
      </c>
      <c r="N11" s="20">
        <v>108</v>
      </c>
      <c r="O11" s="20">
        <v>0</v>
      </c>
      <c r="P11" s="20">
        <v>0</v>
      </c>
      <c r="Q11" s="20">
        <v>0</v>
      </c>
      <c r="R11" s="20">
        <v>0</v>
      </c>
      <c r="S11" s="26">
        <v>-8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107</v>
      </c>
      <c r="B12" s="20">
        <v>0</v>
      </c>
      <c r="C12" s="20">
        <v>0</v>
      </c>
      <c r="D12" s="20">
        <v>0</v>
      </c>
      <c r="E12" s="20">
        <v>9</v>
      </c>
      <c r="F12" s="20">
        <v>0</v>
      </c>
      <c r="G12" s="20">
        <v>0</v>
      </c>
      <c r="H12" s="20">
        <v>0</v>
      </c>
      <c r="I12" s="20">
        <v>0</v>
      </c>
      <c r="J12" s="26">
        <v>-9</v>
      </c>
      <c r="K12" s="27">
        <v>0</v>
      </c>
      <c r="L12" s="20">
        <v>0</v>
      </c>
      <c r="M12" s="20">
        <v>0</v>
      </c>
      <c r="N12" s="20">
        <v>9</v>
      </c>
      <c r="O12" s="20">
        <v>0</v>
      </c>
      <c r="P12" s="20">
        <v>0</v>
      </c>
      <c r="Q12" s="20">
        <v>0</v>
      </c>
      <c r="R12" s="20">
        <v>0</v>
      </c>
      <c r="S12" s="26">
        <v>-9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108</v>
      </c>
      <c r="B13" s="20">
        <v>0</v>
      </c>
      <c r="C13" s="20">
        <v>120</v>
      </c>
      <c r="D13" s="20">
        <v>0</v>
      </c>
      <c r="E13" s="20">
        <v>67</v>
      </c>
      <c r="F13" s="20">
        <v>0</v>
      </c>
      <c r="G13" s="20">
        <v>0</v>
      </c>
      <c r="H13" s="20">
        <v>0</v>
      </c>
      <c r="I13" s="20">
        <v>0</v>
      </c>
      <c r="J13" s="26">
        <v>53</v>
      </c>
      <c r="K13" s="27">
        <v>0</v>
      </c>
      <c r="L13" s="20">
        <v>120</v>
      </c>
      <c r="M13" s="20">
        <v>0</v>
      </c>
      <c r="N13" s="20">
        <v>67</v>
      </c>
      <c r="O13" s="20">
        <v>0</v>
      </c>
      <c r="P13" s="20">
        <v>0</v>
      </c>
      <c r="Q13" s="20">
        <v>0</v>
      </c>
      <c r="R13" s="20">
        <v>0</v>
      </c>
      <c r="S13" s="26">
        <v>53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109</v>
      </c>
      <c r="B14" s="20">
        <v>0</v>
      </c>
      <c r="C14" s="20">
        <v>640</v>
      </c>
      <c r="D14" s="20">
        <v>0</v>
      </c>
      <c r="E14" s="20">
        <v>370</v>
      </c>
      <c r="F14" s="20">
        <v>0</v>
      </c>
      <c r="G14" s="20">
        <v>0</v>
      </c>
      <c r="H14" s="20">
        <v>0</v>
      </c>
      <c r="I14" s="20">
        <v>0</v>
      </c>
      <c r="J14" s="26">
        <v>270</v>
      </c>
      <c r="K14" s="27">
        <v>0</v>
      </c>
      <c r="L14" s="20">
        <v>640</v>
      </c>
      <c r="M14" s="20">
        <v>0</v>
      </c>
      <c r="N14" s="20">
        <v>370</v>
      </c>
      <c r="O14" s="20">
        <v>0</v>
      </c>
      <c r="P14" s="20">
        <v>0</v>
      </c>
      <c r="Q14" s="20">
        <v>0</v>
      </c>
      <c r="R14" s="20">
        <v>0</v>
      </c>
      <c r="S14" s="26">
        <v>270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110</v>
      </c>
      <c r="B15" s="20">
        <v>0</v>
      </c>
      <c r="C15" s="20">
        <v>100</v>
      </c>
      <c r="D15" s="20">
        <v>0</v>
      </c>
      <c r="E15" s="20">
        <v>94</v>
      </c>
      <c r="F15" s="20">
        <v>0</v>
      </c>
      <c r="G15" s="20">
        <v>0</v>
      </c>
      <c r="H15" s="20">
        <v>0</v>
      </c>
      <c r="I15" s="20">
        <v>0</v>
      </c>
      <c r="J15" s="26">
        <v>6</v>
      </c>
      <c r="K15" s="27">
        <v>0</v>
      </c>
      <c r="L15" s="20">
        <v>100</v>
      </c>
      <c r="M15" s="20">
        <v>0</v>
      </c>
      <c r="N15" s="20">
        <v>94</v>
      </c>
      <c r="O15" s="20">
        <v>0</v>
      </c>
      <c r="P15" s="20">
        <v>0</v>
      </c>
      <c r="Q15" s="20">
        <v>0</v>
      </c>
      <c r="R15" s="20">
        <v>0</v>
      </c>
      <c r="S15" s="26">
        <v>6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111</v>
      </c>
      <c r="B16" s="20">
        <v>0</v>
      </c>
      <c r="C16" s="20">
        <v>10</v>
      </c>
      <c r="D16" s="20">
        <v>0</v>
      </c>
      <c r="E16" s="20">
        <v>10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7">
        <v>0</v>
      </c>
      <c r="L16" s="20">
        <v>10</v>
      </c>
      <c r="M16" s="20">
        <v>0</v>
      </c>
      <c r="N16" s="20">
        <v>10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112</v>
      </c>
      <c r="B17" s="20">
        <v>0</v>
      </c>
      <c r="C17" s="20">
        <v>0</v>
      </c>
      <c r="D17" s="20">
        <v>0</v>
      </c>
      <c r="E17" s="20">
        <v>8</v>
      </c>
      <c r="F17" s="20">
        <v>0</v>
      </c>
      <c r="G17" s="20">
        <v>0</v>
      </c>
      <c r="H17" s="20">
        <v>0</v>
      </c>
      <c r="I17" s="20">
        <v>0</v>
      </c>
      <c r="J17" s="26">
        <v>-8</v>
      </c>
      <c r="K17" s="27">
        <v>0</v>
      </c>
      <c r="L17" s="20">
        <v>0</v>
      </c>
      <c r="M17" s="20">
        <v>0</v>
      </c>
      <c r="N17" s="20">
        <v>8</v>
      </c>
      <c r="O17" s="20">
        <v>0</v>
      </c>
      <c r="P17" s="20">
        <v>0</v>
      </c>
      <c r="Q17" s="20">
        <v>0</v>
      </c>
      <c r="R17" s="20">
        <v>0</v>
      </c>
      <c r="S17" s="26">
        <v>-8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113</v>
      </c>
      <c r="B18" s="20">
        <v>0</v>
      </c>
      <c r="C18" s="20">
        <v>200</v>
      </c>
      <c r="D18" s="20">
        <v>0</v>
      </c>
      <c r="E18" s="20">
        <v>252</v>
      </c>
      <c r="F18" s="20">
        <v>0</v>
      </c>
      <c r="G18" s="20">
        <v>0</v>
      </c>
      <c r="H18" s="20">
        <v>0</v>
      </c>
      <c r="I18" s="20">
        <v>0</v>
      </c>
      <c r="J18" s="26">
        <v>-52</v>
      </c>
      <c r="K18" s="27">
        <v>0</v>
      </c>
      <c r="L18" s="20">
        <v>200</v>
      </c>
      <c r="M18" s="20">
        <v>0</v>
      </c>
      <c r="N18" s="20">
        <v>252</v>
      </c>
      <c r="O18" s="20">
        <v>0</v>
      </c>
      <c r="P18" s="20">
        <v>0</v>
      </c>
      <c r="Q18" s="20">
        <v>0</v>
      </c>
      <c r="R18" s="20">
        <v>0</v>
      </c>
      <c r="S18" s="26">
        <v>-52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ht="15" thickBot="1" x14ac:dyDescent="0.35">
      <c r="A19" s="17" t="s">
        <v>114</v>
      </c>
      <c r="B19" s="20">
        <v>0</v>
      </c>
      <c r="C19" s="20">
        <v>0</v>
      </c>
      <c r="D19" s="20">
        <v>0</v>
      </c>
      <c r="E19" s="20">
        <v>8</v>
      </c>
      <c r="F19" s="20">
        <v>0</v>
      </c>
      <c r="G19" s="20">
        <v>0</v>
      </c>
      <c r="H19" s="20">
        <v>0</v>
      </c>
      <c r="I19" s="20">
        <v>0</v>
      </c>
      <c r="J19" s="26">
        <v>-8</v>
      </c>
      <c r="K19" s="27">
        <v>0</v>
      </c>
      <c r="L19" s="20">
        <v>0</v>
      </c>
      <c r="M19" s="20">
        <v>0</v>
      </c>
      <c r="N19" s="20">
        <v>8</v>
      </c>
      <c r="O19" s="20">
        <v>0</v>
      </c>
      <c r="P19" s="20">
        <v>0</v>
      </c>
      <c r="Q19" s="20">
        <v>0</v>
      </c>
      <c r="R19" s="20">
        <v>0</v>
      </c>
      <c r="S19" s="26">
        <v>-8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" si="3">E19-N19</f>
        <v>0</v>
      </c>
      <c r="X19" s="20">
        <f t="shared" ref="X19" si="4">F19-O19</f>
        <v>0</v>
      </c>
      <c r="Y19" s="20">
        <f t="shared" ref="Y19" si="5">G19-P19</f>
        <v>0</v>
      </c>
      <c r="Z19" s="20">
        <f t="shared" ref="Z19" si="6">H19-Q19</f>
        <v>0</v>
      </c>
      <c r="AA19" s="20">
        <f t="shared" ref="AA19" si="7">I19-R19</f>
        <v>0</v>
      </c>
      <c r="AB19" s="20">
        <f t="shared" ref="AB19" si="8">J19-S19</f>
        <v>0</v>
      </c>
      <c r="AC19" s="17" t="s">
        <v>26</v>
      </c>
    </row>
    <row r="20" spans="1:29" s="37" customFormat="1" ht="16.2" thickBot="1" x14ac:dyDescent="0.35">
      <c r="A20" s="32" t="s">
        <v>19</v>
      </c>
      <c r="B20" s="33">
        <f>SUM(B4:B19)</f>
        <v>0</v>
      </c>
      <c r="C20" s="33">
        <f>SUM(C4:C19)</f>
        <v>1298</v>
      </c>
      <c r="D20" s="33">
        <f>SUM(D4:D19)</f>
        <v>0</v>
      </c>
      <c r="E20" s="33">
        <f>SUM(E4:E19)</f>
        <v>1462</v>
      </c>
      <c r="F20" s="33">
        <f>SUM(F4:F19)</f>
        <v>0</v>
      </c>
      <c r="G20" s="33">
        <f>SUM(G4:G19)</f>
        <v>0</v>
      </c>
      <c r="H20" s="33">
        <f>SUM(H4:H19)</f>
        <v>0</v>
      </c>
      <c r="I20" s="33">
        <f>SUM(I4:I19)</f>
        <v>0</v>
      </c>
      <c r="J20" s="34">
        <f>SUM(J4:J19)</f>
        <v>-164</v>
      </c>
      <c r="K20" s="35">
        <f>SUM(K4:K19)</f>
        <v>0</v>
      </c>
      <c r="L20" s="33">
        <f>SUM(L4:L19)</f>
        <v>1298</v>
      </c>
      <c r="M20" s="33">
        <f>SUM(M4:M19)</f>
        <v>0</v>
      </c>
      <c r="N20" s="33">
        <f>SUM(N4:N19)</f>
        <v>1462</v>
      </c>
      <c r="O20" s="33">
        <f>SUM(O4:O19)</f>
        <v>0</v>
      </c>
      <c r="P20" s="33">
        <f>SUM(P4:P19)</f>
        <v>0</v>
      </c>
      <c r="Q20" s="33">
        <f>SUM(Q4:Q19)</f>
        <v>0</v>
      </c>
      <c r="R20" s="33">
        <f>SUM(R4:R19)</f>
        <v>0</v>
      </c>
      <c r="S20" s="34">
        <f>SUM(S4:S19)</f>
        <v>-164</v>
      </c>
      <c r="T20" s="33">
        <f>SUM(T4:T19)</f>
        <v>0</v>
      </c>
      <c r="U20" s="33">
        <f>SUM(U4:U19)</f>
        <v>0</v>
      </c>
      <c r="V20" s="33">
        <f>SUM(V4:V19)</f>
        <v>0</v>
      </c>
      <c r="W20" s="33">
        <f>SUM(W4:W19)</f>
        <v>0</v>
      </c>
      <c r="X20" s="33">
        <f>SUM(X4:X19)</f>
        <v>0</v>
      </c>
      <c r="Y20" s="33">
        <f>SUM(Y4:Y19)</f>
        <v>0</v>
      </c>
      <c r="Z20" s="33">
        <f>SUM(Z4:Z19)</f>
        <v>0</v>
      </c>
      <c r="AA20" s="33">
        <f>SUM(AA4:AA19)</f>
        <v>0</v>
      </c>
      <c r="AB20" s="34">
        <f>SUM(AB4:AB19)</f>
        <v>0</v>
      </c>
      <c r="AC20" s="36"/>
    </row>
  </sheetData>
  <mergeCells count="3">
    <mergeCell ref="B1:J1"/>
    <mergeCell ref="K1:S1"/>
    <mergeCell ref="T1:AB1"/>
  </mergeCells>
  <conditionalFormatting sqref="A20:A1048576 A1:A5">
    <cfRule type="duplicateValues" dxfId="9" priority="69"/>
  </conditionalFormatting>
  <conditionalFormatting sqref="A6">
    <cfRule type="duplicateValues" dxfId="8" priority="72"/>
  </conditionalFormatting>
  <conditionalFormatting sqref="A9:A10">
    <cfRule type="duplicateValues" dxfId="7" priority="5"/>
  </conditionalFormatting>
  <conditionalFormatting sqref="A9:A10">
    <cfRule type="duplicateValues" dxfId="6" priority="4"/>
  </conditionalFormatting>
  <conditionalFormatting sqref="A11:A18">
    <cfRule type="duplicateValues" dxfId="5" priority="3"/>
  </conditionalFormatting>
  <conditionalFormatting sqref="A11:A18">
    <cfRule type="duplicateValues" dxfId="4" priority="2"/>
  </conditionalFormatting>
  <conditionalFormatting sqref="A1:A1048576">
    <cfRule type="duplicateValues" dxfId="3" priority="1"/>
  </conditionalFormatting>
  <conditionalFormatting sqref="A7">
    <cfRule type="duplicateValues" dxfId="2" priority="107"/>
  </conditionalFormatting>
  <conditionalFormatting sqref="A20:A1048576 A1:A7">
    <cfRule type="duplicateValues" dxfId="1" priority="108"/>
  </conditionalFormatting>
  <conditionalFormatting sqref="A19 A8">
    <cfRule type="duplicateValues" dxfId="0" priority="11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2021-06-10T05:45:52Z</dcterms:modified>
</cp:coreProperties>
</file>