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2844772_TRIVENI AGENCIES\"/>
    </mc:Choice>
  </mc:AlternateContent>
  <xr:revisionPtr revIDLastSave="0" documentId="13_ncr:1_{BC8594F0-102C-4CB1-9526-7FA235EDCD8F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working'!$A$1:$G$103</definedName>
    <definedName name="_xlnm._FilterDatabase" localSheetId="5" hidden="1">Reco!$A$3:$AC$104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09" r:id="rId10"/>
  </pivotCaches>
</workbook>
</file>

<file path=xl/calcChain.xml><?xml version="1.0" encoding="utf-8"?>
<calcChain xmlns="http://schemas.openxmlformats.org/spreadsheetml/2006/main">
  <c r="B1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6" i="5"/>
  <c r="F5" i="5"/>
  <c r="F4" i="5"/>
  <c r="F3" i="5"/>
  <c r="F2" i="5"/>
  <c r="F7" i="5"/>
  <c r="H116" i="1"/>
  <c r="J116" i="1" s="1"/>
  <c r="K116" i="1" s="1"/>
  <c r="F116" i="1"/>
  <c r="G116" i="1" s="1"/>
  <c r="H115" i="1"/>
  <c r="I115" i="1" s="1"/>
  <c r="F115" i="1"/>
  <c r="G115" i="1" s="1"/>
  <c r="H114" i="1"/>
  <c r="J114" i="1" s="1"/>
  <c r="K114" i="1" s="1"/>
  <c r="F114" i="1"/>
  <c r="G114" i="1" s="1"/>
  <c r="H113" i="1"/>
  <c r="J113" i="1" s="1"/>
  <c r="K113" i="1" s="1"/>
  <c r="F113" i="1"/>
  <c r="G113" i="1" s="1"/>
  <c r="H112" i="1"/>
  <c r="J112" i="1" s="1"/>
  <c r="K112" i="1" s="1"/>
  <c r="F112" i="1"/>
  <c r="G112" i="1" s="1"/>
  <c r="J111" i="1"/>
  <c r="K111" i="1" s="1"/>
  <c r="H111" i="1"/>
  <c r="I111" i="1" s="1"/>
  <c r="F111" i="1"/>
  <c r="G111" i="1" s="1"/>
  <c r="H110" i="1"/>
  <c r="J110" i="1" s="1"/>
  <c r="K110" i="1" s="1"/>
  <c r="F110" i="1"/>
  <c r="G110" i="1" s="1"/>
  <c r="H109" i="1"/>
  <c r="J109" i="1" s="1"/>
  <c r="K109" i="1" s="1"/>
  <c r="F109" i="1"/>
  <c r="G109" i="1" s="1"/>
  <c r="H108" i="1"/>
  <c r="J108" i="1" s="1"/>
  <c r="K108" i="1" s="1"/>
  <c r="F108" i="1"/>
  <c r="G108" i="1" s="1"/>
  <c r="J107" i="1"/>
  <c r="K107" i="1" s="1"/>
  <c r="H107" i="1"/>
  <c r="I107" i="1" s="1"/>
  <c r="F107" i="1"/>
  <c r="G107" i="1" s="1"/>
  <c r="H106" i="1"/>
  <c r="J106" i="1" s="1"/>
  <c r="K106" i="1" s="1"/>
  <c r="F106" i="1"/>
  <c r="G106" i="1" s="1"/>
  <c r="H105" i="1"/>
  <c r="J105" i="1" s="1"/>
  <c r="K105" i="1" s="1"/>
  <c r="F105" i="1"/>
  <c r="G105" i="1" s="1"/>
  <c r="H104" i="1"/>
  <c r="J104" i="1" s="1"/>
  <c r="K104" i="1" s="1"/>
  <c r="F104" i="1"/>
  <c r="G104" i="1" s="1"/>
  <c r="J103" i="1"/>
  <c r="K103" i="1" s="1"/>
  <c r="H103" i="1"/>
  <c r="I103" i="1" s="1"/>
  <c r="F103" i="1"/>
  <c r="G103" i="1" s="1"/>
  <c r="H102" i="1"/>
  <c r="J102" i="1" s="1"/>
  <c r="K102" i="1" s="1"/>
  <c r="F102" i="1"/>
  <c r="G102" i="1" s="1"/>
  <c r="H101" i="1"/>
  <c r="J101" i="1" s="1"/>
  <c r="K101" i="1" s="1"/>
  <c r="F101" i="1"/>
  <c r="G101" i="1" s="1"/>
  <c r="H100" i="1"/>
  <c r="J100" i="1" s="1"/>
  <c r="K100" i="1" s="1"/>
  <c r="F100" i="1"/>
  <c r="G100" i="1" s="1"/>
  <c r="J99" i="1"/>
  <c r="K99" i="1" s="1"/>
  <c r="H99" i="1"/>
  <c r="I99" i="1" s="1"/>
  <c r="F99" i="1"/>
  <c r="G99" i="1" s="1"/>
  <c r="H98" i="1"/>
  <c r="J98" i="1" s="1"/>
  <c r="K98" i="1" s="1"/>
  <c r="F98" i="1"/>
  <c r="G98" i="1" s="1"/>
  <c r="H97" i="1"/>
  <c r="J97" i="1" s="1"/>
  <c r="K97" i="1" s="1"/>
  <c r="F97" i="1"/>
  <c r="G97" i="1" s="1"/>
  <c r="H96" i="1"/>
  <c r="I96" i="1" s="1"/>
  <c r="F96" i="1"/>
  <c r="J96" i="1" s="1"/>
  <c r="K96" i="1" s="1"/>
  <c r="J95" i="1"/>
  <c r="K95" i="1" s="1"/>
  <c r="H95" i="1"/>
  <c r="I95" i="1" s="1"/>
  <c r="F95" i="1"/>
  <c r="G95" i="1" s="1"/>
  <c r="H94" i="1"/>
  <c r="J94" i="1" s="1"/>
  <c r="K94" i="1" s="1"/>
  <c r="F94" i="1"/>
  <c r="G94" i="1" s="1"/>
  <c r="H93" i="1"/>
  <c r="J93" i="1" s="1"/>
  <c r="K93" i="1" s="1"/>
  <c r="F93" i="1"/>
  <c r="G93" i="1" s="1"/>
  <c r="H92" i="1"/>
  <c r="I92" i="1" s="1"/>
  <c r="F92" i="1"/>
  <c r="J92" i="1" s="1"/>
  <c r="K92" i="1" s="1"/>
  <c r="J91" i="1"/>
  <c r="K91" i="1" s="1"/>
  <c r="H91" i="1"/>
  <c r="I91" i="1" s="1"/>
  <c r="F91" i="1"/>
  <c r="G91" i="1" s="1"/>
  <c r="H90" i="1"/>
  <c r="J90" i="1" s="1"/>
  <c r="K90" i="1" s="1"/>
  <c r="F90" i="1"/>
  <c r="G90" i="1" s="1"/>
  <c r="H89" i="1"/>
  <c r="J89" i="1" s="1"/>
  <c r="K89" i="1" s="1"/>
  <c r="F89" i="1"/>
  <c r="G89" i="1" s="1"/>
  <c r="H88" i="1"/>
  <c r="J88" i="1" s="1"/>
  <c r="K88" i="1" s="1"/>
  <c r="F88" i="1"/>
  <c r="G88" i="1" s="1"/>
  <c r="J87" i="1"/>
  <c r="K87" i="1" s="1"/>
  <c r="H87" i="1"/>
  <c r="I87" i="1" s="1"/>
  <c r="F87" i="1"/>
  <c r="G87" i="1" s="1"/>
  <c r="H86" i="1"/>
  <c r="J86" i="1" s="1"/>
  <c r="K86" i="1" s="1"/>
  <c r="F86" i="1"/>
  <c r="G86" i="1" s="1"/>
  <c r="H85" i="1"/>
  <c r="J85" i="1" s="1"/>
  <c r="K85" i="1" s="1"/>
  <c r="F85" i="1"/>
  <c r="G85" i="1" s="1"/>
  <c r="H84" i="1"/>
  <c r="J84" i="1" s="1"/>
  <c r="K84" i="1" s="1"/>
  <c r="F84" i="1"/>
  <c r="G84" i="1" s="1"/>
  <c r="J83" i="1"/>
  <c r="K83" i="1" s="1"/>
  <c r="H83" i="1"/>
  <c r="I83" i="1" s="1"/>
  <c r="F83" i="1"/>
  <c r="G83" i="1" s="1"/>
  <c r="H82" i="1"/>
  <c r="J82" i="1" s="1"/>
  <c r="K82" i="1" s="1"/>
  <c r="F82" i="1"/>
  <c r="G82" i="1" s="1"/>
  <c r="H81" i="1"/>
  <c r="J81" i="1" s="1"/>
  <c r="K81" i="1" s="1"/>
  <c r="F81" i="1"/>
  <c r="G81" i="1" s="1"/>
  <c r="H80" i="1"/>
  <c r="J80" i="1" s="1"/>
  <c r="K80" i="1" s="1"/>
  <c r="F80" i="1"/>
  <c r="G80" i="1" s="1"/>
  <c r="J79" i="1"/>
  <c r="K79" i="1" s="1"/>
  <c r="H79" i="1"/>
  <c r="I79" i="1" s="1"/>
  <c r="F79" i="1"/>
  <c r="G79" i="1" s="1"/>
  <c r="H78" i="1"/>
  <c r="J78" i="1" s="1"/>
  <c r="K78" i="1" s="1"/>
  <c r="F78" i="1"/>
  <c r="G78" i="1" s="1"/>
  <c r="H77" i="1"/>
  <c r="J77" i="1" s="1"/>
  <c r="K77" i="1" s="1"/>
  <c r="F77" i="1"/>
  <c r="G77" i="1" s="1"/>
  <c r="H76" i="1"/>
  <c r="J76" i="1" s="1"/>
  <c r="K76" i="1" s="1"/>
  <c r="F76" i="1"/>
  <c r="G76" i="1" s="1"/>
  <c r="J75" i="1"/>
  <c r="K75" i="1" s="1"/>
  <c r="H75" i="1"/>
  <c r="I75" i="1" s="1"/>
  <c r="F75" i="1"/>
  <c r="G75" i="1" s="1"/>
  <c r="H74" i="1"/>
  <c r="F74" i="1"/>
  <c r="G74" i="1" s="1"/>
  <c r="H73" i="1"/>
  <c r="F73" i="1"/>
  <c r="G73" i="1" s="1"/>
  <c r="H72" i="1"/>
  <c r="J72" i="1" s="1"/>
  <c r="K72" i="1" s="1"/>
  <c r="F72" i="1"/>
  <c r="G72" i="1" s="1"/>
  <c r="J71" i="1"/>
  <c r="K71" i="1" s="1"/>
  <c r="H71" i="1"/>
  <c r="I71" i="1" s="1"/>
  <c r="F71" i="1"/>
  <c r="G71" i="1" s="1"/>
  <c r="H70" i="1"/>
  <c r="F70" i="1"/>
  <c r="G70" i="1" s="1"/>
  <c r="H69" i="1"/>
  <c r="J69" i="1" s="1"/>
  <c r="K69" i="1" s="1"/>
  <c r="F69" i="1"/>
  <c r="G69" i="1" s="1"/>
  <c r="H68" i="1"/>
  <c r="J68" i="1" s="1"/>
  <c r="K68" i="1" s="1"/>
  <c r="F68" i="1"/>
  <c r="G68" i="1" s="1"/>
  <c r="J67" i="1"/>
  <c r="K67" i="1" s="1"/>
  <c r="H67" i="1"/>
  <c r="I67" i="1" s="1"/>
  <c r="F67" i="1"/>
  <c r="G67" i="1" s="1"/>
  <c r="H66" i="1"/>
  <c r="F66" i="1"/>
  <c r="G66" i="1" s="1"/>
  <c r="H65" i="1"/>
  <c r="J65" i="1" s="1"/>
  <c r="K65" i="1" s="1"/>
  <c r="F65" i="1"/>
  <c r="G65" i="1" s="1"/>
  <c r="H64" i="1"/>
  <c r="J64" i="1" s="1"/>
  <c r="K64" i="1" s="1"/>
  <c r="F64" i="1"/>
  <c r="G64" i="1" s="1"/>
  <c r="J63" i="1"/>
  <c r="K63" i="1" s="1"/>
  <c r="H63" i="1"/>
  <c r="I63" i="1" s="1"/>
  <c r="F63" i="1"/>
  <c r="G63" i="1" s="1"/>
  <c r="H62" i="1"/>
  <c r="F62" i="1"/>
  <c r="G62" i="1" s="1"/>
  <c r="H61" i="1"/>
  <c r="F61" i="1"/>
  <c r="G61" i="1" s="1"/>
  <c r="H60" i="1"/>
  <c r="J60" i="1" s="1"/>
  <c r="K60" i="1" s="1"/>
  <c r="F60" i="1"/>
  <c r="G60" i="1" s="1"/>
  <c r="J59" i="1"/>
  <c r="K59" i="1" s="1"/>
  <c r="H59" i="1"/>
  <c r="I59" i="1" s="1"/>
  <c r="F59" i="1"/>
  <c r="G59" i="1" s="1"/>
  <c r="H58" i="1"/>
  <c r="F58" i="1"/>
  <c r="G58" i="1" s="1"/>
  <c r="H57" i="1"/>
  <c r="F57" i="1"/>
  <c r="G57" i="1" s="1"/>
  <c r="H56" i="1"/>
  <c r="J56" i="1" s="1"/>
  <c r="K56" i="1" s="1"/>
  <c r="F56" i="1"/>
  <c r="G56" i="1" s="1"/>
  <c r="J55" i="1"/>
  <c r="K55" i="1" s="1"/>
  <c r="H55" i="1"/>
  <c r="I55" i="1" s="1"/>
  <c r="F55" i="1"/>
  <c r="G55" i="1" s="1"/>
  <c r="H54" i="1"/>
  <c r="F54" i="1"/>
  <c r="G54" i="1" s="1"/>
  <c r="H53" i="1"/>
  <c r="J53" i="1" s="1"/>
  <c r="K53" i="1" s="1"/>
  <c r="F53" i="1"/>
  <c r="G53" i="1" s="1"/>
  <c r="H52" i="1"/>
  <c r="J52" i="1" s="1"/>
  <c r="K52" i="1" s="1"/>
  <c r="F52" i="1"/>
  <c r="G52" i="1" s="1"/>
  <c r="J51" i="1"/>
  <c r="K51" i="1" s="1"/>
  <c r="H51" i="1"/>
  <c r="I51" i="1" s="1"/>
  <c r="F51" i="1"/>
  <c r="G51" i="1" s="1"/>
  <c r="H50" i="1"/>
  <c r="F50" i="1"/>
  <c r="G50" i="1" s="1"/>
  <c r="H49" i="1"/>
  <c r="F49" i="1"/>
  <c r="G49" i="1" s="1"/>
  <c r="H48" i="1"/>
  <c r="I48" i="1" s="1"/>
  <c r="F48" i="1"/>
  <c r="J48" i="1" s="1"/>
  <c r="K48" i="1" s="1"/>
  <c r="J47" i="1"/>
  <c r="K47" i="1" s="1"/>
  <c r="H47" i="1"/>
  <c r="I47" i="1" s="1"/>
  <c r="F47" i="1"/>
  <c r="G47" i="1" s="1"/>
  <c r="H46" i="1"/>
  <c r="F46" i="1"/>
  <c r="G46" i="1" s="1"/>
  <c r="H45" i="1"/>
  <c r="J45" i="1" s="1"/>
  <c r="K45" i="1" s="1"/>
  <c r="F45" i="1"/>
  <c r="G45" i="1" s="1"/>
  <c r="J44" i="1"/>
  <c r="K44" i="1" s="1"/>
  <c r="H44" i="1"/>
  <c r="I44" i="1" s="1"/>
  <c r="F44" i="1"/>
  <c r="G44" i="1" s="1"/>
  <c r="H43" i="1"/>
  <c r="I43" i="1" s="1"/>
  <c r="F43" i="1"/>
  <c r="G43" i="1" s="1"/>
  <c r="H42" i="1"/>
  <c r="F42" i="1"/>
  <c r="G42" i="1" s="1"/>
  <c r="H41" i="1"/>
  <c r="F41" i="1"/>
  <c r="G41" i="1" s="1"/>
  <c r="J40" i="1"/>
  <c r="K40" i="1" s="1"/>
  <c r="H40" i="1"/>
  <c r="I40" i="1" s="1"/>
  <c r="F40" i="1"/>
  <c r="G40" i="1" s="1"/>
  <c r="H39" i="1"/>
  <c r="I39" i="1" s="1"/>
  <c r="F39" i="1"/>
  <c r="G39" i="1" s="1"/>
  <c r="H38" i="1"/>
  <c r="F38" i="1"/>
  <c r="G38" i="1" s="1"/>
  <c r="H37" i="1"/>
  <c r="F37" i="1"/>
  <c r="G37" i="1" s="1"/>
  <c r="J36" i="1"/>
  <c r="K36" i="1" s="1"/>
  <c r="H36" i="1"/>
  <c r="I36" i="1" s="1"/>
  <c r="F36" i="1"/>
  <c r="G36" i="1" s="1"/>
  <c r="H35" i="1"/>
  <c r="I35" i="1" s="1"/>
  <c r="F35" i="1"/>
  <c r="G35" i="1" s="1"/>
  <c r="H34" i="1"/>
  <c r="F34" i="1"/>
  <c r="G34" i="1" s="1"/>
  <c r="H33" i="1"/>
  <c r="F33" i="1"/>
  <c r="G33" i="1" s="1"/>
  <c r="J32" i="1"/>
  <c r="K32" i="1" s="1"/>
  <c r="H32" i="1"/>
  <c r="I32" i="1" s="1"/>
  <c r="F32" i="1"/>
  <c r="G32" i="1" s="1"/>
  <c r="H31" i="1"/>
  <c r="I31" i="1" s="1"/>
  <c r="F31" i="1"/>
  <c r="G31" i="1" s="1"/>
  <c r="H30" i="1"/>
  <c r="I30" i="1" s="1"/>
  <c r="F30" i="1"/>
  <c r="G30" i="1" s="1"/>
  <c r="H29" i="1"/>
  <c r="I29" i="1" s="1"/>
  <c r="F29" i="1"/>
  <c r="G29" i="1" s="1"/>
  <c r="H28" i="1"/>
  <c r="I28" i="1" s="1"/>
  <c r="F28" i="1"/>
  <c r="G28" i="1" s="1"/>
  <c r="H27" i="1"/>
  <c r="I27" i="1" s="1"/>
  <c r="F27" i="1"/>
  <c r="G27" i="1" s="1"/>
  <c r="H26" i="1"/>
  <c r="I26" i="1" s="1"/>
  <c r="F26" i="1"/>
  <c r="G26" i="1" s="1"/>
  <c r="H25" i="1"/>
  <c r="I25" i="1" s="1"/>
  <c r="F25" i="1"/>
  <c r="G25" i="1" s="1"/>
  <c r="J24" i="1"/>
  <c r="K24" i="1" s="1"/>
  <c r="H24" i="1"/>
  <c r="I24" i="1" s="1"/>
  <c r="F24" i="1"/>
  <c r="G24" i="1" s="1"/>
  <c r="H23" i="1"/>
  <c r="I23" i="1" s="1"/>
  <c r="F23" i="1"/>
  <c r="G23" i="1" s="1"/>
  <c r="H22" i="1"/>
  <c r="I22" i="1" s="1"/>
  <c r="F22" i="1"/>
  <c r="G22" i="1" s="1"/>
  <c r="H21" i="1"/>
  <c r="I21" i="1" s="1"/>
  <c r="F21" i="1"/>
  <c r="G21" i="1" s="1"/>
  <c r="H20" i="1"/>
  <c r="I20" i="1" s="1"/>
  <c r="F20" i="1"/>
  <c r="G20" i="1" s="1"/>
  <c r="H19" i="1"/>
  <c r="I19" i="1" s="1"/>
  <c r="F19" i="1"/>
  <c r="G19" i="1" s="1"/>
  <c r="H18" i="1"/>
  <c r="I18" i="1" s="1"/>
  <c r="F18" i="1"/>
  <c r="G18" i="1" s="1"/>
  <c r="H17" i="1"/>
  <c r="I17" i="1" s="1"/>
  <c r="F17" i="1"/>
  <c r="G17" i="1" s="1"/>
  <c r="J16" i="1"/>
  <c r="K16" i="1" s="1"/>
  <c r="H16" i="1"/>
  <c r="I16" i="1" s="1"/>
  <c r="F16" i="1"/>
  <c r="G16" i="1" s="1"/>
  <c r="H15" i="1"/>
  <c r="I15" i="1" s="1"/>
  <c r="F15" i="1"/>
  <c r="G15" i="1" s="1"/>
  <c r="J42" i="1" l="1"/>
  <c r="K42" i="1" s="1"/>
  <c r="I42" i="1"/>
  <c r="J70" i="1"/>
  <c r="K70" i="1" s="1"/>
  <c r="I70" i="1"/>
  <c r="J19" i="1"/>
  <c r="K19" i="1" s="1"/>
  <c r="J27" i="1"/>
  <c r="K27" i="1" s="1"/>
  <c r="J39" i="1"/>
  <c r="K39" i="1" s="1"/>
  <c r="J49" i="1"/>
  <c r="K49" i="1" s="1"/>
  <c r="J74" i="1"/>
  <c r="K74" i="1" s="1"/>
  <c r="I74" i="1"/>
  <c r="J46" i="1"/>
  <c r="K46" i="1" s="1"/>
  <c r="I46" i="1"/>
  <c r="J43" i="1"/>
  <c r="K43" i="1" s="1"/>
  <c r="J50" i="1"/>
  <c r="K50" i="1" s="1"/>
  <c r="I50" i="1"/>
  <c r="J57" i="1"/>
  <c r="K57" i="1" s="1"/>
  <c r="J34" i="1"/>
  <c r="K34" i="1" s="1"/>
  <c r="I34" i="1"/>
  <c r="J37" i="1"/>
  <c r="K37" i="1" s="1"/>
  <c r="J54" i="1"/>
  <c r="K54" i="1" s="1"/>
  <c r="I54" i="1"/>
  <c r="J61" i="1"/>
  <c r="K61" i="1" s="1"/>
  <c r="J58" i="1"/>
  <c r="K58" i="1" s="1"/>
  <c r="I58" i="1"/>
  <c r="J31" i="1"/>
  <c r="K31" i="1" s="1"/>
  <c r="J38" i="1"/>
  <c r="K38" i="1" s="1"/>
  <c r="I38" i="1"/>
  <c r="J41" i="1"/>
  <c r="K41" i="1" s="1"/>
  <c r="J62" i="1"/>
  <c r="K62" i="1" s="1"/>
  <c r="I62" i="1"/>
  <c r="J22" i="1"/>
  <c r="K22" i="1" s="1"/>
  <c r="J30" i="1"/>
  <c r="K30" i="1" s="1"/>
  <c r="J33" i="1"/>
  <c r="K33" i="1" s="1"/>
  <c r="I33" i="1"/>
  <c r="J17" i="1"/>
  <c r="K17" i="1" s="1"/>
  <c r="J25" i="1"/>
  <c r="K25" i="1" s="1"/>
  <c r="J20" i="1"/>
  <c r="K20" i="1" s="1"/>
  <c r="J28" i="1"/>
  <c r="K28" i="1" s="1"/>
  <c r="J15" i="1"/>
  <c r="K15" i="1" s="1"/>
  <c r="J23" i="1"/>
  <c r="K23" i="1" s="1"/>
  <c r="J18" i="1"/>
  <c r="K18" i="1" s="1"/>
  <c r="J26" i="1"/>
  <c r="K26" i="1" s="1"/>
  <c r="J21" i="1"/>
  <c r="K21" i="1" s="1"/>
  <c r="J29" i="1"/>
  <c r="K29" i="1" s="1"/>
  <c r="J35" i="1"/>
  <c r="K35" i="1" s="1"/>
  <c r="J66" i="1"/>
  <c r="K66" i="1" s="1"/>
  <c r="I66" i="1"/>
  <c r="J73" i="1"/>
  <c r="K73" i="1" s="1"/>
  <c r="J115" i="1"/>
  <c r="K115" i="1" s="1"/>
  <c r="I78" i="1"/>
  <c r="I82" i="1"/>
  <c r="I86" i="1"/>
  <c r="I90" i="1"/>
  <c r="I94" i="1"/>
  <c r="I98" i="1"/>
  <c r="I102" i="1"/>
  <c r="I106" i="1"/>
  <c r="I110" i="1"/>
  <c r="I114" i="1"/>
  <c r="I37" i="1"/>
  <c r="I41" i="1"/>
  <c r="I45" i="1"/>
  <c r="G48" i="1"/>
  <c r="I49" i="1"/>
  <c r="I53" i="1"/>
  <c r="I57" i="1"/>
  <c r="I61" i="1"/>
  <c r="I65" i="1"/>
  <c r="I69" i="1"/>
  <c r="I73" i="1"/>
  <c r="I77" i="1"/>
  <c r="I81" i="1"/>
  <c r="I85" i="1"/>
  <c r="I89" i="1"/>
  <c r="G92" i="1"/>
  <c r="I93" i="1"/>
  <c r="G96" i="1"/>
  <c r="I97" i="1"/>
  <c r="I101" i="1"/>
  <c r="I105" i="1"/>
  <c r="I109" i="1"/>
  <c r="I113" i="1"/>
  <c r="I52" i="1"/>
  <c r="I56" i="1"/>
  <c r="I60" i="1"/>
  <c r="I64" i="1"/>
  <c r="I68" i="1"/>
  <c r="I72" i="1"/>
  <c r="I76" i="1"/>
  <c r="I80" i="1"/>
  <c r="I84" i="1"/>
  <c r="I88" i="1"/>
  <c r="I100" i="1"/>
  <c r="I104" i="1"/>
  <c r="I108" i="1"/>
  <c r="I112" i="1"/>
  <c r="I116" i="1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72" i="4" l="1"/>
  <c r="T75" i="4"/>
  <c r="T35" i="4"/>
  <c r="T39" i="4"/>
  <c r="T43" i="4"/>
  <c r="T53" i="4"/>
  <c r="T90" i="4"/>
  <c r="T69" i="4"/>
  <c r="AB22" i="4"/>
  <c r="AB76" i="4"/>
  <c r="AB31" i="4"/>
  <c r="AB32" i="4"/>
  <c r="AB36" i="4"/>
  <c r="AB44" i="4"/>
  <c r="AB80" i="4"/>
  <c r="AB54" i="4"/>
  <c r="AB86" i="4"/>
  <c r="AB60" i="4"/>
  <c r="T9" i="4"/>
  <c r="T28" i="4"/>
  <c r="T95" i="4"/>
  <c r="T47" i="4"/>
  <c r="T98" i="4"/>
  <c r="T71" i="4"/>
  <c r="AB27" i="4"/>
  <c r="AB41" i="4"/>
  <c r="AB25" i="4"/>
  <c r="AB37" i="4"/>
  <c r="AB51" i="4"/>
  <c r="AB20" i="4"/>
  <c r="AB81" i="4"/>
  <c r="AB17" i="4"/>
  <c r="AB77" i="4"/>
  <c r="AB85" i="4"/>
  <c r="AB70" i="4"/>
  <c r="AB4" i="4"/>
  <c r="AB7" i="4"/>
  <c r="AB73" i="4"/>
  <c r="AB29" i="4"/>
  <c r="AB59" i="4"/>
  <c r="AB101" i="4"/>
  <c r="AB103" i="4"/>
  <c r="T18" i="4"/>
  <c r="T21" i="4"/>
  <c r="T76" i="4"/>
  <c r="T23" i="4"/>
  <c r="T30" i="4"/>
  <c r="T34" i="4"/>
  <c r="T36" i="4"/>
  <c r="T38" i="4"/>
  <c r="T44" i="4"/>
  <c r="T49" i="4"/>
  <c r="T55" i="4"/>
  <c r="T83" i="4"/>
  <c r="T56" i="4"/>
  <c r="T84" i="4"/>
  <c r="T62" i="4"/>
  <c r="T65" i="4"/>
  <c r="T91" i="4"/>
  <c r="T7" i="4"/>
  <c r="T8" i="4"/>
  <c r="T29" i="4"/>
  <c r="T96" i="4"/>
  <c r="T59" i="4"/>
  <c r="T99" i="4"/>
  <c r="U89" i="4"/>
  <c r="W18" i="4"/>
  <c r="W21" i="4"/>
  <c r="W76" i="4"/>
  <c r="W23" i="4"/>
  <c r="W30" i="4"/>
  <c r="W36" i="4"/>
  <c r="W42" i="4"/>
  <c r="W44" i="4"/>
  <c r="W49" i="4"/>
  <c r="W55" i="4"/>
  <c r="W83" i="4"/>
  <c r="W84" i="4"/>
  <c r="W60" i="4"/>
  <c r="W62" i="4"/>
  <c r="W70" i="4"/>
  <c r="W91" i="4"/>
  <c r="W8" i="4"/>
  <c r="W26" i="4"/>
  <c r="W29" i="4"/>
  <c r="W96" i="4"/>
  <c r="W59" i="4"/>
  <c r="W99" i="4"/>
  <c r="W102" i="4"/>
  <c r="W103" i="4"/>
  <c r="U70" i="4"/>
  <c r="W17" i="4"/>
  <c r="W33" i="4"/>
  <c r="W57" i="4"/>
  <c r="U15" i="4"/>
  <c r="U18" i="4"/>
  <c r="U21" i="4"/>
  <c r="U22" i="4"/>
  <c r="U23" i="4"/>
  <c r="U30" i="4"/>
  <c r="U31" i="4"/>
  <c r="U34" i="4"/>
  <c r="U36" i="4"/>
  <c r="U79" i="4"/>
  <c r="U42" i="4"/>
  <c r="U44" i="4"/>
  <c r="U80" i="4"/>
  <c r="U55" i="4"/>
  <c r="U54" i="4"/>
  <c r="U56" i="4"/>
  <c r="U84" i="4"/>
  <c r="U86" i="4"/>
  <c r="U60" i="4"/>
  <c r="U62" i="4"/>
  <c r="U91" i="4"/>
  <c r="U4" i="4"/>
  <c r="U7" i="4"/>
  <c r="U8" i="4"/>
  <c r="U26" i="4"/>
  <c r="U29" i="4"/>
  <c r="U96" i="4"/>
  <c r="U46" i="4"/>
  <c r="U99" i="4"/>
  <c r="U102" i="4"/>
  <c r="U103" i="4"/>
  <c r="AB74" i="4"/>
  <c r="AB16" i="4"/>
  <c r="W72" i="4"/>
  <c r="W78" i="4"/>
  <c r="W48" i="4"/>
  <c r="W53" i="4"/>
  <c r="W85" i="4"/>
  <c r="W63" i="4"/>
  <c r="W61" i="4"/>
  <c r="W64" i="4"/>
  <c r="W90" i="4"/>
  <c r="W68" i="4"/>
  <c r="W69" i="4"/>
  <c r="W92" i="4"/>
  <c r="W6" i="4"/>
  <c r="W9" i="4"/>
  <c r="W94" i="4"/>
  <c r="W24" i="4"/>
  <c r="W28" i="4"/>
  <c r="W95" i="4"/>
  <c r="W97" i="4"/>
  <c r="W47" i="4"/>
  <c r="W50" i="4"/>
  <c r="W98" i="4"/>
  <c r="W100" i="4"/>
  <c r="W66" i="4"/>
  <c r="W67" i="4"/>
  <c r="W71" i="4"/>
  <c r="U16" i="4"/>
  <c r="W19" i="4"/>
  <c r="W27" i="4"/>
  <c r="W37" i="4"/>
  <c r="W43" i="4"/>
  <c r="W51" i="4"/>
  <c r="W58" i="4"/>
  <c r="W20" i="4"/>
  <c r="W75" i="4"/>
  <c r="W35" i="4"/>
  <c r="W45" i="4"/>
  <c r="W52" i="4"/>
  <c r="W16" i="4"/>
  <c r="Z98" i="4"/>
  <c r="X99" i="4"/>
  <c r="V100" i="4"/>
  <c r="Z102" i="4"/>
  <c r="X103" i="4"/>
  <c r="Z91" i="4"/>
  <c r="AB94" i="4"/>
  <c r="Z95" i="4"/>
  <c r="V97" i="4"/>
  <c r="AB98" i="4"/>
  <c r="Z99" i="4"/>
  <c r="V101" i="4"/>
  <c r="T102" i="4"/>
  <c r="AB102" i="4"/>
  <c r="Z103" i="4"/>
  <c r="V65" i="4"/>
  <c r="T66" i="4"/>
  <c r="V93" i="4"/>
  <c r="T94" i="4"/>
  <c r="AA94" i="4"/>
  <c r="AA69" i="4"/>
  <c r="V68" i="4"/>
  <c r="AB69" i="4"/>
  <c r="Z70" i="4"/>
  <c r="V72" i="4"/>
  <c r="T73" i="4"/>
  <c r="Z82" i="4"/>
  <c r="X83" i="4"/>
  <c r="V84" i="4"/>
  <c r="T85" i="4"/>
  <c r="Z86" i="4"/>
  <c r="V88" i="4"/>
  <c r="T89" i="4"/>
  <c r="AB89" i="4"/>
  <c r="Z90" i="4"/>
  <c r="X91" i="4"/>
  <c r="V92" i="4"/>
  <c r="Z94" i="4"/>
  <c r="X95" i="4"/>
  <c r="V96" i="4"/>
  <c r="AA35" i="4"/>
  <c r="U38" i="4"/>
  <c r="Y40" i="4"/>
  <c r="AA51" i="4"/>
  <c r="AA55" i="4"/>
  <c r="U58" i="4"/>
  <c r="AA63" i="4"/>
  <c r="X5" i="4"/>
  <c r="V6" i="4"/>
  <c r="Z8" i="4"/>
  <c r="T64" i="4"/>
  <c r="AB64" i="4"/>
  <c r="Z65" i="4"/>
  <c r="V67" i="4"/>
  <c r="Z69" i="4"/>
  <c r="X70" i="4"/>
  <c r="V71" i="4"/>
  <c r="AB72" i="4"/>
  <c r="Z73" i="4"/>
  <c r="V75" i="4"/>
  <c r="V79" i="4"/>
  <c r="T80" i="4"/>
  <c r="Z81" i="4"/>
  <c r="AB84" i="4"/>
  <c r="Z89" i="4"/>
  <c r="V91" i="4"/>
  <c r="T92" i="4"/>
  <c r="AB92" i="4"/>
  <c r="Z93" i="4"/>
  <c r="V95" i="4"/>
  <c r="AB96" i="4"/>
  <c r="Z97" i="4"/>
  <c r="V99" i="4"/>
  <c r="T100" i="4"/>
  <c r="AB100" i="4"/>
  <c r="Z101" i="4"/>
  <c r="V103" i="4"/>
  <c r="AA11" i="4"/>
  <c r="U14" i="4"/>
  <c r="AA19" i="4"/>
  <c r="AA23" i="4"/>
  <c r="W25" i="4"/>
  <c r="AB38" i="4"/>
  <c r="Z55" i="4"/>
  <c r="Y101" i="4"/>
  <c r="Y6" i="4"/>
  <c r="W11" i="4"/>
  <c r="AA13" i="4"/>
  <c r="W15" i="4"/>
  <c r="AA17" i="4"/>
  <c r="Y18" i="4"/>
  <c r="Y22" i="4"/>
  <c r="U24" i="4"/>
  <c r="Y26" i="4"/>
  <c r="Y30" i="4"/>
  <c r="W31" i="4"/>
  <c r="U32" i="4"/>
  <c r="Y46" i="4"/>
  <c r="U48" i="4"/>
  <c r="AA57" i="4"/>
  <c r="AA61" i="4"/>
  <c r="Y62" i="4"/>
  <c r="AA10" i="4"/>
  <c r="Y11" i="4"/>
  <c r="AA14" i="4"/>
  <c r="U25" i="4"/>
  <c r="Y27" i="4"/>
  <c r="U37" i="4"/>
  <c r="AA38" i="4"/>
  <c r="Y39" i="4"/>
  <c r="W40" i="4"/>
  <c r="U41" i="4"/>
  <c r="AA50" i="4"/>
  <c r="U53" i="4"/>
  <c r="Y55" i="4"/>
  <c r="X10" i="4"/>
  <c r="V11" i="4"/>
  <c r="X14" i="4"/>
  <c r="T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74" i="4"/>
  <c r="U75" i="4"/>
  <c r="W82" i="4"/>
  <c r="U83" i="4"/>
  <c r="W86" i="4"/>
  <c r="U87" i="4"/>
  <c r="AA6" i="4"/>
  <c r="Z74" i="4"/>
  <c r="X75" i="4"/>
  <c r="T77" i="4"/>
  <c r="Z78" i="4"/>
  <c r="V80" i="4"/>
  <c r="T81" i="4"/>
  <c r="T19" i="4"/>
  <c r="AB19" i="4"/>
  <c r="X29" i="4"/>
  <c r="AB35" i="4"/>
  <c r="X45" i="4"/>
  <c r="T51" i="4"/>
  <c r="Z68" i="4"/>
  <c r="V70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V98" i="4"/>
  <c r="AA99" i="4"/>
  <c r="Z100" i="4"/>
  <c r="X101" i="4"/>
  <c r="W101" i="4"/>
  <c r="V102" i="4"/>
  <c r="Z5" i="4"/>
  <c r="V4" i="4"/>
  <c r="T5" i="4"/>
  <c r="AB5" i="4"/>
  <c r="X7" i="4"/>
  <c r="AB9" i="4"/>
  <c r="V12" i="4"/>
  <c r="T13" i="4"/>
  <c r="AB13" i="4"/>
  <c r="Z14" i="4"/>
  <c r="T17" i="4"/>
  <c r="V20" i="4"/>
  <c r="AB21" i="4"/>
  <c r="Z22" i="4"/>
  <c r="X23" i="4"/>
  <c r="T25" i="4"/>
  <c r="Z26" i="4"/>
  <c r="T33" i="4"/>
  <c r="AB33" i="4"/>
  <c r="Z34" i="4"/>
  <c r="T37" i="4"/>
  <c r="Z38" i="4"/>
  <c r="T41" i="4"/>
  <c r="V44" i="4"/>
  <c r="T45" i="4"/>
  <c r="AB45" i="4"/>
  <c r="AB49" i="4"/>
  <c r="Z50" i="4"/>
  <c r="Z54" i="4"/>
  <c r="Z58" i="4"/>
  <c r="V60" i="4"/>
  <c r="X4" i="4"/>
  <c r="V5" i="4"/>
  <c r="Z7" i="4"/>
  <c r="X8" i="4"/>
  <c r="U69" i="4"/>
  <c r="Y71" i="4"/>
  <c r="Y103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A27" i="4"/>
  <c r="V30" i="4"/>
  <c r="Z36" i="4"/>
  <c r="AB39" i="4"/>
  <c r="AB43" i="4"/>
  <c r="V46" i="4"/>
  <c r="Z52" i="4"/>
  <c r="V54" i="4"/>
  <c r="Z60" i="4"/>
  <c r="V62" i="4"/>
  <c r="Y64" i="4"/>
  <c r="W65" i="4"/>
  <c r="Z75" i="4"/>
  <c r="X76" i="4"/>
  <c r="Z83" i="4"/>
  <c r="X84" i="4"/>
  <c r="X34" i="4"/>
  <c r="AB52" i="4"/>
  <c r="X6" i="4"/>
  <c r="Z9" i="4"/>
  <c r="AA12" i="4"/>
  <c r="Y13" i="4"/>
  <c r="W14" i="4"/>
  <c r="U19" i="4"/>
  <c r="AA20" i="4"/>
  <c r="Y21" i="4"/>
  <c r="W22" i="4"/>
  <c r="AA24" i="4"/>
  <c r="Y29" i="4"/>
  <c r="AA32" i="4"/>
  <c r="Y33" i="4"/>
  <c r="W34" i="4"/>
  <c r="AA36" i="4"/>
  <c r="Y45" i="4"/>
  <c r="U47" i="4"/>
  <c r="AA48" i="4"/>
  <c r="Y49" i="4"/>
  <c r="AA52" i="4"/>
  <c r="V66" i="4"/>
  <c r="Y68" i="4"/>
  <c r="Y72" i="4"/>
  <c r="U74" i="4"/>
  <c r="AA75" i="4"/>
  <c r="Y80" i="4"/>
  <c r="U82" i="4"/>
  <c r="AA83" i="4"/>
  <c r="Y88" i="4"/>
  <c r="Z13" i="4"/>
  <c r="AA68" i="4"/>
  <c r="AA72" i="4"/>
  <c r="AA80" i="4"/>
  <c r="AA92" i="4"/>
  <c r="AA96" i="4"/>
  <c r="X50" i="4"/>
  <c r="X27" i="4"/>
  <c r="X43" i="4"/>
  <c r="Z62" i="4"/>
  <c r="V64" i="4"/>
  <c r="AA65" i="4"/>
  <c r="U72" i="4"/>
  <c r="AA73" i="4"/>
  <c r="U76" i="4"/>
  <c r="AA85" i="4"/>
  <c r="Y86" i="4"/>
  <c r="U88" i="4"/>
  <c r="AA89" i="4"/>
  <c r="Y94" i="4"/>
  <c r="Y98" i="4"/>
  <c r="Y102" i="4"/>
  <c r="X22" i="4"/>
  <c r="AA21" i="4"/>
  <c r="AA7" i="4"/>
  <c r="Z11" i="4"/>
  <c r="X12" i="4"/>
  <c r="X16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Y79" i="4"/>
  <c r="W80" i="4"/>
  <c r="Y83" i="4"/>
  <c r="Y87" i="4"/>
  <c r="W88" i="4"/>
  <c r="Y99" i="4"/>
  <c r="U101" i="4"/>
  <c r="AB28" i="4"/>
  <c r="X39" i="4"/>
  <c r="AA44" i="4"/>
  <c r="AB47" i="4"/>
  <c r="AA98" i="4"/>
  <c r="T4" i="4"/>
  <c r="Y8" i="4"/>
  <c r="V9" i="4"/>
  <c r="V14" i="4"/>
  <c r="AA15" i="4"/>
  <c r="Z15" i="4"/>
  <c r="Y16" i="4"/>
  <c r="AA18" i="4"/>
  <c r="AB23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AA103" i="4"/>
  <c r="AA5" i="4"/>
  <c r="AB26" i="4"/>
  <c r="T42" i="4"/>
  <c r="AB42" i="4"/>
  <c r="AA64" i="4"/>
  <c r="AA71" i="4"/>
  <c r="V87" i="4"/>
  <c r="T88" i="4"/>
  <c r="AB88" i="4"/>
  <c r="AA88" i="4"/>
  <c r="Y93" i="4"/>
  <c r="U95" i="4"/>
  <c r="Y97" i="4"/>
  <c r="W4" i="4"/>
  <c r="U5" i="4"/>
  <c r="Z6" i="4"/>
  <c r="W7" i="4"/>
  <c r="AB8" i="4"/>
  <c r="W12" i="4"/>
  <c r="U13" i="4"/>
  <c r="AA16" i="4"/>
  <c r="Z17" i="4"/>
  <c r="V18" i="4"/>
  <c r="X20" i="4"/>
  <c r="V21" i="4"/>
  <c r="T24" i="4"/>
  <c r="AB24" i="4"/>
  <c r="Y25" i="4"/>
  <c r="V26" i="4"/>
  <c r="V29" i="4"/>
  <c r="AA30" i="4"/>
  <c r="Y31" i="4"/>
  <c r="X37" i="4"/>
  <c r="U39" i="4"/>
  <c r="V42" i="4"/>
  <c r="AA43" i="4"/>
  <c r="X44" i="4"/>
  <c r="V45" i="4"/>
  <c r="AA46" i="4"/>
  <c r="Y47" i="4"/>
  <c r="W54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W5" i="4"/>
  <c r="Y7" i="4"/>
  <c r="V8" i="4"/>
  <c r="AA9" i="4"/>
  <c r="AB11" i="4"/>
  <c r="W13" i="4"/>
  <c r="X15" i="4"/>
  <c r="V16" i="4"/>
  <c r="X18" i="4"/>
  <c r="V19" i="4"/>
  <c r="X21" i="4"/>
  <c r="V24" i="4"/>
  <c r="AA25" i="4"/>
  <c r="X26" i="4"/>
  <c r="U27" i="4"/>
  <c r="AA28" i="4"/>
  <c r="V36" i="4"/>
  <c r="Y38" i="4"/>
  <c r="W39" i="4"/>
  <c r="AA41" i="4"/>
  <c r="Z44" i="4"/>
  <c r="V52" i="4"/>
  <c r="Y54" i="4"/>
  <c r="V58" i="4"/>
  <c r="AA59" i="4"/>
  <c r="Z59" i="4"/>
  <c r="Y60" i="4"/>
  <c r="AB62" i="4"/>
  <c r="AA62" i="4"/>
  <c r="Z63" i="4"/>
  <c r="U65" i="4"/>
  <c r="Z66" i="4"/>
  <c r="U68" i="4"/>
  <c r="Y70" i="4"/>
  <c r="AA79" i="4"/>
  <c r="AA93" i="4"/>
  <c r="AA97" i="4"/>
  <c r="AA101" i="4"/>
  <c r="Z80" i="4"/>
  <c r="V82" i="4"/>
  <c r="Y84" i="4"/>
  <c r="V85" i="4"/>
  <c r="Z87" i="4"/>
  <c r="X88" i="4"/>
  <c r="Y91" i="4"/>
  <c r="U93" i="4"/>
  <c r="Y95" i="4"/>
  <c r="U97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X9" i="4"/>
  <c r="Y10" i="4"/>
  <c r="T12" i="4"/>
  <c r="AB12" i="4"/>
  <c r="V13" i="4"/>
  <c r="Y15" i="4"/>
  <c r="Z16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Z77" i="4"/>
  <c r="Z4" i="4"/>
  <c r="U6" i="4"/>
  <c r="U11" i="4"/>
  <c r="X13" i="4"/>
  <c r="Y14" i="4"/>
  <c r="T16" i="4"/>
  <c r="V17" i="4"/>
  <c r="Y19" i="4"/>
  <c r="Z20" i="4"/>
  <c r="V73" i="4"/>
  <c r="V89" i="4"/>
  <c r="Z25" i="4"/>
  <c r="T26" i="4"/>
  <c r="Y28" i="4"/>
  <c r="AA31" i="4"/>
  <c r="V32" i="4"/>
  <c r="Z33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A54" i="4"/>
  <c r="Y56" i="4"/>
  <c r="U57" i="4"/>
  <c r="T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A86" i="4"/>
  <c r="X90" i="4"/>
  <c r="Z28" i="4"/>
  <c r="W32" i="4"/>
  <c r="AA33" i="4"/>
  <c r="V34" i="4"/>
  <c r="Z35" i="4"/>
  <c r="Y37" i="4"/>
  <c r="Z42" i="4"/>
  <c r="V43" i="4"/>
  <c r="Y44" i="4"/>
  <c r="U45" i="4"/>
  <c r="AA49" i="4"/>
  <c r="V50" i="4"/>
  <c r="Z51" i="4"/>
  <c r="U52" i="4"/>
  <c r="Y53" i="4"/>
  <c r="X58" i="4"/>
  <c r="Y61" i="4"/>
  <c r="X64" i="4"/>
  <c r="Y67" i="4"/>
  <c r="T68" i="4"/>
  <c r="AB68" i="4"/>
  <c r="X69" i="4"/>
  <c r="T70" i="4"/>
  <c r="X71" i="4"/>
  <c r="Y74" i="4"/>
  <c r="AB75" i="4"/>
  <c r="U78" i="4"/>
  <c r="X79" i="4"/>
  <c r="Y82" i="4"/>
  <c r="AB83" i="4"/>
  <c r="X87" i="4"/>
  <c r="Y90" i="4"/>
  <c r="AB91" i="4"/>
  <c r="X92" i="4"/>
  <c r="T93" i="4"/>
  <c r="AB93" i="4"/>
  <c r="X94" i="4"/>
  <c r="AB95" i="4"/>
  <c r="X96" i="4"/>
  <c r="T97" i="4"/>
  <c r="AB97" i="4"/>
  <c r="X98" i="4"/>
  <c r="AB99" i="4"/>
  <c r="X100" i="4"/>
  <c r="T101" i="4"/>
  <c r="X102" i="4"/>
  <c r="T103" i="4"/>
  <c r="Z27" i="4"/>
  <c r="Z30" i="4"/>
  <c r="V31" i="4"/>
  <c r="Y32" i="4"/>
  <c r="U33" i="4"/>
  <c r="AA37" i="4"/>
  <c r="V38" i="4"/>
  <c r="Z39" i="4"/>
  <c r="U40" i="4"/>
  <c r="T40" i="4"/>
  <c r="AB40" i="4"/>
  <c r="Y41" i="4"/>
  <c r="X41" i="4"/>
  <c r="Z46" i="4"/>
  <c r="V47" i="4"/>
  <c r="Y48" i="4"/>
  <c r="U49" i="4"/>
  <c r="AA53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Y43" i="4"/>
  <c r="Z48" i="4"/>
  <c r="V49" i="4"/>
  <c r="Y50" i="4"/>
  <c r="U51" i="4"/>
  <c r="X54" i="4"/>
  <c r="Y57" i="4"/>
  <c r="X60" i="4"/>
  <c r="Y63" i="4"/>
  <c r="Y66" i="4"/>
  <c r="T67" i="4"/>
  <c r="AB67" i="4"/>
  <c r="AA67" i="4"/>
  <c r="Y73" i="4"/>
  <c r="T74" i="4"/>
  <c r="AA74" i="4"/>
  <c r="U77" i="4"/>
  <c r="X78" i="4"/>
  <c r="Y81" i="4"/>
  <c r="T82" i="4"/>
  <c r="AB82" i="4"/>
  <c r="AA82" i="4"/>
  <c r="U85" i="4"/>
  <c r="X86" i="4"/>
  <c r="Y89" i="4"/>
  <c r="AB90" i="4"/>
  <c r="AA90" i="4"/>
  <c r="AB30" i="4"/>
  <c r="X31" i="4"/>
  <c r="T46" i="4"/>
  <c r="AB46" i="4"/>
  <c r="X47" i="4"/>
  <c r="AA76" i="4"/>
  <c r="AA84" i="4"/>
  <c r="T32" i="4"/>
  <c r="X33" i="4"/>
  <c r="T48" i="4"/>
  <c r="AB48" i="4"/>
  <c r="X49" i="4"/>
  <c r="W56" i="4"/>
  <c r="AA66" i="4"/>
  <c r="W77" i="4"/>
  <c r="AB53" i="4"/>
  <c r="AB55" i="4"/>
  <c r="X57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94" i="4" l="1"/>
  <c r="AC66" i="4"/>
  <c r="AC102" i="4"/>
  <c r="AC98" i="4"/>
  <c r="AC17" i="4"/>
  <c r="AC73" i="4"/>
  <c r="AC41" i="4"/>
  <c r="AC9" i="4"/>
  <c r="AC38" i="4"/>
  <c r="AC64" i="4"/>
  <c r="AC5" i="4"/>
  <c r="AC80" i="4"/>
  <c r="AC89" i="4"/>
  <c r="AC81" i="4"/>
  <c r="AC85" i="4"/>
  <c r="AC96" i="4"/>
  <c r="AC84" i="4"/>
  <c r="AC72" i="4"/>
  <c r="AC31" i="4"/>
  <c r="AC69" i="4"/>
  <c r="AC35" i="4"/>
  <c r="AC11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74" i="4"/>
  <c r="AC40" i="4"/>
  <c r="AC93" i="4"/>
  <c r="AC83" i="4"/>
  <c r="AC34" i="4"/>
  <c r="AC65" i="4"/>
  <c r="AC55" i="4"/>
  <c r="AC57" i="4"/>
  <c r="F3" i="2"/>
  <c r="U10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10" i="4" s="1"/>
  <c r="H3" i="2"/>
  <c r="W10" i="4" s="1"/>
  <c r="E3" i="2"/>
  <c r="T10" i="4" s="1"/>
  <c r="Q11" i="5"/>
  <c r="AC10" i="4" l="1"/>
  <c r="M104" i="4" l="1"/>
  <c r="E104" i="4"/>
  <c r="I104" i="4" l="1"/>
  <c r="H104" i="4"/>
  <c r="P104" i="4"/>
  <c r="J104" i="4"/>
  <c r="R104" i="4"/>
  <c r="Q104" i="4"/>
  <c r="D104" i="4"/>
  <c r="L104" i="4"/>
  <c r="F104" i="4"/>
  <c r="N104" i="4"/>
  <c r="G104" i="4"/>
  <c r="C104" i="4"/>
  <c r="S104" i="4"/>
  <c r="O104" i="4"/>
  <c r="B104" i="4"/>
  <c r="M735" i="2" l="1"/>
  <c r="L735" i="2"/>
  <c r="K735" i="2"/>
  <c r="J735" i="2"/>
  <c r="I735" i="2"/>
  <c r="H735" i="2"/>
  <c r="G735" i="2"/>
  <c r="F735" i="2"/>
  <c r="E735" i="2"/>
  <c r="K104" i="4" l="1"/>
  <c r="AA104" i="4" l="1"/>
  <c r="X104" i="4"/>
  <c r="W104" i="4"/>
  <c r="T104" i="4"/>
  <c r="V104" i="4" l="1"/>
  <c r="Z104" i="4"/>
  <c r="AB104" i="4"/>
  <c r="U104" i="4"/>
  <c r="Y104" i="4"/>
</calcChain>
</file>

<file path=xl/sharedStrings.xml><?xml version="1.0" encoding="utf-8"?>
<sst xmlns="http://schemas.openxmlformats.org/spreadsheetml/2006/main" count="967" uniqueCount="266">
  <si>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</si>
  <si>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</si>
  <si>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</si>
  <si>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</si>
  <si>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</si>
  <si>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</si>
  <si>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</si>
  <si>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</si>
  <si>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</si>
  <si>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</si>
  <si>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</si>
  <si>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</si>
  <si>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</si>
  <si>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</si>
  <si>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</si>
  <si>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</si>
  <si>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</si>
  <si>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</si>
  <si>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</si>
  <si>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</si>
  <si>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</si>
  <si>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</si>
  <si>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</si>
  <si>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</si>
  <si>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</si>
  <si>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</si>
  <si>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</si>
  <si>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</si>
  <si>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</si>
  <si>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</si>
  <si>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</si>
  <si>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</si>
  <si>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</si>
  <si>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</si>
  <si>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</si>
  <si>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</si>
  <si>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</si>
  <si>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</si>
  <si>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</si>
  <si>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</si>
  <si>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</si>
  <si>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Stock details for : Our Stock with us &amp; Third Party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</si>
  <si>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</si>
  <si>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</si>
  <si>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</si>
  <si>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</si>
  <si>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M/s Triveni Agencies</t>
  </si>
  <si>
    <t>#7-3-61,Upstairs</t>
  </si>
  <si>
    <t>Sundicate Bank Road</t>
  </si>
  <si>
    <t>Uravakonda</t>
  </si>
  <si>
    <t>Contact : 9441734971</t>
  </si>
  <si>
    <t>Pesticides</t>
  </si>
  <si>
    <t>1-Apr-20 to 30-Nov-20</t>
  </si>
  <si>
    <t/>
  </si>
  <si>
    <t>M/s Triveni Agencies@2020-2021@</t>
  </si>
  <si>
    <t>SALESALE</t>
  </si>
  <si>
    <t>DIFF</t>
  </si>
  <si>
    <t>SAPLPUR</t>
  </si>
  <si>
    <t>SAPLCLOSING</t>
  </si>
  <si>
    <t>REMARK</t>
  </si>
  <si>
    <t>Admire        150gms</t>
  </si>
  <si>
    <t>Admire    30gms</t>
  </si>
  <si>
    <t>Admire      75gms</t>
  </si>
  <si>
    <t>Alanto       1lt</t>
  </si>
  <si>
    <t>Alanto    250ml</t>
  </si>
  <si>
    <t>Alanto      500ml</t>
  </si>
  <si>
    <t>Aliette     250gms</t>
  </si>
  <si>
    <t>Aliette       500gms</t>
  </si>
  <si>
    <t>Antracal     1kg</t>
  </si>
  <si>
    <t>Antracal   250gms</t>
  </si>
  <si>
    <t>Antracal     500gms</t>
  </si>
  <si>
    <t>Belt Expert     100ml</t>
  </si>
  <si>
    <t>Belt Expert   250ml</t>
  </si>
  <si>
    <t>Buonos      1lt</t>
  </si>
  <si>
    <t>Buonos     250ml</t>
  </si>
  <si>
    <t>Buonos   500ml</t>
  </si>
  <si>
    <t>Confidor      100ml</t>
  </si>
  <si>
    <t>Confidor Super  100Ml</t>
  </si>
  <si>
    <t>Confidor Super     250Ml</t>
  </si>
  <si>
    <t>Confidor Super       500ml</t>
  </si>
  <si>
    <t>Confidor Super      50ml</t>
  </si>
  <si>
    <t>Decies         100ml</t>
  </si>
  <si>
    <t>Decies     250ml</t>
  </si>
  <si>
    <t>Ethrel  1lt</t>
  </si>
  <si>
    <t>Ethrel    500ml</t>
  </si>
  <si>
    <t>Evergol Xtend    100ml</t>
  </si>
  <si>
    <t>Evergol Xtend    250 ML</t>
  </si>
  <si>
    <t>Evergol Xtend   40ML</t>
  </si>
  <si>
    <t>Fame    100ml</t>
  </si>
  <si>
    <t>Fame   250ml</t>
  </si>
  <si>
    <t>Fame      50ml</t>
  </si>
  <si>
    <t>Fenos Quick        100ml</t>
  </si>
  <si>
    <t>Fenos Quick     250ml</t>
  </si>
  <si>
    <t>Fitrest     100gms</t>
  </si>
  <si>
    <t>Fitrest        250gms</t>
  </si>
  <si>
    <t>Folicure         100ml</t>
  </si>
  <si>
    <t>Folicure       1lt</t>
  </si>
  <si>
    <t>Folicure   250ml</t>
  </si>
  <si>
    <t>Folicure    500ml</t>
  </si>
  <si>
    <t>Foost  250gms</t>
  </si>
  <si>
    <t>Foost          500gms</t>
  </si>
  <si>
    <t>Gaucho   100ml</t>
  </si>
  <si>
    <t>Gaucho     1lt</t>
  </si>
  <si>
    <t>Gaucho    250ml</t>
  </si>
  <si>
    <t>Gaucho        50ml</t>
  </si>
  <si>
    <t>Glamore       50gms</t>
  </si>
  <si>
    <t>Infinito    100ml</t>
  </si>
  <si>
    <t>Infinito   1lt</t>
  </si>
  <si>
    <t>Jump        100gms</t>
  </si>
  <si>
    <t>Jump    40gms</t>
  </si>
  <si>
    <t>Larvin     1kg</t>
  </si>
  <si>
    <t>Larvin        250gms</t>
  </si>
  <si>
    <t>Larvin   500gms</t>
  </si>
  <si>
    <t>Laudis   115 Ml</t>
  </si>
  <si>
    <t>PURCHASE BILL PENDING</t>
  </si>
  <si>
    <t>Laudis      230ml</t>
  </si>
  <si>
    <t>Lesenta      100gms</t>
  </si>
  <si>
    <t>Lesenta 40gms</t>
  </si>
  <si>
    <t>Luna Experence  250ml</t>
  </si>
  <si>
    <t>Luna Experiance   1lt</t>
  </si>
  <si>
    <t>Melody Duo    400gms</t>
  </si>
  <si>
    <t>Melody Duo       800gms</t>
  </si>
  <si>
    <t>Movento Energy     1lt</t>
  </si>
  <si>
    <t>Movento Energy    250ml</t>
  </si>
  <si>
    <t>Nativo     100gms</t>
  </si>
  <si>
    <t>Nativo         1kg</t>
  </si>
  <si>
    <t>Nativo         250gms</t>
  </si>
  <si>
    <t>Nativo           500gms</t>
  </si>
  <si>
    <t>Oberon  100ml</t>
  </si>
  <si>
    <t>Oberon     200ml</t>
  </si>
  <si>
    <t>Oberon    500ml</t>
  </si>
  <si>
    <t>Planofix          100ml</t>
  </si>
  <si>
    <t>Planofix          250ml</t>
  </si>
  <si>
    <t>Profiler   1kg</t>
  </si>
  <si>
    <t>Raxil       100gms</t>
  </si>
  <si>
    <t>Raxil Easy    100ml</t>
  </si>
  <si>
    <t>Raxil Easy   50ml</t>
  </si>
  <si>
    <t>Regent Gold  100ml</t>
  </si>
  <si>
    <t>Regent Gold         250ml</t>
  </si>
  <si>
    <t>Regent Gold  500ml</t>
  </si>
  <si>
    <t>Regent Gr     1kg</t>
  </si>
  <si>
    <t>Regent Gr     25kgs</t>
  </si>
  <si>
    <t>Regent Gr     5kgs</t>
  </si>
  <si>
    <t>Regent Sc    1lt</t>
  </si>
  <si>
    <t>Regent Sc      250ml</t>
  </si>
  <si>
    <t>Regent Sc   500ml</t>
  </si>
  <si>
    <t>Regent Ultra  4KGS</t>
  </si>
  <si>
    <t>Section  100gms</t>
  </si>
  <si>
    <t>Section         600gms</t>
  </si>
  <si>
    <t>Sencor      100gms</t>
  </si>
  <si>
    <t>Sivanto Prime       1lt</t>
  </si>
  <si>
    <t>Sivanto Prime     250ml</t>
  </si>
  <si>
    <t>Sivanto Prime       500ml</t>
  </si>
  <si>
    <t>Solomon    1lt</t>
  </si>
  <si>
    <t>Solomon    250ml</t>
  </si>
  <si>
    <t>Solomon        500ml</t>
  </si>
  <si>
    <t>Spintor   75ml</t>
  </si>
  <si>
    <t>Topstar     35gms</t>
  </si>
  <si>
    <t>Velum Prime     500ml</t>
  </si>
  <si>
    <t>Whip Super       250ml</t>
  </si>
  <si>
    <t>Whip Super         500ml</t>
  </si>
  <si>
    <t>Ambition     1LT</t>
  </si>
  <si>
    <t>Ambition       500ml</t>
  </si>
  <si>
    <t>Stock and Sales FOR THE PERIOD 01-Apr-2020 TO 30-Nov-2020</t>
  </si>
  <si>
    <t>DISTRIBUTOR:Triveni Agencies,</t>
  </si>
  <si>
    <t>SAPCODE</t>
  </si>
  <si>
    <t>Triveni Agencies</t>
  </si>
  <si>
    <t>ADMIRE (T) WG70 150X30GR BOT IN</t>
  </si>
  <si>
    <t>ADMIRE (T) WG70 30X150GR BOT IN</t>
  </si>
  <si>
    <t>ADMIRE (T) WG70 60X75GR BOT IN</t>
  </si>
  <si>
    <t>ALANTO (T) SC240 10X1L BOT IN</t>
  </si>
  <si>
    <t>ALANTO (T) SC240 20X500ML BOT IN</t>
  </si>
  <si>
    <t>ALANTO (T) SC240 40X250ML BOT IN</t>
  </si>
  <si>
    <t>AMBITION 20X500ML BOT IN</t>
  </si>
  <si>
    <t>ANTRACOL (T) WP70 10X1KG BAG IN</t>
  </si>
  <si>
    <t>ANTRACOL (T) WP70 20X500GR BAG IN</t>
  </si>
  <si>
    <t>ANTRACOL (T) WP70 40X250GR BAG IN</t>
  </si>
  <si>
    <t>BELT EXPERT SC480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</si>
  <si>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</si>
  <si>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</si>
  <si>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</si>
  <si>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</si>
  <si>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DECIS EC 28 40X250ML BOT IN</t>
  </si>
  <si>
    <t>EVERGOL XTEND FS308 100X40ML BOT IN</t>
  </si>
  <si>
    <t>EVERGOL XTEND FS308 40X250ML BOT IN</t>
  </si>
  <si>
    <t>EVERGOL XTEND FS308 50X100ML BOT IN</t>
  </si>
  <si>
    <t>FAME (T) SC480 20X100ML BOT IN</t>
  </si>
  <si>
    <t>FAME (T) SC480 40X50ML BOT IN</t>
  </si>
  <si>
    <t>FAME (T) SC480 8X250ML BOT IN</t>
  </si>
  <si>
    <t>FENOS QUICK SC150 40X250ML BOT IN</t>
  </si>
  <si>
    <t>FENOS QUICK SC150 50X100ML BOT IN</t>
  </si>
  <si>
    <t>FOLICUR (T) EC250 10X1L BOT IN</t>
  </si>
  <si>
    <t>FOLICUR (T) EC250 20X500ML BOT IN</t>
  </si>
  <si>
    <t>FOLICUR (T) EC250 40X250ML BOT IN</t>
  </si>
  <si>
    <t>FOOST WP50 24X500G BAG IN</t>
  </si>
  <si>
    <t>GAUCHO FS600 100X50ML BOT IN</t>
  </si>
  <si>
    <t>GAUCHO FS600 40X250ML BOT IN</t>
  </si>
  <si>
    <t>GAUCHO FS600 50X100ML BOT IN</t>
  </si>
  <si>
    <t>INFINITO SC687 5 10X1L BOT IN</t>
  </si>
  <si>
    <t>INFINITO SC687 5 50X100ML BOT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</si>
  <si>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</si>
  <si>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</si>
  <si>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</si>
  <si>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</si>
  <si>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</si>
  <si>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LAUDIS SC630 8X115ML BOT IN</t>
  </si>
  <si>
    <t>LUNA EXPERIENCE SC400 10X1L BOT IN</t>
  </si>
  <si>
    <t>LUNA EXPERIENCE SC400 40X250ML BOT IN</t>
  </si>
  <si>
    <t>MELODY DUO WP66 8 10X400GR BAG IN</t>
  </si>
  <si>
    <t>MELODY DUO WP66 8 10X800G BAG IN</t>
  </si>
  <si>
    <t>MOVENTO ENERGY SC240 10X1L BOT IN</t>
  </si>
  <si>
    <t>MOVENTO ENERGY SC240 40X250ML BOT IN</t>
  </si>
  <si>
    <t>NATIVO WG75 10X1KG BAG IN</t>
  </si>
  <si>
    <t>NATIVO WG75 20X500GR BAG IN</t>
  </si>
  <si>
    <t>NATIVO WG75 40X250GR BAG IN</t>
  </si>
  <si>
    <t>NATIVO WG75 50X100GR BAG IN</t>
  </si>
  <si>
    <t>OBERON (T) SC240 20X500ML BOT IN</t>
  </si>
  <si>
    <t>OBERON (T) SC240 40X200ML BOT IN</t>
  </si>
  <si>
    <t>PLANOFIX SL4 5 50X100ML BOT IN</t>
  </si>
  <si>
    <t>PROFILER WG71 11 10X1KG BAG IN</t>
  </si>
  <si>
    <t>REGENT (T) SC50 10X1L BOT IN</t>
  </si>
  <si>
    <t>REGENT (T) SC50 20X250ML BOT IN</t>
  </si>
  <si>
    <t>REGENT (T) SC50 20X500ML BOT IN</t>
  </si>
  <si>
    <t>REGENT GR0 3 4X5KG BAG IN</t>
  </si>
  <si>
    <t>REGENT ULTRA GR0 6 5X4KG BAG IN</t>
  </si>
  <si>
    <t>SENCOR WP70 60X100GR BAG IN</t>
  </si>
  <si>
    <t>SIVANTO PRIME SL200 10X1L BOT IN</t>
  </si>
  <si>
    <t>SIVANTO PRIME SL200 20X500ML BOT IN</t>
  </si>
  <si>
    <t>SOLOMON OD300 10X1L BOT IN</t>
  </si>
  <si>
    <t>SOLOMON OD300 20X500ML BOT IN</t>
  </si>
  <si>
    <t>SOLOMON OD300 40X250ML BOT IN</t>
  </si>
  <si>
    <t>VELUM PRIME SC400 20X500ML BOT IN</t>
  </si>
  <si>
    <t>DECIS EC 28 50X100ML BOT IN</t>
  </si>
  <si>
    <t>NEWPRODUCT_2844772</t>
  </si>
  <si>
    <t>GRANDTOTAL</t>
  </si>
  <si>
    <t>CONFIDOR (T) SL200 50X100ML BOT IN</t>
  </si>
  <si>
    <t>ETHREL SL39 10X1L BOT IN</t>
  </si>
  <si>
    <t>ETHREL SL39 20X500ML BOT IN</t>
  </si>
  <si>
    <t>FOLICUR (T) EC250 50X100ML BOT IN</t>
  </si>
  <si>
    <t>FOOST WP50 20X250G BAG IN</t>
  </si>
  <si>
    <t>GLAMORE WG80 40X50GR BOT IN</t>
  </si>
  <si>
    <t>LAUDIS SC630 3X230ML BOT IN</t>
  </si>
  <si>
    <t>LESENTA WG80 50X100GR BAG IN</t>
  </si>
  <si>
    <t>LESENTA WG80 100X40GR BAG IN</t>
  </si>
  <si>
    <t>OBERON (T) SC240 50X100ML BOT IN</t>
  </si>
  <si>
    <t>PLANOFIX SL4 5 40X250ML BOT IN</t>
  </si>
  <si>
    <t>REGENT GOLD SC200 50X100ML BOT IN</t>
  </si>
  <si>
    <t>REGENT GOLD SC200 40X250ML BOT IN</t>
  </si>
  <si>
    <t>REGENT GR0 3 20X1KG BAG IN</t>
  </si>
  <si>
    <t>REGENT GR0 3 1X25KG BOX WW</t>
  </si>
  <si>
    <t>SECTIN WG60 50X100GR BAG IN</t>
  </si>
  <si>
    <t>SECTIN WG60 20X600GR BAG IN</t>
  </si>
  <si>
    <t>SPINTOR SC495 20X75ML BOT IN</t>
  </si>
  <si>
    <t>WHIPSUPER (T) EC90 40X250ML BOT IN</t>
  </si>
  <si>
    <t>WHIPSUPER (T) EC90 20X500ML BOT IN</t>
  </si>
  <si>
    <t>BELT EXPERT SC480 40X250ML BOT IN</t>
  </si>
  <si>
    <t>FITREST SG5 40X100GR BOT IN</t>
  </si>
  <si>
    <t>FITREST SG5 16X250GR BOT IN</t>
  </si>
  <si>
    <t>GAUCHO FS600 2X(5X1L) BOT IN</t>
  </si>
  <si>
    <t>RAXIL (T) DS2 5X(10X100GR) BAG IN</t>
  </si>
  <si>
    <t>RAXIL EASY FS60 50X100ML BOT IN</t>
  </si>
  <si>
    <t>RAXIL EASY FS60 100X50ML BOT IN</t>
  </si>
  <si>
    <t>REGENT GOLD SC200 20X500ML BOT IN</t>
  </si>
  <si>
    <t>SIVANTO PRIME SL200 40X250ML BOT IN</t>
  </si>
  <si>
    <t>TOPSTAR (T) WP80 10X(10X35GR) BOX IN</t>
  </si>
  <si>
    <t>Generated on 1/8/2021 6:05:34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</si>
</sst>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'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9" fillId="0" borderId="24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10" fillId="6" borderId="24" xfId="0" applyNumberFormat="1" applyFont="1" applyFill="1" applyBorder="1" applyAlignment="1">
      <alignment horizontal="center" vertical="top" wrapText="1"/>
    </xf>
    <xf numFmtId="49" fontId="10" fillId="6" borderId="24" xfId="0" applyNumberFormat="1" applyFont="1" applyFill="1" applyBorder="1" applyAlignment="1">
      <alignment horizontal="center" vertical="top"/>
    </xf>
    <xf numFmtId="49" fontId="10" fillId="0" borderId="27" xfId="0" applyNumberFormat="1" applyFont="1" applyBorder="1" applyAlignment="1">
      <alignment vertical="top"/>
    </xf>
    <xf numFmtId="168" fontId="10" fillId="0" borderId="28" xfId="0" applyNumberFormat="1" applyFont="1" applyBorder="1" applyAlignment="1">
      <alignment horizontal="right" vertical="top"/>
    </xf>
    <xf numFmtId="168" fontId="0" fillId="0" borderId="0" xfId="0" applyNumberFormat="1"/>
    <xf numFmtId="168" fontId="0" fillId="7" borderId="0" xfId="0" applyNumberFormat="1" applyFill="1"/>
    <xf numFmtId="166" fontId="10" fillId="0" borderId="28" xfId="0" applyNumberFormat="1" applyFont="1" applyBorder="1" applyAlignment="1">
      <alignment horizontal="right" vertical="top"/>
    </xf>
    <xf numFmtId="168" fontId="0" fillId="8" borderId="0" xfId="0" applyNumberFormat="1" applyFill="1"/>
    <xf numFmtId="2" fontId="15" fillId="9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AppData\Local\Temp\Rar$DIa4708.45111\StkSum_APR20_NOV20%20-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sticides"/>
      <sheetName val="SP"/>
      <sheetName val="SALE"/>
      <sheetName val="PP"/>
      <sheetName val="PUR"/>
    </sheetNames>
    <sheetDataSet>
      <sheetData sheetId="0" refreshError="1"/>
      <sheetData sheetId="1">
        <row r="3">
          <cell r="A3" t="str">
            <v>Sum of qty</v>
          </cell>
        </row>
        <row r="4">
          <cell r="A4" t="str">
            <v>prod</v>
          </cell>
          <cell r="B4" t="str">
            <v>Total</v>
          </cell>
        </row>
        <row r="5">
          <cell r="A5" t="str">
            <v>Admire        150gms</v>
          </cell>
          <cell r="B5">
            <v>135</v>
          </cell>
        </row>
        <row r="6">
          <cell r="A6" t="str">
            <v>Admire      75gms</v>
          </cell>
          <cell r="B6">
            <v>540</v>
          </cell>
        </row>
        <row r="7">
          <cell r="A7" t="str">
            <v>Admire    30gms</v>
          </cell>
          <cell r="B7">
            <v>285</v>
          </cell>
        </row>
        <row r="8">
          <cell r="A8" t="str">
            <v>Alanto       1lt</v>
          </cell>
          <cell r="B8">
            <v>10</v>
          </cell>
        </row>
        <row r="9">
          <cell r="A9" t="str">
            <v>Alanto      500ml</v>
          </cell>
          <cell r="B9">
            <v>260</v>
          </cell>
        </row>
        <row r="10">
          <cell r="A10" t="str">
            <v>Alanto    250ml</v>
          </cell>
          <cell r="B10">
            <v>600</v>
          </cell>
        </row>
        <row r="11">
          <cell r="A11" t="str">
            <v>Aliette       500gms</v>
          </cell>
          <cell r="B11">
            <v>75</v>
          </cell>
        </row>
        <row r="12">
          <cell r="A12" t="str">
            <v>Aliette     250gms</v>
          </cell>
          <cell r="B12">
            <v>300</v>
          </cell>
        </row>
        <row r="13">
          <cell r="A13" t="str">
            <v>Ambition       500ml</v>
          </cell>
          <cell r="B13">
            <v>480</v>
          </cell>
        </row>
        <row r="14">
          <cell r="A14" t="str">
            <v>Ambition     1LT</v>
          </cell>
          <cell r="B14">
            <v>570</v>
          </cell>
        </row>
        <row r="15">
          <cell r="A15" t="str">
            <v>Antracal     1kg</v>
          </cell>
          <cell r="B15">
            <v>590</v>
          </cell>
        </row>
        <row r="16">
          <cell r="A16" t="str">
            <v>Antracal     500gms</v>
          </cell>
          <cell r="B16">
            <v>1320</v>
          </cell>
        </row>
        <row r="17">
          <cell r="A17" t="str">
            <v>Antracal   250gms</v>
          </cell>
          <cell r="B17">
            <v>920</v>
          </cell>
        </row>
        <row r="18">
          <cell r="A18" t="str">
            <v>Belt Expert     100ml</v>
          </cell>
          <cell r="B18">
            <v>1590</v>
          </cell>
        </row>
        <row r="19">
          <cell r="A19" t="str">
            <v>Buonos      1lt</v>
          </cell>
          <cell r="B19">
            <v>40</v>
          </cell>
        </row>
        <row r="20">
          <cell r="A20" t="str">
            <v>Buonos     250ml</v>
          </cell>
          <cell r="B20">
            <v>10</v>
          </cell>
        </row>
        <row r="21">
          <cell r="A21" t="str">
            <v>Buonos   500ml</v>
          </cell>
          <cell r="B21">
            <v>40</v>
          </cell>
        </row>
        <row r="22">
          <cell r="A22" t="str">
            <v>Confidor Super       500ml</v>
          </cell>
          <cell r="B22">
            <v>40</v>
          </cell>
        </row>
        <row r="23">
          <cell r="A23" t="str">
            <v>Confidor Super      50ml</v>
          </cell>
          <cell r="B23">
            <v>235</v>
          </cell>
        </row>
        <row r="24">
          <cell r="A24" t="str">
            <v>Confidor Super     250Ml</v>
          </cell>
          <cell r="B24">
            <v>595</v>
          </cell>
        </row>
        <row r="25">
          <cell r="A25" t="str">
            <v>Confidor Super  100Ml</v>
          </cell>
          <cell r="B25">
            <v>1415</v>
          </cell>
        </row>
        <row r="26">
          <cell r="A26" t="str">
            <v>Decies         100ml</v>
          </cell>
          <cell r="B26">
            <v>1610</v>
          </cell>
        </row>
        <row r="27">
          <cell r="A27" t="str">
            <v>Decies     250ml</v>
          </cell>
          <cell r="B27">
            <v>480</v>
          </cell>
        </row>
        <row r="28">
          <cell r="A28" t="str">
            <v>Evergol Xtend    100ml</v>
          </cell>
          <cell r="B28">
            <v>1885</v>
          </cell>
        </row>
        <row r="29">
          <cell r="A29" t="str">
            <v>Evergol Xtend    250 ML</v>
          </cell>
          <cell r="B29">
            <v>450</v>
          </cell>
        </row>
        <row r="30">
          <cell r="A30" t="str">
            <v>Evergol Xtend   40ML</v>
          </cell>
          <cell r="B30">
            <v>120</v>
          </cell>
        </row>
        <row r="31">
          <cell r="A31" t="str">
            <v>Fame      50ml</v>
          </cell>
          <cell r="B31">
            <v>100</v>
          </cell>
        </row>
        <row r="32">
          <cell r="A32" t="str">
            <v>Fame    100ml</v>
          </cell>
          <cell r="B32">
            <v>100</v>
          </cell>
        </row>
        <row r="33">
          <cell r="A33" t="str">
            <v>Fame   250ml</v>
          </cell>
          <cell r="B33">
            <v>8</v>
          </cell>
        </row>
        <row r="34">
          <cell r="A34" t="str">
            <v>Fenos Quick        100ml</v>
          </cell>
          <cell r="B34">
            <v>250</v>
          </cell>
        </row>
        <row r="35">
          <cell r="A35" t="str">
            <v>Fenos Quick     250ml</v>
          </cell>
          <cell r="B35">
            <v>40</v>
          </cell>
        </row>
        <row r="36">
          <cell r="A36" t="str">
            <v>Folicure       1lt</v>
          </cell>
          <cell r="B36">
            <v>520</v>
          </cell>
        </row>
        <row r="37">
          <cell r="A37" t="str">
            <v>Folicure    500ml</v>
          </cell>
          <cell r="B37">
            <v>1460</v>
          </cell>
        </row>
        <row r="38">
          <cell r="A38" t="str">
            <v>Folicure   250ml</v>
          </cell>
          <cell r="B38">
            <v>670</v>
          </cell>
        </row>
        <row r="39">
          <cell r="A39" t="str">
            <v>Foost          500gms</v>
          </cell>
          <cell r="B39">
            <v>48</v>
          </cell>
        </row>
        <row r="40">
          <cell r="A40" t="str">
            <v>Gaucho        50ml</v>
          </cell>
          <cell r="B40">
            <v>1301</v>
          </cell>
        </row>
        <row r="41">
          <cell r="A41" t="str">
            <v>Gaucho    250ml</v>
          </cell>
          <cell r="B41">
            <v>120</v>
          </cell>
        </row>
        <row r="42">
          <cell r="A42" t="str">
            <v>Gaucho   100ml</v>
          </cell>
          <cell r="B42">
            <v>1680</v>
          </cell>
        </row>
        <row r="43">
          <cell r="A43" t="str">
            <v>Infinito    100ml</v>
          </cell>
          <cell r="B43">
            <v>80</v>
          </cell>
        </row>
        <row r="44">
          <cell r="A44" t="str">
            <v>Infinito   1lt</v>
          </cell>
          <cell r="B44">
            <v>80</v>
          </cell>
        </row>
        <row r="45">
          <cell r="A45" t="str">
            <v>Jump        100gms</v>
          </cell>
          <cell r="B45">
            <v>270</v>
          </cell>
        </row>
        <row r="46">
          <cell r="A46" t="str">
            <v>Jump    40gms</v>
          </cell>
          <cell r="B46">
            <v>2140</v>
          </cell>
        </row>
        <row r="47">
          <cell r="A47" t="str">
            <v>Larvin        250gms</v>
          </cell>
          <cell r="B47">
            <v>539</v>
          </cell>
        </row>
        <row r="48">
          <cell r="A48" t="str">
            <v>Larvin     1kg</v>
          </cell>
          <cell r="B48">
            <v>130</v>
          </cell>
        </row>
        <row r="49">
          <cell r="A49" t="str">
            <v>Larvin   500gms</v>
          </cell>
          <cell r="B49">
            <v>370</v>
          </cell>
        </row>
        <row r="50">
          <cell r="A50" t="str">
            <v>Laudis   115 Ml</v>
          </cell>
          <cell r="B50">
            <v>240</v>
          </cell>
        </row>
        <row r="51">
          <cell r="A51" t="str">
            <v>Luna Experence  250ml</v>
          </cell>
          <cell r="B51">
            <v>3280</v>
          </cell>
        </row>
        <row r="52">
          <cell r="A52" t="str">
            <v>Luna Experiance   1lt</v>
          </cell>
          <cell r="B52">
            <v>960</v>
          </cell>
        </row>
        <row r="53">
          <cell r="A53" t="str">
            <v>Melody Duo       800gms</v>
          </cell>
          <cell r="B53">
            <v>30</v>
          </cell>
        </row>
        <row r="54">
          <cell r="A54" t="str">
            <v>Melody Duo    400gms</v>
          </cell>
          <cell r="B54">
            <v>5</v>
          </cell>
        </row>
        <row r="55">
          <cell r="A55" t="str">
            <v>Movento Energy     1lt</v>
          </cell>
          <cell r="B55">
            <v>20</v>
          </cell>
        </row>
        <row r="56">
          <cell r="A56" t="str">
            <v>Movento Energy    250ml</v>
          </cell>
          <cell r="B56">
            <v>280</v>
          </cell>
        </row>
        <row r="57">
          <cell r="A57" t="str">
            <v>Nativo           500gms</v>
          </cell>
          <cell r="B57">
            <v>940</v>
          </cell>
        </row>
        <row r="58">
          <cell r="A58" t="str">
            <v>Nativo         1kg</v>
          </cell>
          <cell r="B58">
            <v>105</v>
          </cell>
        </row>
        <row r="59">
          <cell r="A59" t="str">
            <v>Nativo         250gms</v>
          </cell>
          <cell r="B59">
            <v>2702</v>
          </cell>
        </row>
        <row r="60">
          <cell r="A60" t="str">
            <v>Nativo     100gms</v>
          </cell>
          <cell r="B60">
            <v>2476</v>
          </cell>
        </row>
        <row r="61">
          <cell r="A61" t="str">
            <v>Oberon     200ml</v>
          </cell>
          <cell r="B61">
            <v>2400</v>
          </cell>
        </row>
        <row r="62">
          <cell r="A62" t="str">
            <v>Oberon    500ml</v>
          </cell>
          <cell r="B62">
            <v>605</v>
          </cell>
        </row>
        <row r="63">
          <cell r="A63" t="str">
            <v>Planofix          100ml</v>
          </cell>
          <cell r="B63">
            <v>2950</v>
          </cell>
        </row>
        <row r="64">
          <cell r="A64" t="str">
            <v>Profiler   1kg</v>
          </cell>
          <cell r="B64">
            <v>20</v>
          </cell>
        </row>
        <row r="65">
          <cell r="A65" t="str">
            <v>Regent Gr     5kgs</v>
          </cell>
          <cell r="B65">
            <v>312</v>
          </cell>
        </row>
        <row r="66">
          <cell r="A66" t="str">
            <v>Regent Sc      250ml</v>
          </cell>
          <cell r="B66">
            <v>380</v>
          </cell>
        </row>
        <row r="67">
          <cell r="A67" t="str">
            <v>Regent Sc    1lt</v>
          </cell>
          <cell r="B67">
            <v>365</v>
          </cell>
        </row>
        <row r="68">
          <cell r="A68" t="str">
            <v>Regent Sc   500ml</v>
          </cell>
          <cell r="B68">
            <v>530</v>
          </cell>
        </row>
        <row r="69">
          <cell r="A69" t="str">
            <v>Regent Ultra  4KGS</v>
          </cell>
          <cell r="B69">
            <v>500</v>
          </cell>
        </row>
        <row r="70">
          <cell r="A70" t="str">
            <v>Sencor      100gms</v>
          </cell>
          <cell r="B70">
            <v>370</v>
          </cell>
        </row>
        <row r="71">
          <cell r="A71" t="str">
            <v>Sivanto Prime       1lt</v>
          </cell>
          <cell r="B71">
            <v>40</v>
          </cell>
        </row>
        <row r="72">
          <cell r="A72" t="str">
            <v>Sivanto Prime       500ml</v>
          </cell>
          <cell r="B72">
            <v>70</v>
          </cell>
        </row>
        <row r="73">
          <cell r="A73" t="str">
            <v>Solomon        500ml</v>
          </cell>
          <cell r="B73">
            <v>420</v>
          </cell>
        </row>
        <row r="74">
          <cell r="A74" t="str">
            <v>Solomon    1lt</v>
          </cell>
          <cell r="B74">
            <v>60</v>
          </cell>
        </row>
        <row r="75">
          <cell r="A75" t="str">
            <v>Solomon    250ml</v>
          </cell>
          <cell r="B75">
            <v>820</v>
          </cell>
        </row>
        <row r="76">
          <cell r="A76" t="str">
            <v>Velum Prime     500ml</v>
          </cell>
          <cell r="B76">
            <v>6</v>
          </cell>
        </row>
        <row r="77">
          <cell r="A77" t="str">
            <v>(blank)</v>
          </cell>
        </row>
        <row r="78">
          <cell r="A78" t="str">
            <v>Grand Total</v>
          </cell>
          <cell r="B78">
            <v>45387</v>
          </cell>
        </row>
      </sheetData>
      <sheetData sheetId="2" refreshError="1"/>
      <sheetData sheetId="3">
        <row r="3">
          <cell r="A3" t="str">
            <v>Sum of qty</v>
          </cell>
        </row>
        <row r="4">
          <cell r="A4" t="str">
            <v>prod</v>
          </cell>
          <cell r="B4" t="str">
            <v>Total</v>
          </cell>
        </row>
        <row r="5">
          <cell r="A5" t="str">
            <v>Admire        150gms</v>
          </cell>
          <cell r="B5">
            <v>210</v>
          </cell>
        </row>
        <row r="6">
          <cell r="A6" t="str">
            <v>Admire      75gms</v>
          </cell>
          <cell r="B6">
            <v>900</v>
          </cell>
        </row>
        <row r="7">
          <cell r="A7" t="str">
            <v>Admire    30gms</v>
          </cell>
          <cell r="B7">
            <v>600</v>
          </cell>
        </row>
        <row r="8">
          <cell r="A8" t="str">
            <v>Alanto       1lt</v>
          </cell>
          <cell r="B8">
            <v>50</v>
          </cell>
        </row>
        <row r="9">
          <cell r="A9" t="str">
            <v>Alanto      500ml</v>
          </cell>
          <cell r="B9">
            <v>260</v>
          </cell>
        </row>
        <row r="10">
          <cell r="A10" t="str">
            <v>Alanto    250ml</v>
          </cell>
          <cell r="B10">
            <v>600</v>
          </cell>
        </row>
        <row r="11">
          <cell r="A11" t="str">
            <v>Aliette       500gms</v>
          </cell>
          <cell r="B11">
            <v>80</v>
          </cell>
        </row>
        <row r="12">
          <cell r="A12" t="str">
            <v>Aliette     250gms</v>
          </cell>
          <cell r="B12">
            <v>320</v>
          </cell>
        </row>
        <row r="13">
          <cell r="A13" t="str">
            <v>Ambition       500ml</v>
          </cell>
          <cell r="B13">
            <v>800</v>
          </cell>
        </row>
        <row r="14">
          <cell r="A14" t="str">
            <v>Ambition     1LT</v>
          </cell>
          <cell r="B14">
            <v>550</v>
          </cell>
        </row>
        <row r="15">
          <cell r="A15" t="str">
            <v>Antracal     1kg</v>
          </cell>
          <cell r="B15">
            <v>600</v>
          </cell>
        </row>
        <row r="16">
          <cell r="A16" t="str">
            <v>Antracal     500gms</v>
          </cell>
          <cell r="B16">
            <v>1420</v>
          </cell>
        </row>
        <row r="17">
          <cell r="A17" t="str">
            <v>Antracal   250gms</v>
          </cell>
          <cell r="B17">
            <v>1040</v>
          </cell>
        </row>
        <row r="18">
          <cell r="A18" t="str">
            <v>Belt Expert     100ml</v>
          </cell>
          <cell r="B18">
            <v>1650</v>
          </cell>
        </row>
        <row r="19">
          <cell r="A19" t="str">
            <v>Buonos      1lt</v>
          </cell>
          <cell r="B19">
            <v>80</v>
          </cell>
        </row>
        <row r="20">
          <cell r="A20" t="str">
            <v>Buonos     250ml</v>
          </cell>
          <cell r="B20">
            <v>120</v>
          </cell>
        </row>
        <row r="21">
          <cell r="A21" t="str">
            <v>Buonos   500ml</v>
          </cell>
          <cell r="B21">
            <v>60</v>
          </cell>
        </row>
        <row r="22">
          <cell r="A22" t="str">
            <v>Confidor Super       500ml</v>
          </cell>
          <cell r="B22">
            <v>40</v>
          </cell>
        </row>
        <row r="23">
          <cell r="A23" t="str">
            <v>Confidor Super      50ml</v>
          </cell>
          <cell r="B23">
            <v>300</v>
          </cell>
        </row>
        <row r="24">
          <cell r="A24" t="str">
            <v>Confidor Super     250Ml</v>
          </cell>
          <cell r="B24">
            <v>700</v>
          </cell>
        </row>
        <row r="25">
          <cell r="A25" t="str">
            <v>Confidor Super  100Ml</v>
          </cell>
          <cell r="B25">
            <v>1650</v>
          </cell>
        </row>
        <row r="26">
          <cell r="A26" t="str">
            <v>Decies         100ml</v>
          </cell>
          <cell r="B26">
            <v>1900</v>
          </cell>
        </row>
        <row r="27">
          <cell r="A27" t="str">
            <v>Decies     250ml</v>
          </cell>
          <cell r="B27">
            <v>520</v>
          </cell>
        </row>
        <row r="28">
          <cell r="A28" t="str">
            <v>Evergol Xtend    100ml</v>
          </cell>
          <cell r="B28">
            <v>1650</v>
          </cell>
        </row>
        <row r="29">
          <cell r="A29" t="str">
            <v>Evergol Xtend    250 ML</v>
          </cell>
          <cell r="B29">
            <v>560</v>
          </cell>
        </row>
        <row r="30">
          <cell r="A30" t="str">
            <v>Fame      50ml</v>
          </cell>
          <cell r="B30">
            <v>120</v>
          </cell>
        </row>
        <row r="31">
          <cell r="A31" t="str">
            <v>Fame    100ml</v>
          </cell>
          <cell r="B31">
            <v>100</v>
          </cell>
        </row>
        <row r="32">
          <cell r="A32" t="str">
            <v>Fame   250ml</v>
          </cell>
          <cell r="B32">
            <v>8</v>
          </cell>
        </row>
        <row r="33">
          <cell r="A33" t="str">
            <v>Fenos Quick        100ml</v>
          </cell>
          <cell r="B33">
            <v>250</v>
          </cell>
        </row>
        <row r="34">
          <cell r="A34" t="str">
            <v>Fenos Quick     250ml</v>
          </cell>
          <cell r="B34">
            <v>40</v>
          </cell>
        </row>
        <row r="35">
          <cell r="A35" t="str">
            <v>Folicure       1lt</v>
          </cell>
          <cell r="B35">
            <v>660</v>
          </cell>
        </row>
        <row r="36">
          <cell r="A36" t="str">
            <v>Folicure    500ml</v>
          </cell>
          <cell r="B36">
            <v>1620</v>
          </cell>
        </row>
        <row r="37">
          <cell r="A37" t="str">
            <v>Folicure   250ml</v>
          </cell>
          <cell r="B37">
            <v>720</v>
          </cell>
        </row>
        <row r="38">
          <cell r="A38" t="str">
            <v>Foost          500gms</v>
          </cell>
          <cell r="B38">
            <v>144</v>
          </cell>
        </row>
        <row r="39">
          <cell r="A39" t="str">
            <v>Gaucho        50ml</v>
          </cell>
          <cell r="B39">
            <v>1500</v>
          </cell>
        </row>
        <row r="40">
          <cell r="A40" t="str">
            <v>Gaucho    250ml</v>
          </cell>
          <cell r="B40">
            <v>200</v>
          </cell>
        </row>
        <row r="41">
          <cell r="A41" t="str">
            <v>Gaucho   100ml</v>
          </cell>
          <cell r="B41">
            <v>1650</v>
          </cell>
        </row>
        <row r="42">
          <cell r="A42" t="str">
            <v>Infinito    100ml</v>
          </cell>
          <cell r="B42">
            <v>100</v>
          </cell>
        </row>
        <row r="43">
          <cell r="A43" t="str">
            <v>Infinito   1lt</v>
          </cell>
          <cell r="B43">
            <v>80</v>
          </cell>
        </row>
        <row r="44">
          <cell r="A44" t="str">
            <v>Jump        100gms</v>
          </cell>
          <cell r="B44">
            <v>360</v>
          </cell>
        </row>
        <row r="45">
          <cell r="A45" t="str">
            <v>Jump    40gms</v>
          </cell>
          <cell r="B45">
            <v>2320</v>
          </cell>
        </row>
        <row r="46">
          <cell r="A46" t="str">
            <v>Larvin        250gms</v>
          </cell>
          <cell r="B46">
            <v>600</v>
          </cell>
        </row>
        <row r="47">
          <cell r="A47" t="str">
            <v>Larvin     1kg</v>
          </cell>
          <cell r="B47">
            <v>140</v>
          </cell>
        </row>
        <row r="48">
          <cell r="A48" t="str">
            <v>Larvin   500gms</v>
          </cell>
          <cell r="B48">
            <v>460</v>
          </cell>
        </row>
        <row r="49">
          <cell r="A49" t="str">
            <v>Laudis   115 Ml</v>
          </cell>
          <cell r="B49">
            <v>216</v>
          </cell>
        </row>
        <row r="50">
          <cell r="A50" t="str">
            <v>Luna Experence  250ml</v>
          </cell>
          <cell r="B50">
            <v>3360</v>
          </cell>
        </row>
        <row r="51">
          <cell r="A51" t="str">
            <v>Luna Experiance   1lt</v>
          </cell>
          <cell r="B51">
            <v>1060</v>
          </cell>
        </row>
        <row r="52">
          <cell r="A52" t="str">
            <v>Melody Duo       800gms</v>
          </cell>
          <cell r="B52">
            <v>40</v>
          </cell>
        </row>
        <row r="53">
          <cell r="A53" t="str">
            <v>Melody Duo    400gms</v>
          </cell>
          <cell r="B53">
            <v>10</v>
          </cell>
        </row>
        <row r="54">
          <cell r="A54" t="str">
            <v>Movento Energy     1lt</v>
          </cell>
          <cell r="B54">
            <v>20</v>
          </cell>
        </row>
        <row r="55">
          <cell r="A55" t="str">
            <v>Movento Energy    250ml</v>
          </cell>
          <cell r="B55">
            <v>280</v>
          </cell>
        </row>
        <row r="56">
          <cell r="A56" t="str">
            <v>Nativo           500gms</v>
          </cell>
          <cell r="B56">
            <v>1020</v>
          </cell>
        </row>
        <row r="57">
          <cell r="A57" t="str">
            <v>Nativo         1kg</v>
          </cell>
          <cell r="B57">
            <v>120</v>
          </cell>
        </row>
        <row r="58">
          <cell r="A58" t="str">
            <v>Nativo         250gms</v>
          </cell>
          <cell r="B58">
            <v>2960</v>
          </cell>
        </row>
        <row r="59">
          <cell r="A59" t="str">
            <v>Nativo     100gms</v>
          </cell>
          <cell r="B59">
            <v>2600</v>
          </cell>
        </row>
        <row r="60">
          <cell r="A60" t="str">
            <v>Oberon     200ml</v>
          </cell>
          <cell r="B60">
            <v>2400</v>
          </cell>
        </row>
        <row r="61">
          <cell r="A61" t="str">
            <v>Oberon    500ml</v>
          </cell>
          <cell r="B61">
            <v>600</v>
          </cell>
        </row>
        <row r="62">
          <cell r="A62" t="str">
            <v>Planofix          100ml</v>
          </cell>
          <cell r="B62">
            <v>3100</v>
          </cell>
        </row>
        <row r="63">
          <cell r="A63" t="str">
            <v>Profiler   1kg</v>
          </cell>
          <cell r="B63">
            <v>20</v>
          </cell>
        </row>
        <row r="64">
          <cell r="A64" t="str">
            <v>Regent Gr     5kgs</v>
          </cell>
          <cell r="B64">
            <v>500</v>
          </cell>
        </row>
        <row r="65">
          <cell r="A65" t="str">
            <v>Regent Sc      250ml</v>
          </cell>
          <cell r="B65">
            <v>400</v>
          </cell>
        </row>
        <row r="66">
          <cell r="A66" t="str">
            <v>Regent Sc    1lt</v>
          </cell>
          <cell r="B66">
            <v>400</v>
          </cell>
        </row>
        <row r="67">
          <cell r="A67" t="str">
            <v>Regent Sc   500ml</v>
          </cell>
          <cell r="B67">
            <v>600</v>
          </cell>
        </row>
        <row r="68">
          <cell r="A68" t="str">
            <v>Regent Ultra  4KGS</v>
          </cell>
          <cell r="B68">
            <v>540</v>
          </cell>
        </row>
        <row r="69">
          <cell r="A69" t="str">
            <v>Sencor      100gms</v>
          </cell>
          <cell r="B69">
            <v>360</v>
          </cell>
        </row>
        <row r="70">
          <cell r="A70" t="str">
            <v>Sivanto Prime       1lt</v>
          </cell>
          <cell r="B70">
            <v>40</v>
          </cell>
        </row>
        <row r="71">
          <cell r="A71" t="str">
            <v>Sivanto Prime       500ml</v>
          </cell>
          <cell r="B71">
            <v>80</v>
          </cell>
        </row>
        <row r="72">
          <cell r="A72" t="str">
            <v>Solomon        500ml</v>
          </cell>
          <cell r="B72">
            <v>400</v>
          </cell>
        </row>
        <row r="73">
          <cell r="A73" t="str">
            <v>Solomon    1lt</v>
          </cell>
          <cell r="B73">
            <v>100</v>
          </cell>
        </row>
        <row r="74">
          <cell r="A74" t="str">
            <v>Solomon    250ml</v>
          </cell>
          <cell r="B74">
            <v>920</v>
          </cell>
        </row>
        <row r="75">
          <cell r="A75" t="str">
            <v>(blank)</v>
          </cell>
        </row>
        <row r="76">
          <cell r="A76" t="str">
            <v>Grand Total</v>
          </cell>
          <cell r="B76">
            <v>49878</v>
          </cell>
        </row>
      </sheetData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481155092595" createdVersion="6" refreshedVersion="6" minRefreshableVersion="3" recordCount="102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350"/>
    </cacheField>
    <cacheField name="Inwards" numFmtId="0">
      <sharedItems containsString="0" containsBlank="1" containsNumber="1" containsInteger="1" minValue="8" maxValue="3360"/>
    </cacheField>
    <cacheField name="Outwards" numFmtId="0">
      <sharedItems containsString="0" containsBlank="1" containsNumber="1" containsInteger="1" minValue="5" maxValue="3280"/>
    </cacheField>
    <cacheField name="Closing Balance" numFmtId="0">
      <sharedItems containsString="0" containsBlank="1" containsNumber="1" containsInteger="1" minValue="1" maxValue="445"/>
    </cacheField>
    <cacheField name="Combi Name" numFmtId="165">
      <sharedItems/>
    </cacheField>
    <cacheField name="Master Name" numFmtId="0">
      <sharedItems count="137">
        <s v="ADMIRE (T) WG70 30X150GR BOT IN"/>
        <s v="ADMIRE (T) WG70 150X30GR BOT IN"/>
        <s v="ADMIRE (T) WG70 60X75GR BOT IN"/>
        <s v="ALANTO (T) SC240 10X1L BOT IN"/>
        <s v="ALANTO (T) SC240 40X250ML BOT IN"/>
        <s v="ALANTO (T) SC240 20X500ML BOT IN"/>
        <s v="ALIETTE WP80 20X250GR BAG IN"/>
        <s v="ALIETTE WP80 20X5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NEWPRODUCT_2844772"/>
        <s v="CONFIDOR (T) SL200 50X100ML BOT IN"/>
        <s v="CONFIDOR SUPER (T) SC350 50X100ML BOT IN"/>
        <s v="CONFIDOR SUPER (T) SC350 20X250ML BOT IN"/>
        <s v="CONFIDOR SUPER (T) SC350 20X500ML BOT IN"/>
        <s v="CONFIDOR SUPER (T) SC350 50X50ML BOT IN"/>
        <s v="DECIS EC 28 50X100ML BOT IN"/>
        <s v="DECIS EC 28 40X250ML BOT IN"/>
        <s v="ETHREL SL39 10X1L BOT IN"/>
        <s v="ETHREL SL39 20X500ML BOT IN"/>
        <s v="EVERGOL XTEND FS308 50X100ML BOT IN"/>
        <s v="EVERGOL XTEND FS308 40X250ML BOT IN"/>
        <s v="EVERGOL XTEND FS308 100X40ML BOT IN"/>
        <s v="FAME (T) SC480 20X100ML BOT IN"/>
        <s v="FAME (T) SC480 8X250ML BOT IN"/>
        <s v="FAME (T) SC480 40X50ML BOT IN"/>
        <s v="FENOS QUICK SC150 50X100ML BOT IN"/>
        <s v="FENOS QUICK SC150 40X250ML BOT IN"/>
        <s v="FITREST SG5 40X100GR BOT IN"/>
        <s v="FITREST SG5 16X250GR BOT IN"/>
        <s v="FOLICUR (T) EC250 50X100ML BOT IN"/>
        <s v="FOLICUR (T) EC250 10X1L BOT IN"/>
        <s v="FOLICUR (T) EC250 40X250ML BOT IN"/>
        <s v="FOLICUR (T) EC250 20X500ML BOT IN"/>
        <s v="FOOST WP50 20X250G BAG IN"/>
        <s v="FOOST WP50 24X500G BAG IN"/>
        <s v="GAUCHO FS600 50X100ML BOT IN"/>
        <s v="GAUCHO FS600 2X(5X1L) BOT IN"/>
        <s v="GAUCHO FS600 40X250ML BOT IN"/>
        <s v="GAUCHO FS600 100X50ML BOT IN"/>
        <s v="GLAMORE WG80 40X50GR BOT IN"/>
        <s v="INFINITO SC687 5 50X100ML BOT IN"/>
        <s v="INFINITO SC687 5 10X1L BOT IN"/>
        <s v="JUMP WG80 2X(15X100GR) BOT IN"/>
        <s v="JUMP WG80 80X40GR BAG IN"/>
        <s v="LARVIN (T) WP75 10X1KG BAG IN"/>
        <s v="LARVIN (T) WP75 20X250GR BAG IN"/>
        <s v="LARVIN (T) WP75 20X500GR BAG IN"/>
        <s v="LAUDIS SC630 8X115ML BOT IN"/>
        <s v="LAUDIS SC630 3X230ML BOT IN"/>
        <s v="LESENTA WG80 50X100GR BAG IN"/>
        <s v="LESENTA WG80 100X40GR BAG IN"/>
        <s v="LUNA EXPERIENCE SC400 40X250ML BOT IN"/>
        <s v="LUNA EXPERIENCE SC400 10X1L BOT IN"/>
        <s v="MELODY DUO WP66 8 10X400GR BAG IN"/>
        <s v="MELODY DUO WP66 8 10X800G BAG IN"/>
        <s v="MOVENTO ENERGY SC240 10X1L BOT IN"/>
        <s v="MOVENTO ENERGY SC240 40X250ML BOT IN"/>
        <s v="NATIVO WG75 50X100GR BAG IN"/>
        <s v="NATIVO WG75 10X1KG BAG IN"/>
        <s v="NATIVO WG75 40X250GR BAG IN"/>
        <s v="NATIVO WG75 20X500GR BAG IN"/>
        <s v="OBERON (T) SC240 50X100ML BOT IN"/>
        <s v="OBERON (T) SC240 40X200ML BOT IN"/>
        <s v="OBERON (T) SC240 20X500ML BOT IN"/>
        <s v="PLANOFIX SL4 5 50X100ML BOT IN"/>
        <s v="PLANOFIX SL4 5 40X250ML BOT IN"/>
        <s v="PROFILER WG71 11 10X1KG BAG IN"/>
        <s v="RAXIL (T) DS2 5X(10X100GR) BAG IN"/>
        <s v="RAXIL EASY FS60 50X100ML BOT IN"/>
        <s v="RAXIL EASY FS60 100X50ML BOT IN"/>
        <s v="REGENT GOLD SC200 50X100ML BOT IN"/>
        <s v="REGENT GOLD SC200 40X250ML BOT IN"/>
        <s v="REGENT GOLD SC200 20X500ML BOT IN"/>
        <s v="REGENT GR0 3 20X1KG BAG IN"/>
        <s v="REGENT GR0 3 1X25KG BOX WW"/>
        <s v="REGENT GR0 3 4X5KG BAG IN"/>
        <s v="REGENT (T) SC50 10X1L BOT IN"/>
        <s v="REGENT (T) SC50 20X250ML BOT IN"/>
        <s v="REGENT (T) SC50 20X500ML BOT IN"/>
        <s v="REGENT ULTRA GR0 6 5X4KG BAG IN"/>
        <s v="SECTIN WG60 50X100GR BAG IN"/>
        <s v="SECTIN WG60 20X600GR BAG IN"/>
        <s v="SENCOR WP70 60X100GR BAG IN"/>
        <s v="SIVANTO PRIME SL200 10X1L BOT IN"/>
        <s v="SIVANTO PRIME SL200 40X250ML BOT IN"/>
        <s v="SIVANTO PRIME SL200 20X500ML BOT IN"/>
        <s v="SOLOMON OD300 10X1L BOT IN"/>
        <s v="SOLOMON OD300 40X250ML BOT IN"/>
        <s v="SOLOMON OD300 20X500ML BOT IN"/>
        <s v="SPINTOR SC495 20X75ML BOT IN"/>
        <s v="TOPSTAR (T) WP80 10X(10X35GR) BOX IN"/>
        <s v="VELUM PRIME SC400 20X500ML BOT IN"/>
        <s v="WHIPSUPER (T) EC90 40X250ML BOT IN"/>
        <s v="WHIPSUPER (T) EC90 20X500ML BOT IN"/>
        <s v="AMBITION 10X1L BOT IN"/>
        <s v="AMBITION 20X500ML BOT IN"/>
        <s v="ALIETTE WP80 10X1KG BAG IN" u="1"/>
        <s v="ALIETTE WP80 40X100GR BAG IN" u="1"/>
        <s v="FAME (T) SC480 10X(20X10ML) BOT IN" u="1"/>
        <s v="ADMIRE WG70 125X(8X2GR) BAG IN" u="1"/>
        <s v="CONFIDOR (T) SL200 100X50ML BOT IN" u="1"/>
        <s v="CONFIDOR (T) SL200 20X250ML BOT IN" u="1"/>
        <s v="CONFIDOR (T) SL200 20X500ML BOT IN" u="1"/>
        <s v="JUMP WG80 160X(10X2GR) BAG IN" u="1"/>
        <s v="MOVENTO ENERGY SC240 50X100ML BOT IN" u="1"/>
        <s v="PLANOFIX SL45 10X1L BOT IN" u="1"/>
        <s v="NATIVO WG75 100X50GR BAG IN" u="1"/>
        <s v="CONFIDOR (T) SL200 10X1L BOT IN" u="1"/>
        <s v="COUNCIL ACTIV WG30 12X(5X90GR) BOX IN" u="1"/>
        <s v="DECIS EC 28 20X500ML BOT IN" u="1"/>
        <s v="DECIS EC101-2 100X50ML BOT IN" u="1"/>
        <s v="PLANOFIX SL4 5 20X500ML BOT IN" u="1"/>
        <s v="RICESTAR EC69 10X1L BOT IN" u="1"/>
        <s v="REGENT (T) SC50 50X100ML BOT IN" u="1"/>
        <s v="ANTRACOL (T) WP70 50X100GR BAG IN" u="1"/>
        <e v="#N/A" u="1"/>
        <s v="SOLOMON OD300 50X100ML BOT IN" u="1"/>
        <s v="AMBITION 40X250ML BOT IN" u="1"/>
        <s v="ALION PLUS SC560 4X5L BOT IN" u="1"/>
        <s v="LAUDIS SC630 10X57.5ML BOT IN" u="1"/>
        <s v="VELUM PRIME SC400 40X250ML BOT IN" u="1"/>
        <s v="RICESTAR EC69 20X500ML BOT IN" u="1"/>
        <s v="RICESTAR EC69 40X250ML BOT IN" u="1"/>
        <s v="WHIPSUPER (T) EC90 50X100ML BOT IN" u="1"/>
        <s v="ALANTO (T) SC240 50X100ML BOT IN" u="1"/>
        <s v="DECIS EC 28 10X1L BOT IN" u="1"/>
        <s v="ETHREL SL39 50X100ML BOT IN" u="1"/>
        <s v="INFINITO SC687 5 20X500ML BOT IN" u="1"/>
        <s v="PROFILER WG71 11 20X250GR BAG IN" u="1"/>
        <s v="GLAMORE WG80 20X100GR BOT IN" u="1"/>
        <s v="LUNA EXPERIENCE SC400 50X100ML BOT IN" u="1"/>
        <s v="LARVIN (T) WP75 40X1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s v="Admire        150gms"/>
    <n v="30"/>
    <n v="210"/>
    <n v="135"/>
    <n v="105"/>
    <s v="Admire 150gms-No`s"/>
    <x v="0"/>
  </r>
  <r>
    <s v="Admire    30gms"/>
    <m/>
    <n v="600"/>
    <n v="285"/>
    <n v="315"/>
    <s v="Admire 30gms-No`s"/>
    <x v="1"/>
  </r>
  <r>
    <s v="Admire      75gms"/>
    <m/>
    <n v="900"/>
    <n v="540"/>
    <n v="360"/>
    <s v="Admire 75gms-No`s"/>
    <x v="2"/>
  </r>
  <r>
    <s v="Alanto       1lt"/>
    <m/>
    <n v="50"/>
    <n v="10"/>
    <n v="40"/>
    <s v="Alanto 1lt-No`s"/>
    <x v="3"/>
  </r>
  <r>
    <s v="Alanto    250ml"/>
    <m/>
    <n v="600"/>
    <n v="600"/>
    <m/>
    <s v="Alanto 250ml-No`s"/>
    <x v="4"/>
  </r>
  <r>
    <s v="Alanto      500ml"/>
    <m/>
    <n v="260"/>
    <n v="260"/>
    <m/>
    <s v="Alanto 500ml-Nos."/>
    <x v="5"/>
  </r>
  <r>
    <s v="Aliette     250gms"/>
    <m/>
    <n v="320"/>
    <n v="300"/>
    <n v="20"/>
    <s v="Aliette 250gms-No`s"/>
    <x v="6"/>
  </r>
  <r>
    <s v="Aliette       500gms"/>
    <m/>
    <n v="80"/>
    <n v="75"/>
    <n v="5"/>
    <s v="Aliette 500gms-No`s"/>
    <x v="7"/>
  </r>
  <r>
    <s v="Antracal     1kg"/>
    <n v="20"/>
    <n v="600"/>
    <n v="590"/>
    <n v="30"/>
    <s v="Antracal 1kg-No`s"/>
    <x v="8"/>
  </r>
  <r>
    <s v="Antracal   250gms"/>
    <n v="80"/>
    <n v="1040"/>
    <n v="920"/>
    <n v="200"/>
    <s v="Antracal 250gms-No`s"/>
    <x v="9"/>
  </r>
  <r>
    <s v="Antracal     500gms"/>
    <m/>
    <n v="1420"/>
    <n v="1320"/>
    <n v="100"/>
    <s v="Antracal 500gms-No`s"/>
    <x v="10"/>
  </r>
  <r>
    <s v="Belt Expert     100ml"/>
    <m/>
    <n v="1650"/>
    <n v="1590"/>
    <n v="60"/>
    <s v="Belt Expert 100ml-No`s"/>
    <x v="11"/>
  </r>
  <r>
    <s v="Belt Expert   250ml"/>
    <m/>
    <m/>
    <m/>
    <m/>
    <s v="Belt Expert 250ml-No`s"/>
    <x v="12"/>
  </r>
  <r>
    <s v="Buonos      1lt"/>
    <m/>
    <n v="80"/>
    <n v="40"/>
    <n v="40"/>
    <s v="Buonos 1lt-No`s"/>
    <x v="13"/>
  </r>
  <r>
    <s v="Buonos     250ml"/>
    <m/>
    <n v="120"/>
    <n v="10"/>
    <n v="110"/>
    <s v="Buonos 250ml-No`s"/>
    <x v="13"/>
  </r>
  <r>
    <s v="Buonos   500ml"/>
    <m/>
    <n v="60"/>
    <n v="40"/>
    <n v="20"/>
    <s v="Buonos 500ml-No`s"/>
    <x v="13"/>
  </r>
  <r>
    <s v="Confidor      100ml"/>
    <m/>
    <m/>
    <m/>
    <m/>
    <s v="Confidor 100ml-No`s"/>
    <x v="14"/>
  </r>
  <r>
    <s v="Confidor Super  100Ml"/>
    <n v="210"/>
    <n v="1650"/>
    <n v="1415"/>
    <n v="445"/>
    <s v="Confidor Super 100Ml-No`s"/>
    <x v="15"/>
  </r>
  <r>
    <s v="Confidor Super     250Ml"/>
    <n v="35"/>
    <n v="700"/>
    <n v="595"/>
    <n v="140"/>
    <s v="Confidor Super 250Ml-No`s"/>
    <x v="16"/>
  </r>
  <r>
    <s v="Confidor Super       500ml"/>
    <m/>
    <n v="40"/>
    <n v="40"/>
    <m/>
    <s v="Confidor Super 500ml-No`s"/>
    <x v="17"/>
  </r>
  <r>
    <s v="Confidor Super      50ml"/>
    <n v="15"/>
    <n v="300"/>
    <n v="235"/>
    <n v="80"/>
    <s v="Confidor Super 50ml-No`s"/>
    <x v="18"/>
  </r>
  <r>
    <s v="Decies         100ml"/>
    <m/>
    <n v="1900"/>
    <n v="1610"/>
    <n v="290"/>
    <s v="Decies 100ml-No`s"/>
    <x v="19"/>
  </r>
  <r>
    <s v="Decies     250ml"/>
    <n v="60"/>
    <n v="520"/>
    <n v="480"/>
    <n v="100"/>
    <s v="Decies 250ml-No`s"/>
    <x v="20"/>
  </r>
  <r>
    <s v="Ethrel  1lt"/>
    <m/>
    <m/>
    <m/>
    <m/>
    <s v="Ethrel 1lt-No`s"/>
    <x v="21"/>
  </r>
  <r>
    <s v="Ethrel    500ml"/>
    <m/>
    <m/>
    <m/>
    <m/>
    <s v="Ethrel 500ml-No`s"/>
    <x v="22"/>
  </r>
  <r>
    <s v="Evergol Xtend    100ml"/>
    <n v="350"/>
    <n v="1650"/>
    <n v="1885"/>
    <n v="115"/>
    <s v="Evergol Xtend 100ml-No`s"/>
    <x v="23"/>
  </r>
  <r>
    <s v="Evergol Xtend    250 ML"/>
    <m/>
    <n v="560"/>
    <n v="450"/>
    <n v="110"/>
    <s v="Evergol Xtend 250 ML-No`s"/>
    <x v="24"/>
  </r>
  <r>
    <s v="Evergol Xtend   40ML"/>
    <n v="120"/>
    <m/>
    <n v="120"/>
    <m/>
    <s v="Evergol Xtend 40ML-No`s"/>
    <x v="25"/>
  </r>
  <r>
    <s v="Fame    100ml"/>
    <n v="7"/>
    <n v="100"/>
    <n v="100"/>
    <n v="7"/>
    <s v="Fame 100ml-No`s"/>
    <x v="26"/>
  </r>
  <r>
    <s v="Fame   250ml"/>
    <m/>
    <n v="8"/>
    <n v="8"/>
    <m/>
    <s v="Fame 250ml-No`s"/>
    <x v="27"/>
  </r>
  <r>
    <s v="Fame      50ml"/>
    <m/>
    <n v="120"/>
    <n v="100"/>
    <n v="20"/>
    <s v="Fame 50ml-No`s"/>
    <x v="28"/>
  </r>
  <r>
    <s v="Fenos Quick        100ml"/>
    <m/>
    <n v="250"/>
    <n v="250"/>
    <m/>
    <s v="Fenos Quick 100ml-No`s"/>
    <x v="29"/>
  </r>
  <r>
    <s v="Fenos Quick     250ml"/>
    <m/>
    <n v="40"/>
    <n v="40"/>
    <m/>
    <s v="Fenos Quick 250ml-No`s"/>
    <x v="30"/>
  </r>
  <r>
    <s v="Fitrest     100gms"/>
    <m/>
    <m/>
    <m/>
    <m/>
    <s v="Fitrest 100gms-No`s"/>
    <x v="31"/>
  </r>
  <r>
    <s v="Fitrest        250gms"/>
    <m/>
    <m/>
    <m/>
    <m/>
    <s v="Fitrest 250gms-No`s"/>
    <x v="32"/>
  </r>
  <r>
    <s v="Folicure         100ml"/>
    <m/>
    <m/>
    <m/>
    <m/>
    <s v="Folicure 100ml-No`s"/>
    <x v="33"/>
  </r>
  <r>
    <s v="Folicure       1lt"/>
    <n v="30"/>
    <n v="660"/>
    <n v="520"/>
    <n v="170"/>
    <s v="Folicure 1lt-No`s"/>
    <x v="34"/>
  </r>
  <r>
    <s v="Folicure   250ml"/>
    <m/>
    <n v="720"/>
    <n v="670"/>
    <n v="50"/>
    <s v="Folicure 250ml-No`s"/>
    <x v="35"/>
  </r>
  <r>
    <s v="Folicure    500ml"/>
    <m/>
    <n v="1620"/>
    <n v="1460"/>
    <n v="160"/>
    <s v="Folicure 500ml-No`s"/>
    <x v="36"/>
  </r>
  <r>
    <s v="Foost  250gms"/>
    <m/>
    <m/>
    <m/>
    <m/>
    <s v="Foost 250gms-No`s"/>
    <x v="37"/>
  </r>
  <r>
    <s v="Foost          500gms"/>
    <m/>
    <n v="144"/>
    <n v="48"/>
    <n v="96"/>
    <s v="Foost 500gms-No`s"/>
    <x v="38"/>
  </r>
  <r>
    <s v="Gaucho   100ml"/>
    <n v="30"/>
    <n v="1650"/>
    <n v="1680"/>
    <m/>
    <s v="Gaucho 100ml-No`s"/>
    <x v="39"/>
  </r>
  <r>
    <s v="Gaucho     1lt"/>
    <m/>
    <m/>
    <m/>
    <m/>
    <s v="Gaucho 1lt-No`s"/>
    <x v="40"/>
  </r>
  <r>
    <s v="Gaucho    250ml"/>
    <n v="130"/>
    <n v="200"/>
    <n v="120"/>
    <n v="210"/>
    <s v="Gaucho 250ml-No`s"/>
    <x v="41"/>
  </r>
  <r>
    <s v="Gaucho        50ml"/>
    <n v="117"/>
    <n v="1500"/>
    <n v="1301"/>
    <n v="316"/>
    <s v="Gaucho 50ml-No`s"/>
    <x v="42"/>
  </r>
  <r>
    <s v="Glamore       50gms"/>
    <n v="32"/>
    <m/>
    <m/>
    <n v="32"/>
    <s v="Glamore 50gms-No`s"/>
    <x v="43"/>
  </r>
  <r>
    <s v="Infinito    100ml"/>
    <m/>
    <n v="100"/>
    <n v="80"/>
    <n v="20"/>
    <s v="Infinito 100ml-No`s"/>
    <x v="44"/>
  </r>
  <r>
    <s v="Infinito   1lt"/>
    <m/>
    <n v="80"/>
    <n v="80"/>
    <m/>
    <s v="Infinito 1lt-No`s"/>
    <x v="45"/>
  </r>
  <r>
    <s v="Jump        100gms"/>
    <m/>
    <n v="360"/>
    <n v="270"/>
    <n v="90"/>
    <s v="Jump 100gms-No`s"/>
    <x v="46"/>
  </r>
  <r>
    <s v="Jump    40gms"/>
    <n v="30"/>
    <n v="2320"/>
    <n v="2140"/>
    <n v="210"/>
    <s v="Jump 40gms-No`s"/>
    <x v="47"/>
  </r>
  <r>
    <s v="Larvin     1kg"/>
    <n v="10"/>
    <n v="140"/>
    <n v="130"/>
    <n v="20"/>
    <s v="Larvin 1kg-No`s"/>
    <x v="48"/>
  </r>
  <r>
    <s v="Larvin        250gms"/>
    <n v="59"/>
    <n v="600"/>
    <n v="539"/>
    <n v="120"/>
    <s v="Larvin 250gms-No`s"/>
    <x v="49"/>
  </r>
  <r>
    <s v="Larvin   500gms"/>
    <n v="20"/>
    <n v="460"/>
    <n v="370"/>
    <n v="110"/>
    <s v="Larvin 500gms-No`s"/>
    <x v="50"/>
  </r>
  <r>
    <s v="Laudis   115 Ml"/>
    <m/>
    <n v="256"/>
    <n v="240"/>
    <n v="16"/>
    <s v="Laudis 115 Ml-No`s"/>
    <x v="51"/>
  </r>
  <r>
    <s v="Laudis      230ml"/>
    <m/>
    <m/>
    <m/>
    <m/>
    <s v="Laudis 230ml-No`s"/>
    <x v="52"/>
  </r>
  <r>
    <s v="Lesenta      100gms"/>
    <m/>
    <m/>
    <m/>
    <m/>
    <s v="Lesenta 100gms-No`s"/>
    <x v="53"/>
  </r>
  <r>
    <s v="Lesenta 40gms"/>
    <m/>
    <m/>
    <m/>
    <m/>
    <s v="Lesenta 40gms-No`s"/>
    <x v="54"/>
  </r>
  <r>
    <s v="Luna Experence  250ml"/>
    <n v="50"/>
    <n v="3360"/>
    <n v="3280"/>
    <n v="130"/>
    <s v="Luna Experence 250ml-No`s"/>
    <x v="55"/>
  </r>
  <r>
    <s v="Luna Experiance   1lt"/>
    <m/>
    <n v="1060"/>
    <n v="960"/>
    <n v="100"/>
    <s v="Luna Experiance 1lt-No`s"/>
    <x v="56"/>
  </r>
  <r>
    <s v="Melody Duo    400gms"/>
    <m/>
    <n v="10"/>
    <n v="5"/>
    <n v="5"/>
    <s v="Melody Duo 400gms-No`s"/>
    <x v="57"/>
  </r>
  <r>
    <s v="Melody Duo       800gms"/>
    <m/>
    <n v="40"/>
    <n v="30"/>
    <n v="10"/>
    <s v="Melody Duo 800gms-No`s"/>
    <x v="58"/>
  </r>
  <r>
    <s v="Movento Energy     1lt"/>
    <m/>
    <n v="20"/>
    <n v="20"/>
    <m/>
    <s v="Movento Energy 1lt-No`s"/>
    <x v="59"/>
  </r>
  <r>
    <s v="Movento Energy    250ml"/>
    <m/>
    <n v="280"/>
    <n v="280"/>
    <m/>
    <s v="Movento Energy 250ml-No`s"/>
    <x v="60"/>
  </r>
  <r>
    <s v="Nativo     100gms"/>
    <n v="76"/>
    <n v="2600"/>
    <n v="2476"/>
    <n v="200"/>
    <s v="Nativo 100gms-No`s"/>
    <x v="61"/>
  </r>
  <r>
    <s v="Nativo         1kg"/>
    <n v="10"/>
    <n v="120"/>
    <n v="105"/>
    <n v="25"/>
    <s v="Nativo 1kg-No`s"/>
    <x v="62"/>
  </r>
  <r>
    <s v="Nativo         250gms"/>
    <n v="36"/>
    <n v="2960"/>
    <n v="2702"/>
    <n v="294"/>
    <s v="Nativo 250gms-No`s"/>
    <x v="63"/>
  </r>
  <r>
    <s v="Nativo           500gms"/>
    <n v="20"/>
    <n v="1020"/>
    <n v="940"/>
    <n v="100"/>
    <s v="Nativo 500gms-No`s"/>
    <x v="64"/>
  </r>
  <r>
    <s v="Oberon  100ml"/>
    <m/>
    <m/>
    <m/>
    <m/>
    <s v="Oberon 100ml-No`s"/>
    <x v="65"/>
  </r>
  <r>
    <s v="Oberon     200ml"/>
    <m/>
    <n v="2400"/>
    <n v="2400"/>
    <m/>
    <s v="Oberon 200ml-No`s"/>
    <x v="66"/>
  </r>
  <r>
    <s v="Oberon    500ml"/>
    <n v="5"/>
    <n v="600"/>
    <n v="605"/>
    <m/>
    <s v="Oberon 500ml-No`s"/>
    <x v="67"/>
  </r>
  <r>
    <s v="Planofix          100ml"/>
    <m/>
    <n v="3100"/>
    <n v="2950"/>
    <n v="150"/>
    <s v="Planofix 100ml-No`s"/>
    <x v="68"/>
  </r>
  <r>
    <s v="Planofix          250ml"/>
    <n v="10"/>
    <m/>
    <m/>
    <n v="10"/>
    <s v="Planofix 250ml-No`s"/>
    <x v="69"/>
  </r>
  <r>
    <s v="Profiler   1kg"/>
    <m/>
    <n v="20"/>
    <n v="20"/>
    <m/>
    <s v="Profiler 1kg-No`s"/>
    <x v="70"/>
  </r>
  <r>
    <s v="Raxil       100gms"/>
    <m/>
    <m/>
    <m/>
    <m/>
    <s v="Raxil 100gms-No`s"/>
    <x v="71"/>
  </r>
  <r>
    <s v="Raxil Easy    100ml"/>
    <m/>
    <m/>
    <m/>
    <m/>
    <s v="Raxil Easy 100ml-No`s"/>
    <x v="72"/>
  </r>
  <r>
    <s v="Raxil Easy   50ml"/>
    <n v="236"/>
    <m/>
    <m/>
    <n v="236"/>
    <s v="Raxil Easy 50ml-No`s"/>
    <x v="73"/>
  </r>
  <r>
    <s v="Regent Gold  100ml"/>
    <m/>
    <m/>
    <m/>
    <m/>
    <s v="Regent Gold 100ml-No`s"/>
    <x v="74"/>
  </r>
  <r>
    <s v="Regent Gold         250ml"/>
    <m/>
    <m/>
    <m/>
    <m/>
    <s v="Regent Gold 250ml-No`s"/>
    <x v="75"/>
  </r>
  <r>
    <s v="Regent Gold  500ml"/>
    <m/>
    <m/>
    <m/>
    <m/>
    <s v="Regent Gold 500ml-No`s"/>
    <x v="76"/>
  </r>
  <r>
    <s v="Regent Gr     1kg"/>
    <m/>
    <m/>
    <m/>
    <m/>
    <s v="Regent Gr 1kg-No`s"/>
    <x v="77"/>
  </r>
  <r>
    <s v="Regent Gr     25kgs"/>
    <n v="1"/>
    <m/>
    <m/>
    <n v="1"/>
    <s v="Regent Gr 25kgs-No`s"/>
    <x v="78"/>
  </r>
  <r>
    <s v="Regent Gr     5kgs"/>
    <m/>
    <n v="500"/>
    <n v="312"/>
    <n v="188"/>
    <s v="Regent Gr 5kgs-No`s"/>
    <x v="79"/>
  </r>
  <r>
    <s v="Regent Sc    1lt"/>
    <n v="20"/>
    <n v="400"/>
    <n v="365"/>
    <n v="55"/>
    <s v="Regent Sc 1lt-No`s"/>
    <x v="80"/>
  </r>
  <r>
    <s v="Regent Sc      250ml"/>
    <m/>
    <n v="400"/>
    <n v="380"/>
    <n v="20"/>
    <s v="Regent Sc 250ml-No`s"/>
    <x v="81"/>
  </r>
  <r>
    <s v="Regent Sc   500ml"/>
    <m/>
    <n v="600"/>
    <n v="530"/>
    <n v="70"/>
    <s v="Regent Sc 500ml-No`s"/>
    <x v="82"/>
  </r>
  <r>
    <s v="Regent Ultra  4KGS"/>
    <m/>
    <n v="540"/>
    <n v="500"/>
    <n v="40"/>
    <s v="Regent Ultra 4KGS-No`s"/>
    <x v="83"/>
  </r>
  <r>
    <s v="Section  100gms"/>
    <m/>
    <m/>
    <m/>
    <m/>
    <s v="Section 100gms-No`s"/>
    <x v="84"/>
  </r>
  <r>
    <s v="Section         600gms"/>
    <m/>
    <m/>
    <m/>
    <m/>
    <s v="Section 600gms-No`s"/>
    <x v="85"/>
  </r>
  <r>
    <s v="Sencor      100gms"/>
    <n v="30"/>
    <n v="360"/>
    <n v="370"/>
    <n v="20"/>
    <s v="Sencor 100gms-No`s"/>
    <x v="86"/>
  </r>
  <r>
    <s v="Sivanto Prime       1lt"/>
    <m/>
    <n v="40"/>
    <n v="40"/>
    <m/>
    <s v="Sivanto Prime 1lt-No`s"/>
    <x v="87"/>
  </r>
  <r>
    <s v="Sivanto Prime     250ml"/>
    <m/>
    <m/>
    <m/>
    <m/>
    <s v="Sivanto Prime 250ml-No`s"/>
    <x v="88"/>
  </r>
  <r>
    <s v="Sivanto Prime       500ml"/>
    <m/>
    <n v="80"/>
    <n v="70"/>
    <n v="10"/>
    <s v="Sivanto Prime 500ml-No`s"/>
    <x v="89"/>
  </r>
  <r>
    <s v="Solomon    1lt"/>
    <n v="10"/>
    <n v="100"/>
    <n v="60"/>
    <n v="50"/>
    <s v="Solomon 1lt-No`s"/>
    <x v="90"/>
  </r>
  <r>
    <s v="Solomon    250ml"/>
    <m/>
    <n v="920"/>
    <n v="820"/>
    <n v="100"/>
    <s v="Solomon 250ml-No`s"/>
    <x v="91"/>
  </r>
  <r>
    <s v="Solomon        500ml"/>
    <n v="60"/>
    <n v="400"/>
    <n v="420"/>
    <n v="40"/>
    <s v="Solomon 500ml-No`s"/>
    <x v="92"/>
  </r>
  <r>
    <s v="Spintor   75ml"/>
    <m/>
    <m/>
    <m/>
    <m/>
    <s v="Spintor 75ml-No`s"/>
    <x v="93"/>
  </r>
  <r>
    <s v="Topstar     35gms"/>
    <m/>
    <m/>
    <m/>
    <m/>
    <s v="Topstar 35gms-No`s"/>
    <x v="94"/>
  </r>
  <r>
    <s v="Velum Prime     500ml"/>
    <n v="8"/>
    <m/>
    <n v="6"/>
    <n v="2"/>
    <s v="Velum Prime 500ml-No`s"/>
    <x v="95"/>
  </r>
  <r>
    <s v="Whip Super       250ml"/>
    <m/>
    <m/>
    <m/>
    <m/>
    <s v="Whip Super 250ml-No`s"/>
    <x v="96"/>
  </r>
  <r>
    <s v="Whip Super         500ml"/>
    <m/>
    <m/>
    <m/>
    <m/>
    <s v="Whip Super 500ml-No`s"/>
    <x v="97"/>
  </r>
  <r>
    <s v="Ambition     1LT"/>
    <n v="100"/>
    <n v="550"/>
    <n v="570"/>
    <n v="80"/>
    <s v="Ambition 1LT-No`s"/>
    <x v="98"/>
  </r>
  <r>
    <s v="Ambition       500ml"/>
    <n v="20"/>
    <n v="800"/>
    <n v="480"/>
    <n v="340"/>
    <s v="Ambition 500ml-No`s"/>
    <x v="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0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0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8">
        <item m="1" x="103"/>
        <item m="1" x="119"/>
        <item m="1" x="128"/>
        <item m="1" x="101"/>
        <item m="1" x="100"/>
        <item x="6"/>
        <item x="7"/>
        <item m="1" x="122"/>
        <item x="98"/>
        <item m="1" x="121"/>
        <item x="99"/>
        <item m="1" x="118"/>
        <item x="8"/>
        <item x="9"/>
        <item x="10"/>
        <item x="11"/>
        <item x="14"/>
        <item m="1" x="111"/>
        <item m="1" x="105"/>
        <item m="1" x="106"/>
        <item m="1" x="104"/>
        <item x="15"/>
        <item x="16"/>
        <item x="17"/>
        <item x="18"/>
        <item m="1" x="112"/>
        <item x="19"/>
        <item m="1" x="129"/>
        <item x="20"/>
        <item m="1" x="113"/>
        <item m="1" x="114"/>
        <item m="1" x="130"/>
        <item x="21"/>
        <item x="22"/>
        <item x="23"/>
        <item x="25"/>
        <item m="1" x="102"/>
        <item x="28"/>
        <item x="29"/>
        <item x="33"/>
        <item x="34"/>
        <item x="35"/>
        <item x="36"/>
        <item x="37"/>
        <item x="38"/>
        <item x="39"/>
        <item x="41"/>
        <item x="42"/>
        <item m="1" x="133"/>
        <item x="43"/>
        <item x="44"/>
        <item x="45"/>
        <item m="1" x="131"/>
        <item m="1" x="107"/>
        <item x="47"/>
        <item m="1" x="135"/>
        <item x="48"/>
        <item x="49"/>
        <item x="50"/>
        <item x="51"/>
        <item x="52"/>
        <item m="1" x="123"/>
        <item x="53"/>
        <item x="54"/>
        <item m="1" x="134"/>
        <item x="57"/>
        <item m="1" x="136"/>
        <item x="58"/>
        <item m="1" x="108"/>
        <item x="60"/>
        <item x="61"/>
        <item x="62"/>
        <item x="63"/>
        <item x="64"/>
        <item m="1" x="110"/>
        <item x="65"/>
        <item x="66"/>
        <item x="67"/>
        <item x="68"/>
        <item m="1" x="109"/>
        <item x="69"/>
        <item m="1" x="115"/>
        <item m="1" x="132"/>
        <item x="74"/>
        <item x="75"/>
        <item x="77"/>
        <item x="78"/>
        <item x="79"/>
        <item m="1" x="117"/>
        <item x="80"/>
        <item x="81"/>
        <item x="82"/>
        <item x="83"/>
        <item m="1" x="116"/>
        <item m="1" x="126"/>
        <item m="1" x="125"/>
        <item x="84"/>
        <item x="85"/>
        <item x="86"/>
        <item m="1" x="120"/>
        <item x="90"/>
        <item x="91"/>
        <item x="92"/>
        <item x="93"/>
        <item m="1" x="124"/>
        <item m="1" x="127"/>
        <item x="96"/>
        <item x="97"/>
        <item x="0"/>
        <item x="1"/>
        <item x="2"/>
        <item x="3"/>
        <item x="4"/>
        <item x="5"/>
        <item x="12"/>
        <item x="13"/>
        <item x="24"/>
        <item x="26"/>
        <item x="27"/>
        <item x="30"/>
        <item x="31"/>
        <item x="32"/>
        <item x="40"/>
        <item x="46"/>
        <item x="55"/>
        <item x="56"/>
        <item x="59"/>
        <item x="70"/>
        <item x="71"/>
        <item x="72"/>
        <item x="73"/>
        <item x="76"/>
        <item x="87"/>
        <item x="88"/>
        <item x="89"/>
        <item x="94"/>
        <item x="95"/>
        <item t="default"/>
      </items>
    </pivotField>
  </pivotFields>
  <rowFields count="1">
    <field x="6"/>
  </rowFields>
  <rowItems count="101">
    <i>
      <x v="5"/>
    </i>
    <i>
      <x v="6"/>
    </i>
    <i>
      <x v="8"/>
    </i>
    <i>
      <x v="10"/>
    </i>
    <i>
      <x v="12"/>
    </i>
    <i>
      <x v="13"/>
    </i>
    <i>
      <x v="14"/>
    </i>
    <i>
      <x v="15"/>
    </i>
    <i>
      <x v="16"/>
    </i>
    <i>
      <x v="21"/>
    </i>
    <i>
      <x v="22"/>
    </i>
    <i>
      <x v="23"/>
    </i>
    <i>
      <x v="24"/>
    </i>
    <i>
      <x v="26"/>
    </i>
    <i>
      <x v="28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4"/>
    </i>
    <i>
      <x v="56"/>
    </i>
    <i>
      <x v="57"/>
    </i>
    <i>
      <x v="58"/>
    </i>
    <i>
      <x v="59"/>
    </i>
    <i>
      <x v="60"/>
    </i>
    <i>
      <x v="62"/>
    </i>
    <i>
      <x v="63"/>
    </i>
    <i>
      <x v="65"/>
    </i>
    <i>
      <x v="67"/>
    </i>
    <i>
      <x v="69"/>
    </i>
    <i>
      <x v="70"/>
    </i>
    <i>
      <x v="71"/>
    </i>
    <i>
      <x v="72"/>
    </i>
    <i>
      <x v="73"/>
    </i>
    <i>
      <x v="75"/>
    </i>
    <i>
      <x v="76"/>
    </i>
    <i>
      <x v="77"/>
    </i>
    <i>
      <x v="78"/>
    </i>
    <i>
      <x v="80"/>
    </i>
    <i>
      <x v="83"/>
    </i>
    <i>
      <x v="84"/>
    </i>
    <i>
      <x v="85"/>
    </i>
    <i>
      <x v="86"/>
    </i>
    <i>
      <x v="87"/>
    </i>
    <i>
      <x v="89"/>
    </i>
    <i>
      <x v="90"/>
    </i>
    <i>
      <x v="91"/>
    </i>
    <i>
      <x v="92"/>
    </i>
    <i>
      <x v="96"/>
    </i>
    <i>
      <x v="97"/>
    </i>
    <i>
      <x v="98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16"/>
  <sheetViews>
    <sheetView topLeftCell="A52" workbookViewId="0">
      <selection activeCell="L68" sqref="L68"/>
    </sheetView>
  </sheetViews>
  <sheetFormatPr defaultRowHeight="14.4" x14ac:dyDescent="0.3"/>
  <cols>
    <col min="1" max="1" width="19.44140625" bestFit="1" customWidth="1"/>
    <col min="6" max="7" width="8.88671875" style="61"/>
  </cols>
  <sheetData>
    <row r="1" spans="1:12" ht="15.6" x14ac:dyDescent="0.3">
      <c r="A1" s="68" t="s">
        <v>46</v>
      </c>
      <c r="B1" s="68"/>
      <c r="C1" s="68"/>
      <c r="D1" s="44"/>
      <c r="E1" s="44"/>
      <c r="F1"/>
      <c r="G1"/>
    </row>
    <row r="2" spans="1:12" x14ac:dyDescent="0.3">
      <c r="A2" s="69" t="s">
        <v>47</v>
      </c>
      <c r="B2" s="69"/>
      <c r="C2" s="69"/>
      <c r="D2" s="44"/>
      <c r="E2" s="44"/>
      <c r="F2"/>
      <c r="G2"/>
    </row>
    <row r="3" spans="1:12" x14ac:dyDescent="0.3">
      <c r="A3" s="69" t="s">
        <v>48</v>
      </c>
      <c r="B3" s="69"/>
      <c r="C3" s="69"/>
      <c r="D3" s="44"/>
      <c r="E3" s="44"/>
      <c r="F3"/>
      <c r="G3"/>
    </row>
    <row r="4" spans="1:12" x14ac:dyDescent="0.3">
      <c r="A4" s="69" t="s">
        <v>49</v>
      </c>
      <c r="B4" s="69"/>
      <c r="C4" s="69"/>
      <c r="D4" s="44"/>
      <c r="E4" s="44"/>
      <c r="F4"/>
      <c r="G4"/>
    </row>
    <row r="5" spans="1:12" x14ac:dyDescent="0.3">
      <c r="A5" s="70" t="s">
        <v>50</v>
      </c>
      <c r="B5" s="70"/>
      <c r="C5" s="70"/>
      <c r="D5" s="44"/>
      <c r="E5" s="44"/>
      <c r="F5"/>
      <c r="G5"/>
    </row>
    <row r="6" spans="1:12" ht="15.6" x14ac:dyDescent="0.3">
      <c r="A6" s="71" t="s">
        <v>51</v>
      </c>
      <c r="B6" s="71"/>
      <c r="C6" s="71"/>
      <c r="D6" s="44"/>
      <c r="E6" s="44"/>
      <c r="F6"/>
      <c r="G6"/>
    </row>
    <row r="7" spans="1:12" x14ac:dyDescent="0.3">
      <c r="A7" s="69" t="s">
        <v>20</v>
      </c>
      <c r="B7" s="69"/>
      <c r="C7" s="69"/>
      <c r="D7" s="44"/>
      <c r="E7" s="44"/>
      <c r="F7"/>
      <c r="G7"/>
    </row>
    <row r="8" spans="1:12" x14ac:dyDescent="0.3">
      <c r="A8" s="69" t="s">
        <v>52</v>
      </c>
      <c r="B8" s="69"/>
      <c r="C8" s="69"/>
      <c r="D8" s="44"/>
      <c r="E8" s="44"/>
      <c r="F8"/>
      <c r="G8"/>
    </row>
    <row r="9" spans="1:12" x14ac:dyDescent="0.3">
      <c r="A9" s="45" t="s">
        <v>53</v>
      </c>
      <c r="B9" s="72" t="s">
        <v>51</v>
      </c>
      <c r="C9" s="72"/>
      <c r="D9" s="72"/>
      <c r="E9" s="72"/>
      <c r="F9"/>
      <c r="G9"/>
    </row>
    <row r="10" spans="1:12" x14ac:dyDescent="0.3">
      <c r="A10" s="46" t="s">
        <v>53</v>
      </c>
      <c r="B10" s="73" t="s">
        <v>54</v>
      </c>
      <c r="C10" s="74"/>
      <c r="D10" s="74"/>
      <c r="E10" s="74"/>
      <c r="F10"/>
      <c r="G10"/>
    </row>
    <row r="11" spans="1:12" x14ac:dyDescent="0.3">
      <c r="A11" s="47" t="s">
        <v>21</v>
      </c>
      <c r="B11" s="75" t="s">
        <v>52</v>
      </c>
      <c r="C11" s="76"/>
      <c r="D11" s="76"/>
      <c r="E11" s="76"/>
      <c r="F11"/>
      <c r="G11"/>
    </row>
    <row r="12" spans="1:12" x14ac:dyDescent="0.3">
      <c r="A12" s="47" t="s">
        <v>53</v>
      </c>
      <c r="B12" s="77" t="s">
        <v>41</v>
      </c>
      <c r="C12" s="78"/>
      <c r="D12" s="78"/>
      <c r="E12" s="78"/>
      <c r="F12"/>
      <c r="G12"/>
    </row>
    <row r="13" spans="1:12" ht="24" x14ac:dyDescent="0.3">
      <c r="A13" s="47" t="s">
        <v>53</v>
      </c>
      <c r="B13" s="48" t="s">
        <v>22</v>
      </c>
      <c r="C13" s="48" t="s">
        <v>23</v>
      </c>
      <c r="D13" s="48" t="s">
        <v>24</v>
      </c>
      <c r="E13" s="48" t="s">
        <v>25</v>
      </c>
      <c r="F13"/>
      <c r="G13"/>
    </row>
    <row r="14" spans="1:12" ht="22.8" x14ac:dyDescent="0.3">
      <c r="A14" s="49" t="s">
        <v>53</v>
      </c>
      <c r="B14" s="50" t="s">
        <v>26</v>
      </c>
      <c r="C14" s="50" t="s">
        <v>26</v>
      </c>
      <c r="D14" s="50" t="s">
        <v>26</v>
      </c>
      <c r="E14" s="50" t="s">
        <v>26</v>
      </c>
      <c r="F14" s="79" t="s">
        <v>55</v>
      </c>
      <c r="G14" s="80" t="s">
        <v>56</v>
      </c>
      <c r="H14" s="80" t="s">
        <v>57</v>
      </c>
      <c r="I14" s="80" t="s">
        <v>56</v>
      </c>
      <c r="J14" s="80" t="s">
        <v>58</v>
      </c>
      <c r="K14" s="80" t="s">
        <v>56</v>
      </c>
      <c r="L14" s="80" t="s">
        <v>59</v>
      </c>
    </row>
    <row r="15" spans="1:12" x14ac:dyDescent="0.3">
      <c r="A15" s="81" t="s">
        <v>60</v>
      </c>
      <c r="B15" s="82">
        <v>30</v>
      </c>
      <c r="C15" s="82">
        <v>210</v>
      </c>
      <c r="D15" s="82">
        <v>135</v>
      </c>
      <c r="E15" s="82">
        <v>105</v>
      </c>
      <c r="F15">
        <f>IFERROR(VLOOKUP(A15,[3]SP!$A:$B,2,0),0)</f>
        <v>135</v>
      </c>
      <c r="G15" s="83">
        <f>D15-F15</f>
        <v>0</v>
      </c>
      <c r="H15">
        <f>IFERROR(VLOOKUP(A15,[3]PP!$A:$B,2,0),0)</f>
        <v>210</v>
      </c>
      <c r="I15" s="83">
        <f>C15-H15</f>
        <v>0</v>
      </c>
      <c r="J15" s="83">
        <f>B15+H15-F15</f>
        <v>105</v>
      </c>
      <c r="K15" s="84">
        <f>E15-J15</f>
        <v>0</v>
      </c>
    </row>
    <row r="16" spans="1:12" x14ac:dyDescent="0.3">
      <c r="A16" s="81" t="s">
        <v>61</v>
      </c>
      <c r="B16" s="85"/>
      <c r="C16" s="82">
        <v>600</v>
      </c>
      <c r="D16" s="82">
        <v>285</v>
      </c>
      <c r="E16" s="82">
        <v>315</v>
      </c>
      <c r="F16">
        <f>IFERROR(VLOOKUP(A16,[3]SP!$A:$B,2,0),0)</f>
        <v>285</v>
      </c>
      <c r="G16" s="83">
        <f t="shared" ref="G16:G79" si="0">D16-F16</f>
        <v>0</v>
      </c>
      <c r="H16">
        <f>IFERROR(VLOOKUP(A16,[3]PP!$A:$B,2,0),0)</f>
        <v>600</v>
      </c>
      <c r="I16" s="83">
        <f t="shared" ref="I16:I79" si="1">C16-H16</f>
        <v>0</v>
      </c>
      <c r="J16" s="83">
        <f t="shared" ref="J16:J79" si="2">B16+H16-F16</f>
        <v>315</v>
      </c>
      <c r="K16" s="84">
        <f t="shared" ref="K16:K79" si="3">E16-J16</f>
        <v>0</v>
      </c>
    </row>
    <row r="17" spans="1:11" x14ac:dyDescent="0.3">
      <c r="A17" s="81" t="s">
        <v>62</v>
      </c>
      <c r="B17" s="85"/>
      <c r="C17" s="82">
        <v>900</v>
      </c>
      <c r="D17" s="82">
        <v>540</v>
      </c>
      <c r="E17" s="82">
        <v>360</v>
      </c>
      <c r="F17">
        <f>IFERROR(VLOOKUP(A17,[3]SP!$A:$B,2,0),0)</f>
        <v>540</v>
      </c>
      <c r="G17" s="83">
        <f t="shared" si="0"/>
        <v>0</v>
      </c>
      <c r="H17">
        <f>IFERROR(VLOOKUP(A17,[3]PP!$A:$B,2,0),0)</f>
        <v>900</v>
      </c>
      <c r="I17" s="83">
        <f t="shared" si="1"/>
        <v>0</v>
      </c>
      <c r="J17" s="83">
        <f t="shared" si="2"/>
        <v>360</v>
      </c>
      <c r="K17" s="84">
        <f t="shared" si="3"/>
        <v>0</v>
      </c>
    </row>
    <row r="18" spans="1:11" x14ac:dyDescent="0.3">
      <c r="A18" s="81" t="s">
        <v>63</v>
      </c>
      <c r="B18" s="85"/>
      <c r="C18" s="82">
        <v>50</v>
      </c>
      <c r="D18" s="82">
        <v>10</v>
      </c>
      <c r="E18" s="82">
        <v>40</v>
      </c>
      <c r="F18">
        <f>IFERROR(VLOOKUP(A18,[3]SP!$A:$B,2,0),0)</f>
        <v>10</v>
      </c>
      <c r="G18" s="83">
        <f t="shared" si="0"/>
        <v>0</v>
      </c>
      <c r="H18">
        <f>IFERROR(VLOOKUP(A18,[3]PP!$A:$B,2,0),0)</f>
        <v>50</v>
      </c>
      <c r="I18" s="83">
        <f t="shared" si="1"/>
        <v>0</v>
      </c>
      <c r="J18" s="83">
        <f t="shared" si="2"/>
        <v>40</v>
      </c>
      <c r="K18" s="84">
        <f t="shared" si="3"/>
        <v>0</v>
      </c>
    </row>
    <row r="19" spans="1:11" x14ac:dyDescent="0.3">
      <c r="A19" s="81" t="s">
        <v>64</v>
      </c>
      <c r="B19" s="85"/>
      <c r="C19" s="82">
        <v>600</v>
      </c>
      <c r="D19" s="82">
        <v>600</v>
      </c>
      <c r="E19" s="85"/>
      <c r="F19">
        <f>IFERROR(VLOOKUP(A19,[3]SP!$A:$B,2,0),0)</f>
        <v>600</v>
      </c>
      <c r="G19" s="83">
        <f t="shared" si="0"/>
        <v>0</v>
      </c>
      <c r="H19">
        <f>IFERROR(VLOOKUP(A19,[3]PP!$A:$B,2,0),0)</f>
        <v>600</v>
      </c>
      <c r="I19" s="83">
        <f t="shared" si="1"/>
        <v>0</v>
      </c>
      <c r="J19" s="83">
        <f t="shared" si="2"/>
        <v>0</v>
      </c>
      <c r="K19" s="84">
        <f t="shared" si="3"/>
        <v>0</v>
      </c>
    </row>
    <row r="20" spans="1:11" x14ac:dyDescent="0.3">
      <c r="A20" s="81" t="s">
        <v>65</v>
      </c>
      <c r="B20" s="85"/>
      <c r="C20" s="82">
        <v>260</v>
      </c>
      <c r="D20" s="82">
        <v>260</v>
      </c>
      <c r="E20" s="85"/>
      <c r="F20">
        <f>IFERROR(VLOOKUP(A20,[3]SP!$A:$B,2,0),0)</f>
        <v>260</v>
      </c>
      <c r="G20" s="83">
        <f t="shared" si="0"/>
        <v>0</v>
      </c>
      <c r="H20">
        <f>IFERROR(VLOOKUP(A20,[3]PP!$A:$B,2,0),0)</f>
        <v>260</v>
      </c>
      <c r="I20" s="83">
        <f t="shared" si="1"/>
        <v>0</v>
      </c>
      <c r="J20" s="83">
        <f t="shared" si="2"/>
        <v>0</v>
      </c>
      <c r="K20" s="84">
        <f t="shared" si="3"/>
        <v>0</v>
      </c>
    </row>
    <row r="21" spans="1:11" x14ac:dyDescent="0.3">
      <c r="A21" s="81" t="s">
        <v>66</v>
      </c>
      <c r="B21" s="85"/>
      <c r="C21" s="82">
        <v>320</v>
      </c>
      <c r="D21" s="82">
        <v>300</v>
      </c>
      <c r="E21" s="82">
        <v>20</v>
      </c>
      <c r="F21">
        <f>IFERROR(VLOOKUP(A21,[3]SP!$A:$B,2,0),0)</f>
        <v>300</v>
      </c>
      <c r="G21" s="83">
        <f t="shared" si="0"/>
        <v>0</v>
      </c>
      <c r="H21">
        <f>IFERROR(VLOOKUP(A21,[3]PP!$A:$B,2,0),0)</f>
        <v>320</v>
      </c>
      <c r="I21" s="83">
        <f t="shared" si="1"/>
        <v>0</v>
      </c>
      <c r="J21" s="83">
        <f t="shared" si="2"/>
        <v>20</v>
      </c>
      <c r="K21" s="84">
        <f t="shared" si="3"/>
        <v>0</v>
      </c>
    </row>
    <row r="22" spans="1:11" x14ac:dyDescent="0.3">
      <c r="A22" s="81" t="s">
        <v>67</v>
      </c>
      <c r="B22" s="85"/>
      <c r="C22" s="82">
        <v>80</v>
      </c>
      <c r="D22" s="82">
        <v>75</v>
      </c>
      <c r="E22" s="82">
        <v>5</v>
      </c>
      <c r="F22">
        <f>IFERROR(VLOOKUP(A22,[3]SP!$A:$B,2,0),0)</f>
        <v>75</v>
      </c>
      <c r="G22" s="83">
        <f t="shared" si="0"/>
        <v>0</v>
      </c>
      <c r="H22">
        <f>IFERROR(VLOOKUP(A22,[3]PP!$A:$B,2,0),0)</f>
        <v>80</v>
      </c>
      <c r="I22" s="83">
        <f t="shared" si="1"/>
        <v>0</v>
      </c>
      <c r="J22" s="83">
        <f t="shared" si="2"/>
        <v>5</v>
      </c>
      <c r="K22" s="84">
        <f t="shared" si="3"/>
        <v>0</v>
      </c>
    </row>
    <row r="23" spans="1:11" x14ac:dyDescent="0.3">
      <c r="A23" s="81" t="s">
        <v>68</v>
      </c>
      <c r="B23" s="82">
        <v>20</v>
      </c>
      <c r="C23" s="82">
        <v>600</v>
      </c>
      <c r="D23" s="82">
        <v>590</v>
      </c>
      <c r="E23" s="82">
        <v>30</v>
      </c>
      <c r="F23">
        <f>IFERROR(VLOOKUP(A23,[3]SP!$A:$B,2,0),0)</f>
        <v>590</v>
      </c>
      <c r="G23" s="83">
        <f t="shared" si="0"/>
        <v>0</v>
      </c>
      <c r="H23">
        <f>IFERROR(VLOOKUP(A23,[3]PP!$A:$B,2,0),0)</f>
        <v>600</v>
      </c>
      <c r="I23" s="83">
        <f t="shared" si="1"/>
        <v>0</v>
      </c>
      <c r="J23" s="83">
        <f t="shared" si="2"/>
        <v>30</v>
      </c>
      <c r="K23" s="84">
        <f t="shared" si="3"/>
        <v>0</v>
      </c>
    </row>
    <row r="24" spans="1:11" x14ac:dyDescent="0.3">
      <c r="A24" s="81" t="s">
        <v>69</v>
      </c>
      <c r="B24" s="82">
        <v>80</v>
      </c>
      <c r="C24" s="82">
        <v>1040</v>
      </c>
      <c r="D24" s="82">
        <v>920</v>
      </c>
      <c r="E24" s="82">
        <v>200</v>
      </c>
      <c r="F24">
        <f>IFERROR(VLOOKUP(A24,[3]SP!$A:$B,2,0),0)</f>
        <v>920</v>
      </c>
      <c r="G24" s="83">
        <f t="shared" si="0"/>
        <v>0</v>
      </c>
      <c r="H24">
        <f>IFERROR(VLOOKUP(A24,[3]PP!$A:$B,2,0),0)</f>
        <v>1040</v>
      </c>
      <c r="I24" s="83">
        <f t="shared" si="1"/>
        <v>0</v>
      </c>
      <c r="J24" s="83">
        <f t="shared" si="2"/>
        <v>200</v>
      </c>
      <c r="K24" s="84">
        <f t="shared" si="3"/>
        <v>0</v>
      </c>
    </row>
    <row r="25" spans="1:11" x14ac:dyDescent="0.3">
      <c r="A25" s="81" t="s">
        <v>70</v>
      </c>
      <c r="B25" s="85"/>
      <c r="C25" s="82">
        <v>1420</v>
      </c>
      <c r="D25" s="82">
        <v>1320</v>
      </c>
      <c r="E25" s="82">
        <v>100</v>
      </c>
      <c r="F25">
        <f>IFERROR(VLOOKUP(A25,[3]SP!$A:$B,2,0),0)</f>
        <v>1320</v>
      </c>
      <c r="G25" s="83">
        <f t="shared" si="0"/>
        <v>0</v>
      </c>
      <c r="H25">
        <f>IFERROR(VLOOKUP(A25,[3]PP!$A:$B,2,0),0)</f>
        <v>1420</v>
      </c>
      <c r="I25" s="83">
        <f t="shared" si="1"/>
        <v>0</v>
      </c>
      <c r="J25" s="83">
        <f t="shared" si="2"/>
        <v>100</v>
      </c>
      <c r="K25" s="84">
        <f t="shared" si="3"/>
        <v>0</v>
      </c>
    </row>
    <row r="26" spans="1:11" x14ac:dyDescent="0.3">
      <c r="A26" s="81" t="s">
        <v>71</v>
      </c>
      <c r="B26" s="85"/>
      <c r="C26" s="82">
        <v>1650</v>
      </c>
      <c r="D26" s="82">
        <v>1590</v>
      </c>
      <c r="E26" s="82">
        <v>60</v>
      </c>
      <c r="F26">
        <f>IFERROR(VLOOKUP(A26,[3]SP!$A:$B,2,0),0)</f>
        <v>1590</v>
      </c>
      <c r="G26" s="83">
        <f t="shared" si="0"/>
        <v>0</v>
      </c>
      <c r="H26">
        <f>IFERROR(VLOOKUP(A26,[3]PP!$A:$B,2,0),0)</f>
        <v>1650</v>
      </c>
      <c r="I26" s="83">
        <f t="shared" si="1"/>
        <v>0</v>
      </c>
      <c r="J26" s="83">
        <f t="shared" si="2"/>
        <v>60</v>
      </c>
      <c r="K26" s="84">
        <f t="shared" si="3"/>
        <v>0</v>
      </c>
    </row>
    <row r="27" spans="1:11" x14ac:dyDescent="0.3">
      <c r="A27" s="81" t="s">
        <v>72</v>
      </c>
      <c r="B27" s="85"/>
      <c r="C27" s="85"/>
      <c r="D27" s="85"/>
      <c r="E27" s="85"/>
      <c r="F27">
        <f>IFERROR(VLOOKUP(A27,[3]SP!$A:$B,2,0),0)</f>
        <v>0</v>
      </c>
      <c r="G27" s="83">
        <f t="shared" si="0"/>
        <v>0</v>
      </c>
      <c r="H27">
        <f>IFERROR(VLOOKUP(A27,[3]PP!$A:$B,2,0),0)</f>
        <v>0</v>
      </c>
      <c r="I27" s="83">
        <f t="shared" si="1"/>
        <v>0</v>
      </c>
      <c r="J27" s="83">
        <f t="shared" si="2"/>
        <v>0</v>
      </c>
      <c r="K27" s="84">
        <f t="shared" si="3"/>
        <v>0</v>
      </c>
    </row>
    <row r="28" spans="1:11" x14ac:dyDescent="0.3">
      <c r="A28" s="81" t="s">
        <v>73</v>
      </c>
      <c r="B28" s="85"/>
      <c r="C28" s="82">
        <v>80</v>
      </c>
      <c r="D28" s="82">
        <v>40</v>
      </c>
      <c r="E28" s="82">
        <v>40</v>
      </c>
      <c r="F28">
        <f>IFERROR(VLOOKUP(A28,[3]SP!$A:$B,2,0),0)</f>
        <v>40</v>
      </c>
      <c r="G28" s="83">
        <f t="shared" si="0"/>
        <v>0</v>
      </c>
      <c r="H28">
        <f>IFERROR(VLOOKUP(A28,[3]PP!$A:$B,2,0),0)</f>
        <v>80</v>
      </c>
      <c r="I28" s="83">
        <f t="shared" si="1"/>
        <v>0</v>
      </c>
      <c r="J28" s="83">
        <f t="shared" si="2"/>
        <v>40</v>
      </c>
      <c r="K28" s="84">
        <f t="shared" si="3"/>
        <v>0</v>
      </c>
    </row>
    <row r="29" spans="1:11" x14ac:dyDescent="0.3">
      <c r="A29" s="81" t="s">
        <v>74</v>
      </c>
      <c r="B29" s="85"/>
      <c r="C29" s="82">
        <v>120</v>
      </c>
      <c r="D29" s="82">
        <v>10</v>
      </c>
      <c r="E29" s="82">
        <v>110</v>
      </c>
      <c r="F29">
        <f>IFERROR(VLOOKUP(A29,[3]SP!$A:$B,2,0),0)</f>
        <v>10</v>
      </c>
      <c r="G29" s="83">
        <f t="shared" si="0"/>
        <v>0</v>
      </c>
      <c r="H29">
        <f>IFERROR(VLOOKUP(A29,[3]PP!$A:$B,2,0),0)</f>
        <v>120</v>
      </c>
      <c r="I29" s="83">
        <f t="shared" si="1"/>
        <v>0</v>
      </c>
      <c r="J29" s="83">
        <f t="shared" si="2"/>
        <v>110</v>
      </c>
      <c r="K29" s="84">
        <f t="shared" si="3"/>
        <v>0</v>
      </c>
    </row>
    <row r="30" spans="1:11" x14ac:dyDescent="0.3">
      <c r="A30" s="81" t="s">
        <v>75</v>
      </c>
      <c r="B30" s="85"/>
      <c r="C30" s="82">
        <v>60</v>
      </c>
      <c r="D30" s="82">
        <v>40</v>
      </c>
      <c r="E30" s="82">
        <v>20</v>
      </c>
      <c r="F30">
        <f>IFERROR(VLOOKUP(A30,[3]SP!$A:$B,2,0),0)</f>
        <v>40</v>
      </c>
      <c r="G30" s="83">
        <f t="shared" si="0"/>
        <v>0</v>
      </c>
      <c r="H30">
        <f>IFERROR(VLOOKUP(A30,[3]PP!$A:$B,2,0),0)</f>
        <v>60</v>
      </c>
      <c r="I30" s="83">
        <f t="shared" si="1"/>
        <v>0</v>
      </c>
      <c r="J30" s="83">
        <f t="shared" si="2"/>
        <v>20</v>
      </c>
      <c r="K30" s="84">
        <f t="shared" si="3"/>
        <v>0</v>
      </c>
    </row>
    <row r="31" spans="1:11" x14ac:dyDescent="0.3">
      <c r="A31" s="81" t="s">
        <v>76</v>
      </c>
      <c r="B31" s="85"/>
      <c r="C31" s="85"/>
      <c r="D31" s="85"/>
      <c r="E31" s="85"/>
      <c r="F31">
        <f>IFERROR(VLOOKUP(A31,[3]SP!$A:$B,2,0),0)</f>
        <v>0</v>
      </c>
      <c r="G31" s="83">
        <f t="shared" si="0"/>
        <v>0</v>
      </c>
      <c r="H31">
        <f>IFERROR(VLOOKUP(A31,[3]PP!$A:$B,2,0),0)</f>
        <v>0</v>
      </c>
      <c r="I31" s="83">
        <f t="shared" si="1"/>
        <v>0</v>
      </c>
      <c r="J31" s="83">
        <f t="shared" si="2"/>
        <v>0</v>
      </c>
      <c r="K31" s="84">
        <f t="shared" si="3"/>
        <v>0</v>
      </c>
    </row>
    <row r="32" spans="1:11" x14ac:dyDescent="0.3">
      <c r="A32" s="81" t="s">
        <v>77</v>
      </c>
      <c r="B32" s="82">
        <v>210</v>
      </c>
      <c r="C32" s="82">
        <v>1650</v>
      </c>
      <c r="D32" s="82">
        <v>1415</v>
      </c>
      <c r="E32" s="82">
        <v>445</v>
      </c>
      <c r="F32">
        <f>IFERROR(VLOOKUP(A32,[3]SP!$A:$B,2,0),0)</f>
        <v>1415</v>
      </c>
      <c r="G32" s="83">
        <f t="shared" si="0"/>
        <v>0</v>
      </c>
      <c r="H32">
        <f>IFERROR(VLOOKUP(A32,[3]PP!$A:$B,2,0),0)</f>
        <v>1650</v>
      </c>
      <c r="I32" s="83">
        <f t="shared" si="1"/>
        <v>0</v>
      </c>
      <c r="J32" s="83">
        <f t="shared" si="2"/>
        <v>445</v>
      </c>
      <c r="K32" s="84">
        <f t="shared" si="3"/>
        <v>0</v>
      </c>
    </row>
    <row r="33" spans="1:11" x14ac:dyDescent="0.3">
      <c r="A33" s="81" t="s">
        <v>78</v>
      </c>
      <c r="B33" s="82">
        <v>35</v>
      </c>
      <c r="C33" s="82">
        <v>700</v>
      </c>
      <c r="D33" s="82">
        <v>595</v>
      </c>
      <c r="E33" s="82">
        <v>140</v>
      </c>
      <c r="F33">
        <f>IFERROR(VLOOKUP(A33,[3]SP!$A:$B,2,0),0)</f>
        <v>595</v>
      </c>
      <c r="G33" s="83">
        <f t="shared" si="0"/>
        <v>0</v>
      </c>
      <c r="H33">
        <f>IFERROR(VLOOKUP(A33,[3]PP!$A:$B,2,0),0)</f>
        <v>700</v>
      </c>
      <c r="I33" s="83">
        <f t="shared" si="1"/>
        <v>0</v>
      </c>
      <c r="J33" s="83">
        <f t="shared" si="2"/>
        <v>140</v>
      </c>
      <c r="K33" s="84">
        <f t="shared" si="3"/>
        <v>0</v>
      </c>
    </row>
    <row r="34" spans="1:11" x14ac:dyDescent="0.3">
      <c r="A34" s="81" t="s">
        <v>79</v>
      </c>
      <c r="B34" s="85"/>
      <c r="C34" s="82">
        <v>40</v>
      </c>
      <c r="D34" s="82">
        <v>40</v>
      </c>
      <c r="E34" s="85"/>
      <c r="F34">
        <f>IFERROR(VLOOKUP(A34,[3]SP!$A:$B,2,0),0)</f>
        <v>40</v>
      </c>
      <c r="G34" s="83">
        <f t="shared" si="0"/>
        <v>0</v>
      </c>
      <c r="H34">
        <f>IFERROR(VLOOKUP(A34,[3]PP!$A:$B,2,0),0)</f>
        <v>40</v>
      </c>
      <c r="I34" s="83">
        <f t="shared" si="1"/>
        <v>0</v>
      </c>
      <c r="J34" s="83">
        <f t="shared" si="2"/>
        <v>0</v>
      </c>
      <c r="K34" s="84">
        <f t="shared" si="3"/>
        <v>0</v>
      </c>
    </row>
    <row r="35" spans="1:11" x14ac:dyDescent="0.3">
      <c r="A35" s="81" t="s">
        <v>80</v>
      </c>
      <c r="B35" s="82">
        <v>15</v>
      </c>
      <c r="C35" s="82">
        <v>300</v>
      </c>
      <c r="D35" s="82">
        <v>235</v>
      </c>
      <c r="E35" s="82">
        <v>80</v>
      </c>
      <c r="F35">
        <f>IFERROR(VLOOKUP(A35,[3]SP!$A:$B,2,0),0)</f>
        <v>235</v>
      </c>
      <c r="G35" s="83">
        <f t="shared" si="0"/>
        <v>0</v>
      </c>
      <c r="H35">
        <f>IFERROR(VLOOKUP(A35,[3]PP!$A:$B,2,0),0)</f>
        <v>300</v>
      </c>
      <c r="I35" s="83">
        <f t="shared" si="1"/>
        <v>0</v>
      </c>
      <c r="J35" s="83">
        <f t="shared" si="2"/>
        <v>80</v>
      </c>
      <c r="K35" s="84">
        <f t="shared" si="3"/>
        <v>0</v>
      </c>
    </row>
    <row r="36" spans="1:11" x14ac:dyDescent="0.3">
      <c r="A36" s="81" t="s">
        <v>81</v>
      </c>
      <c r="B36" s="85"/>
      <c r="C36" s="82">
        <v>1900</v>
      </c>
      <c r="D36" s="82">
        <v>1610</v>
      </c>
      <c r="E36" s="82">
        <v>290</v>
      </c>
      <c r="F36">
        <f>IFERROR(VLOOKUP(A36,[3]SP!$A:$B,2,0),0)</f>
        <v>1610</v>
      </c>
      <c r="G36" s="83">
        <f t="shared" si="0"/>
        <v>0</v>
      </c>
      <c r="H36">
        <f>IFERROR(VLOOKUP(A36,[3]PP!$A:$B,2,0),0)</f>
        <v>1900</v>
      </c>
      <c r="I36" s="83">
        <f t="shared" si="1"/>
        <v>0</v>
      </c>
      <c r="J36" s="83">
        <f t="shared" si="2"/>
        <v>290</v>
      </c>
      <c r="K36" s="84">
        <f t="shared" si="3"/>
        <v>0</v>
      </c>
    </row>
    <row r="37" spans="1:11" x14ac:dyDescent="0.3">
      <c r="A37" s="81" t="s">
        <v>82</v>
      </c>
      <c r="B37" s="82">
        <v>60</v>
      </c>
      <c r="C37" s="82">
        <v>520</v>
      </c>
      <c r="D37" s="82">
        <v>480</v>
      </c>
      <c r="E37" s="82">
        <v>100</v>
      </c>
      <c r="F37">
        <f>IFERROR(VLOOKUP(A37,[3]SP!$A:$B,2,0),0)</f>
        <v>480</v>
      </c>
      <c r="G37" s="83">
        <f t="shared" si="0"/>
        <v>0</v>
      </c>
      <c r="H37">
        <f>IFERROR(VLOOKUP(A37,[3]PP!$A:$B,2,0),0)</f>
        <v>520</v>
      </c>
      <c r="I37" s="83">
        <f t="shared" si="1"/>
        <v>0</v>
      </c>
      <c r="J37" s="83">
        <f t="shared" si="2"/>
        <v>100</v>
      </c>
      <c r="K37" s="84">
        <f t="shared" si="3"/>
        <v>0</v>
      </c>
    </row>
    <row r="38" spans="1:11" x14ac:dyDescent="0.3">
      <c r="A38" s="81" t="s">
        <v>83</v>
      </c>
      <c r="B38" s="85"/>
      <c r="C38" s="85"/>
      <c r="D38" s="85"/>
      <c r="E38" s="85"/>
      <c r="F38">
        <f>IFERROR(VLOOKUP(A38,[3]SP!$A:$B,2,0),0)</f>
        <v>0</v>
      </c>
      <c r="G38" s="83">
        <f t="shared" si="0"/>
        <v>0</v>
      </c>
      <c r="H38">
        <f>IFERROR(VLOOKUP(A38,[3]PP!$A:$B,2,0),0)</f>
        <v>0</v>
      </c>
      <c r="I38" s="83">
        <f t="shared" si="1"/>
        <v>0</v>
      </c>
      <c r="J38" s="83">
        <f t="shared" si="2"/>
        <v>0</v>
      </c>
      <c r="K38" s="84">
        <f t="shared" si="3"/>
        <v>0</v>
      </c>
    </row>
    <row r="39" spans="1:11" x14ac:dyDescent="0.3">
      <c r="A39" s="81" t="s">
        <v>84</v>
      </c>
      <c r="B39" s="85"/>
      <c r="C39" s="85"/>
      <c r="D39" s="85"/>
      <c r="E39" s="85"/>
      <c r="F39">
        <f>IFERROR(VLOOKUP(A39,[3]SP!$A:$B,2,0),0)</f>
        <v>0</v>
      </c>
      <c r="G39" s="83">
        <f t="shared" si="0"/>
        <v>0</v>
      </c>
      <c r="H39">
        <f>IFERROR(VLOOKUP(A39,[3]PP!$A:$B,2,0),0)</f>
        <v>0</v>
      </c>
      <c r="I39" s="83">
        <f t="shared" si="1"/>
        <v>0</v>
      </c>
      <c r="J39" s="83">
        <f t="shared" si="2"/>
        <v>0</v>
      </c>
      <c r="K39" s="84">
        <f t="shared" si="3"/>
        <v>0</v>
      </c>
    </row>
    <row r="40" spans="1:11" x14ac:dyDescent="0.3">
      <c r="A40" s="81" t="s">
        <v>85</v>
      </c>
      <c r="B40" s="82">
        <v>350</v>
      </c>
      <c r="C40" s="82">
        <v>1650</v>
      </c>
      <c r="D40" s="82">
        <v>1885</v>
      </c>
      <c r="E40" s="82">
        <v>115</v>
      </c>
      <c r="F40">
        <f>IFERROR(VLOOKUP(A40,[3]SP!$A:$B,2,0),0)</f>
        <v>1885</v>
      </c>
      <c r="G40" s="83">
        <f t="shared" si="0"/>
        <v>0</v>
      </c>
      <c r="H40">
        <f>IFERROR(VLOOKUP(A40,[3]PP!$A:$B,2,0),0)</f>
        <v>1650</v>
      </c>
      <c r="I40" s="83">
        <f t="shared" si="1"/>
        <v>0</v>
      </c>
      <c r="J40" s="83">
        <f t="shared" si="2"/>
        <v>115</v>
      </c>
      <c r="K40" s="84">
        <f t="shared" si="3"/>
        <v>0</v>
      </c>
    </row>
    <row r="41" spans="1:11" x14ac:dyDescent="0.3">
      <c r="A41" s="81" t="s">
        <v>86</v>
      </c>
      <c r="B41" s="85"/>
      <c r="C41" s="82">
        <v>560</v>
      </c>
      <c r="D41" s="82">
        <v>450</v>
      </c>
      <c r="E41" s="82">
        <v>110</v>
      </c>
      <c r="F41">
        <f>IFERROR(VLOOKUP(A41,[3]SP!$A:$B,2,0),0)</f>
        <v>450</v>
      </c>
      <c r="G41" s="83">
        <f t="shared" si="0"/>
        <v>0</v>
      </c>
      <c r="H41">
        <f>IFERROR(VLOOKUP(A41,[3]PP!$A:$B,2,0),0)</f>
        <v>560</v>
      </c>
      <c r="I41" s="83">
        <f t="shared" si="1"/>
        <v>0</v>
      </c>
      <c r="J41" s="83">
        <f t="shared" si="2"/>
        <v>110</v>
      </c>
      <c r="K41" s="84">
        <f t="shared" si="3"/>
        <v>0</v>
      </c>
    </row>
    <row r="42" spans="1:11" x14ac:dyDescent="0.3">
      <c r="A42" s="81" t="s">
        <v>87</v>
      </c>
      <c r="B42" s="82">
        <v>120</v>
      </c>
      <c r="C42" s="85"/>
      <c r="D42" s="82">
        <v>120</v>
      </c>
      <c r="E42" s="85"/>
      <c r="F42">
        <f>IFERROR(VLOOKUP(A42,[3]SP!$A:$B,2,0),0)</f>
        <v>120</v>
      </c>
      <c r="G42" s="83">
        <f t="shared" si="0"/>
        <v>0</v>
      </c>
      <c r="H42">
        <f>IFERROR(VLOOKUP(A42,[3]PP!$A:$B,2,0),0)</f>
        <v>0</v>
      </c>
      <c r="I42" s="83">
        <f t="shared" si="1"/>
        <v>0</v>
      </c>
      <c r="J42" s="83">
        <f t="shared" si="2"/>
        <v>0</v>
      </c>
      <c r="K42" s="84">
        <f t="shared" si="3"/>
        <v>0</v>
      </c>
    </row>
    <row r="43" spans="1:11" x14ac:dyDescent="0.3">
      <c r="A43" s="81" t="s">
        <v>88</v>
      </c>
      <c r="B43" s="82">
        <v>7</v>
      </c>
      <c r="C43" s="82">
        <v>100</v>
      </c>
      <c r="D43" s="82">
        <v>100</v>
      </c>
      <c r="E43" s="82">
        <v>7</v>
      </c>
      <c r="F43">
        <f>IFERROR(VLOOKUP(A43,[3]SP!$A:$B,2,0),0)</f>
        <v>100</v>
      </c>
      <c r="G43" s="83">
        <f t="shared" si="0"/>
        <v>0</v>
      </c>
      <c r="H43">
        <f>IFERROR(VLOOKUP(A43,[3]PP!$A:$B,2,0),0)</f>
        <v>100</v>
      </c>
      <c r="I43" s="83">
        <f t="shared" si="1"/>
        <v>0</v>
      </c>
      <c r="J43" s="83">
        <f t="shared" si="2"/>
        <v>7</v>
      </c>
      <c r="K43" s="84">
        <f t="shared" si="3"/>
        <v>0</v>
      </c>
    </row>
    <row r="44" spans="1:11" x14ac:dyDescent="0.3">
      <c r="A44" s="81" t="s">
        <v>89</v>
      </c>
      <c r="B44" s="85"/>
      <c r="C44" s="82">
        <v>8</v>
      </c>
      <c r="D44" s="82">
        <v>8</v>
      </c>
      <c r="E44" s="85"/>
      <c r="F44">
        <f>IFERROR(VLOOKUP(A44,[3]SP!$A:$B,2,0),0)</f>
        <v>8</v>
      </c>
      <c r="G44" s="83">
        <f t="shared" si="0"/>
        <v>0</v>
      </c>
      <c r="H44">
        <f>IFERROR(VLOOKUP(A44,[3]PP!$A:$B,2,0),0)</f>
        <v>8</v>
      </c>
      <c r="I44" s="83">
        <f t="shared" si="1"/>
        <v>0</v>
      </c>
      <c r="J44" s="83">
        <f t="shared" si="2"/>
        <v>0</v>
      </c>
      <c r="K44" s="84">
        <f t="shared" si="3"/>
        <v>0</v>
      </c>
    </row>
    <row r="45" spans="1:11" x14ac:dyDescent="0.3">
      <c r="A45" s="81" t="s">
        <v>90</v>
      </c>
      <c r="B45" s="85"/>
      <c r="C45" s="82">
        <v>120</v>
      </c>
      <c r="D45" s="82">
        <v>100</v>
      </c>
      <c r="E45" s="82">
        <v>20</v>
      </c>
      <c r="F45">
        <f>IFERROR(VLOOKUP(A45,[3]SP!$A:$B,2,0),0)</f>
        <v>100</v>
      </c>
      <c r="G45" s="83">
        <f t="shared" si="0"/>
        <v>0</v>
      </c>
      <c r="H45">
        <f>IFERROR(VLOOKUP(A45,[3]PP!$A:$B,2,0),0)</f>
        <v>120</v>
      </c>
      <c r="I45" s="83">
        <f t="shared" si="1"/>
        <v>0</v>
      </c>
      <c r="J45" s="83">
        <f t="shared" si="2"/>
        <v>20</v>
      </c>
      <c r="K45" s="84">
        <f t="shared" si="3"/>
        <v>0</v>
      </c>
    </row>
    <row r="46" spans="1:11" x14ac:dyDescent="0.3">
      <c r="A46" s="81" t="s">
        <v>91</v>
      </c>
      <c r="B46" s="85"/>
      <c r="C46" s="82">
        <v>250</v>
      </c>
      <c r="D46" s="82">
        <v>250</v>
      </c>
      <c r="E46" s="85"/>
      <c r="F46">
        <f>IFERROR(VLOOKUP(A46,[3]SP!$A:$B,2,0),0)</f>
        <v>250</v>
      </c>
      <c r="G46" s="83">
        <f t="shared" si="0"/>
        <v>0</v>
      </c>
      <c r="H46">
        <f>IFERROR(VLOOKUP(A46,[3]PP!$A:$B,2,0),0)</f>
        <v>250</v>
      </c>
      <c r="I46" s="83">
        <f t="shared" si="1"/>
        <v>0</v>
      </c>
      <c r="J46" s="83">
        <f t="shared" si="2"/>
        <v>0</v>
      </c>
      <c r="K46" s="84">
        <f t="shared" si="3"/>
        <v>0</v>
      </c>
    </row>
    <row r="47" spans="1:11" x14ac:dyDescent="0.3">
      <c r="A47" s="81" t="s">
        <v>92</v>
      </c>
      <c r="B47" s="85"/>
      <c r="C47" s="82">
        <v>40</v>
      </c>
      <c r="D47" s="82">
        <v>40</v>
      </c>
      <c r="E47" s="85"/>
      <c r="F47">
        <f>IFERROR(VLOOKUP(A47,[3]SP!$A:$B,2,0),0)</f>
        <v>40</v>
      </c>
      <c r="G47" s="83">
        <f t="shared" si="0"/>
        <v>0</v>
      </c>
      <c r="H47">
        <f>IFERROR(VLOOKUP(A47,[3]PP!$A:$B,2,0),0)</f>
        <v>40</v>
      </c>
      <c r="I47" s="83">
        <f t="shared" si="1"/>
        <v>0</v>
      </c>
      <c r="J47" s="83">
        <f t="shared" si="2"/>
        <v>0</v>
      </c>
      <c r="K47" s="84">
        <f t="shared" si="3"/>
        <v>0</v>
      </c>
    </row>
    <row r="48" spans="1:11" x14ac:dyDescent="0.3">
      <c r="A48" s="81" t="s">
        <v>93</v>
      </c>
      <c r="B48" s="85"/>
      <c r="C48" s="85"/>
      <c r="D48" s="85"/>
      <c r="E48" s="85"/>
      <c r="F48">
        <f>IFERROR(VLOOKUP(A48,[3]SP!$A:$B,2,0),0)</f>
        <v>0</v>
      </c>
      <c r="G48" s="83">
        <f t="shared" si="0"/>
        <v>0</v>
      </c>
      <c r="H48">
        <f>IFERROR(VLOOKUP(A48,[3]PP!$A:$B,2,0),0)</f>
        <v>0</v>
      </c>
      <c r="I48" s="83">
        <f t="shared" si="1"/>
        <v>0</v>
      </c>
      <c r="J48" s="83">
        <f t="shared" si="2"/>
        <v>0</v>
      </c>
      <c r="K48" s="84">
        <f t="shared" si="3"/>
        <v>0</v>
      </c>
    </row>
    <row r="49" spans="1:11" x14ac:dyDescent="0.3">
      <c r="A49" s="81" t="s">
        <v>94</v>
      </c>
      <c r="B49" s="85"/>
      <c r="C49" s="85"/>
      <c r="D49" s="85"/>
      <c r="E49" s="85"/>
      <c r="F49">
        <f>IFERROR(VLOOKUP(A49,[3]SP!$A:$B,2,0),0)</f>
        <v>0</v>
      </c>
      <c r="G49" s="83">
        <f t="shared" si="0"/>
        <v>0</v>
      </c>
      <c r="H49">
        <f>IFERROR(VLOOKUP(A49,[3]PP!$A:$B,2,0),0)</f>
        <v>0</v>
      </c>
      <c r="I49" s="83">
        <f t="shared" si="1"/>
        <v>0</v>
      </c>
      <c r="J49" s="83">
        <f t="shared" si="2"/>
        <v>0</v>
      </c>
      <c r="K49" s="84">
        <f t="shared" si="3"/>
        <v>0</v>
      </c>
    </row>
    <row r="50" spans="1:11" x14ac:dyDescent="0.3">
      <c r="A50" s="81" t="s">
        <v>95</v>
      </c>
      <c r="B50" s="85"/>
      <c r="C50" s="85"/>
      <c r="D50" s="85"/>
      <c r="E50" s="85"/>
      <c r="F50">
        <f>IFERROR(VLOOKUP(A50,[3]SP!$A:$B,2,0),0)</f>
        <v>0</v>
      </c>
      <c r="G50" s="83">
        <f t="shared" si="0"/>
        <v>0</v>
      </c>
      <c r="H50">
        <f>IFERROR(VLOOKUP(A50,[3]PP!$A:$B,2,0),0)</f>
        <v>0</v>
      </c>
      <c r="I50" s="83">
        <f t="shared" si="1"/>
        <v>0</v>
      </c>
      <c r="J50" s="83">
        <f t="shared" si="2"/>
        <v>0</v>
      </c>
      <c r="K50" s="84">
        <f t="shared" si="3"/>
        <v>0</v>
      </c>
    </row>
    <row r="51" spans="1:11" x14ac:dyDescent="0.3">
      <c r="A51" s="81" t="s">
        <v>96</v>
      </c>
      <c r="B51" s="82">
        <v>30</v>
      </c>
      <c r="C51" s="82">
        <v>660</v>
      </c>
      <c r="D51" s="82">
        <v>520</v>
      </c>
      <c r="E51" s="82">
        <v>170</v>
      </c>
      <c r="F51">
        <f>IFERROR(VLOOKUP(A51,[3]SP!$A:$B,2,0),0)</f>
        <v>520</v>
      </c>
      <c r="G51" s="83">
        <f t="shared" si="0"/>
        <v>0</v>
      </c>
      <c r="H51">
        <f>IFERROR(VLOOKUP(A51,[3]PP!$A:$B,2,0),0)</f>
        <v>660</v>
      </c>
      <c r="I51" s="83">
        <f t="shared" si="1"/>
        <v>0</v>
      </c>
      <c r="J51" s="83">
        <f t="shared" si="2"/>
        <v>170</v>
      </c>
      <c r="K51" s="84">
        <f t="shared" si="3"/>
        <v>0</v>
      </c>
    </row>
    <row r="52" spans="1:11" x14ac:dyDescent="0.3">
      <c r="A52" s="81" t="s">
        <v>97</v>
      </c>
      <c r="B52" s="85"/>
      <c r="C52" s="82">
        <v>720</v>
      </c>
      <c r="D52" s="82">
        <v>670</v>
      </c>
      <c r="E52" s="82">
        <v>50</v>
      </c>
      <c r="F52">
        <f>IFERROR(VLOOKUP(A52,[3]SP!$A:$B,2,0),0)</f>
        <v>670</v>
      </c>
      <c r="G52" s="83">
        <f t="shared" si="0"/>
        <v>0</v>
      </c>
      <c r="H52">
        <f>IFERROR(VLOOKUP(A52,[3]PP!$A:$B,2,0),0)</f>
        <v>720</v>
      </c>
      <c r="I52" s="83">
        <f t="shared" si="1"/>
        <v>0</v>
      </c>
      <c r="J52" s="83">
        <f t="shared" si="2"/>
        <v>50</v>
      </c>
      <c r="K52" s="84">
        <f t="shared" si="3"/>
        <v>0</v>
      </c>
    </row>
    <row r="53" spans="1:11" x14ac:dyDescent="0.3">
      <c r="A53" s="81" t="s">
        <v>98</v>
      </c>
      <c r="B53" s="85"/>
      <c r="C53" s="82">
        <v>1620</v>
      </c>
      <c r="D53" s="82">
        <v>1460</v>
      </c>
      <c r="E53" s="82">
        <v>160</v>
      </c>
      <c r="F53">
        <f>IFERROR(VLOOKUP(A53,[3]SP!$A:$B,2,0),0)</f>
        <v>1460</v>
      </c>
      <c r="G53" s="83">
        <f t="shared" si="0"/>
        <v>0</v>
      </c>
      <c r="H53">
        <f>IFERROR(VLOOKUP(A53,[3]PP!$A:$B,2,0),0)</f>
        <v>1620</v>
      </c>
      <c r="I53" s="83">
        <f t="shared" si="1"/>
        <v>0</v>
      </c>
      <c r="J53" s="83">
        <f t="shared" si="2"/>
        <v>160</v>
      </c>
      <c r="K53" s="84">
        <f t="shared" si="3"/>
        <v>0</v>
      </c>
    </row>
    <row r="54" spans="1:11" x14ac:dyDescent="0.3">
      <c r="A54" s="81" t="s">
        <v>99</v>
      </c>
      <c r="B54" s="85"/>
      <c r="C54" s="85"/>
      <c r="D54" s="85"/>
      <c r="E54" s="85"/>
      <c r="F54">
        <f>IFERROR(VLOOKUP(A54,[3]SP!$A:$B,2,0),0)</f>
        <v>0</v>
      </c>
      <c r="G54" s="83">
        <f t="shared" si="0"/>
        <v>0</v>
      </c>
      <c r="H54">
        <f>IFERROR(VLOOKUP(A54,[3]PP!$A:$B,2,0),0)</f>
        <v>0</v>
      </c>
      <c r="I54" s="83">
        <f t="shared" si="1"/>
        <v>0</v>
      </c>
      <c r="J54" s="83">
        <f t="shared" si="2"/>
        <v>0</v>
      </c>
      <c r="K54" s="84">
        <f t="shared" si="3"/>
        <v>0</v>
      </c>
    </row>
    <row r="55" spans="1:11" x14ac:dyDescent="0.3">
      <c r="A55" s="81" t="s">
        <v>100</v>
      </c>
      <c r="B55" s="85"/>
      <c r="C55" s="82">
        <v>144</v>
      </c>
      <c r="D55" s="82">
        <v>48</v>
      </c>
      <c r="E55" s="82">
        <v>96</v>
      </c>
      <c r="F55">
        <f>IFERROR(VLOOKUP(A55,[3]SP!$A:$B,2,0),0)</f>
        <v>48</v>
      </c>
      <c r="G55" s="83">
        <f t="shared" si="0"/>
        <v>0</v>
      </c>
      <c r="H55">
        <f>IFERROR(VLOOKUP(A55,[3]PP!$A:$B,2,0),0)</f>
        <v>144</v>
      </c>
      <c r="I55" s="83">
        <f t="shared" si="1"/>
        <v>0</v>
      </c>
      <c r="J55" s="83">
        <f t="shared" si="2"/>
        <v>96</v>
      </c>
      <c r="K55" s="84">
        <f t="shared" si="3"/>
        <v>0</v>
      </c>
    </row>
    <row r="56" spans="1:11" x14ac:dyDescent="0.3">
      <c r="A56" s="81" t="s">
        <v>101</v>
      </c>
      <c r="B56" s="82">
        <v>30</v>
      </c>
      <c r="C56" s="82">
        <v>1650</v>
      </c>
      <c r="D56" s="82">
        <v>1680</v>
      </c>
      <c r="E56" s="85"/>
      <c r="F56">
        <f>IFERROR(VLOOKUP(A56,[3]SP!$A:$B,2,0),0)</f>
        <v>1680</v>
      </c>
      <c r="G56" s="83">
        <f t="shared" si="0"/>
        <v>0</v>
      </c>
      <c r="H56">
        <f>IFERROR(VLOOKUP(A56,[3]PP!$A:$B,2,0),0)</f>
        <v>1650</v>
      </c>
      <c r="I56" s="83">
        <f t="shared" si="1"/>
        <v>0</v>
      </c>
      <c r="J56" s="83">
        <f t="shared" si="2"/>
        <v>0</v>
      </c>
      <c r="K56" s="84">
        <f t="shared" si="3"/>
        <v>0</v>
      </c>
    </row>
    <row r="57" spans="1:11" x14ac:dyDescent="0.3">
      <c r="A57" s="81" t="s">
        <v>102</v>
      </c>
      <c r="B57" s="85"/>
      <c r="C57" s="85"/>
      <c r="D57" s="85"/>
      <c r="E57" s="85"/>
      <c r="F57">
        <f>IFERROR(VLOOKUP(A57,[3]SP!$A:$B,2,0),0)</f>
        <v>0</v>
      </c>
      <c r="G57" s="83">
        <f t="shared" si="0"/>
        <v>0</v>
      </c>
      <c r="H57">
        <f>IFERROR(VLOOKUP(A57,[3]PP!$A:$B,2,0),0)</f>
        <v>0</v>
      </c>
      <c r="I57" s="83">
        <f t="shared" si="1"/>
        <v>0</v>
      </c>
      <c r="J57" s="83">
        <f t="shared" si="2"/>
        <v>0</v>
      </c>
      <c r="K57" s="84">
        <f t="shared" si="3"/>
        <v>0</v>
      </c>
    </row>
    <row r="58" spans="1:11" x14ac:dyDescent="0.3">
      <c r="A58" s="81" t="s">
        <v>103</v>
      </c>
      <c r="B58" s="82">
        <v>130</v>
      </c>
      <c r="C58" s="82">
        <v>200</v>
      </c>
      <c r="D58" s="82">
        <v>120</v>
      </c>
      <c r="E58" s="82">
        <v>210</v>
      </c>
      <c r="F58">
        <f>IFERROR(VLOOKUP(A58,[3]SP!$A:$B,2,0),0)</f>
        <v>120</v>
      </c>
      <c r="G58" s="83">
        <f t="shared" si="0"/>
        <v>0</v>
      </c>
      <c r="H58">
        <f>IFERROR(VLOOKUP(A58,[3]PP!$A:$B,2,0),0)</f>
        <v>200</v>
      </c>
      <c r="I58" s="83">
        <f t="shared" si="1"/>
        <v>0</v>
      </c>
      <c r="J58" s="83">
        <f t="shared" si="2"/>
        <v>210</v>
      </c>
      <c r="K58" s="84">
        <f t="shared" si="3"/>
        <v>0</v>
      </c>
    </row>
    <row r="59" spans="1:11" x14ac:dyDescent="0.3">
      <c r="A59" s="81" t="s">
        <v>104</v>
      </c>
      <c r="B59" s="82">
        <v>117</v>
      </c>
      <c r="C59" s="82">
        <v>1500</v>
      </c>
      <c r="D59" s="82">
        <v>1301</v>
      </c>
      <c r="E59" s="82">
        <v>316</v>
      </c>
      <c r="F59">
        <f>IFERROR(VLOOKUP(A59,[3]SP!$A:$B,2,0),0)</f>
        <v>1301</v>
      </c>
      <c r="G59" s="83">
        <f t="shared" si="0"/>
        <v>0</v>
      </c>
      <c r="H59">
        <f>IFERROR(VLOOKUP(A59,[3]PP!$A:$B,2,0),0)</f>
        <v>1500</v>
      </c>
      <c r="I59" s="83">
        <f t="shared" si="1"/>
        <v>0</v>
      </c>
      <c r="J59" s="83">
        <f t="shared" si="2"/>
        <v>316</v>
      </c>
      <c r="K59" s="84">
        <f t="shared" si="3"/>
        <v>0</v>
      </c>
    </row>
    <row r="60" spans="1:11" x14ac:dyDescent="0.3">
      <c r="A60" s="81" t="s">
        <v>105</v>
      </c>
      <c r="B60" s="82">
        <v>32</v>
      </c>
      <c r="C60" s="85"/>
      <c r="D60" s="85"/>
      <c r="E60" s="82">
        <v>32</v>
      </c>
      <c r="F60">
        <f>IFERROR(VLOOKUP(A60,[3]SP!$A:$B,2,0),0)</f>
        <v>0</v>
      </c>
      <c r="G60" s="83">
        <f t="shared" si="0"/>
        <v>0</v>
      </c>
      <c r="H60">
        <f>IFERROR(VLOOKUP(A60,[3]PP!$A:$B,2,0),0)</f>
        <v>0</v>
      </c>
      <c r="I60" s="83">
        <f t="shared" si="1"/>
        <v>0</v>
      </c>
      <c r="J60" s="83">
        <f t="shared" si="2"/>
        <v>32</v>
      </c>
      <c r="K60" s="84">
        <f t="shared" si="3"/>
        <v>0</v>
      </c>
    </row>
    <row r="61" spans="1:11" x14ac:dyDescent="0.3">
      <c r="A61" s="81" t="s">
        <v>106</v>
      </c>
      <c r="B61" s="85"/>
      <c r="C61" s="82">
        <v>100</v>
      </c>
      <c r="D61" s="82">
        <v>80</v>
      </c>
      <c r="E61" s="82">
        <v>20</v>
      </c>
      <c r="F61">
        <f>IFERROR(VLOOKUP(A61,[3]SP!$A:$B,2,0),0)</f>
        <v>80</v>
      </c>
      <c r="G61" s="83">
        <f t="shared" si="0"/>
        <v>0</v>
      </c>
      <c r="H61">
        <f>IFERROR(VLOOKUP(A61,[3]PP!$A:$B,2,0),0)</f>
        <v>100</v>
      </c>
      <c r="I61" s="83">
        <f t="shared" si="1"/>
        <v>0</v>
      </c>
      <c r="J61" s="83">
        <f t="shared" si="2"/>
        <v>20</v>
      </c>
      <c r="K61" s="84">
        <f t="shared" si="3"/>
        <v>0</v>
      </c>
    </row>
    <row r="62" spans="1:11" x14ac:dyDescent="0.3">
      <c r="A62" s="81" t="s">
        <v>107</v>
      </c>
      <c r="B62" s="85"/>
      <c r="C62" s="82">
        <v>80</v>
      </c>
      <c r="D62" s="82">
        <v>80</v>
      </c>
      <c r="E62" s="85"/>
      <c r="F62">
        <f>IFERROR(VLOOKUP(A62,[3]SP!$A:$B,2,0),0)</f>
        <v>80</v>
      </c>
      <c r="G62" s="83">
        <f t="shared" si="0"/>
        <v>0</v>
      </c>
      <c r="H62">
        <f>IFERROR(VLOOKUP(A62,[3]PP!$A:$B,2,0),0)</f>
        <v>80</v>
      </c>
      <c r="I62" s="83">
        <f t="shared" si="1"/>
        <v>0</v>
      </c>
      <c r="J62" s="83">
        <f t="shared" si="2"/>
        <v>0</v>
      </c>
      <c r="K62" s="84">
        <f t="shared" si="3"/>
        <v>0</v>
      </c>
    </row>
    <row r="63" spans="1:11" x14ac:dyDescent="0.3">
      <c r="A63" s="81" t="s">
        <v>108</v>
      </c>
      <c r="B63" s="85"/>
      <c r="C63" s="82">
        <v>360</v>
      </c>
      <c r="D63" s="82">
        <v>270</v>
      </c>
      <c r="E63" s="82">
        <v>90</v>
      </c>
      <c r="F63">
        <f>IFERROR(VLOOKUP(A63,[3]SP!$A:$B,2,0),0)</f>
        <v>270</v>
      </c>
      <c r="G63" s="83">
        <f t="shared" si="0"/>
        <v>0</v>
      </c>
      <c r="H63">
        <f>IFERROR(VLOOKUP(A63,[3]PP!$A:$B,2,0),0)</f>
        <v>360</v>
      </c>
      <c r="I63" s="83">
        <f t="shared" si="1"/>
        <v>0</v>
      </c>
      <c r="J63" s="83">
        <f t="shared" si="2"/>
        <v>90</v>
      </c>
      <c r="K63" s="84">
        <f t="shared" si="3"/>
        <v>0</v>
      </c>
    </row>
    <row r="64" spans="1:11" x14ac:dyDescent="0.3">
      <c r="A64" s="81" t="s">
        <v>109</v>
      </c>
      <c r="B64" s="82">
        <v>30</v>
      </c>
      <c r="C64" s="82">
        <v>2320</v>
      </c>
      <c r="D64" s="82">
        <v>2140</v>
      </c>
      <c r="E64" s="82">
        <v>210</v>
      </c>
      <c r="F64">
        <f>IFERROR(VLOOKUP(A64,[3]SP!$A:$B,2,0),0)</f>
        <v>2140</v>
      </c>
      <c r="G64" s="83">
        <f t="shared" si="0"/>
        <v>0</v>
      </c>
      <c r="H64">
        <f>IFERROR(VLOOKUP(A64,[3]PP!$A:$B,2,0),0)</f>
        <v>2320</v>
      </c>
      <c r="I64" s="83">
        <f t="shared" si="1"/>
        <v>0</v>
      </c>
      <c r="J64" s="83">
        <f t="shared" si="2"/>
        <v>210</v>
      </c>
      <c r="K64" s="84">
        <f t="shared" si="3"/>
        <v>0</v>
      </c>
    </row>
    <row r="65" spans="1:12" x14ac:dyDescent="0.3">
      <c r="A65" s="81" t="s">
        <v>110</v>
      </c>
      <c r="B65" s="82">
        <v>10</v>
      </c>
      <c r="C65" s="82">
        <v>140</v>
      </c>
      <c r="D65" s="82">
        <v>130</v>
      </c>
      <c r="E65" s="82">
        <v>20</v>
      </c>
      <c r="F65">
        <f>IFERROR(VLOOKUP(A65,[3]SP!$A:$B,2,0),0)</f>
        <v>130</v>
      </c>
      <c r="G65" s="83">
        <f t="shared" si="0"/>
        <v>0</v>
      </c>
      <c r="H65">
        <f>IFERROR(VLOOKUP(A65,[3]PP!$A:$B,2,0),0)</f>
        <v>140</v>
      </c>
      <c r="I65" s="83">
        <f t="shared" si="1"/>
        <v>0</v>
      </c>
      <c r="J65" s="83">
        <f t="shared" si="2"/>
        <v>20</v>
      </c>
      <c r="K65" s="84">
        <f t="shared" si="3"/>
        <v>0</v>
      </c>
    </row>
    <row r="66" spans="1:12" x14ac:dyDescent="0.3">
      <c r="A66" s="81" t="s">
        <v>111</v>
      </c>
      <c r="B66" s="82">
        <v>59</v>
      </c>
      <c r="C66" s="82">
        <v>600</v>
      </c>
      <c r="D66" s="82">
        <v>539</v>
      </c>
      <c r="E66" s="82">
        <v>120</v>
      </c>
      <c r="F66">
        <f>IFERROR(VLOOKUP(A66,[3]SP!$A:$B,2,0),0)</f>
        <v>539</v>
      </c>
      <c r="G66" s="83">
        <f t="shared" si="0"/>
        <v>0</v>
      </c>
      <c r="H66">
        <f>IFERROR(VLOOKUP(A66,[3]PP!$A:$B,2,0),0)</f>
        <v>600</v>
      </c>
      <c r="I66" s="83">
        <f t="shared" si="1"/>
        <v>0</v>
      </c>
      <c r="J66" s="83">
        <f t="shared" si="2"/>
        <v>120</v>
      </c>
      <c r="K66" s="84">
        <f t="shared" si="3"/>
        <v>0</v>
      </c>
    </row>
    <row r="67" spans="1:12" x14ac:dyDescent="0.3">
      <c r="A67" s="81" t="s">
        <v>112</v>
      </c>
      <c r="B67" s="82">
        <v>20</v>
      </c>
      <c r="C67" s="82">
        <v>460</v>
      </c>
      <c r="D67" s="82">
        <v>370</v>
      </c>
      <c r="E67" s="82">
        <v>110</v>
      </c>
      <c r="F67">
        <f>IFERROR(VLOOKUP(A67,[3]SP!$A:$B,2,0),0)</f>
        <v>370</v>
      </c>
      <c r="G67" s="83">
        <f t="shared" si="0"/>
        <v>0</v>
      </c>
      <c r="H67">
        <f>IFERROR(VLOOKUP(A67,[3]PP!$A:$B,2,0),0)</f>
        <v>460</v>
      </c>
      <c r="I67" s="83">
        <f t="shared" si="1"/>
        <v>0</v>
      </c>
      <c r="J67" s="83">
        <f t="shared" si="2"/>
        <v>110</v>
      </c>
      <c r="K67" s="84">
        <f t="shared" si="3"/>
        <v>0</v>
      </c>
    </row>
    <row r="68" spans="1:12" x14ac:dyDescent="0.3">
      <c r="A68" s="81" t="s">
        <v>113</v>
      </c>
      <c r="B68" s="85"/>
      <c r="C68" s="82">
        <v>256</v>
      </c>
      <c r="D68" s="82">
        <v>240</v>
      </c>
      <c r="E68" s="82">
        <v>16</v>
      </c>
      <c r="F68">
        <f>IFERROR(VLOOKUP(A68,[3]SP!$A:$B,2,0),0)</f>
        <v>240</v>
      </c>
      <c r="G68" s="83">
        <f t="shared" si="0"/>
        <v>0</v>
      </c>
      <c r="H68">
        <f>IFERROR(VLOOKUP(A68,[3]PP!$A:$B,2,0),0)</f>
        <v>216</v>
      </c>
      <c r="I68" s="86">
        <f t="shared" si="1"/>
        <v>40</v>
      </c>
      <c r="J68" s="83">
        <f t="shared" si="2"/>
        <v>-24</v>
      </c>
      <c r="K68" s="84">
        <f t="shared" si="3"/>
        <v>40</v>
      </c>
      <c r="L68" t="s">
        <v>114</v>
      </c>
    </row>
    <row r="69" spans="1:12" x14ac:dyDescent="0.3">
      <c r="A69" s="81" t="s">
        <v>115</v>
      </c>
      <c r="B69" s="85"/>
      <c r="C69" s="85"/>
      <c r="D69" s="85"/>
      <c r="E69" s="85"/>
      <c r="F69">
        <f>IFERROR(VLOOKUP(A69,[3]SP!$A:$B,2,0),0)</f>
        <v>0</v>
      </c>
      <c r="G69" s="83">
        <f t="shared" si="0"/>
        <v>0</v>
      </c>
      <c r="H69">
        <f>IFERROR(VLOOKUP(A69,[3]PP!$A:$B,2,0),0)</f>
        <v>0</v>
      </c>
      <c r="I69" s="83">
        <f t="shared" si="1"/>
        <v>0</v>
      </c>
      <c r="J69" s="83">
        <f t="shared" si="2"/>
        <v>0</v>
      </c>
      <c r="K69" s="84">
        <f t="shared" si="3"/>
        <v>0</v>
      </c>
    </row>
    <row r="70" spans="1:12" x14ac:dyDescent="0.3">
      <c r="A70" s="81" t="s">
        <v>116</v>
      </c>
      <c r="B70" s="85"/>
      <c r="C70" s="85"/>
      <c r="D70" s="85"/>
      <c r="E70" s="85"/>
      <c r="F70">
        <f>IFERROR(VLOOKUP(A70,[3]SP!$A:$B,2,0),0)</f>
        <v>0</v>
      </c>
      <c r="G70" s="83">
        <f t="shared" si="0"/>
        <v>0</v>
      </c>
      <c r="H70">
        <f>IFERROR(VLOOKUP(A70,[3]PP!$A:$B,2,0),0)</f>
        <v>0</v>
      </c>
      <c r="I70" s="83">
        <f t="shared" si="1"/>
        <v>0</v>
      </c>
      <c r="J70" s="83">
        <f t="shared" si="2"/>
        <v>0</v>
      </c>
      <c r="K70" s="84">
        <f t="shared" si="3"/>
        <v>0</v>
      </c>
    </row>
    <row r="71" spans="1:12" x14ac:dyDescent="0.3">
      <c r="A71" s="81" t="s">
        <v>117</v>
      </c>
      <c r="B71" s="85"/>
      <c r="C71" s="85"/>
      <c r="D71" s="85"/>
      <c r="E71" s="85"/>
      <c r="F71">
        <f>IFERROR(VLOOKUP(A71,[3]SP!$A:$B,2,0),0)</f>
        <v>0</v>
      </c>
      <c r="G71" s="83">
        <f t="shared" si="0"/>
        <v>0</v>
      </c>
      <c r="H71">
        <f>IFERROR(VLOOKUP(A71,[3]PP!$A:$B,2,0),0)</f>
        <v>0</v>
      </c>
      <c r="I71" s="83">
        <f t="shared" si="1"/>
        <v>0</v>
      </c>
      <c r="J71" s="83">
        <f t="shared" si="2"/>
        <v>0</v>
      </c>
      <c r="K71" s="84">
        <f t="shared" si="3"/>
        <v>0</v>
      </c>
    </row>
    <row r="72" spans="1:12" x14ac:dyDescent="0.3">
      <c r="A72" s="81" t="s">
        <v>118</v>
      </c>
      <c r="B72" s="82">
        <v>50</v>
      </c>
      <c r="C72" s="82">
        <v>3360</v>
      </c>
      <c r="D72" s="82">
        <v>3280</v>
      </c>
      <c r="E72" s="82">
        <v>130</v>
      </c>
      <c r="F72">
        <f>IFERROR(VLOOKUP(A72,[3]SP!$A:$B,2,0),0)</f>
        <v>3280</v>
      </c>
      <c r="G72" s="83">
        <f t="shared" si="0"/>
        <v>0</v>
      </c>
      <c r="H72">
        <f>IFERROR(VLOOKUP(A72,[3]PP!$A:$B,2,0),0)</f>
        <v>3360</v>
      </c>
      <c r="I72" s="83">
        <f t="shared" si="1"/>
        <v>0</v>
      </c>
      <c r="J72" s="83">
        <f t="shared" si="2"/>
        <v>130</v>
      </c>
      <c r="K72" s="84">
        <f t="shared" si="3"/>
        <v>0</v>
      </c>
    </row>
    <row r="73" spans="1:12" x14ac:dyDescent="0.3">
      <c r="A73" s="81" t="s">
        <v>119</v>
      </c>
      <c r="B73" s="85"/>
      <c r="C73" s="82">
        <v>1060</v>
      </c>
      <c r="D73" s="82">
        <v>960</v>
      </c>
      <c r="E73" s="82">
        <v>100</v>
      </c>
      <c r="F73">
        <f>IFERROR(VLOOKUP(A73,[3]SP!$A:$B,2,0),0)</f>
        <v>960</v>
      </c>
      <c r="G73" s="83">
        <f t="shared" si="0"/>
        <v>0</v>
      </c>
      <c r="H73">
        <f>IFERROR(VLOOKUP(A73,[3]PP!$A:$B,2,0),0)</f>
        <v>1060</v>
      </c>
      <c r="I73" s="83">
        <f t="shared" si="1"/>
        <v>0</v>
      </c>
      <c r="J73" s="83">
        <f t="shared" si="2"/>
        <v>100</v>
      </c>
      <c r="K73" s="84">
        <f t="shared" si="3"/>
        <v>0</v>
      </c>
    </row>
    <row r="74" spans="1:12" x14ac:dyDescent="0.3">
      <c r="A74" s="81" t="s">
        <v>120</v>
      </c>
      <c r="B74" s="85"/>
      <c r="C74" s="82">
        <v>10</v>
      </c>
      <c r="D74" s="82">
        <v>5</v>
      </c>
      <c r="E74" s="82">
        <v>5</v>
      </c>
      <c r="F74">
        <f>IFERROR(VLOOKUP(A74,[3]SP!$A:$B,2,0),0)</f>
        <v>5</v>
      </c>
      <c r="G74" s="83">
        <f t="shared" si="0"/>
        <v>0</v>
      </c>
      <c r="H74">
        <f>IFERROR(VLOOKUP(A74,[3]PP!$A:$B,2,0),0)</f>
        <v>10</v>
      </c>
      <c r="I74" s="83">
        <f t="shared" si="1"/>
        <v>0</v>
      </c>
      <c r="J74" s="83">
        <f t="shared" si="2"/>
        <v>5</v>
      </c>
      <c r="K74" s="84">
        <f t="shared" si="3"/>
        <v>0</v>
      </c>
    </row>
    <row r="75" spans="1:12" x14ac:dyDescent="0.3">
      <c r="A75" s="81" t="s">
        <v>121</v>
      </c>
      <c r="B75" s="85"/>
      <c r="C75" s="82">
        <v>40</v>
      </c>
      <c r="D75" s="82">
        <v>30</v>
      </c>
      <c r="E75" s="82">
        <v>10</v>
      </c>
      <c r="F75">
        <f>IFERROR(VLOOKUP(A75,[3]SP!$A:$B,2,0),0)</f>
        <v>30</v>
      </c>
      <c r="G75" s="83">
        <f t="shared" si="0"/>
        <v>0</v>
      </c>
      <c r="H75">
        <f>IFERROR(VLOOKUP(A75,[3]PP!$A:$B,2,0),0)</f>
        <v>40</v>
      </c>
      <c r="I75" s="83">
        <f t="shared" si="1"/>
        <v>0</v>
      </c>
      <c r="J75" s="83">
        <f t="shared" si="2"/>
        <v>10</v>
      </c>
      <c r="K75" s="84">
        <f t="shared" si="3"/>
        <v>0</v>
      </c>
    </row>
    <row r="76" spans="1:12" x14ac:dyDescent="0.3">
      <c r="A76" s="81" t="s">
        <v>122</v>
      </c>
      <c r="B76" s="85"/>
      <c r="C76" s="82">
        <v>20</v>
      </c>
      <c r="D76" s="82">
        <v>20</v>
      </c>
      <c r="E76" s="85"/>
      <c r="F76">
        <f>IFERROR(VLOOKUP(A76,[3]SP!$A:$B,2,0),0)</f>
        <v>20</v>
      </c>
      <c r="G76" s="83">
        <f t="shared" si="0"/>
        <v>0</v>
      </c>
      <c r="H76">
        <f>IFERROR(VLOOKUP(A76,[3]PP!$A:$B,2,0),0)</f>
        <v>20</v>
      </c>
      <c r="I76" s="83">
        <f t="shared" si="1"/>
        <v>0</v>
      </c>
      <c r="J76" s="83">
        <f t="shared" si="2"/>
        <v>0</v>
      </c>
      <c r="K76" s="84">
        <f t="shared" si="3"/>
        <v>0</v>
      </c>
    </row>
    <row r="77" spans="1:12" x14ac:dyDescent="0.3">
      <c r="A77" s="81" t="s">
        <v>123</v>
      </c>
      <c r="B77" s="85"/>
      <c r="C77" s="82">
        <v>280</v>
      </c>
      <c r="D77" s="82">
        <v>280</v>
      </c>
      <c r="E77" s="85"/>
      <c r="F77">
        <f>IFERROR(VLOOKUP(A77,[3]SP!$A:$B,2,0),0)</f>
        <v>280</v>
      </c>
      <c r="G77" s="83">
        <f t="shared" si="0"/>
        <v>0</v>
      </c>
      <c r="H77">
        <f>IFERROR(VLOOKUP(A77,[3]PP!$A:$B,2,0),0)</f>
        <v>280</v>
      </c>
      <c r="I77" s="83">
        <f t="shared" si="1"/>
        <v>0</v>
      </c>
      <c r="J77" s="83">
        <f t="shared" si="2"/>
        <v>0</v>
      </c>
      <c r="K77" s="84">
        <f t="shared" si="3"/>
        <v>0</v>
      </c>
    </row>
    <row r="78" spans="1:12" x14ac:dyDescent="0.3">
      <c r="A78" s="81" t="s">
        <v>124</v>
      </c>
      <c r="B78" s="82">
        <v>76</v>
      </c>
      <c r="C78" s="82">
        <v>2600</v>
      </c>
      <c r="D78" s="82">
        <v>2476</v>
      </c>
      <c r="E78" s="82">
        <v>200</v>
      </c>
      <c r="F78">
        <f>IFERROR(VLOOKUP(A78,[3]SP!$A:$B,2,0),0)</f>
        <v>2476</v>
      </c>
      <c r="G78" s="83">
        <f t="shared" si="0"/>
        <v>0</v>
      </c>
      <c r="H78">
        <f>IFERROR(VLOOKUP(A78,[3]PP!$A:$B,2,0),0)</f>
        <v>2600</v>
      </c>
      <c r="I78" s="83">
        <f t="shared" si="1"/>
        <v>0</v>
      </c>
      <c r="J78" s="83">
        <f t="shared" si="2"/>
        <v>200</v>
      </c>
      <c r="K78" s="84">
        <f t="shared" si="3"/>
        <v>0</v>
      </c>
    </row>
    <row r="79" spans="1:12" x14ac:dyDescent="0.3">
      <c r="A79" s="81" t="s">
        <v>125</v>
      </c>
      <c r="B79" s="82">
        <v>10</v>
      </c>
      <c r="C79" s="82">
        <v>120</v>
      </c>
      <c r="D79" s="82">
        <v>105</v>
      </c>
      <c r="E79" s="82">
        <v>25</v>
      </c>
      <c r="F79">
        <f>IFERROR(VLOOKUP(A79,[3]SP!$A:$B,2,0),0)</f>
        <v>105</v>
      </c>
      <c r="G79" s="83">
        <f t="shared" si="0"/>
        <v>0</v>
      </c>
      <c r="H79">
        <f>IFERROR(VLOOKUP(A79,[3]PP!$A:$B,2,0),0)</f>
        <v>120</v>
      </c>
      <c r="I79" s="83">
        <f t="shared" si="1"/>
        <v>0</v>
      </c>
      <c r="J79" s="83">
        <f t="shared" si="2"/>
        <v>25</v>
      </c>
      <c r="K79" s="84">
        <f t="shared" si="3"/>
        <v>0</v>
      </c>
    </row>
    <row r="80" spans="1:12" x14ac:dyDescent="0.3">
      <c r="A80" s="81" t="s">
        <v>126</v>
      </c>
      <c r="B80" s="82">
        <v>36</v>
      </c>
      <c r="C80" s="82">
        <v>2960</v>
      </c>
      <c r="D80" s="82">
        <v>2702</v>
      </c>
      <c r="E80" s="82">
        <v>294</v>
      </c>
      <c r="F80">
        <f>IFERROR(VLOOKUP(A80,[3]SP!$A:$B,2,0),0)</f>
        <v>2702</v>
      </c>
      <c r="G80" s="83">
        <f t="shared" ref="G80:G116" si="4">D80-F80</f>
        <v>0</v>
      </c>
      <c r="H80">
        <f>IFERROR(VLOOKUP(A80,[3]PP!$A:$B,2,0),0)</f>
        <v>2960</v>
      </c>
      <c r="I80" s="83">
        <f t="shared" ref="I80:I116" si="5">C80-H80</f>
        <v>0</v>
      </c>
      <c r="J80" s="83">
        <f t="shared" ref="J80:J116" si="6">B80+H80-F80</f>
        <v>294</v>
      </c>
      <c r="K80" s="84">
        <f t="shared" ref="K80:K116" si="7">E80-J80</f>
        <v>0</v>
      </c>
    </row>
    <row r="81" spans="1:11" x14ac:dyDescent="0.3">
      <c r="A81" s="81" t="s">
        <v>127</v>
      </c>
      <c r="B81" s="82">
        <v>20</v>
      </c>
      <c r="C81" s="82">
        <v>1020</v>
      </c>
      <c r="D81" s="82">
        <v>940</v>
      </c>
      <c r="E81" s="82">
        <v>100</v>
      </c>
      <c r="F81">
        <f>IFERROR(VLOOKUP(A81,[3]SP!$A:$B,2,0),0)</f>
        <v>940</v>
      </c>
      <c r="G81" s="83">
        <f t="shared" si="4"/>
        <v>0</v>
      </c>
      <c r="H81">
        <f>IFERROR(VLOOKUP(A81,[3]PP!$A:$B,2,0),0)</f>
        <v>1020</v>
      </c>
      <c r="I81" s="83">
        <f t="shared" si="5"/>
        <v>0</v>
      </c>
      <c r="J81" s="83">
        <f t="shared" si="6"/>
        <v>100</v>
      </c>
      <c r="K81" s="84">
        <f t="shared" si="7"/>
        <v>0</v>
      </c>
    </row>
    <row r="82" spans="1:11" x14ac:dyDescent="0.3">
      <c r="A82" s="81" t="s">
        <v>128</v>
      </c>
      <c r="B82" s="85"/>
      <c r="C82" s="85"/>
      <c r="D82" s="85"/>
      <c r="E82" s="85"/>
      <c r="F82">
        <f>IFERROR(VLOOKUP(A82,[3]SP!$A:$B,2,0),0)</f>
        <v>0</v>
      </c>
      <c r="G82" s="83">
        <f t="shared" si="4"/>
        <v>0</v>
      </c>
      <c r="H82">
        <f>IFERROR(VLOOKUP(A82,[3]PP!$A:$B,2,0),0)</f>
        <v>0</v>
      </c>
      <c r="I82" s="83">
        <f t="shared" si="5"/>
        <v>0</v>
      </c>
      <c r="J82" s="83">
        <f t="shared" si="6"/>
        <v>0</v>
      </c>
      <c r="K82" s="84">
        <f t="shared" si="7"/>
        <v>0</v>
      </c>
    </row>
    <row r="83" spans="1:11" x14ac:dyDescent="0.3">
      <c r="A83" s="81" t="s">
        <v>129</v>
      </c>
      <c r="B83" s="85"/>
      <c r="C83" s="82">
        <v>2400</v>
      </c>
      <c r="D83" s="82">
        <v>2400</v>
      </c>
      <c r="E83" s="85"/>
      <c r="F83">
        <f>IFERROR(VLOOKUP(A83,[3]SP!$A:$B,2,0),0)</f>
        <v>2400</v>
      </c>
      <c r="G83" s="83">
        <f t="shared" si="4"/>
        <v>0</v>
      </c>
      <c r="H83">
        <f>IFERROR(VLOOKUP(A83,[3]PP!$A:$B,2,0),0)</f>
        <v>2400</v>
      </c>
      <c r="I83" s="83">
        <f t="shared" si="5"/>
        <v>0</v>
      </c>
      <c r="J83" s="83">
        <f t="shared" si="6"/>
        <v>0</v>
      </c>
      <c r="K83" s="84">
        <f t="shared" si="7"/>
        <v>0</v>
      </c>
    </row>
    <row r="84" spans="1:11" x14ac:dyDescent="0.3">
      <c r="A84" s="81" t="s">
        <v>130</v>
      </c>
      <c r="B84" s="82">
        <v>5</v>
      </c>
      <c r="C84" s="82">
        <v>600</v>
      </c>
      <c r="D84" s="82">
        <v>605</v>
      </c>
      <c r="E84" s="85"/>
      <c r="F84">
        <f>IFERROR(VLOOKUP(A84,[3]SP!$A:$B,2,0),0)</f>
        <v>605</v>
      </c>
      <c r="G84" s="83">
        <f t="shared" si="4"/>
        <v>0</v>
      </c>
      <c r="H84">
        <f>IFERROR(VLOOKUP(A84,[3]PP!$A:$B,2,0),0)</f>
        <v>600</v>
      </c>
      <c r="I84" s="83">
        <f t="shared" si="5"/>
        <v>0</v>
      </c>
      <c r="J84" s="83">
        <f t="shared" si="6"/>
        <v>0</v>
      </c>
      <c r="K84" s="84">
        <f t="shared" si="7"/>
        <v>0</v>
      </c>
    </row>
    <row r="85" spans="1:11" x14ac:dyDescent="0.3">
      <c r="A85" s="81" t="s">
        <v>131</v>
      </c>
      <c r="B85" s="85"/>
      <c r="C85" s="82">
        <v>3100</v>
      </c>
      <c r="D85" s="82">
        <v>2950</v>
      </c>
      <c r="E85" s="82">
        <v>150</v>
      </c>
      <c r="F85">
        <f>IFERROR(VLOOKUP(A85,[3]SP!$A:$B,2,0),0)</f>
        <v>2950</v>
      </c>
      <c r="G85" s="83">
        <f t="shared" si="4"/>
        <v>0</v>
      </c>
      <c r="H85">
        <f>IFERROR(VLOOKUP(A85,[3]PP!$A:$B,2,0),0)</f>
        <v>3100</v>
      </c>
      <c r="I85" s="83">
        <f t="shared" si="5"/>
        <v>0</v>
      </c>
      <c r="J85" s="83">
        <f t="shared" si="6"/>
        <v>150</v>
      </c>
      <c r="K85" s="84">
        <f t="shared" si="7"/>
        <v>0</v>
      </c>
    </row>
    <row r="86" spans="1:11" x14ac:dyDescent="0.3">
      <c r="A86" s="81" t="s">
        <v>132</v>
      </c>
      <c r="B86" s="82">
        <v>10</v>
      </c>
      <c r="C86" s="85"/>
      <c r="D86" s="85"/>
      <c r="E86" s="82">
        <v>10</v>
      </c>
      <c r="F86">
        <f>IFERROR(VLOOKUP(A86,[3]SP!$A:$B,2,0),0)</f>
        <v>0</v>
      </c>
      <c r="G86" s="83">
        <f t="shared" si="4"/>
        <v>0</v>
      </c>
      <c r="H86">
        <f>IFERROR(VLOOKUP(A86,[3]PP!$A:$B,2,0),0)</f>
        <v>0</v>
      </c>
      <c r="I86" s="83">
        <f t="shared" si="5"/>
        <v>0</v>
      </c>
      <c r="J86" s="83">
        <f t="shared" si="6"/>
        <v>10</v>
      </c>
      <c r="K86" s="84">
        <f t="shared" si="7"/>
        <v>0</v>
      </c>
    </row>
    <row r="87" spans="1:11" x14ac:dyDescent="0.3">
      <c r="A87" s="81" t="s">
        <v>133</v>
      </c>
      <c r="B87" s="85"/>
      <c r="C87" s="82">
        <v>20</v>
      </c>
      <c r="D87" s="82">
        <v>20</v>
      </c>
      <c r="E87" s="85"/>
      <c r="F87">
        <f>IFERROR(VLOOKUP(A87,[3]SP!$A:$B,2,0),0)</f>
        <v>20</v>
      </c>
      <c r="G87" s="83">
        <f t="shared" si="4"/>
        <v>0</v>
      </c>
      <c r="H87">
        <f>IFERROR(VLOOKUP(A87,[3]PP!$A:$B,2,0),0)</f>
        <v>20</v>
      </c>
      <c r="I87" s="83">
        <f t="shared" si="5"/>
        <v>0</v>
      </c>
      <c r="J87" s="83">
        <f t="shared" si="6"/>
        <v>0</v>
      </c>
      <c r="K87" s="84">
        <f t="shared" si="7"/>
        <v>0</v>
      </c>
    </row>
    <row r="88" spans="1:11" x14ac:dyDescent="0.3">
      <c r="A88" s="81" t="s">
        <v>134</v>
      </c>
      <c r="B88" s="85"/>
      <c r="C88" s="85"/>
      <c r="D88" s="85"/>
      <c r="E88" s="85"/>
      <c r="F88">
        <f>IFERROR(VLOOKUP(A88,[3]SP!$A:$B,2,0),0)</f>
        <v>0</v>
      </c>
      <c r="G88" s="83">
        <f t="shared" si="4"/>
        <v>0</v>
      </c>
      <c r="H88">
        <f>IFERROR(VLOOKUP(A88,[3]PP!$A:$B,2,0),0)</f>
        <v>0</v>
      </c>
      <c r="I88" s="83">
        <f t="shared" si="5"/>
        <v>0</v>
      </c>
      <c r="J88" s="83">
        <f t="shared" si="6"/>
        <v>0</v>
      </c>
      <c r="K88" s="84">
        <f t="shared" si="7"/>
        <v>0</v>
      </c>
    </row>
    <row r="89" spans="1:11" x14ac:dyDescent="0.3">
      <c r="A89" s="81" t="s">
        <v>135</v>
      </c>
      <c r="B89" s="85"/>
      <c r="C89" s="85"/>
      <c r="D89" s="85"/>
      <c r="E89" s="85"/>
      <c r="F89">
        <f>IFERROR(VLOOKUP(A89,[3]SP!$A:$B,2,0),0)</f>
        <v>0</v>
      </c>
      <c r="G89" s="83">
        <f t="shared" si="4"/>
        <v>0</v>
      </c>
      <c r="H89">
        <f>IFERROR(VLOOKUP(A89,[3]PP!$A:$B,2,0),0)</f>
        <v>0</v>
      </c>
      <c r="I89" s="83">
        <f t="shared" si="5"/>
        <v>0</v>
      </c>
      <c r="J89" s="83">
        <f t="shared" si="6"/>
        <v>0</v>
      </c>
      <c r="K89" s="84">
        <f t="shared" si="7"/>
        <v>0</v>
      </c>
    </row>
    <row r="90" spans="1:11" x14ac:dyDescent="0.3">
      <c r="A90" s="81" t="s">
        <v>136</v>
      </c>
      <c r="B90" s="82">
        <v>236</v>
      </c>
      <c r="C90" s="85"/>
      <c r="D90" s="85"/>
      <c r="E90" s="82">
        <v>236</v>
      </c>
      <c r="F90">
        <f>IFERROR(VLOOKUP(A90,[3]SP!$A:$B,2,0),0)</f>
        <v>0</v>
      </c>
      <c r="G90" s="83">
        <f t="shared" si="4"/>
        <v>0</v>
      </c>
      <c r="H90">
        <f>IFERROR(VLOOKUP(A90,[3]PP!$A:$B,2,0),0)</f>
        <v>0</v>
      </c>
      <c r="I90" s="83">
        <f t="shared" si="5"/>
        <v>0</v>
      </c>
      <c r="J90" s="83">
        <f t="shared" si="6"/>
        <v>236</v>
      </c>
      <c r="K90" s="84">
        <f t="shared" si="7"/>
        <v>0</v>
      </c>
    </row>
    <row r="91" spans="1:11" x14ac:dyDescent="0.3">
      <c r="A91" s="81" t="s">
        <v>137</v>
      </c>
      <c r="B91" s="85"/>
      <c r="C91" s="85"/>
      <c r="D91" s="85"/>
      <c r="E91" s="85"/>
      <c r="F91">
        <f>IFERROR(VLOOKUP(A91,[3]SP!$A:$B,2,0),0)</f>
        <v>0</v>
      </c>
      <c r="G91" s="83">
        <f t="shared" si="4"/>
        <v>0</v>
      </c>
      <c r="H91">
        <f>IFERROR(VLOOKUP(A91,[3]PP!$A:$B,2,0),0)</f>
        <v>0</v>
      </c>
      <c r="I91" s="83">
        <f t="shared" si="5"/>
        <v>0</v>
      </c>
      <c r="J91" s="83">
        <f t="shared" si="6"/>
        <v>0</v>
      </c>
      <c r="K91" s="84">
        <f t="shared" si="7"/>
        <v>0</v>
      </c>
    </row>
    <row r="92" spans="1:11" x14ac:dyDescent="0.3">
      <c r="A92" s="81" t="s">
        <v>138</v>
      </c>
      <c r="B92" s="85"/>
      <c r="C92" s="85"/>
      <c r="D92" s="85"/>
      <c r="E92" s="85"/>
      <c r="F92">
        <f>IFERROR(VLOOKUP(A92,[3]SP!$A:$B,2,0),0)</f>
        <v>0</v>
      </c>
      <c r="G92" s="83">
        <f t="shared" si="4"/>
        <v>0</v>
      </c>
      <c r="H92">
        <f>IFERROR(VLOOKUP(A92,[3]PP!$A:$B,2,0),0)</f>
        <v>0</v>
      </c>
      <c r="I92" s="83">
        <f t="shared" si="5"/>
        <v>0</v>
      </c>
      <c r="J92" s="83">
        <f t="shared" si="6"/>
        <v>0</v>
      </c>
      <c r="K92" s="84">
        <f t="shared" si="7"/>
        <v>0</v>
      </c>
    </row>
    <row r="93" spans="1:11" x14ac:dyDescent="0.3">
      <c r="A93" s="81" t="s">
        <v>139</v>
      </c>
      <c r="B93" s="85"/>
      <c r="C93" s="85"/>
      <c r="D93" s="85"/>
      <c r="E93" s="85"/>
      <c r="F93">
        <f>IFERROR(VLOOKUP(A93,[3]SP!$A:$B,2,0),0)</f>
        <v>0</v>
      </c>
      <c r="G93" s="83">
        <f t="shared" si="4"/>
        <v>0</v>
      </c>
      <c r="H93">
        <f>IFERROR(VLOOKUP(A93,[3]PP!$A:$B,2,0),0)</f>
        <v>0</v>
      </c>
      <c r="I93" s="83">
        <f t="shared" si="5"/>
        <v>0</v>
      </c>
      <c r="J93" s="83">
        <f t="shared" si="6"/>
        <v>0</v>
      </c>
      <c r="K93" s="84">
        <f t="shared" si="7"/>
        <v>0</v>
      </c>
    </row>
    <row r="94" spans="1:11" x14ac:dyDescent="0.3">
      <c r="A94" s="81" t="s">
        <v>140</v>
      </c>
      <c r="B94" s="85"/>
      <c r="C94" s="85"/>
      <c r="D94" s="85"/>
      <c r="E94" s="85"/>
      <c r="F94">
        <f>IFERROR(VLOOKUP(A94,[3]SP!$A:$B,2,0),0)</f>
        <v>0</v>
      </c>
      <c r="G94" s="83">
        <f t="shared" si="4"/>
        <v>0</v>
      </c>
      <c r="H94">
        <f>IFERROR(VLOOKUP(A94,[3]PP!$A:$B,2,0),0)</f>
        <v>0</v>
      </c>
      <c r="I94" s="83">
        <f t="shared" si="5"/>
        <v>0</v>
      </c>
      <c r="J94" s="83">
        <f t="shared" si="6"/>
        <v>0</v>
      </c>
      <c r="K94" s="84">
        <f t="shared" si="7"/>
        <v>0</v>
      </c>
    </row>
    <row r="95" spans="1:11" x14ac:dyDescent="0.3">
      <c r="A95" s="81" t="s">
        <v>141</v>
      </c>
      <c r="B95" s="82">
        <v>1</v>
      </c>
      <c r="C95" s="85"/>
      <c r="D95" s="85"/>
      <c r="E95" s="82">
        <v>1</v>
      </c>
      <c r="F95">
        <f>IFERROR(VLOOKUP(A95,[3]SP!$A:$B,2,0),0)</f>
        <v>0</v>
      </c>
      <c r="G95" s="83">
        <f t="shared" si="4"/>
        <v>0</v>
      </c>
      <c r="H95">
        <f>IFERROR(VLOOKUP(A95,[3]PP!$A:$B,2,0),0)</f>
        <v>0</v>
      </c>
      <c r="I95" s="83">
        <f t="shared" si="5"/>
        <v>0</v>
      </c>
      <c r="J95" s="83">
        <f t="shared" si="6"/>
        <v>1</v>
      </c>
      <c r="K95" s="84">
        <f t="shared" si="7"/>
        <v>0</v>
      </c>
    </row>
    <row r="96" spans="1:11" x14ac:dyDescent="0.3">
      <c r="A96" s="81" t="s">
        <v>142</v>
      </c>
      <c r="B96" s="85"/>
      <c r="C96" s="82">
        <v>500</v>
      </c>
      <c r="D96" s="82">
        <v>312</v>
      </c>
      <c r="E96" s="82">
        <v>188</v>
      </c>
      <c r="F96">
        <f>IFERROR(VLOOKUP(A96,[3]SP!$A:$B,2,0),0)</f>
        <v>312</v>
      </c>
      <c r="G96" s="83">
        <f t="shared" si="4"/>
        <v>0</v>
      </c>
      <c r="H96">
        <f>IFERROR(VLOOKUP(A96,[3]PP!$A:$B,2,0),0)</f>
        <v>500</v>
      </c>
      <c r="I96" s="83">
        <f t="shared" si="5"/>
        <v>0</v>
      </c>
      <c r="J96" s="83">
        <f t="shared" si="6"/>
        <v>188</v>
      </c>
      <c r="K96" s="84">
        <f t="shared" si="7"/>
        <v>0</v>
      </c>
    </row>
    <row r="97" spans="1:11" x14ac:dyDescent="0.3">
      <c r="A97" s="81" t="s">
        <v>143</v>
      </c>
      <c r="B97" s="82">
        <v>20</v>
      </c>
      <c r="C97" s="82">
        <v>400</v>
      </c>
      <c r="D97" s="82">
        <v>365</v>
      </c>
      <c r="E97" s="82">
        <v>55</v>
      </c>
      <c r="F97">
        <f>IFERROR(VLOOKUP(A97,[3]SP!$A:$B,2,0),0)</f>
        <v>365</v>
      </c>
      <c r="G97" s="83">
        <f t="shared" si="4"/>
        <v>0</v>
      </c>
      <c r="H97">
        <f>IFERROR(VLOOKUP(A97,[3]PP!$A:$B,2,0),0)</f>
        <v>400</v>
      </c>
      <c r="I97" s="83">
        <f t="shared" si="5"/>
        <v>0</v>
      </c>
      <c r="J97" s="83">
        <f t="shared" si="6"/>
        <v>55</v>
      </c>
      <c r="K97" s="84">
        <f t="shared" si="7"/>
        <v>0</v>
      </c>
    </row>
    <row r="98" spans="1:11" x14ac:dyDescent="0.3">
      <c r="A98" s="81" t="s">
        <v>144</v>
      </c>
      <c r="B98" s="85"/>
      <c r="C98" s="82">
        <v>400</v>
      </c>
      <c r="D98" s="82">
        <v>380</v>
      </c>
      <c r="E98" s="82">
        <v>20</v>
      </c>
      <c r="F98">
        <f>IFERROR(VLOOKUP(A98,[3]SP!$A:$B,2,0),0)</f>
        <v>380</v>
      </c>
      <c r="G98" s="83">
        <f t="shared" si="4"/>
        <v>0</v>
      </c>
      <c r="H98">
        <f>IFERROR(VLOOKUP(A98,[3]PP!$A:$B,2,0),0)</f>
        <v>400</v>
      </c>
      <c r="I98" s="83">
        <f t="shared" si="5"/>
        <v>0</v>
      </c>
      <c r="J98" s="83">
        <f t="shared" si="6"/>
        <v>20</v>
      </c>
      <c r="K98" s="84">
        <f t="shared" si="7"/>
        <v>0</v>
      </c>
    </row>
    <row r="99" spans="1:11" x14ac:dyDescent="0.3">
      <c r="A99" s="81" t="s">
        <v>145</v>
      </c>
      <c r="B99" s="85"/>
      <c r="C99" s="82">
        <v>600</v>
      </c>
      <c r="D99" s="82">
        <v>530</v>
      </c>
      <c r="E99" s="82">
        <v>70</v>
      </c>
      <c r="F99">
        <f>IFERROR(VLOOKUP(A99,[3]SP!$A:$B,2,0),0)</f>
        <v>530</v>
      </c>
      <c r="G99" s="83">
        <f t="shared" si="4"/>
        <v>0</v>
      </c>
      <c r="H99">
        <f>IFERROR(VLOOKUP(A99,[3]PP!$A:$B,2,0),0)</f>
        <v>600</v>
      </c>
      <c r="I99" s="83">
        <f t="shared" si="5"/>
        <v>0</v>
      </c>
      <c r="J99" s="83">
        <f t="shared" si="6"/>
        <v>70</v>
      </c>
      <c r="K99" s="84">
        <f t="shared" si="7"/>
        <v>0</v>
      </c>
    </row>
    <row r="100" spans="1:11" x14ac:dyDescent="0.3">
      <c r="A100" s="81" t="s">
        <v>146</v>
      </c>
      <c r="B100" s="85"/>
      <c r="C100" s="82">
        <v>540</v>
      </c>
      <c r="D100" s="82">
        <v>500</v>
      </c>
      <c r="E100" s="82">
        <v>40</v>
      </c>
      <c r="F100">
        <f>IFERROR(VLOOKUP(A100,[3]SP!$A:$B,2,0),0)</f>
        <v>500</v>
      </c>
      <c r="G100" s="83">
        <f t="shared" si="4"/>
        <v>0</v>
      </c>
      <c r="H100">
        <f>IFERROR(VLOOKUP(A100,[3]PP!$A:$B,2,0),0)</f>
        <v>540</v>
      </c>
      <c r="I100" s="83">
        <f t="shared" si="5"/>
        <v>0</v>
      </c>
      <c r="J100" s="83">
        <f t="shared" si="6"/>
        <v>40</v>
      </c>
      <c r="K100" s="84">
        <f t="shared" si="7"/>
        <v>0</v>
      </c>
    </row>
    <row r="101" spans="1:11" x14ac:dyDescent="0.3">
      <c r="A101" s="81" t="s">
        <v>147</v>
      </c>
      <c r="B101" s="85"/>
      <c r="C101" s="85"/>
      <c r="D101" s="85"/>
      <c r="E101" s="85"/>
      <c r="F101">
        <f>IFERROR(VLOOKUP(A101,[3]SP!$A:$B,2,0),0)</f>
        <v>0</v>
      </c>
      <c r="G101" s="83">
        <f t="shared" si="4"/>
        <v>0</v>
      </c>
      <c r="H101">
        <f>IFERROR(VLOOKUP(A101,[3]PP!$A:$B,2,0),0)</f>
        <v>0</v>
      </c>
      <c r="I101" s="83">
        <f t="shared" si="5"/>
        <v>0</v>
      </c>
      <c r="J101" s="83">
        <f t="shared" si="6"/>
        <v>0</v>
      </c>
      <c r="K101" s="84">
        <f t="shared" si="7"/>
        <v>0</v>
      </c>
    </row>
    <row r="102" spans="1:11" x14ac:dyDescent="0.3">
      <c r="A102" s="81" t="s">
        <v>148</v>
      </c>
      <c r="B102" s="85"/>
      <c r="C102" s="85"/>
      <c r="D102" s="85"/>
      <c r="E102" s="85"/>
      <c r="F102">
        <f>IFERROR(VLOOKUP(A102,[3]SP!$A:$B,2,0),0)</f>
        <v>0</v>
      </c>
      <c r="G102" s="83">
        <f t="shared" si="4"/>
        <v>0</v>
      </c>
      <c r="H102">
        <f>IFERROR(VLOOKUP(A102,[3]PP!$A:$B,2,0),0)</f>
        <v>0</v>
      </c>
      <c r="I102" s="83">
        <f t="shared" si="5"/>
        <v>0</v>
      </c>
      <c r="J102" s="83">
        <f t="shared" si="6"/>
        <v>0</v>
      </c>
      <c r="K102" s="84">
        <f t="shared" si="7"/>
        <v>0</v>
      </c>
    </row>
    <row r="103" spans="1:11" x14ac:dyDescent="0.3">
      <c r="A103" s="81" t="s">
        <v>149</v>
      </c>
      <c r="B103" s="82">
        <v>30</v>
      </c>
      <c r="C103" s="82">
        <v>360</v>
      </c>
      <c r="D103" s="82">
        <v>370</v>
      </c>
      <c r="E103" s="82">
        <v>20</v>
      </c>
      <c r="F103">
        <f>IFERROR(VLOOKUP(A103,[3]SP!$A:$B,2,0),0)</f>
        <v>370</v>
      </c>
      <c r="G103" s="83">
        <f t="shared" si="4"/>
        <v>0</v>
      </c>
      <c r="H103">
        <f>IFERROR(VLOOKUP(A103,[3]PP!$A:$B,2,0),0)</f>
        <v>360</v>
      </c>
      <c r="I103" s="83">
        <f t="shared" si="5"/>
        <v>0</v>
      </c>
      <c r="J103" s="83">
        <f t="shared" si="6"/>
        <v>20</v>
      </c>
      <c r="K103" s="84">
        <f t="shared" si="7"/>
        <v>0</v>
      </c>
    </row>
    <row r="104" spans="1:11" x14ac:dyDescent="0.3">
      <c r="A104" s="81" t="s">
        <v>150</v>
      </c>
      <c r="B104" s="85"/>
      <c r="C104" s="82">
        <v>40</v>
      </c>
      <c r="D104" s="82">
        <v>40</v>
      </c>
      <c r="E104" s="85"/>
      <c r="F104">
        <f>IFERROR(VLOOKUP(A104,[3]SP!$A:$B,2,0),0)</f>
        <v>40</v>
      </c>
      <c r="G104" s="83">
        <f t="shared" si="4"/>
        <v>0</v>
      </c>
      <c r="H104">
        <f>IFERROR(VLOOKUP(A104,[3]PP!$A:$B,2,0),0)</f>
        <v>40</v>
      </c>
      <c r="I104" s="83">
        <f t="shared" si="5"/>
        <v>0</v>
      </c>
      <c r="J104" s="83">
        <f t="shared" si="6"/>
        <v>0</v>
      </c>
      <c r="K104" s="84">
        <f t="shared" si="7"/>
        <v>0</v>
      </c>
    </row>
    <row r="105" spans="1:11" x14ac:dyDescent="0.3">
      <c r="A105" s="81" t="s">
        <v>151</v>
      </c>
      <c r="B105" s="85"/>
      <c r="C105" s="85"/>
      <c r="D105" s="85"/>
      <c r="E105" s="85"/>
      <c r="F105">
        <f>IFERROR(VLOOKUP(A105,[3]SP!$A:$B,2,0),0)</f>
        <v>0</v>
      </c>
      <c r="G105" s="83">
        <f t="shared" si="4"/>
        <v>0</v>
      </c>
      <c r="H105">
        <f>IFERROR(VLOOKUP(A105,[3]PP!$A:$B,2,0),0)</f>
        <v>0</v>
      </c>
      <c r="I105" s="83">
        <f t="shared" si="5"/>
        <v>0</v>
      </c>
      <c r="J105" s="83">
        <f t="shared" si="6"/>
        <v>0</v>
      </c>
      <c r="K105" s="84">
        <f t="shared" si="7"/>
        <v>0</v>
      </c>
    </row>
    <row r="106" spans="1:11" x14ac:dyDescent="0.3">
      <c r="A106" s="81" t="s">
        <v>152</v>
      </c>
      <c r="B106" s="85"/>
      <c r="C106" s="82">
        <v>80</v>
      </c>
      <c r="D106" s="82">
        <v>70</v>
      </c>
      <c r="E106" s="82">
        <v>10</v>
      </c>
      <c r="F106">
        <f>IFERROR(VLOOKUP(A106,[3]SP!$A:$B,2,0),0)</f>
        <v>70</v>
      </c>
      <c r="G106" s="83">
        <f t="shared" si="4"/>
        <v>0</v>
      </c>
      <c r="H106">
        <f>IFERROR(VLOOKUP(A106,[3]PP!$A:$B,2,0),0)</f>
        <v>80</v>
      </c>
      <c r="I106" s="83">
        <f t="shared" si="5"/>
        <v>0</v>
      </c>
      <c r="J106" s="83">
        <f t="shared" si="6"/>
        <v>10</v>
      </c>
      <c r="K106" s="84">
        <f t="shared" si="7"/>
        <v>0</v>
      </c>
    </row>
    <row r="107" spans="1:11" x14ac:dyDescent="0.3">
      <c r="A107" s="81" t="s">
        <v>153</v>
      </c>
      <c r="B107" s="82">
        <v>10</v>
      </c>
      <c r="C107" s="82">
        <v>100</v>
      </c>
      <c r="D107" s="82">
        <v>60</v>
      </c>
      <c r="E107" s="82">
        <v>50</v>
      </c>
      <c r="F107">
        <f>IFERROR(VLOOKUP(A107,[3]SP!$A:$B,2,0),0)</f>
        <v>60</v>
      </c>
      <c r="G107" s="83">
        <f t="shared" si="4"/>
        <v>0</v>
      </c>
      <c r="H107">
        <f>IFERROR(VLOOKUP(A107,[3]PP!$A:$B,2,0),0)</f>
        <v>100</v>
      </c>
      <c r="I107" s="83">
        <f t="shared" si="5"/>
        <v>0</v>
      </c>
      <c r="J107" s="83">
        <f t="shared" si="6"/>
        <v>50</v>
      </c>
      <c r="K107" s="84">
        <f t="shared" si="7"/>
        <v>0</v>
      </c>
    </row>
    <row r="108" spans="1:11" x14ac:dyDescent="0.3">
      <c r="A108" s="81" t="s">
        <v>154</v>
      </c>
      <c r="B108" s="85"/>
      <c r="C108" s="82">
        <v>920</v>
      </c>
      <c r="D108" s="82">
        <v>820</v>
      </c>
      <c r="E108" s="82">
        <v>100</v>
      </c>
      <c r="F108">
        <f>IFERROR(VLOOKUP(A108,[3]SP!$A:$B,2,0),0)</f>
        <v>820</v>
      </c>
      <c r="G108" s="83">
        <f t="shared" si="4"/>
        <v>0</v>
      </c>
      <c r="H108">
        <f>IFERROR(VLOOKUP(A108,[3]PP!$A:$B,2,0),0)</f>
        <v>920</v>
      </c>
      <c r="I108" s="83">
        <f t="shared" si="5"/>
        <v>0</v>
      </c>
      <c r="J108" s="83">
        <f t="shared" si="6"/>
        <v>100</v>
      </c>
      <c r="K108" s="84">
        <f t="shared" si="7"/>
        <v>0</v>
      </c>
    </row>
    <row r="109" spans="1:11" x14ac:dyDescent="0.3">
      <c r="A109" s="81" t="s">
        <v>155</v>
      </c>
      <c r="B109" s="82">
        <v>60</v>
      </c>
      <c r="C109" s="82">
        <v>400</v>
      </c>
      <c r="D109" s="82">
        <v>420</v>
      </c>
      <c r="E109" s="82">
        <v>40</v>
      </c>
      <c r="F109">
        <f>IFERROR(VLOOKUP(A109,[3]SP!$A:$B,2,0),0)</f>
        <v>420</v>
      </c>
      <c r="G109" s="83">
        <f t="shared" si="4"/>
        <v>0</v>
      </c>
      <c r="H109">
        <f>IFERROR(VLOOKUP(A109,[3]PP!$A:$B,2,0),0)</f>
        <v>400</v>
      </c>
      <c r="I109" s="83">
        <f t="shared" si="5"/>
        <v>0</v>
      </c>
      <c r="J109" s="83">
        <f t="shared" si="6"/>
        <v>40</v>
      </c>
      <c r="K109" s="84">
        <f t="shared" si="7"/>
        <v>0</v>
      </c>
    </row>
    <row r="110" spans="1:11" x14ac:dyDescent="0.3">
      <c r="A110" s="81" t="s">
        <v>156</v>
      </c>
      <c r="B110" s="85"/>
      <c r="C110" s="85"/>
      <c r="D110" s="85"/>
      <c r="E110" s="85"/>
      <c r="F110">
        <f>IFERROR(VLOOKUP(A110,[3]SP!$A:$B,2,0),0)</f>
        <v>0</v>
      </c>
      <c r="G110" s="83">
        <f t="shared" si="4"/>
        <v>0</v>
      </c>
      <c r="H110">
        <f>IFERROR(VLOOKUP(A110,[3]PP!$A:$B,2,0),0)</f>
        <v>0</v>
      </c>
      <c r="I110" s="83">
        <f t="shared" si="5"/>
        <v>0</v>
      </c>
      <c r="J110" s="83">
        <f t="shared" si="6"/>
        <v>0</v>
      </c>
      <c r="K110" s="84">
        <f t="shared" si="7"/>
        <v>0</v>
      </c>
    </row>
    <row r="111" spans="1:11" x14ac:dyDescent="0.3">
      <c r="A111" s="81" t="s">
        <v>157</v>
      </c>
      <c r="B111" s="85"/>
      <c r="C111" s="85"/>
      <c r="D111" s="85"/>
      <c r="E111" s="85"/>
      <c r="F111">
        <f>IFERROR(VLOOKUP(A111,[3]SP!$A:$B,2,0),0)</f>
        <v>0</v>
      </c>
      <c r="G111" s="83">
        <f t="shared" si="4"/>
        <v>0</v>
      </c>
      <c r="H111">
        <f>IFERROR(VLOOKUP(A111,[3]PP!$A:$B,2,0),0)</f>
        <v>0</v>
      </c>
      <c r="I111" s="83">
        <f t="shared" si="5"/>
        <v>0</v>
      </c>
      <c r="J111" s="83">
        <f t="shared" si="6"/>
        <v>0</v>
      </c>
      <c r="K111" s="84">
        <f t="shared" si="7"/>
        <v>0</v>
      </c>
    </row>
    <row r="112" spans="1:11" x14ac:dyDescent="0.3">
      <c r="A112" s="81" t="s">
        <v>158</v>
      </c>
      <c r="B112" s="82">
        <v>8</v>
      </c>
      <c r="C112" s="85"/>
      <c r="D112" s="82">
        <v>6</v>
      </c>
      <c r="E112" s="82">
        <v>2</v>
      </c>
      <c r="F112">
        <f>IFERROR(VLOOKUP(A112,[3]SP!$A:$B,2,0),0)</f>
        <v>6</v>
      </c>
      <c r="G112" s="83">
        <f t="shared" si="4"/>
        <v>0</v>
      </c>
      <c r="H112">
        <f>IFERROR(VLOOKUP(A112,[3]PP!$A:$B,2,0),0)</f>
        <v>0</v>
      </c>
      <c r="I112" s="83">
        <f t="shared" si="5"/>
        <v>0</v>
      </c>
      <c r="J112" s="83">
        <f t="shared" si="6"/>
        <v>2</v>
      </c>
      <c r="K112" s="84">
        <f t="shared" si="7"/>
        <v>0</v>
      </c>
    </row>
    <row r="113" spans="1:11" x14ac:dyDescent="0.3">
      <c r="A113" s="81" t="s">
        <v>159</v>
      </c>
      <c r="B113" s="85"/>
      <c r="C113" s="85"/>
      <c r="D113" s="85"/>
      <c r="E113" s="85"/>
      <c r="F113">
        <f>IFERROR(VLOOKUP(A113,[3]SP!$A:$B,2,0),0)</f>
        <v>0</v>
      </c>
      <c r="G113" s="83">
        <f t="shared" si="4"/>
        <v>0</v>
      </c>
      <c r="H113">
        <f>IFERROR(VLOOKUP(A113,[3]PP!$A:$B,2,0),0)</f>
        <v>0</v>
      </c>
      <c r="I113" s="83">
        <f t="shared" si="5"/>
        <v>0</v>
      </c>
      <c r="J113" s="83">
        <f t="shared" si="6"/>
        <v>0</v>
      </c>
      <c r="K113" s="84">
        <f t="shared" si="7"/>
        <v>0</v>
      </c>
    </row>
    <row r="114" spans="1:11" x14ac:dyDescent="0.3">
      <c r="A114" s="81" t="s">
        <v>160</v>
      </c>
      <c r="B114" s="85"/>
      <c r="C114" s="85"/>
      <c r="D114" s="85"/>
      <c r="E114" s="85"/>
      <c r="F114">
        <f>IFERROR(VLOOKUP(A114,[3]SP!$A:$B,2,0),0)</f>
        <v>0</v>
      </c>
      <c r="G114" s="83">
        <f t="shared" si="4"/>
        <v>0</v>
      </c>
      <c r="H114">
        <f>IFERROR(VLOOKUP(A114,[3]PP!$A:$B,2,0),0)</f>
        <v>0</v>
      </c>
      <c r="I114" s="83">
        <f t="shared" si="5"/>
        <v>0</v>
      </c>
      <c r="J114" s="83">
        <f t="shared" si="6"/>
        <v>0</v>
      </c>
      <c r="K114" s="84">
        <f t="shared" si="7"/>
        <v>0</v>
      </c>
    </row>
    <row r="115" spans="1:11" x14ac:dyDescent="0.3">
      <c r="A115" s="81" t="s">
        <v>161</v>
      </c>
      <c r="B115" s="82">
        <v>100</v>
      </c>
      <c r="C115" s="82">
        <v>550</v>
      </c>
      <c r="D115" s="82">
        <v>570</v>
      </c>
      <c r="E115" s="82">
        <v>80</v>
      </c>
      <c r="F115">
        <f>IFERROR(VLOOKUP(A115,[3]SP!$A:$B,2,0),0)</f>
        <v>570</v>
      </c>
      <c r="G115" s="83">
        <f t="shared" si="4"/>
        <v>0</v>
      </c>
      <c r="H115">
        <f>IFERROR(VLOOKUP(A115,[3]PP!$A:$B,2,0),0)</f>
        <v>550</v>
      </c>
      <c r="I115" s="83">
        <f t="shared" si="5"/>
        <v>0</v>
      </c>
      <c r="J115" s="83">
        <f t="shared" si="6"/>
        <v>80</v>
      </c>
      <c r="K115" s="84">
        <f t="shared" si="7"/>
        <v>0</v>
      </c>
    </row>
    <row r="116" spans="1:11" x14ac:dyDescent="0.3">
      <c r="A116" s="81" t="s">
        <v>162</v>
      </c>
      <c r="B116" s="82">
        <v>20</v>
      </c>
      <c r="C116" s="82">
        <v>800</v>
      </c>
      <c r="D116" s="82">
        <v>480</v>
      </c>
      <c r="E116" s="82">
        <v>340</v>
      </c>
      <c r="F116">
        <f>IFERROR(VLOOKUP(A116,[3]SP!$A:$B,2,0),0)</f>
        <v>480</v>
      </c>
      <c r="G116" s="83">
        <f t="shared" si="4"/>
        <v>0</v>
      </c>
      <c r="H116">
        <f>IFERROR(VLOOKUP(A116,[3]PP!$A:$B,2,0),0)</f>
        <v>800</v>
      </c>
      <c r="I116" s="83">
        <f t="shared" si="5"/>
        <v>0</v>
      </c>
      <c r="J116" s="83">
        <f t="shared" si="6"/>
        <v>340</v>
      </c>
      <c r="K116" s="84">
        <f t="shared" si="7"/>
        <v>0</v>
      </c>
    </row>
  </sheetData>
  <mergeCells count="12">
    <mergeCell ref="A7:C7"/>
    <mergeCell ref="A8:C8"/>
    <mergeCell ref="B9:E9"/>
    <mergeCell ref="B10:E10"/>
    <mergeCell ref="B11:E11"/>
    <mergeCell ref="B12:E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32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81" t="s">
        <v>60</v>
      </c>
      <c r="B2" s="82">
        <v>30</v>
      </c>
      <c r="C2" s="82">
        <v>210</v>
      </c>
      <c r="D2" s="82">
        <v>135</v>
      </c>
      <c r="E2" s="82">
        <v>105</v>
      </c>
      <c r="F2" s="54" t="str">
        <f>TRIM(A2&amp;"-No`s")</f>
        <v>Admire 150gms-No`s</v>
      </c>
      <c r="G2" s="30" t="s">
        <v>168</v>
      </c>
      <c r="I2" s="56" t="s">
        <v>31</v>
      </c>
      <c r="J2" s="57"/>
      <c r="K2" s="57">
        <v>320</v>
      </c>
      <c r="L2" s="57">
        <v>300</v>
      </c>
      <c r="M2" s="57">
        <v>20</v>
      </c>
    </row>
    <row r="3" spans="1:17" x14ac:dyDescent="0.3">
      <c r="A3" s="81" t="s">
        <v>61</v>
      </c>
      <c r="B3" s="85"/>
      <c r="C3" s="82">
        <v>600</v>
      </c>
      <c r="D3" s="82">
        <v>285</v>
      </c>
      <c r="E3" s="82">
        <v>315</v>
      </c>
      <c r="F3" s="54" t="str">
        <f t="shared" ref="F3:F6" si="0">TRIM(A3&amp;"-No`s")</f>
        <v>Admire 30gms-No`s</v>
      </c>
      <c r="G3" s="30" t="s">
        <v>167</v>
      </c>
      <c r="I3" s="56" t="s">
        <v>33</v>
      </c>
      <c r="J3" s="57"/>
      <c r="K3" s="57">
        <v>80</v>
      </c>
      <c r="L3" s="57">
        <v>75</v>
      </c>
      <c r="M3" s="57">
        <v>5</v>
      </c>
    </row>
    <row r="4" spans="1:17" x14ac:dyDescent="0.3">
      <c r="A4" s="81" t="s">
        <v>62</v>
      </c>
      <c r="B4" s="85"/>
      <c r="C4" s="82">
        <v>900</v>
      </c>
      <c r="D4" s="82">
        <v>540</v>
      </c>
      <c r="E4" s="82">
        <v>360</v>
      </c>
      <c r="F4" s="54" t="str">
        <f t="shared" si="0"/>
        <v>Admire 75gms-No`s</v>
      </c>
      <c r="G4" s="30" t="s">
        <v>169</v>
      </c>
      <c r="I4" s="56" t="s">
        <v>43</v>
      </c>
      <c r="J4" s="57">
        <v>100</v>
      </c>
      <c r="K4" s="57">
        <v>550</v>
      </c>
      <c r="L4" s="57">
        <v>570</v>
      </c>
      <c r="M4" s="57">
        <v>80</v>
      </c>
    </row>
    <row r="5" spans="1:17" x14ac:dyDescent="0.3">
      <c r="A5" s="81" t="s">
        <v>63</v>
      </c>
      <c r="B5" s="85"/>
      <c r="C5" s="82">
        <v>50</v>
      </c>
      <c r="D5" s="82">
        <v>10</v>
      </c>
      <c r="E5" s="82">
        <v>40</v>
      </c>
      <c r="F5" s="54" t="str">
        <f t="shared" si="0"/>
        <v>Alanto 1lt-No`s</v>
      </c>
      <c r="G5" s="30" t="s">
        <v>170</v>
      </c>
      <c r="I5" s="56" t="s">
        <v>173</v>
      </c>
      <c r="J5" s="57">
        <v>20</v>
      </c>
      <c r="K5" s="57">
        <v>800</v>
      </c>
      <c r="L5" s="57">
        <v>480</v>
      </c>
      <c r="M5" s="57">
        <v>340</v>
      </c>
    </row>
    <row r="6" spans="1:17" x14ac:dyDescent="0.3">
      <c r="A6" s="81" t="s">
        <v>64</v>
      </c>
      <c r="B6" s="85"/>
      <c r="C6" s="82">
        <v>600</v>
      </c>
      <c r="D6" s="82">
        <v>600</v>
      </c>
      <c r="E6" s="85"/>
      <c r="F6" s="54" t="str">
        <f t="shared" si="0"/>
        <v>Alanto 250ml-No`s</v>
      </c>
      <c r="G6" s="30" t="s">
        <v>172</v>
      </c>
      <c r="I6" s="56" t="s">
        <v>174</v>
      </c>
      <c r="J6" s="57">
        <v>20</v>
      </c>
      <c r="K6" s="57">
        <v>600</v>
      </c>
      <c r="L6" s="57">
        <v>590</v>
      </c>
      <c r="M6" s="57">
        <v>30</v>
      </c>
    </row>
    <row r="7" spans="1:17" x14ac:dyDescent="0.3">
      <c r="A7" s="81" t="s">
        <v>65</v>
      </c>
      <c r="B7" s="85"/>
      <c r="C7" s="82">
        <v>260</v>
      </c>
      <c r="D7" s="82">
        <v>260</v>
      </c>
      <c r="E7" s="85"/>
      <c r="F7" s="54" t="str">
        <f t="shared" ref="F3:F66" si="1">TRIM(A7&amp;"-Nos.")</f>
        <v>Alanto 500ml-Nos.</v>
      </c>
      <c r="G7" s="30" t="s">
        <v>171</v>
      </c>
      <c r="I7" s="56" t="s">
        <v>176</v>
      </c>
      <c r="J7" s="57">
        <v>80</v>
      </c>
      <c r="K7" s="57">
        <v>1040</v>
      </c>
      <c r="L7" s="57">
        <v>920</v>
      </c>
      <c r="M7" s="57">
        <v>200</v>
      </c>
    </row>
    <row r="8" spans="1:17" x14ac:dyDescent="0.3">
      <c r="A8" s="81" t="s">
        <v>66</v>
      </c>
      <c r="B8" s="85"/>
      <c r="C8" s="82">
        <v>320</v>
      </c>
      <c r="D8" s="82">
        <v>300</v>
      </c>
      <c r="E8" s="82">
        <v>20</v>
      </c>
      <c r="F8" s="54" t="str">
        <f t="shared" ref="F8:F71" si="2">TRIM(A8&amp;"-No`s")</f>
        <v>Aliette 250gms-No`s</v>
      </c>
      <c r="G8" s="30" t="s">
        <v>31</v>
      </c>
      <c r="I8" s="56" t="s">
        <v>175</v>
      </c>
      <c r="J8" s="57"/>
      <c r="K8" s="57">
        <v>1420</v>
      </c>
      <c r="L8" s="57">
        <v>1320</v>
      </c>
      <c r="M8" s="57">
        <v>100</v>
      </c>
    </row>
    <row r="9" spans="1:17" x14ac:dyDescent="0.3">
      <c r="A9" s="81" t="s">
        <v>67</v>
      </c>
      <c r="B9" s="85"/>
      <c r="C9" s="82">
        <v>80</v>
      </c>
      <c r="D9" s="82">
        <v>75</v>
      </c>
      <c r="E9" s="82">
        <v>5</v>
      </c>
      <c r="F9" s="54" t="str">
        <f t="shared" si="2"/>
        <v>Aliette 500gms-No`s</v>
      </c>
      <c r="G9" s="30" t="s">
        <v>33</v>
      </c>
      <c r="I9" s="56" t="s">
        <v>177</v>
      </c>
      <c r="J9" s="57"/>
      <c r="K9" s="57">
        <v>1650</v>
      </c>
      <c r="L9" s="57">
        <v>1590</v>
      </c>
      <c r="M9" s="57">
        <v>60</v>
      </c>
    </row>
    <row r="10" spans="1:17" x14ac:dyDescent="0.3">
      <c r="A10" s="81" t="s">
        <v>68</v>
      </c>
      <c r="B10" s="82">
        <v>20</v>
      </c>
      <c r="C10" s="82">
        <v>600</v>
      </c>
      <c r="D10" s="82">
        <v>590</v>
      </c>
      <c r="E10" s="82">
        <v>30</v>
      </c>
      <c r="F10" s="54" t="str">
        <f t="shared" si="2"/>
        <v>Antracal 1kg-No`s</v>
      </c>
      <c r="G10" s="30" t="s">
        <v>174</v>
      </c>
      <c r="I10" s="56" t="s">
        <v>235</v>
      </c>
      <c r="J10" s="57"/>
      <c r="K10" s="57"/>
      <c r="L10" s="57"/>
      <c r="M10" s="57"/>
    </row>
    <row r="11" spans="1:17" x14ac:dyDescent="0.3">
      <c r="A11" s="81" t="s">
        <v>69</v>
      </c>
      <c r="B11" s="82">
        <v>80</v>
      </c>
      <c r="C11" s="82">
        <v>1040</v>
      </c>
      <c r="D11" s="82">
        <v>920</v>
      </c>
      <c r="E11" s="82">
        <v>200</v>
      </c>
      <c r="F11" s="54" t="str">
        <f t="shared" si="2"/>
        <v>Antracal 250gms-No`s</v>
      </c>
      <c r="G11" s="30" t="s">
        <v>176</v>
      </c>
      <c r="I11" s="56" t="s">
        <v>180</v>
      </c>
      <c r="J11" s="57">
        <v>210</v>
      </c>
      <c r="K11" s="57">
        <v>1650</v>
      </c>
      <c r="L11" s="57">
        <v>1415</v>
      </c>
      <c r="M11" s="57">
        <v>445</v>
      </c>
      <c r="Q11" t="e">
        <f ca="1">OFFSET($I$1,0,0,COUNTA($I:$I),COUNTA($I$1:$M$1))</f>
        <v>#VALUE!</v>
      </c>
    </row>
    <row r="12" spans="1:17" x14ac:dyDescent="0.3">
      <c r="A12" s="81" t="s">
        <v>70</v>
      </c>
      <c r="B12" s="85"/>
      <c r="C12" s="82">
        <v>1420</v>
      </c>
      <c r="D12" s="82">
        <v>1320</v>
      </c>
      <c r="E12" s="82">
        <v>100</v>
      </c>
      <c r="F12" s="54" t="str">
        <f t="shared" si="2"/>
        <v>Antracal 500gms-No`s</v>
      </c>
      <c r="G12" s="30" t="s">
        <v>175</v>
      </c>
      <c r="I12" s="56" t="s">
        <v>178</v>
      </c>
      <c r="J12" s="57">
        <v>35</v>
      </c>
      <c r="K12" s="57">
        <v>700</v>
      </c>
      <c r="L12" s="57">
        <v>595</v>
      </c>
      <c r="M12" s="57">
        <v>140</v>
      </c>
    </row>
    <row r="13" spans="1:17" x14ac:dyDescent="0.3">
      <c r="A13" s="81" t="s">
        <v>71</v>
      </c>
      <c r="B13" s="85"/>
      <c r="C13" s="82">
        <v>1650</v>
      </c>
      <c r="D13" s="82">
        <v>1590</v>
      </c>
      <c r="E13" s="82">
        <v>60</v>
      </c>
      <c r="F13" s="54" t="str">
        <f t="shared" si="2"/>
        <v>Belt Expert 100ml-No`s</v>
      </c>
      <c r="G13" s="30" t="s">
        <v>177</v>
      </c>
      <c r="I13" s="56" t="s">
        <v>179</v>
      </c>
      <c r="J13" s="57"/>
      <c r="K13" s="57">
        <v>40</v>
      </c>
      <c r="L13" s="57">
        <v>40</v>
      </c>
      <c r="M13" s="57"/>
    </row>
    <row r="14" spans="1:17" x14ac:dyDescent="0.3">
      <c r="A14" s="81" t="s">
        <v>72</v>
      </c>
      <c r="B14" s="85"/>
      <c r="C14" s="85"/>
      <c r="D14" s="85"/>
      <c r="E14" s="85"/>
      <c r="F14" s="54" t="str">
        <f t="shared" si="2"/>
        <v>Belt Expert 250ml-No`s</v>
      </c>
      <c r="G14" s="30" t="s">
        <v>255</v>
      </c>
      <c r="I14" s="56" t="s">
        <v>181</v>
      </c>
      <c r="J14" s="57">
        <v>15</v>
      </c>
      <c r="K14" s="57">
        <v>300</v>
      </c>
      <c r="L14" s="57">
        <v>235</v>
      </c>
      <c r="M14" s="57">
        <v>80</v>
      </c>
    </row>
    <row r="15" spans="1:17" x14ac:dyDescent="0.3">
      <c r="A15" s="81" t="s">
        <v>73</v>
      </c>
      <c r="B15" s="85"/>
      <c r="C15" s="82">
        <v>80</v>
      </c>
      <c r="D15" s="82">
        <v>40</v>
      </c>
      <c r="E15" s="82">
        <v>40</v>
      </c>
      <c r="F15" s="54" t="str">
        <f t="shared" si="2"/>
        <v>Buonos 1lt-No`s</v>
      </c>
      <c r="G15" s="59" t="s">
        <v>233</v>
      </c>
      <c r="I15" s="56" t="s">
        <v>232</v>
      </c>
      <c r="J15" s="57"/>
      <c r="K15" s="57">
        <v>1900</v>
      </c>
      <c r="L15" s="57">
        <v>1610</v>
      </c>
      <c r="M15" s="57">
        <v>290</v>
      </c>
    </row>
    <row r="16" spans="1:17" x14ac:dyDescent="0.3">
      <c r="A16" s="81" t="s">
        <v>74</v>
      </c>
      <c r="B16" s="85"/>
      <c r="C16" s="82">
        <v>120</v>
      </c>
      <c r="D16" s="82">
        <v>10</v>
      </c>
      <c r="E16" s="82">
        <v>110</v>
      </c>
      <c r="F16" s="54" t="str">
        <f t="shared" si="2"/>
        <v>Buonos 250ml-No`s</v>
      </c>
      <c r="G16" s="59" t="s">
        <v>233</v>
      </c>
      <c r="I16" s="56" t="s">
        <v>182</v>
      </c>
      <c r="J16" s="57">
        <v>60</v>
      </c>
      <c r="K16" s="57">
        <v>520</v>
      </c>
      <c r="L16" s="57">
        <v>480</v>
      </c>
      <c r="M16" s="57">
        <v>100</v>
      </c>
    </row>
    <row r="17" spans="1:13" x14ac:dyDescent="0.3">
      <c r="A17" s="81" t="s">
        <v>75</v>
      </c>
      <c r="B17" s="85"/>
      <c r="C17" s="82">
        <v>60</v>
      </c>
      <c r="D17" s="82">
        <v>40</v>
      </c>
      <c r="E17" s="82">
        <v>20</v>
      </c>
      <c r="F17" s="54" t="str">
        <f t="shared" si="2"/>
        <v>Buonos 500ml-No`s</v>
      </c>
      <c r="G17" s="59" t="s">
        <v>233</v>
      </c>
      <c r="I17" s="56" t="s">
        <v>236</v>
      </c>
      <c r="J17" s="57"/>
      <c r="K17" s="57"/>
      <c r="L17" s="57"/>
      <c r="M17" s="57"/>
    </row>
    <row r="18" spans="1:13" x14ac:dyDescent="0.3">
      <c r="A18" s="81" t="s">
        <v>76</v>
      </c>
      <c r="B18" s="85"/>
      <c r="C18" s="85"/>
      <c r="D18" s="85"/>
      <c r="E18" s="85"/>
      <c r="F18" s="54" t="str">
        <f t="shared" si="2"/>
        <v>Confidor 100ml-No`s</v>
      </c>
      <c r="G18" s="30" t="s">
        <v>235</v>
      </c>
      <c r="I18" s="56" t="s">
        <v>237</v>
      </c>
      <c r="J18" s="57"/>
      <c r="K18" s="57"/>
      <c r="L18" s="57"/>
      <c r="M18" s="57"/>
    </row>
    <row r="19" spans="1:13" x14ac:dyDescent="0.3">
      <c r="A19" s="81" t="s">
        <v>77</v>
      </c>
      <c r="B19" s="82">
        <v>210</v>
      </c>
      <c r="C19" s="82">
        <v>1650</v>
      </c>
      <c r="D19" s="82">
        <v>1415</v>
      </c>
      <c r="E19" s="82">
        <v>445</v>
      </c>
      <c r="F19" s="54" t="str">
        <f t="shared" si="2"/>
        <v>Confidor Super 100Ml-No`s</v>
      </c>
      <c r="G19" s="30" t="s">
        <v>180</v>
      </c>
      <c r="I19" s="56" t="s">
        <v>185</v>
      </c>
      <c r="J19" s="57">
        <v>350</v>
      </c>
      <c r="K19" s="57">
        <v>1650</v>
      </c>
      <c r="L19" s="57">
        <v>1885</v>
      </c>
      <c r="M19" s="57">
        <v>115</v>
      </c>
    </row>
    <row r="20" spans="1:13" x14ac:dyDescent="0.3">
      <c r="A20" s="81" t="s">
        <v>78</v>
      </c>
      <c r="B20" s="82">
        <v>35</v>
      </c>
      <c r="C20" s="82">
        <v>700</v>
      </c>
      <c r="D20" s="82">
        <v>595</v>
      </c>
      <c r="E20" s="82">
        <v>140</v>
      </c>
      <c r="F20" s="54" t="str">
        <f t="shared" si="2"/>
        <v>Confidor Super 250Ml-No`s</v>
      </c>
      <c r="G20" s="30" t="s">
        <v>178</v>
      </c>
      <c r="I20" s="56" t="s">
        <v>183</v>
      </c>
      <c r="J20" s="57">
        <v>120</v>
      </c>
      <c r="K20" s="57"/>
      <c r="L20" s="57">
        <v>120</v>
      </c>
      <c r="M20" s="57"/>
    </row>
    <row r="21" spans="1:13" x14ac:dyDescent="0.3">
      <c r="A21" s="81" t="s">
        <v>79</v>
      </c>
      <c r="B21" s="85"/>
      <c r="C21" s="82">
        <v>40</v>
      </c>
      <c r="D21" s="82">
        <v>40</v>
      </c>
      <c r="E21" s="85"/>
      <c r="F21" s="54" t="str">
        <f t="shared" si="2"/>
        <v>Confidor Super 500ml-No`s</v>
      </c>
      <c r="G21" s="30" t="s">
        <v>179</v>
      </c>
      <c r="I21" s="56" t="s">
        <v>187</v>
      </c>
      <c r="J21" s="57"/>
      <c r="K21" s="57">
        <v>120</v>
      </c>
      <c r="L21" s="57">
        <v>100</v>
      </c>
      <c r="M21" s="57">
        <v>20</v>
      </c>
    </row>
    <row r="22" spans="1:13" x14ac:dyDescent="0.3">
      <c r="A22" s="81" t="s">
        <v>80</v>
      </c>
      <c r="B22" s="82">
        <v>15</v>
      </c>
      <c r="C22" s="82">
        <v>300</v>
      </c>
      <c r="D22" s="82">
        <v>235</v>
      </c>
      <c r="E22" s="82">
        <v>80</v>
      </c>
      <c r="F22" s="54" t="str">
        <f t="shared" si="2"/>
        <v>Confidor Super 50ml-No`s</v>
      </c>
      <c r="G22" s="30" t="s">
        <v>181</v>
      </c>
      <c r="I22" s="56" t="s">
        <v>190</v>
      </c>
      <c r="J22" s="57"/>
      <c r="K22" s="57">
        <v>250</v>
      </c>
      <c r="L22" s="57">
        <v>250</v>
      </c>
      <c r="M22" s="57"/>
    </row>
    <row r="23" spans="1:13" x14ac:dyDescent="0.3">
      <c r="A23" s="81" t="s">
        <v>81</v>
      </c>
      <c r="B23" s="85"/>
      <c r="C23" s="82">
        <v>1900</v>
      </c>
      <c r="D23" s="82">
        <v>1610</v>
      </c>
      <c r="E23" s="82">
        <v>290</v>
      </c>
      <c r="F23" s="54" t="str">
        <f t="shared" si="2"/>
        <v>Decies 100ml-No`s</v>
      </c>
      <c r="G23" s="30" t="s">
        <v>232</v>
      </c>
      <c r="I23" s="56" t="s">
        <v>238</v>
      </c>
      <c r="J23" s="57"/>
      <c r="K23" s="57"/>
      <c r="L23" s="57"/>
      <c r="M23" s="57"/>
    </row>
    <row r="24" spans="1:13" x14ac:dyDescent="0.3">
      <c r="A24" s="81" t="s">
        <v>82</v>
      </c>
      <c r="B24" s="82">
        <v>60</v>
      </c>
      <c r="C24" s="82">
        <v>520</v>
      </c>
      <c r="D24" s="82">
        <v>480</v>
      </c>
      <c r="E24" s="82">
        <v>100</v>
      </c>
      <c r="F24" s="54" t="str">
        <f t="shared" si="2"/>
        <v>Decies 250ml-No`s</v>
      </c>
      <c r="G24" s="30" t="s">
        <v>182</v>
      </c>
      <c r="I24" s="56" t="s">
        <v>191</v>
      </c>
      <c r="J24" s="57">
        <v>30</v>
      </c>
      <c r="K24" s="57">
        <v>660</v>
      </c>
      <c r="L24" s="57">
        <v>520</v>
      </c>
      <c r="M24" s="57">
        <v>170</v>
      </c>
    </row>
    <row r="25" spans="1:13" x14ac:dyDescent="0.3">
      <c r="A25" s="81" t="s">
        <v>83</v>
      </c>
      <c r="B25" s="85"/>
      <c r="C25" s="85"/>
      <c r="D25" s="85"/>
      <c r="E25" s="85"/>
      <c r="F25" s="54" t="str">
        <f t="shared" si="2"/>
        <v>Ethrel 1lt-No`s</v>
      </c>
      <c r="G25" s="30" t="s">
        <v>236</v>
      </c>
      <c r="I25" s="56" t="s">
        <v>193</v>
      </c>
      <c r="J25" s="57"/>
      <c r="K25" s="57">
        <v>720</v>
      </c>
      <c r="L25" s="57">
        <v>670</v>
      </c>
      <c r="M25" s="57">
        <v>50</v>
      </c>
    </row>
    <row r="26" spans="1:13" x14ac:dyDescent="0.3">
      <c r="A26" s="81" t="s">
        <v>84</v>
      </c>
      <c r="B26" s="85"/>
      <c r="C26" s="85"/>
      <c r="D26" s="85"/>
      <c r="E26" s="85"/>
      <c r="F26" s="54" t="str">
        <f t="shared" si="2"/>
        <v>Ethrel 500ml-No`s</v>
      </c>
      <c r="G26" s="30" t="s">
        <v>237</v>
      </c>
      <c r="I26" s="56" t="s">
        <v>192</v>
      </c>
      <c r="J26" s="57"/>
      <c r="K26" s="57">
        <v>1620</v>
      </c>
      <c r="L26" s="57">
        <v>1460</v>
      </c>
      <c r="M26" s="57">
        <v>160</v>
      </c>
    </row>
    <row r="27" spans="1:13" x14ac:dyDescent="0.3">
      <c r="A27" s="81" t="s">
        <v>85</v>
      </c>
      <c r="B27" s="82">
        <v>350</v>
      </c>
      <c r="C27" s="82">
        <v>1650</v>
      </c>
      <c r="D27" s="82">
        <v>1885</v>
      </c>
      <c r="E27" s="82">
        <v>115</v>
      </c>
      <c r="F27" s="54" t="str">
        <f t="shared" si="2"/>
        <v>Evergol Xtend 100ml-No`s</v>
      </c>
      <c r="G27" s="30" t="s">
        <v>185</v>
      </c>
      <c r="I27" s="56" t="s">
        <v>239</v>
      </c>
      <c r="J27" s="57"/>
      <c r="K27" s="57"/>
      <c r="L27" s="57"/>
      <c r="M27" s="57"/>
    </row>
    <row r="28" spans="1:13" x14ac:dyDescent="0.3">
      <c r="A28" s="81" t="s">
        <v>86</v>
      </c>
      <c r="B28" s="85"/>
      <c r="C28" s="82">
        <v>560</v>
      </c>
      <c r="D28" s="82">
        <v>450</v>
      </c>
      <c r="E28" s="82">
        <v>110</v>
      </c>
      <c r="F28" s="54" t="str">
        <f t="shared" si="2"/>
        <v>Evergol Xtend 250 ML-No`s</v>
      </c>
      <c r="G28" s="30" t="s">
        <v>184</v>
      </c>
      <c r="I28" s="56" t="s">
        <v>194</v>
      </c>
      <c r="J28" s="57"/>
      <c r="K28" s="57">
        <v>144</v>
      </c>
      <c r="L28" s="57">
        <v>48</v>
      </c>
      <c r="M28" s="57">
        <v>96</v>
      </c>
    </row>
    <row r="29" spans="1:13" x14ac:dyDescent="0.3">
      <c r="A29" s="81" t="s">
        <v>87</v>
      </c>
      <c r="B29" s="82">
        <v>120</v>
      </c>
      <c r="C29" s="85"/>
      <c r="D29" s="82">
        <v>120</v>
      </c>
      <c r="E29" s="85"/>
      <c r="F29" s="54" t="str">
        <f t="shared" si="2"/>
        <v>Evergol Xtend 40ML-No`s</v>
      </c>
      <c r="G29" s="30" t="s">
        <v>183</v>
      </c>
      <c r="I29" s="56" t="s">
        <v>197</v>
      </c>
      <c r="J29" s="57">
        <v>30</v>
      </c>
      <c r="K29" s="57">
        <v>1650</v>
      </c>
      <c r="L29" s="57">
        <v>1680</v>
      </c>
      <c r="M29" s="57"/>
    </row>
    <row r="30" spans="1:13" x14ac:dyDescent="0.3">
      <c r="A30" s="81" t="s">
        <v>88</v>
      </c>
      <c r="B30" s="82">
        <v>7</v>
      </c>
      <c r="C30" s="82">
        <v>100</v>
      </c>
      <c r="D30" s="82">
        <v>100</v>
      </c>
      <c r="E30" s="82">
        <v>7</v>
      </c>
      <c r="F30" s="54" t="str">
        <f t="shared" si="2"/>
        <v>Fame 100ml-No`s</v>
      </c>
      <c r="G30" s="30" t="s">
        <v>186</v>
      </c>
      <c r="I30" s="56" t="s">
        <v>196</v>
      </c>
      <c r="J30" s="57">
        <v>130</v>
      </c>
      <c r="K30" s="57">
        <v>200</v>
      </c>
      <c r="L30" s="57">
        <v>120</v>
      </c>
      <c r="M30" s="57">
        <v>210</v>
      </c>
    </row>
    <row r="31" spans="1:13" x14ac:dyDescent="0.3">
      <c r="A31" s="81" t="s">
        <v>89</v>
      </c>
      <c r="B31" s="85"/>
      <c r="C31" s="82">
        <v>8</v>
      </c>
      <c r="D31" s="82">
        <v>8</v>
      </c>
      <c r="E31" s="85"/>
      <c r="F31" s="54" t="str">
        <f t="shared" si="2"/>
        <v>Fame 250ml-No`s</v>
      </c>
      <c r="G31" s="30" t="s">
        <v>188</v>
      </c>
      <c r="I31" s="56" t="s">
        <v>195</v>
      </c>
      <c r="J31" s="57">
        <v>117</v>
      </c>
      <c r="K31" s="57">
        <v>1500</v>
      </c>
      <c r="L31" s="57">
        <v>1301</v>
      </c>
      <c r="M31" s="57">
        <v>316</v>
      </c>
    </row>
    <row r="32" spans="1:13" x14ac:dyDescent="0.3">
      <c r="A32" s="81" t="s">
        <v>90</v>
      </c>
      <c r="B32" s="85"/>
      <c r="C32" s="82">
        <v>120</v>
      </c>
      <c r="D32" s="82">
        <v>100</v>
      </c>
      <c r="E32" s="82">
        <v>20</v>
      </c>
      <c r="F32" s="54" t="str">
        <f t="shared" si="2"/>
        <v>Fame 50ml-No`s</v>
      </c>
      <c r="G32" s="30" t="s">
        <v>187</v>
      </c>
      <c r="I32" s="56" t="s">
        <v>240</v>
      </c>
      <c r="J32" s="57">
        <v>32</v>
      </c>
      <c r="K32" s="57"/>
      <c r="L32" s="57"/>
      <c r="M32" s="57">
        <v>32</v>
      </c>
    </row>
    <row r="33" spans="1:13" x14ac:dyDescent="0.3">
      <c r="A33" s="81" t="s">
        <v>91</v>
      </c>
      <c r="B33" s="85"/>
      <c r="C33" s="82">
        <v>250</v>
      </c>
      <c r="D33" s="82">
        <v>250</v>
      </c>
      <c r="E33" s="85"/>
      <c r="F33" s="54" t="str">
        <f t="shared" si="2"/>
        <v>Fenos Quick 100ml-No`s</v>
      </c>
      <c r="G33" s="30" t="s">
        <v>190</v>
      </c>
      <c r="I33" s="56" t="s">
        <v>199</v>
      </c>
      <c r="J33" s="57"/>
      <c r="K33" s="57">
        <v>100</v>
      </c>
      <c r="L33" s="57">
        <v>80</v>
      </c>
      <c r="M33" s="57">
        <v>20</v>
      </c>
    </row>
    <row r="34" spans="1:13" x14ac:dyDescent="0.3">
      <c r="A34" s="81" t="s">
        <v>92</v>
      </c>
      <c r="B34" s="85"/>
      <c r="C34" s="82">
        <v>40</v>
      </c>
      <c r="D34" s="82">
        <v>40</v>
      </c>
      <c r="E34" s="85"/>
      <c r="F34" s="54" t="str">
        <f t="shared" si="2"/>
        <v>Fenos Quick 250ml-No`s</v>
      </c>
      <c r="G34" s="30" t="s">
        <v>189</v>
      </c>
      <c r="I34" s="56" t="s">
        <v>198</v>
      </c>
      <c r="J34" s="57"/>
      <c r="K34" s="57">
        <v>80</v>
      </c>
      <c r="L34" s="57">
        <v>80</v>
      </c>
      <c r="M34" s="57"/>
    </row>
    <row r="35" spans="1:13" x14ac:dyDescent="0.3">
      <c r="A35" s="81" t="s">
        <v>93</v>
      </c>
      <c r="B35" s="85"/>
      <c r="C35" s="85"/>
      <c r="D35" s="85"/>
      <c r="E35" s="85"/>
      <c r="F35" s="54" t="str">
        <f t="shared" si="2"/>
        <v>Fitrest 100gms-No`s</v>
      </c>
      <c r="G35" s="30" t="s">
        <v>256</v>
      </c>
      <c r="I35" s="56" t="s">
        <v>201</v>
      </c>
      <c r="J35" s="57">
        <v>30</v>
      </c>
      <c r="K35" s="57">
        <v>2320</v>
      </c>
      <c r="L35" s="57">
        <v>2140</v>
      </c>
      <c r="M35" s="57">
        <v>210</v>
      </c>
    </row>
    <row r="36" spans="1:13" x14ac:dyDescent="0.3">
      <c r="A36" s="81" t="s">
        <v>94</v>
      </c>
      <c r="B36" s="85"/>
      <c r="C36" s="85"/>
      <c r="D36" s="85"/>
      <c r="E36" s="85"/>
      <c r="F36" s="54" t="str">
        <f t="shared" si="2"/>
        <v>Fitrest 250gms-No`s</v>
      </c>
      <c r="G36" s="30" t="s">
        <v>257</v>
      </c>
      <c r="I36" s="56" t="s">
        <v>202</v>
      </c>
      <c r="J36" s="57">
        <v>10</v>
      </c>
      <c r="K36" s="57">
        <v>140</v>
      </c>
      <c r="L36" s="57">
        <v>130</v>
      </c>
      <c r="M36" s="57">
        <v>20</v>
      </c>
    </row>
    <row r="37" spans="1:13" x14ac:dyDescent="0.3">
      <c r="A37" s="81" t="s">
        <v>95</v>
      </c>
      <c r="B37" s="85"/>
      <c r="C37" s="85"/>
      <c r="D37" s="85"/>
      <c r="E37" s="85"/>
      <c r="F37" s="54" t="str">
        <f t="shared" si="2"/>
        <v>Folicure 100ml-No`s</v>
      </c>
      <c r="G37" s="30" t="s">
        <v>238</v>
      </c>
      <c r="I37" s="56" t="s">
        <v>203</v>
      </c>
      <c r="J37" s="57">
        <v>59</v>
      </c>
      <c r="K37" s="57">
        <v>600</v>
      </c>
      <c r="L37" s="57">
        <v>539</v>
      </c>
      <c r="M37" s="57">
        <v>120</v>
      </c>
    </row>
    <row r="38" spans="1:13" x14ac:dyDescent="0.3">
      <c r="A38" s="81" t="s">
        <v>96</v>
      </c>
      <c r="B38" s="82">
        <v>30</v>
      </c>
      <c r="C38" s="82">
        <v>660</v>
      </c>
      <c r="D38" s="82">
        <v>520</v>
      </c>
      <c r="E38" s="82">
        <v>170</v>
      </c>
      <c r="F38" s="54" t="str">
        <f t="shared" si="2"/>
        <v>Folicure 1lt-No`s</v>
      </c>
      <c r="G38" s="30" t="s">
        <v>191</v>
      </c>
      <c r="I38" s="56" t="s">
        <v>204</v>
      </c>
      <c r="J38" s="57">
        <v>20</v>
      </c>
      <c r="K38" s="57">
        <v>460</v>
      </c>
      <c r="L38" s="57">
        <v>370</v>
      </c>
      <c r="M38" s="57">
        <v>110</v>
      </c>
    </row>
    <row r="39" spans="1:13" x14ac:dyDescent="0.3">
      <c r="A39" s="81" t="s">
        <v>97</v>
      </c>
      <c r="B39" s="85"/>
      <c r="C39" s="82">
        <v>720</v>
      </c>
      <c r="D39" s="82">
        <v>670</v>
      </c>
      <c r="E39" s="82">
        <v>50</v>
      </c>
      <c r="F39" s="54" t="str">
        <f t="shared" si="2"/>
        <v>Folicure 250ml-No`s</v>
      </c>
      <c r="G39" s="30" t="s">
        <v>193</v>
      </c>
      <c r="I39" s="56" t="s">
        <v>205</v>
      </c>
      <c r="J39" s="57"/>
      <c r="K39" s="57">
        <v>256</v>
      </c>
      <c r="L39" s="57">
        <v>240</v>
      </c>
      <c r="M39" s="57">
        <v>16</v>
      </c>
    </row>
    <row r="40" spans="1:13" x14ac:dyDescent="0.3">
      <c r="A40" s="81" t="s">
        <v>98</v>
      </c>
      <c r="B40" s="85"/>
      <c r="C40" s="82">
        <v>1620</v>
      </c>
      <c r="D40" s="82">
        <v>1460</v>
      </c>
      <c r="E40" s="82">
        <v>160</v>
      </c>
      <c r="F40" s="54" t="str">
        <f t="shared" si="2"/>
        <v>Folicure 500ml-No`s</v>
      </c>
      <c r="G40" s="30" t="s">
        <v>192</v>
      </c>
      <c r="I40" s="56" t="s">
        <v>241</v>
      </c>
      <c r="J40" s="57"/>
      <c r="K40" s="57"/>
      <c r="L40" s="57"/>
      <c r="M40" s="57"/>
    </row>
    <row r="41" spans="1:13" x14ac:dyDescent="0.3">
      <c r="A41" s="81" t="s">
        <v>99</v>
      </c>
      <c r="B41" s="85"/>
      <c r="C41" s="85"/>
      <c r="D41" s="85"/>
      <c r="E41" s="85"/>
      <c r="F41" s="54" t="str">
        <f t="shared" si="2"/>
        <v>Foost 250gms-No`s</v>
      </c>
      <c r="G41" s="30" t="s">
        <v>239</v>
      </c>
      <c r="I41" s="56" t="s">
        <v>242</v>
      </c>
      <c r="J41" s="57"/>
      <c r="K41" s="57"/>
      <c r="L41" s="57"/>
      <c r="M41" s="57"/>
    </row>
    <row r="42" spans="1:13" x14ac:dyDescent="0.3">
      <c r="A42" s="81" t="s">
        <v>100</v>
      </c>
      <c r="B42" s="85"/>
      <c r="C42" s="82">
        <v>144</v>
      </c>
      <c r="D42" s="82">
        <v>48</v>
      </c>
      <c r="E42" s="82">
        <v>96</v>
      </c>
      <c r="F42" s="54" t="str">
        <f t="shared" si="2"/>
        <v>Foost 500gms-No`s</v>
      </c>
      <c r="G42" s="30" t="s">
        <v>194</v>
      </c>
      <c r="I42" s="56" t="s">
        <v>243</v>
      </c>
      <c r="J42" s="57"/>
      <c r="K42" s="57"/>
      <c r="L42" s="57"/>
      <c r="M42" s="57"/>
    </row>
    <row r="43" spans="1:13" x14ac:dyDescent="0.3">
      <c r="A43" s="81" t="s">
        <v>101</v>
      </c>
      <c r="B43" s="82">
        <v>30</v>
      </c>
      <c r="C43" s="82">
        <v>1650</v>
      </c>
      <c r="D43" s="82">
        <v>1680</v>
      </c>
      <c r="E43" s="85"/>
      <c r="F43" s="54" t="str">
        <f t="shared" si="2"/>
        <v>Gaucho 100ml-No`s</v>
      </c>
      <c r="G43" s="30" t="s">
        <v>197</v>
      </c>
      <c r="I43" s="56" t="s">
        <v>208</v>
      </c>
      <c r="J43" s="57"/>
      <c r="K43" s="57">
        <v>10</v>
      </c>
      <c r="L43" s="57">
        <v>5</v>
      </c>
      <c r="M43" s="57">
        <v>5</v>
      </c>
    </row>
    <row r="44" spans="1:13" x14ac:dyDescent="0.3">
      <c r="A44" s="81" t="s">
        <v>102</v>
      </c>
      <c r="B44" s="85"/>
      <c r="C44" s="85"/>
      <c r="D44" s="85"/>
      <c r="E44" s="85"/>
      <c r="F44" s="54" t="str">
        <f t="shared" si="2"/>
        <v>Gaucho 1lt-No`s</v>
      </c>
      <c r="G44" s="30" t="s">
        <v>258</v>
      </c>
      <c r="I44" s="56" t="s">
        <v>209</v>
      </c>
      <c r="J44" s="57"/>
      <c r="K44" s="57">
        <v>40</v>
      </c>
      <c r="L44" s="57">
        <v>30</v>
      </c>
      <c r="M44" s="57">
        <v>10</v>
      </c>
    </row>
    <row r="45" spans="1:13" x14ac:dyDescent="0.3">
      <c r="A45" s="81" t="s">
        <v>103</v>
      </c>
      <c r="B45" s="82">
        <v>130</v>
      </c>
      <c r="C45" s="82">
        <v>200</v>
      </c>
      <c r="D45" s="82">
        <v>120</v>
      </c>
      <c r="E45" s="82">
        <v>210</v>
      </c>
      <c r="F45" s="54" t="str">
        <f t="shared" si="2"/>
        <v>Gaucho 250ml-No`s</v>
      </c>
      <c r="G45" s="30" t="s">
        <v>196</v>
      </c>
      <c r="I45" s="56" t="s">
        <v>211</v>
      </c>
      <c r="J45" s="57"/>
      <c r="K45" s="57">
        <v>280</v>
      </c>
      <c r="L45" s="57">
        <v>280</v>
      </c>
      <c r="M45" s="57"/>
    </row>
    <row r="46" spans="1:13" x14ac:dyDescent="0.3">
      <c r="A46" s="81" t="s">
        <v>104</v>
      </c>
      <c r="B46" s="82">
        <v>117</v>
      </c>
      <c r="C46" s="82">
        <v>1500</v>
      </c>
      <c r="D46" s="82">
        <v>1301</v>
      </c>
      <c r="E46" s="82">
        <v>316</v>
      </c>
      <c r="F46" s="54" t="str">
        <f t="shared" si="2"/>
        <v>Gaucho 50ml-No`s</v>
      </c>
      <c r="G46" s="30" t="s">
        <v>195</v>
      </c>
      <c r="I46" s="56" t="s">
        <v>215</v>
      </c>
      <c r="J46" s="57">
        <v>76</v>
      </c>
      <c r="K46" s="57">
        <v>2600</v>
      </c>
      <c r="L46" s="57">
        <v>2476</v>
      </c>
      <c r="M46" s="57">
        <v>200</v>
      </c>
    </row>
    <row r="47" spans="1:13" x14ac:dyDescent="0.3">
      <c r="A47" s="81" t="s">
        <v>105</v>
      </c>
      <c r="B47" s="82">
        <v>32</v>
      </c>
      <c r="C47" s="85"/>
      <c r="D47" s="85"/>
      <c r="E47" s="82">
        <v>32</v>
      </c>
      <c r="F47" s="54" t="str">
        <f t="shared" si="2"/>
        <v>Glamore 50gms-No`s</v>
      </c>
      <c r="G47" s="30" t="s">
        <v>240</v>
      </c>
      <c r="I47" s="56" t="s">
        <v>212</v>
      </c>
      <c r="J47" s="57">
        <v>10</v>
      </c>
      <c r="K47" s="57">
        <v>120</v>
      </c>
      <c r="L47" s="57">
        <v>105</v>
      </c>
      <c r="M47" s="57">
        <v>25</v>
      </c>
    </row>
    <row r="48" spans="1:13" x14ac:dyDescent="0.3">
      <c r="A48" s="81" t="s">
        <v>106</v>
      </c>
      <c r="B48" s="85"/>
      <c r="C48" s="82">
        <v>100</v>
      </c>
      <c r="D48" s="82">
        <v>80</v>
      </c>
      <c r="E48" s="82">
        <v>20</v>
      </c>
      <c r="F48" s="54" t="str">
        <f t="shared" si="2"/>
        <v>Infinito 100ml-No`s</v>
      </c>
      <c r="G48" s="30" t="s">
        <v>199</v>
      </c>
      <c r="I48" s="56" t="s">
        <v>214</v>
      </c>
      <c r="J48" s="57">
        <v>36</v>
      </c>
      <c r="K48" s="57">
        <v>2960</v>
      </c>
      <c r="L48" s="57">
        <v>2702</v>
      </c>
      <c r="M48" s="57">
        <v>294</v>
      </c>
    </row>
    <row r="49" spans="1:13" x14ac:dyDescent="0.3">
      <c r="A49" s="81" t="s">
        <v>107</v>
      </c>
      <c r="B49" s="85"/>
      <c r="C49" s="82">
        <v>80</v>
      </c>
      <c r="D49" s="82">
        <v>80</v>
      </c>
      <c r="E49" s="85"/>
      <c r="F49" s="54" t="str">
        <f t="shared" si="2"/>
        <v>Infinito 1lt-No`s</v>
      </c>
      <c r="G49" s="30" t="s">
        <v>198</v>
      </c>
      <c r="I49" s="56" t="s">
        <v>213</v>
      </c>
      <c r="J49" s="57">
        <v>20</v>
      </c>
      <c r="K49" s="57">
        <v>1020</v>
      </c>
      <c r="L49" s="57">
        <v>940</v>
      </c>
      <c r="M49" s="57">
        <v>100</v>
      </c>
    </row>
    <row r="50" spans="1:13" x14ac:dyDescent="0.3">
      <c r="A50" s="81" t="s">
        <v>108</v>
      </c>
      <c r="B50" s="85"/>
      <c r="C50" s="82">
        <v>360</v>
      </c>
      <c r="D50" s="82">
        <v>270</v>
      </c>
      <c r="E50" s="82">
        <v>90</v>
      </c>
      <c r="F50" s="54" t="str">
        <f t="shared" si="2"/>
        <v>Jump 100gms-No`s</v>
      </c>
      <c r="G50" s="30" t="s">
        <v>200</v>
      </c>
      <c r="I50" s="56" t="s">
        <v>244</v>
      </c>
      <c r="J50" s="57"/>
      <c r="K50" s="57"/>
      <c r="L50" s="57"/>
      <c r="M50" s="57"/>
    </row>
    <row r="51" spans="1:13" x14ac:dyDescent="0.3">
      <c r="A51" s="81" t="s">
        <v>109</v>
      </c>
      <c r="B51" s="82">
        <v>30</v>
      </c>
      <c r="C51" s="82">
        <v>2320</v>
      </c>
      <c r="D51" s="82">
        <v>2140</v>
      </c>
      <c r="E51" s="82">
        <v>210</v>
      </c>
      <c r="F51" s="54" t="str">
        <f t="shared" si="2"/>
        <v>Jump 40gms-No`s</v>
      </c>
      <c r="G51" s="30" t="s">
        <v>201</v>
      </c>
      <c r="I51" s="56" t="s">
        <v>217</v>
      </c>
      <c r="J51" s="57"/>
      <c r="K51" s="57">
        <v>2400</v>
      </c>
      <c r="L51" s="57">
        <v>2400</v>
      </c>
      <c r="M51" s="57"/>
    </row>
    <row r="52" spans="1:13" x14ac:dyDescent="0.3">
      <c r="A52" s="81" t="s">
        <v>110</v>
      </c>
      <c r="B52" s="82">
        <v>10</v>
      </c>
      <c r="C52" s="82">
        <v>140</v>
      </c>
      <c r="D52" s="82">
        <v>130</v>
      </c>
      <c r="E52" s="82">
        <v>20</v>
      </c>
      <c r="F52" s="54" t="str">
        <f t="shared" si="2"/>
        <v>Larvin 1kg-No`s</v>
      </c>
      <c r="G52" s="30" t="s">
        <v>202</v>
      </c>
      <c r="I52" s="56" t="s">
        <v>216</v>
      </c>
      <c r="J52" s="57">
        <v>5</v>
      </c>
      <c r="K52" s="57">
        <v>600</v>
      </c>
      <c r="L52" s="57">
        <v>605</v>
      </c>
      <c r="M52" s="57"/>
    </row>
    <row r="53" spans="1:13" x14ac:dyDescent="0.3">
      <c r="A53" s="81" t="s">
        <v>111</v>
      </c>
      <c r="B53" s="82">
        <v>59</v>
      </c>
      <c r="C53" s="82">
        <v>600</v>
      </c>
      <c r="D53" s="82">
        <v>539</v>
      </c>
      <c r="E53" s="82">
        <v>120</v>
      </c>
      <c r="F53" s="54" t="str">
        <f t="shared" si="2"/>
        <v>Larvin 250gms-No`s</v>
      </c>
      <c r="G53" s="30" t="s">
        <v>203</v>
      </c>
      <c r="I53" s="56" t="s">
        <v>218</v>
      </c>
      <c r="J53" s="57"/>
      <c r="K53" s="57">
        <v>3100</v>
      </c>
      <c r="L53" s="57">
        <v>2950</v>
      </c>
      <c r="M53" s="57">
        <v>150</v>
      </c>
    </row>
    <row r="54" spans="1:13" x14ac:dyDescent="0.3">
      <c r="A54" s="81" t="s">
        <v>112</v>
      </c>
      <c r="B54" s="82">
        <v>20</v>
      </c>
      <c r="C54" s="82">
        <v>460</v>
      </c>
      <c r="D54" s="82">
        <v>370</v>
      </c>
      <c r="E54" s="82">
        <v>110</v>
      </c>
      <c r="F54" s="54" t="str">
        <f t="shared" si="2"/>
        <v>Larvin 500gms-No`s</v>
      </c>
      <c r="G54" s="30" t="s">
        <v>204</v>
      </c>
      <c r="I54" s="56" t="s">
        <v>245</v>
      </c>
      <c r="J54" s="57">
        <v>10</v>
      </c>
      <c r="K54" s="57"/>
      <c r="L54" s="57"/>
      <c r="M54" s="57">
        <v>10</v>
      </c>
    </row>
    <row r="55" spans="1:13" x14ac:dyDescent="0.3">
      <c r="A55" s="81" t="s">
        <v>113</v>
      </c>
      <c r="B55" s="85"/>
      <c r="C55" s="82">
        <v>256</v>
      </c>
      <c r="D55" s="82">
        <v>240</v>
      </c>
      <c r="E55" s="82">
        <v>16</v>
      </c>
      <c r="F55" s="54" t="str">
        <f t="shared" si="2"/>
        <v>Laudis 115 Ml-No`s</v>
      </c>
      <c r="G55" s="30" t="s">
        <v>205</v>
      </c>
      <c r="I55" s="56" t="s">
        <v>246</v>
      </c>
      <c r="J55" s="57"/>
      <c r="K55" s="57"/>
      <c r="L55" s="57"/>
      <c r="M55" s="57"/>
    </row>
    <row r="56" spans="1:13" x14ac:dyDescent="0.3">
      <c r="A56" s="81" t="s">
        <v>115</v>
      </c>
      <c r="B56" s="85"/>
      <c r="C56" s="85"/>
      <c r="D56" s="85"/>
      <c r="E56" s="85"/>
      <c r="F56" s="54" t="str">
        <f t="shared" si="2"/>
        <v>Laudis 230ml-No`s</v>
      </c>
      <c r="G56" s="30" t="s">
        <v>241</v>
      </c>
      <c r="I56" s="56" t="s">
        <v>247</v>
      </c>
      <c r="J56" s="57"/>
      <c r="K56" s="57"/>
      <c r="L56" s="57"/>
      <c r="M56" s="57"/>
    </row>
    <row r="57" spans="1:13" x14ac:dyDescent="0.3">
      <c r="A57" s="81" t="s">
        <v>116</v>
      </c>
      <c r="B57" s="85"/>
      <c r="C57" s="85"/>
      <c r="D57" s="85"/>
      <c r="E57" s="85"/>
      <c r="F57" s="54" t="str">
        <f t="shared" si="2"/>
        <v>Lesenta 100gms-No`s</v>
      </c>
      <c r="G57" s="30" t="s">
        <v>242</v>
      </c>
      <c r="I57" s="56" t="s">
        <v>248</v>
      </c>
      <c r="J57" s="57"/>
      <c r="K57" s="57"/>
      <c r="L57" s="57"/>
      <c r="M57" s="57"/>
    </row>
    <row r="58" spans="1:13" x14ac:dyDescent="0.3">
      <c r="A58" s="81" t="s">
        <v>117</v>
      </c>
      <c r="B58" s="85"/>
      <c r="C58" s="85"/>
      <c r="D58" s="85"/>
      <c r="E58" s="85"/>
      <c r="F58" s="54" t="str">
        <f t="shared" si="2"/>
        <v>Lesenta 40gms-No`s</v>
      </c>
      <c r="G58" s="30" t="s">
        <v>243</v>
      </c>
      <c r="I58" s="56" t="s">
        <v>249</v>
      </c>
      <c r="J58" s="57">
        <v>1</v>
      </c>
      <c r="K58" s="57"/>
      <c r="L58" s="57"/>
      <c r="M58" s="57">
        <v>1</v>
      </c>
    </row>
    <row r="59" spans="1:13" x14ac:dyDescent="0.3">
      <c r="A59" s="81" t="s">
        <v>118</v>
      </c>
      <c r="B59" s="82">
        <v>50</v>
      </c>
      <c r="C59" s="82">
        <v>3360</v>
      </c>
      <c r="D59" s="82">
        <v>3280</v>
      </c>
      <c r="E59" s="82">
        <v>130</v>
      </c>
      <c r="F59" s="54" t="str">
        <f t="shared" si="2"/>
        <v>Luna Experence 250ml-No`s</v>
      </c>
      <c r="G59" s="30" t="s">
        <v>207</v>
      </c>
      <c r="I59" s="56" t="s">
        <v>223</v>
      </c>
      <c r="J59" s="57"/>
      <c r="K59" s="57">
        <v>500</v>
      </c>
      <c r="L59" s="57">
        <v>312</v>
      </c>
      <c r="M59" s="57">
        <v>188</v>
      </c>
    </row>
    <row r="60" spans="1:13" x14ac:dyDescent="0.3">
      <c r="A60" s="81" t="s">
        <v>119</v>
      </c>
      <c r="B60" s="85"/>
      <c r="C60" s="82">
        <v>1060</v>
      </c>
      <c r="D60" s="82">
        <v>960</v>
      </c>
      <c r="E60" s="82">
        <v>100</v>
      </c>
      <c r="F60" s="54" t="str">
        <f t="shared" si="2"/>
        <v>Luna Experiance 1lt-No`s</v>
      </c>
      <c r="G60" s="30" t="s">
        <v>206</v>
      </c>
      <c r="I60" s="56" t="s">
        <v>220</v>
      </c>
      <c r="J60" s="57">
        <v>20</v>
      </c>
      <c r="K60" s="57">
        <v>400</v>
      </c>
      <c r="L60" s="57">
        <v>365</v>
      </c>
      <c r="M60" s="57">
        <v>55</v>
      </c>
    </row>
    <row r="61" spans="1:13" x14ac:dyDescent="0.3">
      <c r="A61" s="81" t="s">
        <v>120</v>
      </c>
      <c r="B61" s="85"/>
      <c r="C61" s="82">
        <v>10</v>
      </c>
      <c r="D61" s="82">
        <v>5</v>
      </c>
      <c r="E61" s="82">
        <v>5</v>
      </c>
      <c r="F61" s="54" t="str">
        <f t="shared" si="2"/>
        <v>Melody Duo 400gms-No`s</v>
      </c>
      <c r="G61" s="30" t="s">
        <v>208</v>
      </c>
      <c r="I61" s="56" t="s">
        <v>221</v>
      </c>
      <c r="J61" s="57"/>
      <c r="K61" s="57">
        <v>400</v>
      </c>
      <c r="L61" s="57">
        <v>380</v>
      </c>
      <c r="M61" s="57">
        <v>20</v>
      </c>
    </row>
    <row r="62" spans="1:13" x14ac:dyDescent="0.3">
      <c r="A62" s="81" t="s">
        <v>121</v>
      </c>
      <c r="B62" s="85"/>
      <c r="C62" s="82">
        <v>40</v>
      </c>
      <c r="D62" s="82">
        <v>30</v>
      </c>
      <c r="E62" s="82">
        <v>10</v>
      </c>
      <c r="F62" s="54" t="str">
        <f t="shared" si="2"/>
        <v>Melody Duo 800gms-No`s</v>
      </c>
      <c r="G62" s="30" t="s">
        <v>209</v>
      </c>
      <c r="I62" s="56" t="s">
        <v>222</v>
      </c>
      <c r="J62" s="57"/>
      <c r="K62" s="57">
        <v>600</v>
      </c>
      <c r="L62" s="57">
        <v>530</v>
      </c>
      <c r="M62" s="57">
        <v>70</v>
      </c>
    </row>
    <row r="63" spans="1:13" x14ac:dyDescent="0.3">
      <c r="A63" s="81" t="s">
        <v>122</v>
      </c>
      <c r="B63" s="85"/>
      <c r="C63" s="82">
        <v>20</v>
      </c>
      <c r="D63" s="82">
        <v>20</v>
      </c>
      <c r="E63" s="85"/>
      <c r="F63" s="54" t="str">
        <f t="shared" si="2"/>
        <v>Movento Energy 1lt-No`s</v>
      </c>
      <c r="G63" s="30" t="s">
        <v>210</v>
      </c>
      <c r="I63" s="56" t="s">
        <v>224</v>
      </c>
      <c r="J63" s="57"/>
      <c r="K63" s="57">
        <v>540</v>
      </c>
      <c r="L63" s="57">
        <v>500</v>
      </c>
      <c r="M63" s="57">
        <v>40</v>
      </c>
    </row>
    <row r="64" spans="1:13" x14ac:dyDescent="0.3">
      <c r="A64" s="81" t="s">
        <v>123</v>
      </c>
      <c r="B64" s="85"/>
      <c r="C64" s="82">
        <v>280</v>
      </c>
      <c r="D64" s="82">
        <v>280</v>
      </c>
      <c r="E64" s="85"/>
      <c r="F64" s="54" t="str">
        <f t="shared" si="2"/>
        <v>Movento Energy 250ml-No`s</v>
      </c>
      <c r="G64" s="30" t="s">
        <v>211</v>
      </c>
      <c r="I64" s="56" t="s">
        <v>250</v>
      </c>
      <c r="J64" s="57"/>
      <c r="K64" s="57"/>
      <c r="L64" s="57"/>
      <c r="M64" s="57"/>
    </row>
    <row r="65" spans="1:13" x14ac:dyDescent="0.3">
      <c r="A65" s="81" t="s">
        <v>124</v>
      </c>
      <c r="B65" s="82">
        <v>76</v>
      </c>
      <c r="C65" s="82">
        <v>2600</v>
      </c>
      <c r="D65" s="82">
        <v>2476</v>
      </c>
      <c r="E65" s="82">
        <v>200</v>
      </c>
      <c r="F65" s="54" t="str">
        <f t="shared" si="2"/>
        <v>Nativo 100gms-No`s</v>
      </c>
      <c r="G65" s="30" t="s">
        <v>215</v>
      </c>
      <c r="I65" s="56" t="s">
        <v>251</v>
      </c>
      <c r="J65" s="57"/>
      <c r="K65" s="57"/>
      <c r="L65" s="57"/>
      <c r="M65" s="57"/>
    </row>
    <row r="66" spans="1:13" x14ac:dyDescent="0.3">
      <c r="A66" s="81" t="s">
        <v>125</v>
      </c>
      <c r="B66" s="82">
        <v>10</v>
      </c>
      <c r="C66" s="82">
        <v>120</v>
      </c>
      <c r="D66" s="82">
        <v>105</v>
      </c>
      <c r="E66" s="82">
        <v>25</v>
      </c>
      <c r="F66" s="54" t="str">
        <f t="shared" si="2"/>
        <v>Nativo 1kg-No`s</v>
      </c>
      <c r="G66" s="30" t="s">
        <v>212</v>
      </c>
      <c r="I66" s="56" t="s">
        <v>225</v>
      </c>
      <c r="J66" s="57">
        <v>30</v>
      </c>
      <c r="K66" s="57">
        <v>360</v>
      </c>
      <c r="L66" s="57">
        <v>370</v>
      </c>
      <c r="M66" s="57">
        <v>20</v>
      </c>
    </row>
    <row r="67" spans="1:13" x14ac:dyDescent="0.3">
      <c r="A67" s="81" t="s">
        <v>126</v>
      </c>
      <c r="B67" s="82">
        <v>36</v>
      </c>
      <c r="C67" s="82">
        <v>2960</v>
      </c>
      <c r="D67" s="82">
        <v>2702</v>
      </c>
      <c r="E67" s="82">
        <v>294</v>
      </c>
      <c r="F67" s="54" t="str">
        <f t="shared" si="2"/>
        <v>Nativo 250gms-No`s</v>
      </c>
      <c r="G67" s="30" t="s">
        <v>214</v>
      </c>
      <c r="I67" s="56" t="s">
        <v>228</v>
      </c>
      <c r="J67" s="57">
        <v>10</v>
      </c>
      <c r="K67" s="57">
        <v>100</v>
      </c>
      <c r="L67" s="57">
        <v>60</v>
      </c>
      <c r="M67" s="57">
        <v>50</v>
      </c>
    </row>
    <row r="68" spans="1:13" x14ac:dyDescent="0.3">
      <c r="A68" s="81" t="s">
        <v>127</v>
      </c>
      <c r="B68" s="82">
        <v>20</v>
      </c>
      <c r="C68" s="82">
        <v>1020</v>
      </c>
      <c r="D68" s="82">
        <v>940</v>
      </c>
      <c r="E68" s="82">
        <v>100</v>
      </c>
      <c r="F68" s="54" t="str">
        <f t="shared" si="2"/>
        <v>Nativo 500gms-No`s</v>
      </c>
      <c r="G68" s="30" t="s">
        <v>213</v>
      </c>
      <c r="I68" s="56" t="s">
        <v>230</v>
      </c>
      <c r="J68" s="57"/>
      <c r="K68" s="57">
        <v>920</v>
      </c>
      <c r="L68" s="57">
        <v>820</v>
      </c>
      <c r="M68" s="57">
        <v>100</v>
      </c>
    </row>
    <row r="69" spans="1:13" x14ac:dyDescent="0.3">
      <c r="A69" s="81" t="s">
        <v>128</v>
      </c>
      <c r="B69" s="85"/>
      <c r="C69" s="85"/>
      <c r="D69" s="85"/>
      <c r="E69" s="85"/>
      <c r="F69" s="54" t="str">
        <f t="shared" si="2"/>
        <v>Oberon 100ml-No`s</v>
      </c>
      <c r="G69" s="30" t="s">
        <v>244</v>
      </c>
      <c r="I69" s="56" t="s">
        <v>229</v>
      </c>
      <c r="J69" s="57">
        <v>60</v>
      </c>
      <c r="K69" s="57">
        <v>400</v>
      </c>
      <c r="L69" s="57">
        <v>420</v>
      </c>
      <c r="M69" s="57">
        <v>40</v>
      </c>
    </row>
    <row r="70" spans="1:13" x14ac:dyDescent="0.3">
      <c r="A70" s="81" t="s">
        <v>129</v>
      </c>
      <c r="B70" s="85"/>
      <c r="C70" s="82">
        <v>2400</v>
      </c>
      <c r="D70" s="82">
        <v>2400</v>
      </c>
      <c r="E70" s="85"/>
      <c r="F70" s="54" t="str">
        <f t="shared" si="2"/>
        <v>Oberon 200ml-No`s</v>
      </c>
      <c r="G70" s="30" t="s">
        <v>217</v>
      </c>
      <c r="I70" s="56" t="s">
        <v>252</v>
      </c>
      <c r="J70" s="57"/>
      <c r="K70" s="57"/>
      <c r="L70" s="57"/>
      <c r="M70" s="57"/>
    </row>
    <row r="71" spans="1:13" x14ac:dyDescent="0.3">
      <c r="A71" s="81" t="s">
        <v>130</v>
      </c>
      <c r="B71" s="82">
        <v>5</v>
      </c>
      <c r="C71" s="82">
        <v>600</v>
      </c>
      <c r="D71" s="82">
        <v>605</v>
      </c>
      <c r="E71" s="85"/>
      <c r="F71" s="54" t="str">
        <f t="shared" si="2"/>
        <v>Oberon 500ml-No`s</v>
      </c>
      <c r="G71" s="30" t="s">
        <v>216</v>
      </c>
      <c r="I71" s="56" t="s">
        <v>253</v>
      </c>
      <c r="J71" s="57"/>
      <c r="K71" s="57"/>
      <c r="L71" s="57"/>
      <c r="M71" s="57"/>
    </row>
    <row r="72" spans="1:13" x14ac:dyDescent="0.3">
      <c r="A72" s="81" t="s">
        <v>131</v>
      </c>
      <c r="B72" s="85"/>
      <c r="C72" s="82">
        <v>3100</v>
      </c>
      <c r="D72" s="82">
        <v>2950</v>
      </c>
      <c r="E72" s="82">
        <v>150</v>
      </c>
      <c r="F72" s="54" t="str">
        <f t="shared" ref="F72:F103" si="3">TRIM(A72&amp;"-No`s")</f>
        <v>Planofix 100ml-No`s</v>
      </c>
      <c r="G72" s="30" t="s">
        <v>218</v>
      </c>
      <c r="I72" s="56" t="s">
        <v>254</v>
      </c>
      <c r="J72" s="57"/>
      <c r="K72" s="57"/>
      <c r="L72" s="57"/>
      <c r="M72" s="57"/>
    </row>
    <row r="73" spans="1:13" x14ac:dyDescent="0.3">
      <c r="A73" s="81" t="s">
        <v>132</v>
      </c>
      <c r="B73" s="82">
        <v>10</v>
      </c>
      <c r="C73" s="85"/>
      <c r="D73" s="85"/>
      <c r="E73" s="82">
        <v>10</v>
      </c>
      <c r="F73" s="54" t="str">
        <f t="shared" si="3"/>
        <v>Planofix 250ml-No`s</v>
      </c>
      <c r="G73" s="30" t="s">
        <v>245</v>
      </c>
      <c r="I73" s="56" t="s">
        <v>168</v>
      </c>
      <c r="J73" s="57">
        <v>30</v>
      </c>
      <c r="K73" s="57">
        <v>210</v>
      </c>
      <c r="L73" s="57">
        <v>135</v>
      </c>
      <c r="M73" s="57">
        <v>105</v>
      </c>
    </row>
    <row r="74" spans="1:13" x14ac:dyDescent="0.3">
      <c r="A74" s="81" t="s">
        <v>133</v>
      </c>
      <c r="B74" s="85"/>
      <c r="C74" s="82">
        <v>20</v>
      </c>
      <c r="D74" s="82">
        <v>20</v>
      </c>
      <c r="E74" s="85"/>
      <c r="F74" s="54" t="str">
        <f t="shared" si="3"/>
        <v>Profiler 1kg-No`s</v>
      </c>
      <c r="G74" s="30" t="s">
        <v>219</v>
      </c>
      <c r="I74" s="56" t="s">
        <v>167</v>
      </c>
      <c r="J74" s="57"/>
      <c r="K74" s="57">
        <v>600</v>
      </c>
      <c r="L74" s="57">
        <v>285</v>
      </c>
      <c r="M74" s="57">
        <v>315</v>
      </c>
    </row>
    <row r="75" spans="1:13" x14ac:dyDescent="0.3">
      <c r="A75" s="81" t="s">
        <v>134</v>
      </c>
      <c r="B75" s="85"/>
      <c r="C75" s="85"/>
      <c r="D75" s="85"/>
      <c r="E75" s="85"/>
      <c r="F75" s="54" t="str">
        <f t="shared" si="3"/>
        <v>Raxil 100gms-No`s</v>
      </c>
      <c r="G75" s="30" t="s">
        <v>259</v>
      </c>
      <c r="I75" s="56" t="s">
        <v>169</v>
      </c>
      <c r="J75" s="57"/>
      <c r="K75" s="57">
        <v>900</v>
      </c>
      <c r="L75" s="57">
        <v>540</v>
      </c>
      <c r="M75" s="57">
        <v>360</v>
      </c>
    </row>
    <row r="76" spans="1:13" x14ac:dyDescent="0.3">
      <c r="A76" s="81" t="s">
        <v>135</v>
      </c>
      <c r="B76" s="85"/>
      <c r="C76" s="85"/>
      <c r="D76" s="85"/>
      <c r="E76" s="85"/>
      <c r="F76" s="54" t="str">
        <f t="shared" si="3"/>
        <v>Raxil Easy 100ml-No`s</v>
      </c>
      <c r="G76" s="30" t="s">
        <v>260</v>
      </c>
      <c r="I76" s="56" t="s">
        <v>170</v>
      </c>
      <c r="J76" s="57"/>
      <c r="K76" s="57">
        <v>50</v>
      </c>
      <c r="L76" s="57">
        <v>10</v>
      </c>
      <c r="M76" s="57">
        <v>40</v>
      </c>
    </row>
    <row r="77" spans="1:13" x14ac:dyDescent="0.3">
      <c r="A77" s="81" t="s">
        <v>136</v>
      </c>
      <c r="B77" s="82">
        <v>236</v>
      </c>
      <c r="C77" s="85"/>
      <c r="D77" s="85"/>
      <c r="E77" s="82">
        <v>236</v>
      </c>
      <c r="F77" s="54" t="str">
        <f t="shared" si="3"/>
        <v>Raxil Easy 50ml-No`s</v>
      </c>
      <c r="G77" s="30" t="s">
        <v>261</v>
      </c>
      <c r="I77" s="56" t="s">
        <v>172</v>
      </c>
      <c r="J77" s="57"/>
      <c r="K77" s="57">
        <v>600</v>
      </c>
      <c r="L77" s="57">
        <v>600</v>
      </c>
      <c r="M77" s="57"/>
    </row>
    <row r="78" spans="1:13" x14ac:dyDescent="0.3">
      <c r="A78" s="81" t="s">
        <v>137</v>
      </c>
      <c r="B78" s="85"/>
      <c r="C78" s="85"/>
      <c r="D78" s="85"/>
      <c r="E78" s="85"/>
      <c r="F78" s="54" t="str">
        <f t="shared" si="3"/>
        <v>Regent Gold 100ml-No`s</v>
      </c>
      <c r="G78" s="30" t="s">
        <v>246</v>
      </c>
      <c r="I78" s="56" t="s">
        <v>171</v>
      </c>
      <c r="J78" s="57"/>
      <c r="K78" s="57">
        <v>260</v>
      </c>
      <c r="L78" s="57">
        <v>260</v>
      </c>
      <c r="M78" s="57"/>
    </row>
    <row r="79" spans="1:13" x14ac:dyDescent="0.3">
      <c r="A79" s="81" t="s">
        <v>138</v>
      </c>
      <c r="B79" s="85"/>
      <c r="C79" s="85"/>
      <c r="D79" s="85"/>
      <c r="E79" s="85"/>
      <c r="F79" s="54" t="str">
        <f t="shared" si="3"/>
        <v>Regent Gold 250ml-No`s</v>
      </c>
      <c r="G79" s="30" t="s">
        <v>247</v>
      </c>
      <c r="I79" s="56" t="s">
        <v>255</v>
      </c>
      <c r="J79" s="57"/>
      <c r="K79" s="57"/>
      <c r="L79" s="57"/>
      <c r="M79" s="57"/>
    </row>
    <row r="80" spans="1:13" x14ac:dyDescent="0.3">
      <c r="A80" s="81" t="s">
        <v>139</v>
      </c>
      <c r="B80" s="85"/>
      <c r="C80" s="85"/>
      <c r="D80" s="85"/>
      <c r="E80" s="85"/>
      <c r="F80" s="54" t="str">
        <f t="shared" si="3"/>
        <v>Regent Gold 500ml-No`s</v>
      </c>
      <c r="G80" s="30" t="s">
        <v>262</v>
      </c>
      <c r="I80" s="56" t="s">
        <v>233</v>
      </c>
      <c r="J80" s="57"/>
      <c r="K80" s="57">
        <v>260</v>
      </c>
      <c r="L80" s="57">
        <v>90</v>
      </c>
      <c r="M80" s="57">
        <v>170</v>
      </c>
    </row>
    <row r="81" spans="1:13" x14ac:dyDescent="0.3">
      <c r="A81" s="81" t="s">
        <v>140</v>
      </c>
      <c r="B81" s="85"/>
      <c r="C81" s="85"/>
      <c r="D81" s="85"/>
      <c r="E81" s="85"/>
      <c r="F81" s="54" t="str">
        <f t="shared" si="3"/>
        <v>Regent Gr 1kg-No`s</v>
      </c>
      <c r="G81" s="30" t="s">
        <v>248</v>
      </c>
      <c r="I81" s="56" t="s">
        <v>184</v>
      </c>
      <c r="J81" s="57"/>
      <c r="K81" s="57">
        <v>560</v>
      </c>
      <c r="L81" s="57">
        <v>450</v>
      </c>
      <c r="M81" s="57">
        <v>110</v>
      </c>
    </row>
    <row r="82" spans="1:13" x14ac:dyDescent="0.3">
      <c r="A82" s="81" t="s">
        <v>141</v>
      </c>
      <c r="B82" s="82">
        <v>1</v>
      </c>
      <c r="C82" s="85"/>
      <c r="D82" s="85"/>
      <c r="E82" s="82">
        <v>1</v>
      </c>
      <c r="F82" s="54" t="str">
        <f t="shared" si="3"/>
        <v>Regent Gr 25kgs-No`s</v>
      </c>
      <c r="G82" s="30" t="s">
        <v>249</v>
      </c>
      <c r="I82" s="56" t="s">
        <v>186</v>
      </c>
      <c r="J82" s="57">
        <v>7</v>
      </c>
      <c r="K82" s="57">
        <v>100</v>
      </c>
      <c r="L82" s="57">
        <v>100</v>
      </c>
      <c r="M82" s="57">
        <v>7</v>
      </c>
    </row>
    <row r="83" spans="1:13" x14ac:dyDescent="0.3">
      <c r="A83" s="81" t="s">
        <v>142</v>
      </c>
      <c r="B83" s="85"/>
      <c r="C83" s="82">
        <v>500</v>
      </c>
      <c r="D83" s="82">
        <v>312</v>
      </c>
      <c r="E83" s="82">
        <v>188</v>
      </c>
      <c r="F83" s="54" t="str">
        <f t="shared" si="3"/>
        <v>Regent Gr 5kgs-No`s</v>
      </c>
      <c r="G83" s="30" t="s">
        <v>223</v>
      </c>
      <c r="I83" s="56" t="s">
        <v>188</v>
      </c>
      <c r="J83" s="57"/>
      <c r="K83" s="57">
        <v>8</v>
      </c>
      <c r="L83" s="57">
        <v>8</v>
      </c>
      <c r="M83" s="57"/>
    </row>
    <row r="84" spans="1:13" x14ac:dyDescent="0.3">
      <c r="A84" s="81" t="s">
        <v>143</v>
      </c>
      <c r="B84" s="82">
        <v>20</v>
      </c>
      <c r="C84" s="82">
        <v>400</v>
      </c>
      <c r="D84" s="82">
        <v>365</v>
      </c>
      <c r="E84" s="82">
        <v>55</v>
      </c>
      <c r="F84" s="54" t="str">
        <f t="shared" si="3"/>
        <v>Regent Sc 1lt-No`s</v>
      </c>
      <c r="G84" s="30" t="s">
        <v>220</v>
      </c>
      <c r="I84" s="56" t="s">
        <v>189</v>
      </c>
      <c r="J84" s="57"/>
      <c r="K84" s="57">
        <v>40</v>
      </c>
      <c r="L84" s="57">
        <v>40</v>
      </c>
      <c r="M84" s="57"/>
    </row>
    <row r="85" spans="1:13" x14ac:dyDescent="0.3">
      <c r="A85" s="81" t="s">
        <v>144</v>
      </c>
      <c r="B85" s="85"/>
      <c r="C85" s="82">
        <v>400</v>
      </c>
      <c r="D85" s="82">
        <v>380</v>
      </c>
      <c r="E85" s="82">
        <v>20</v>
      </c>
      <c r="F85" s="54" t="str">
        <f t="shared" si="3"/>
        <v>Regent Sc 250ml-No`s</v>
      </c>
      <c r="G85" s="30" t="s">
        <v>221</v>
      </c>
      <c r="I85" s="56" t="s">
        <v>256</v>
      </c>
      <c r="J85" s="57"/>
      <c r="K85" s="57"/>
      <c r="L85" s="57"/>
      <c r="M85" s="57"/>
    </row>
    <row r="86" spans="1:13" x14ac:dyDescent="0.3">
      <c r="A86" s="81" t="s">
        <v>145</v>
      </c>
      <c r="B86" s="85"/>
      <c r="C86" s="82">
        <v>600</v>
      </c>
      <c r="D86" s="82">
        <v>530</v>
      </c>
      <c r="E86" s="82">
        <v>70</v>
      </c>
      <c r="F86" s="54" t="str">
        <f t="shared" si="3"/>
        <v>Regent Sc 500ml-No`s</v>
      </c>
      <c r="G86" s="30" t="s">
        <v>222</v>
      </c>
      <c r="I86" s="56" t="s">
        <v>257</v>
      </c>
      <c r="J86" s="57"/>
      <c r="K86" s="57"/>
      <c r="L86" s="57"/>
      <c r="M86" s="57"/>
    </row>
    <row r="87" spans="1:13" x14ac:dyDescent="0.3">
      <c r="A87" s="81" t="s">
        <v>146</v>
      </c>
      <c r="B87" s="85"/>
      <c r="C87" s="82">
        <v>540</v>
      </c>
      <c r="D87" s="82">
        <v>500</v>
      </c>
      <c r="E87" s="82">
        <v>40</v>
      </c>
      <c r="F87" s="54" t="str">
        <f t="shared" si="3"/>
        <v>Regent Ultra 4KGS-No`s</v>
      </c>
      <c r="G87" s="30" t="s">
        <v>224</v>
      </c>
      <c r="I87" s="56" t="s">
        <v>258</v>
      </c>
      <c r="J87" s="57"/>
      <c r="K87" s="57"/>
      <c r="L87" s="57"/>
      <c r="M87" s="57"/>
    </row>
    <row r="88" spans="1:13" x14ac:dyDescent="0.3">
      <c r="A88" s="81" t="s">
        <v>147</v>
      </c>
      <c r="B88" s="85"/>
      <c r="C88" s="85"/>
      <c r="D88" s="85"/>
      <c r="E88" s="85"/>
      <c r="F88" s="54" t="str">
        <f t="shared" si="3"/>
        <v>Section 100gms-No`s</v>
      </c>
      <c r="G88" s="30" t="s">
        <v>250</v>
      </c>
      <c r="I88" s="56" t="s">
        <v>200</v>
      </c>
      <c r="J88" s="57"/>
      <c r="K88" s="57">
        <v>360</v>
      </c>
      <c r="L88" s="57">
        <v>270</v>
      </c>
      <c r="M88" s="57">
        <v>90</v>
      </c>
    </row>
    <row r="89" spans="1:13" x14ac:dyDescent="0.3">
      <c r="A89" s="81" t="s">
        <v>148</v>
      </c>
      <c r="B89" s="85"/>
      <c r="C89" s="85"/>
      <c r="D89" s="85"/>
      <c r="E89" s="85"/>
      <c r="F89" s="54" t="str">
        <f t="shared" si="3"/>
        <v>Section 600gms-No`s</v>
      </c>
      <c r="G89" s="30" t="s">
        <v>251</v>
      </c>
      <c r="I89" s="56" t="s">
        <v>207</v>
      </c>
      <c r="J89" s="57">
        <v>50</v>
      </c>
      <c r="K89" s="57">
        <v>3360</v>
      </c>
      <c r="L89" s="57">
        <v>3280</v>
      </c>
      <c r="M89" s="57">
        <v>130</v>
      </c>
    </row>
    <row r="90" spans="1:13" x14ac:dyDescent="0.3">
      <c r="A90" s="81" t="s">
        <v>149</v>
      </c>
      <c r="B90" s="82">
        <v>30</v>
      </c>
      <c r="C90" s="82">
        <v>360</v>
      </c>
      <c r="D90" s="82">
        <v>370</v>
      </c>
      <c r="E90" s="82">
        <v>20</v>
      </c>
      <c r="F90" s="54" t="str">
        <f t="shared" si="3"/>
        <v>Sencor 100gms-No`s</v>
      </c>
      <c r="G90" s="30" t="s">
        <v>225</v>
      </c>
      <c r="I90" s="56" t="s">
        <v>206</v>
      </c>
      <c r="J90" s="57"/>
      <c r="K90" s="57">
        <v>1060</v>
      </c>
      <c r="L90" s="57">
        <v>960</v>
      </c>
      <c r="M90" s="57">
        <v>100</v>
      </c>
    </row>
    <row r="91" spans="1:13" x14ac:dyDescent="0.3">
      <c r="A91" s="81" t="s">
        <v>150</v>
      </c>
      <c r="B91" s="85"/>
      <c r="C91" s="82">
        <v>40</v>
      </c>
      <c r="D91" s="82">
        <v>40</v>
      </c>
      <c r="E91" s="85"/>
      <c r="F91" s="54" t="str">
        <f t="shared" si="3"/>
        <v>Sivanto Prime 1lt-No`s</v>
      </c>
      <c r="G91" s="30" t="s">
        <v>226</v>
      </c>
      <c r="I91" s="56" t="s">
        <v>210</v>
      </c>
      <c r="J91" s="57"/>
      <c r="K91" s="57">
        <v>20</v>
      </c>
      <c r="L91" s="57">
        <v>20</v>
      </c>
      <c r="M91" s="57"/>
    </row>
    <row r="92" spans="1:13" x14ac:dyDescent="0.3">
      <c r="A92" s="81" t="s">
        <v>151</v>
      </c>
      <c r="B92" s="85"/>
      <c r="C92" s="85"/>
      <c r="D92" s="85"/>
      <c r="E92" s="85"/>
      <c r="F92" s="54" t="str">
        <f t="shared" si="3"/>
        <v>Sivanto Prime 250ml-No`s</v>
      </c>
      <c r="G92" s="30" t="s">
        <v>263</v>
      </c>
      <c r="I92" s="56" t="s">
        <v>219</v>
      </c>
      <c r="J92" s="57"/>
      <c r="K92" s="57">
        <v>20</v>
      </c>
      <c r="L92" s="57">
        <v>20</v>
      </c>
      <c r="M92" s="57"/>
    </row>
    <row r="93" spans="1:13" x14ac:dyDescent="0.3">
      <c r="A93" s="81" t="s">
        <v>152</v>
      </c>
      <c r="B93" s="85"/>
      <c r="C93" s="82">
        <v>80</v>
      </c>
      <c r="D93" s="82">
        <v>70</v>
      </c>
      <c r="E93" s="82">
        <v>10</v>
      </c>
      <c r="F93" s="54" t="str">
        <f t="shared" si="3"/>
        <v>Sivanto Prime 500ml-No`s</v>
      </c>
      <c r="G93" s="30" t="s">
        <v>227</v>
      </c>
      <c r="I93" s="56" t="s">
        <v>259</v>
      </c>
      <c r="J93" s="57"/>
      <c r="K93" s="57"/>
      <c r="L93" s="57"/>
      <c r="M93" s="57"/>
    </row>
    <row r="94" spans="1:13" x14ac:dyDescent="0.3">
      <c r="A94" s="81" t="s">
        <v>153</v>
      </c>
      <c r="B94" s="82">
        <v>10</v>
      </c>
      <c r="C94" s="82">
        <v>100</v>
      </c>
      <c r="D94" s="82">
        <v>60</v>
      </c>
      <c r="E94" s="82">
        <v>50</v>
      </c>
      <c r="F94" s="54" t="str">
        <f t="shared" si="3"/>
        <v>Solomon 1lt-No`s</v>
      </c>
      <c r="G94" s="30" t="s">
        <v>228</v>
      </c>
      <c r="I94" s="56" t="s">
        <v>260</v>
      </c>
      <c r="J94" s="57"/>
      <c r="K94" s="57"/>
      <c r="L94" s="57"/>
      <c r="M94" s="57"/>
    </row>
    <row r="95" spans="1:13" x14ac:dyDescent="0.3">
      <c r="A95" s="81" t="s">
        <v>154</v>
      </c>
      <c r="B95" s="85"/>
      <c r="C95" s="82">
        <v>920</v>
      </c>
      <c r="D95" s="82">
        <v>820</v>
      </c>
      <c r="E95" s="82">
        <v>100</v>
      </c>
      <c r="F95" s="54" t="str">
        <f t="shared" si="3"/>
        <v>Solomon 250ml-No`s</v>
      </c>
      <c r="G95" s="30" t="s">
        <v>230</v>
      </c>
      <c r="I95" s="56" t="s">
        <v>261</v>
      </c>
      <c r="J95" s="57">
        <v>236</v>
      </c>
      <c r="K95" s="57"/>
      <c r="L95" s="57"/>
      <c r="M95" s="57">
        <v>236</v>
      </c>
    </row>
    <row r="96" spans="1:13" x14ac:dyDescent="0.3">
      <c r="A96" s="81" t="s">
        <v>155</v>
      </c>
      <c r="B96" s="82">
        <v>60</v>
      </c>
      <c r="C96" s="82">
        <v>400</v>
      </c>
      <c r="D96" s="82">
        <v>420</v>
      </c>
      <c r="E96" s="82">
        <v>40</v>
      </c>
      <c r="F96" s="54" t="str">
        <f t="shared" si="3"/>
        <v>Solomon 500ml-No`s</v>
      </c>
      <c r="G96" s="30" t="s">
        <v>229</v>
      </c>
      <c r="I96" s="56" t="s">
        <v>262</v>
      </c>
      <c r="J96" s="57"/>
      <c r="K96" s="57"/>
      <c r="L96" s="57"/>
      <c r="M96" s="57"/>
    </row>
    <row r="97" spans="1:13" x14ac:dyDescent="0.3">
      <c r="A97" s="81" t="s">
        <v>156</v>
      </c>
      <c r="B97" s="85"/>
      <c r="C97" s="85"/>
      <c r="D97" s="85"/>
      <c r="E97" s="85"/>
      <c r="F97" s="54" t="str">
        <f t="shared" si="3"/>
        <v>Spintor 75ml-No`s</v>
      </c>
      <c r="G97" s="30" t="s">
        <v>252</v>
      </c>
      <c r="I97" s="56" t="s">
        <v>226</v>
      </c>
      <c r="J97" s="57"/>
      <c r="K97" s="57">
        <v>40</v>
      </c>
      <c r="L97" s="57">
        <v>40</v>
      </c>
      <c r="M97" s="57"/>
    </row>
    <row r="98" spans="1:13" x14ac:dyDescent="0.3">
      <c r="A98" s="81" t="s">
        <v>157</v>
      </c>
      <c r="B98" s="85"/>
      <c r="C98" s="85"/>
      <c r="D98" s="85"/>
      <c r="E98" s="85"/>
      <c r="F98" s="54" t="str">
        <f t="shared" si="3"/>
        <v>Topstar 35gms-No`s</v>
      </c>
      <c r="G98" s="30" t="s">
        <v>264</v>
      </c>
      <c r="I98" s="56" t="s">
        <v>263</v>
      </c>
      <c r="J98" s="57"/>
      <c r="K98" s="57"/>
      <c r="L98" s="57"/>
      <c r="M98" s="57"/>
    </row>
    <row r="99" spans="1:13" x14ac:dyDescent="0.3">
      <c r="A99" s="81" t="s">
        <v>158</v>
      </c>
      <c r="B99" s="82">
        <v>8</v>
      </c>
      <c r="C99" s="85"/>
      <c r="D99" s="82">
        <v>6</v>
      </c>
      <c r="E99" s="82">
        <v>2</v>
      </c>
      <c r="F99" s="54" t="str">
        <f t="shared" si="3"/>
        <v>Velum Prime 500ml-No`s</v>
      </c>
      <c r="G99" s="30" t="s">
        <v>231</v>
      </c>
      <c r="I99" s="56" t="s">
        <v>227</v>
      </c>
      <c r="J99" s="57"/>
      <c r="K99" s="57">
        <v>80</v>
      </c>
      <c r="L99" s="57">
        <v>70</v>
      </c>
      <c r="M99" s="57">
        <v>10</v>
      </c>
    </row>
    <row r="100" spans="1:13" x14ac:dyDescent="0.3">
      <c r="A100" s="81" t="s">
        <v>159</v>
      </c>
      <c r="B100" s="85"/>
      <c r="C100" s="85"/>
      <c r="D100" s="85"/>
      <c r="E100" s="85"/>
      <c r="F100" s="54" t="str">
        <f t="shared" si="3"/>
        <v>Whip Super 250ml-No`s</v>
      </c>
      <c r="G100" s="30" t="s">
        <v>253</v>
      </c>
      <c r="I100" s="56" t="s">
        <v>264</v>
      </c>
      <c r="J100" s="57"/>
      <c r="K100" s="57"/>
      <c r="L100" s="57"/>
      <c r="M100" s="57"/>
    </row>
    <row r="101" spans="1:13" x14ac:dyDescent="0.3">
      <c r="A101" s="81" t="s">
        <v>160</v>
      </c>
      <c r="B101" s="85"/>
      <c r="C101" s="85"/>
      <c r="D101" s="85"/>
      <c r="E101" s="85"/>
      <c r="F101" s="54" t="str">
        <f t="shared" si="3"/>
        <v>Whip Super 500ml-No`s</v>
      </c>
      <c r="G101" s="30" t="s">
        <v>254</v>
      </c>
      <c r="I101" s="56" t="s">
        <v>231</v>
      </c>
      <c r="J101" s="57">
        <v>8</v>
      </c>
      <c r="K101" s="57"/>
      <c r="L101" s="57">
        <v>6</v>
      </c>
      <c r="M101" s="57">
        <v>2</v>
      </c>
    </row>
    <row r="102" spans="1:13" x14ac:dyDescent="0.3">
      <c r="A102" s="81" t="s">
        <v>161</v>
      </c>
      <c r="B102" s="82">
        <v>100</v>
      </c>
      <c r="C102" s="82">
        <v>550</v>
      </c>
      <c r="D102" s="82">
        <v>570</v>
      </c>
      <c r="E102" s="82">
        <v>80</v>
      </c>
      <c r="F102" s="54" t="str">
        <f t="shared" si="3"/>
        <v>Ambition 1LT-No`s</v>
      </c>
      <c r="G102" s="30" t="s">
        <v>43</v>
      </c>
      <c r="I102" s="56" t="s">
        <v>27</v>
      </c>
      <c r="J102" s="57">
        <v>2077</v>
      </c>
      <c r="K102" s="57">
        <v>49918</v>
      </c>
      <c r="L102" s="57">
        <v>45387</v>
      </c>
      <c r="M102" s="57">
        <v>6608</v>
      </c>
    </row>
    <row r="103" spans="1:13" x14ac:dyDescent="0.3">
      <c r="A103" s="81" t="s">
        <v>162</v>
      </c>
      <c r="B103" s="82">
        <v>20</v>
      </c>
      <c r="C103" s="82">
        <v>800</v>
      </c>
      <c r="D103" s="82">
        <v>480</v>
      </c>
      <c r="E103" s="82">
        <v>340</v>
      </c>
      <c r="F103" s="54" t="str">
        <f t="shared" si="3"/>
        <v>Ambition 500ml-No`s</v>
      </c>
      <c r="G103" s="30" t="s">
        <v>173</v>
      </c>
    </row>
    <row r="104" spans="1:13" x14ac:dyDescent="0.3">
      <c r="A104" s="51"/>
      <c r="B104" s="62"/>
      <c r="C104" s="62"/>
      <c r="D104" s="62"/>
      <c r="E104" s="62"/>
      <c r="F104" s="54"/>
    </row>
    <row r="105" spans="1:13" x14ac:dyDescent="0.3">
      <c r="A105" s="51"/>
      <c r="B105" s="62"/>
      <c r="C105" s="62"/>
      <c r="D105" s="62"/>
      <c r="E105" s="62"/>
      <c r="F105" s="54"/>
    </row>
    <row r="106" spans="1:13" x14ac:dyDescent="0.3">
      <c r="A106" s="51"/>
      <c r="B106" s="62"/>
      <c r="C106" s="62"/>
      <c r="D106" s="62"/>
      <c r="E106" s="62"/>
      <c r="F106" s="54"/>
    </row>
    <row r="107" spans="1:13" x14ac:dyDescent="0.3">
      <c r="A107" s="51"/>
      <c r="B107" s="52"/>
      <c r="C107" s="52"/>
      <c r="D107" s="52"/>
      <c r="E107" s="52"/>
      <c r="F107" s="54"/>
    </row>
    <row r="108" spans="1:13" x14ac:dyDescent="0.3">
      <c r="A108" s="51"/>
      <c r="B108" s="62"/>
      <c r="C108" s="62"/>
      <c r="D108" s="62"/>
      <c r="E108" s="62"/>
      <c r="F108" s="54"/>
    </row>
    <row r="109" spans="1:13" x14ac:dyDescent="0.3">
      <c r="A109" s="51"/>
      <c r="B109" s="52"/>
      <c r="C109" s="52"/>
      <c r="D109" s="52"/>
      <c r="E109" s="62"/>
      <c r="F109" s="54"/>
    </row>
    <row r="110" spans="1:13" x14ac:dyDescent="0.3">
      <c r="A110" s="51"/>
      <c r="B110" s="62"/>
      <c r="C110" s="62"/>
      <c r="D110" s="62"/>
      <c r="E110" s="62"/>
      <c r="F110" s="54"/>
    </row>
    <row r="111" spans="1:13" x14ac:dyDescent="0.3">
      <c r="A111" s="51"/>
      <c r="B111" s="52"/>
      <c r="C111" s="52"/>
      <c r="D111" s="52"/>
      <c r="E111" s="62"/>
      <c r="F111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topLeftCell="A76" workbookViewId="0">
      <selection activeCell="B104" sqref="B10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672" ca="1" si="0">VLOOKUP($B3,FinalDeal_Vlookup,2,0)</f>
        <v>0</v>
      </c>
      <c r="F3" s="39">
        <f ca="1">VLOOKUP($B3,FinalDeal_Vlookup,3,0)</f>
        <v>320</v>
      </c>
      <c r="G3" s="40">
        <v>0</v>
      </c>
      <c r="H3" s="40">
        <f t="shared" ref="H3:H672" ca="1" si="1">VLOOKUP($B3,FinalDeal_Vlookup,4,0)</f>
        <v>300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20</v>
      </c>
    </row>
    <row r="4" spans="1:13" x14ac:dyDescent="0.3">
      <c r="A4" s="16"/>
      <c r="B4" s="4" t="s">
        <v>33</v>
      </c>
      <c r="C4" s="3"/>
      <c r="D4" s="4"/>
      <c r="E4" s="42">
        <f t="shared" ca="1" si="0"/>
        <v>0</v>
      </c>
      <c r="F4" s="39">
        <f t="shared" ref="F4:F258" ca="1" si="3">VLOOKUP($B4,FinalDeal_Vlookup,3,0)</f>
        <v>80</v>
      </c>
      <c r="G4" s="39">
        <v>0</v>
      </c>
      <c r="H4" s="39">
        <f t="shared" ca="1" si="1"/>
        <v>75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5</v>
      </c>
    </row>
    <row r="5" spans="1:13" x14ac:dyDescent="0.3">
      <c r="A5" s="16"/>
      <c r="B5" s="4" t="s">
        <v>43</v>
      </c>
      <c r="C5" s="3"/>
      <c r="D5" s="4"/>
      <c r="E5" s="42">
        <f t="shared" ref="E5:E259" ca="1" si="4">VLOOKUP($B5,FinalDeal_Vlookup,2,0)</f>
        <v>100</v>
      </c>
      <c r="F5" s="39">
        <f t="shared" ca="1" si="3"/>
        <v>550</v>
      </c>
      <c r="G5" s="39">
        <v>0</v>
      </c>
      <c r="H5" s="39">
        <f t="shared" ref="H5:H259" ca="1" si="5">VLOOKUP($B5,FinalDeal_Vlookup,4,0)</f>
        <v>570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80</v>
      </c>
    </row>
    <row r="6" spans="1:13" x14ac:dyDescent="0.3">
      <c r="A6" s="16"/>
      <c r="B6" s="4" t="s">
        <v>173</v>
      </c>
      <c r="C6" s="3"/>
      <c r="D6" s="4"/>
      <c r="E6" s="42">
        <f t="shared" ca="1" si="4"/>
        <v>20</v>
      </c>
      <c r="F6" s="39">
        <f t="shared" ca="1" si="3"/>
        <v>800</v>
      </c>
      <c r="G6" s="39">
        <v>0</v>
      </c>
      <c r="H6" s="39">
        <f t="shared" ca="1" si="5"/>
        <v>480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340</v>
      </c>
    </row>
    <row r="7" spans="1:13" x14ac:dyDescent="0.3">
      <c r="A7" s="16"/>
      <c r="B7" s="4" t="s">
        <v>174</v>
      </c>
      <c r="C7" s="3"/>
      <c r="D7" s="4"/>
      <c r="E7" s="42">
        <f t="shared" ca="1" si="4"/>
        <v>20</v>
      </c>
      <c r="F7" s="39">
        <f t="shared" ca="1" si="3"/>
        <v>600</v>
      </c>
      <c r="G7" s="39">
        <v>0</v>
      </c>
      <c r="H7" s="39">
        <f t="shared" ca="1" si="5"/>
        <v>590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30</v>
      </c>
    </row>
    <row r="8" spans="1:13" x14ac:dyDescent="0.3">
      <c r="A8" s="16"/>
      <c r="B8" s="4" t="s">
        <v>176</v>
      </c>
      <c r="C8" s="3"/>
      <c r="D8" s="4"/>
      <c r="E8" s="42">
        <f t="shared" ca="1" si="4"/>
        <v>80</v>
      </c>
      <c r="F8" s="39">
        <f t="shared" ca="1" si="3"/>
        <v>1040</v>
      </c>
      <c r="G8" s="39">
        <v>0</v>
      </c>
      <c r="H8" s="39">
        <f t="shared" ca="1" si="5"/>
        <v>920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200</v>
      </c>
    </row>
    <row r="9" spans="1:13" x14ac:dyDescent="0.3">
      <c r="A9" s="16"/>
      <c r="B9" s="4" t="s">
        <v>175</v>
      </c>
      <c r="C9" s="3"/>
      <c r="D9" s="4"/>
      <c r="E9" s="42">
        <f t="shared" ca="1" si="4"/>
        <v>0</v>
      </c>
      <c r="F9" s="39">
        <f t="shared" ca="1" si="3"/>
        <v>1420</v>
      </c>
      <c r="G9" s="39">
        <v>0</v>
      </c>
      <c r="H9" s="39">
        <f t="shared" ca="1" si="5"/>
        <v>1320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100</v>
      </c>
    </row>
    <row r="10" spans="1:13" x14ac:dyDescent="0.3">
      <c r="A10" s="16"/>
      <c r="B10" s="4" t="s">
        <v>177</v>
      </c>
      <c r="C10" s="3"/>
      <c r="D10" s="4"/>
      <c r="E10" s="42">
        <f t="shared" ca="1" si="4"/>
        <v>0</v>
      </c>
      <c r="F10" s="39">
        <f t="shared" ca="1" si="3"/>
        <v>1650</v>
      </c>
      <c r="G10" s="39">
        <v>0</v>
      </c>
      <c r="H10" s="39">
        <f t="shared" ca="1" si="5"/>
        <v>1590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60</v>
      </c>
    </row>
    <row r="11" spans="1:13" x14ac:dyDescent="0.3">
      <c r="A11" s="16"/>
      <c r="B11" s="4" t="s">
        <v>235</v>
      </c>
      <c r="C11" s="3"/>
      <c r="D11" s="4"/>
      <c r="E11" s="42">
        <f t="shared" ca="1" si="4"/>
        <v>0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180</v>
      </c>
      <c r="C12" s="3"/>
      <c r="D12" s="4"/>
      <c r="E12" s="42">
        <f t="shared" ca="1" si="4"/>
        <v>210</v>
      </c>
      <c r="F12" s="39">
        <f t="shared" ca="1" si="3"/>
        <v>1650</v>
      </c>
      <c r="G12" s="39">
        <v>0</v>
      </c>
      <c r="H12" s="39">
        <f t="shared" ca="1" si="5"/>
        <v>1415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445</v>
      </c>
    </row>
    <row r="13" spans="1:13" x14ac:dyDescent="0.3">
      <c r="A13" s="16"/>
      <c r="B13" s="4" t="s">
        <v>178</v>
      </c>
      <c r="C13" s="3"/>
      <c r="D13" s="4"/>
      <c r="E13" s="42">
        <f t="shared" ca="1" si="4"/>
        <v>35</v>
      </c>
      <c r="F13" s="39">
        <f t="shared" ca="1" si="3"/>
        <v>700</v>
      </c>
      <c r="G13" s="39">
        <v>0</v>
      </c>
      <c r="H13" s="39">
        <f t="shared" ca="1" si="5"/>
        <v>595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140</v>
      </c>
    </row>
    <row r="14" spans="1:13" x14ac:dyDescent="0.3">
      <c r="A14" s="16"/>
      <c r="B14" s="4" t="s">
        <v>179</v>
      </c>
      <c r="C14" s="3"/>
      <c r="D14" s="4"/>
      <c r="E14" s="42">
        <f t="shared" ca="1" si="4"/>
        <v>0</v>
      </c>
      <c r="F14" s="39">
        <f t="shared" ca="1" si="3"/>
        <v>40</v>
      </c>
      <c r="G14" s="39">
        <v>0</v>
      </c>
      <c r="H14" s="39">
        <f t="shared" ca="1" si="5"/>
        <v>40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181</v>
      </c>
      <c r="C15" s="3"/>
      <c r="D15" s="4"/>
      <c r="E15" s="42">
        <f t="shared" ca="1" si="4"/>
        <v>15</v>
      </c>
      <c r="F15" s="39">
        <f t="shared" ca="1" si="3"/>
        <v>300</v>
      </c>
      <c r="G15" s="39">
        <v>0</v>
      </c>
      <c r="H15" s="39">
        <f t="shared" ca="1" si="5"/>
        <v>235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80</v>
      </c>
    </row>
    <row r="16" spans="1:13" x14ac:dyDescent="0.3">
      <c r="A16" s="16"/>
      <c r="B16" s="4" t="s">
        <v>232</v>
      </c>
      <c r="C16" s="3"/>
      <c r="D16" s="4"/>
      <c r="E16" s="42">
        <f t="shared" ca="1" si="4"/>
        <v>0</v>
      </c>
      <c r="F16" s="39">
        <f t="shared" ca="1" si="3"/>
        <v>1900</v>
      </c>
      <c r="G16" s="39">
        <v>0</v>
      </c>
      <c r="H16" s="39">
        <f t="shared" ca="1" si="5"/>
        <v>1610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290</v>
      </c>
    </row>
    <row r="17" spans="1:13" x14ac:dyDescent="0.3">
      <c r="A17" s="16"/>
      <c r="B17" s="4" t="s">
        <v>182</v>
      </c>
      <c r="C17" s="3"/>
      <c r="D17" s="4"/>
      <c r="E17" s="42">
        <f t="shared" ca="1" si="4"/>
        <v>60</v>
      </c>
      <c r="F17" s="39">
        <f t="shared" ca="1" si="3"/>
        <v>520</v>
      </c>
      <c r="G17" s="39">
        <v>0</v>
      </c>
      <c r="H17" s="39">
        <f t="shared" ca="1" si="5"/>
        <v>480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100</v>
      </c>
    </row>
    <row r="18" spans="1:13" x14ac:dyDescent="0.3">
      <c r="A18" s="16"/>
      <c r="B18" s="4" t="s">
        <v>236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237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185</v>
      </c>
      <c r="C20" s="3"/>
      <c r="D20" s="4"/>
      <c r="E20" s="42">
        <f t="shared" ca="1" si="4"/>
        <v>350</v>
      </c>
      <c r="F20" s="39">
        <f t="shared" ca="1" si="3"/>
        <v>1650</v>
      </c>
      <c r="G20" s="39">
        <v>0</v>
      </c>
      <c r="H20" s="39">
        <f t="shared" ca="1" si="5"/>
        <v>1885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115</v>
      </c>
    </row>
    <row r="21" spans="1:13" x14ac:dyDescent="0.3">
      <c r="A21" s="16"/>
      <c r="B21" s="4" t="s">
        <v>183</v>
      </c>
      <c r="C21" s="3"/>
      <c r="D21" s="4"/>
      <c r="E21" s="42">
        <f t="shared" ca="1" si="4"/>
        <v>120</v>
      </c>
      <c r="F21" s="39">
        <f t="shared" ca="1" si="3"/>
        <v>0</v>
      </c>
      <c r="G21" s="39">
        <v>0</v>
      </c>
      <c r="H21" s="39">
        <f t="shared" ca="1" si="5"/>
        <v>120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187</v>
      </c>
      <c r="C22" s="3"/>
      <c r="D22" s="4"/>
      <c r="E22" s="42">
        <f t="shared" ca="1" si="4"/>
        <v>0</v>
      </c>
      <c r="F22" s="39">
        <f t="shared" ca="1" si="3"/>
        <v>120</v>
      </c>
      <c r="G22" s="39">
        <v>0</v>
      </c>
      <c r="H22" s="39">
        <f t="shared" ca="1" si="5"/>
        <v>100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20</v>
      </c>
    </row>
    <row r="23" spans="1:13" x14ac:dyDescent="0.3">
      <c r="A23" s="16"/>
      <c r="B23" s="4" t="s">
        <v>190</v>
      </c>
      <c r="C23" s="3"/>
      <c r="D23" s="4"/>
      <c r="E23" s="42">
        <f t="shared" ca="1" si="4"/>
        <v>0</v>
      </c>
      <c r="F23" s="39">
        <f t="shared" ca="1" si="3"/>
        <v>250</v>
      </c>
      <c r="G23" s="39">
        <v>0</v>
      </c>
      <c r="H23" s="39">
        <f t="shared" ca="1" si="5"/>
        <v>250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238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191</v>
      </c>
      <c r="C25" s="3"/>
      <c r="D25" s="4"/>
      <c r="E25" s="42">
        <f t="shared" ca="1" si="4"/>
        <v>30</v>
      </c>
      <c r="F25" s="39">
        <f t="shared" ca="1" si="3"/>
        <v>660</v>
      </c>
      <c r="G25" s="39">
        <v>0</v>
      </c>
      <c r="H25" s="39">
        <f t="shared" ca="1" si="5"/>
        <v>520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170</v>
      </c>
    </row>
    <row r="26" spans="1:13" x14ac:dyDescent="0.3">
      <c r="A26" s="16"/>
      <c r="B26" s="4" t="s">
        <v>193</v>
      </c>
      <c r="C26" s="3"/>
      <c r="D26" s="4"/>
      <c r="E26" s="42">
        <f t="shared" ca="1" si="4"/>
        <v>0</v>
      </c>
      <c r="F26" s="39">
        <f t="shared" ca="1" si="3"/>
        <v>720</v>
      </c>
      <c r="G26" s="39">
        <v>0</v>
      </c>
      <c r="H26" s="39">
        <f t="shared" ca="1" si="5"/>
        <v>670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50</v>
      </c>
    </row>
    <row r="27" spans="1:13" x14ac:dyDescent="0.3">
      <c r="A27" s="16"/>
      <c r="B27" s="4" t="s">
        <v>192</v>
      </c>
      <c r="C27" s="3"/>
      <c r="D27" s="4"/>
      <c r="E27" s="42">
        <f t="shared" ca="1" si="4"/>
        <v>0</v>
      </c>
      <c r="F27" s="39">
        <f t="shared" ca="1" si="3"/>
        <v>1620</v>
      </c>
      <c r="G27" s="39">
        <v>0</v>
      </c>
      <c r="H27" s="39">
        <f t="shared" ca="1" si="5"/>
        <v>1460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160</v>
      </c>
    </row>
    <row r="28" spans="1:13" x14ac:dyDescent="0.3">
      <c r="A28" s="16"/>
      <c r="B28" s="4" t="s">
        <v>239</v>
      </c>
      <c r="C28" s="3"/>
      <c r="D28" s="4"/>
      <c r="E28" s="42">
        <f t="shared" ca="1" si="4"/>
        <v>0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194</v>
      </c>
      <c r="C29" s="3"/>
      <c r="D29" s="4"/>
      <c r="E29" s="42">
        <f t="shared" ca="1" si="4"/>
        <v>0</v>
      </c>
      <c r="F29" s="39">
        <f t="shared" ca="1" si="3"/>
        <v>144</v>
      </c>
      <c r="G29" s="39">
        <v>0</v>
      </c>
      <c r="H29" s="39">
        <f t="shared" ca="1" si="5"/>
        <v>48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96</v>
      </c>
    </row>
    <row r="30" spans="1:13" x14ac:dyDescent="0.3">
      <c r="A30" s="16"/>
      <c r="B30" s="4" t="s">
        <v>197</v>
      </c>
      <c r="C30" s="3"/>
      <c r="D30" s="4"/>
      <c r="E30" s="42">
        <f t="shared" ca="1" si="4"/>
        <v>30</v>
      </c>
      <c r="F30" s="39">
        <f t="shared" ca="1" si="3"/>
        <v>1650</v>
      </c>
      <c r="G30" s="39">
        <v>0</v>
      </c>
      <c r="H30" s="39">
        <f t="shared" ca="1" si="5"/>
        <v>1680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196</v>
      </c>
      <c r="C31" s="3"/>
      <c r="D31" s="4"/>
      <c r="E31" s="42">
        <f t="shared" ca="1" si="4"/>
        <v>130</v>
      </c>
      <c r="F31" s="39">
        <f t="shared" ca="1" si="3"/>
        <v>200</v>
      </c>
      <c r="G31" s="39">
        <v>0</v>
      </c>
      <c r="H31" s="39">
        <f t="shared" ca="1" si="5"/>
        <v>120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210</v>
      </c>
    </row>
    <row r="32" spans="1:13" x14ac:dyDescent="0.3">
      <c r="A32" s="16"/>
      <c r="B32" s="4" t="s">
        <v>195</v>
      </c>
      <c r="C32" s="3"/>
      <c r="D32" s="4"/>
      <c r="E32" s="42">
        <f t="shared" ca="1" si="4"/>
        <v>117</v>
      </c>
      <c r="F32" s="39">
        <f t="shared" ca="1" si="3"/>
        <v>1500</v>
      </c>
      <c r="G32" s="39">
        <v>0</v>
      </c>
      <c r="H32" s="39">
        <f t="shared" ca="1" si="5"/>
        <v>1301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316</v>
      </c>
    </row>
    <row r="33" spans="1:13" x14ac:dyDescent="0.3">
      <c r="A33" s="16"/>
      <c r="B33" s="4" t="s">
        <v>240</v>
      </c>
      <c r="C33" s="3"/>
      <c r="D33" s="4"/>
      <c r="E33" s="42">
        <f t="shared" ca="1" si="4"/>
        <v>32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32</v>
      </c>
    </row>
    <row r="34" spans="1:13" x14ac:dyDescent="0.3">
      <c r="A34" s="16"/>
      <c r="B34" s="4" t="s">
        <v>199</v>
      </c>
      <c r="C34" s="3"/>
      <c r="D34" s="4"/>
      <c r="E34" s="42">
        <f t="shared" ca="1" si="4"/>
        <v>0</v>
      </c>
      <c r="F34" s="39">
        <f t="shared" ca="1" si="3"/>
        <v>100</v>
      </c>
      <c r="G34" s="39">
        <v>0</v>
      </c>
      <c r="H34" s="39">
        <f t="shared" ca="1" si="5"/>
        <v>80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20</v>
      </c>
    </row>
    <row r="35" spans="1:13" x14ac:dyDescent="0.3">
      <c r="A35" s="16"/>
      <c r="B35" s="4" t="s">
        <v>198</v>
      </c>
      <c r="C35" s="3"/>
      <c r="D35" s="4"/>
      <c r="E35" s="42">
        <f t="shared" ca="1" si="4"/>
        <v>0</v>
      </c>
      <c r="F35" s="39">
        <f t="shared" ca="1" si="3"/>
        <v>80</v>
      </c>
      <c r="G35" s="39">
        <v>0</v>
      </c>
      <c r="H35" s="39">
        <f t="shared" ca="1" si="5"/>
        <v>80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201</v>
      </c>
      <c r="C36" s="3"/>
      <c r="D36" s="4"/>
      <c r="E36" s="42">
        <f t="shared" ca="1" si="4"/>
        <v>30</v>
      </c>
      <c r="F36" s="39">
        <f t="shared" ca="1" si="3"/>
        <v>2320</v>
      </c>
      <c r="G36" s="39">
        <v>0</v>
      </c>
      <c r="H36" s="39">
        <f t="shared" ca="1" si="5"/>
        <v>2140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210</v>
      </c>
    </row>
    <row r="37" spans="1:13" x14ac:dyDescent="0.3">
      <c r="A37" s="16"/>
      <c r="B37" s="4" t="s">
        <v>202</v>
      </c>
      <c r="C37" s="3"/>
      <c r="D37" s="4"/>
      <c r="E37" s="42">
        <f t="shared" ca="1" si="4"/>
        <v>10</v>
      </c>
      <c r="F37" s="39">
        <f t="shared" ca="1" si="3"/>
        <v>140</v>
      </c>
      <c r="G37" s="39">
        <v>0</v>
      </c>
      <c r="H37" s="39">
        <f t="shared" ca="1" si="5"/>
        <v>130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20</v>
      </c>
    </row>
    <row r="38" spans="1:13" x14ac:dyDescent="0.3">
      <c r="A38" s="16"/>
      <c r="B38" s="4" t="s">
        <v>203</v>
      </c>
      <c r="C38" s="3"/>
      <c r="D38" s="4"/>
      <c r="E38" s="42">
        <f t="shared" ca="1" si="4"/>
        <v>59</v>
      </c>
      <c r="F38" s="39">
        <f t="shared" ca="1" si="3"/>
        <v>600</v>
      </c>
      <c r="G38" s="39">
        <v>0</v>
      </c>
      <c r="H38" s="39">
        <f t="shared" ca="1" si="5"/>
        <v>539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120</v>
      </c>
    </row>
    <row r="39" spans="1:13" x14ac:dyDescent="0.3">
      <c r="A39" s="16"/>
      <c r="B39" s="4" t="s">
        <v>204</v>
      </c>
      <c r="C39" s="3"/>
      <c r="D39" s="4"/>
      <c r="E39" s="42">
        <f t="shared" ca="1" si="4"/>
        <v>20</v>
      </c>
      <c r="F39" s="39">
        <f t="shared" ca="1" si="3"/>
        <v>460</v>
      </c>
      <c r="G39" s="39">
        <v>0</v>
      </c>
      <c r="H39" s="39">
        <f t="shared" ca="1" si="5"/>
        <v>370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110</v>
      </c>
    </row>
    <row r="40" spans="1:13" x14ac:dyDescent="0.3">
      <c r="A40" s="16"/>
      <c r="B40" s="4" t="s">
        <v>205</v>
      </c>
      <c r="C40" s="3"/>
      <c r="D40" s="4"/>
      <c r="E40" s="42">
        <f t="shared" ca="1" si="4"/>
        <v>0</v>
      </c>
      <c r="F40" s="39">
        <f t="shared" ca="1" si="3"/>
        <v>256</v>
      </c>
      <c r="G40" s="39">
        <v>0</v>
      </c>
      <c r="H40" s="39">
        <f t="shared" ca="1" si="5"/>
        <v>240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16</v>
      </c>
    </row>
    <row r="41" spans="1:13" x14ac:dyDescent="0.3">
      <c r="A41" s="16"/>
      <c r="B41" s="4" t="s">
        <v>241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242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243</v>
      </c>
      <c r="C43" s="3"/>
      <c r="D43" s="4"/>
      <c r="E43" s="42">
        <f t="shared" ca="1" si="4"/>
        <v>0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208</v>
      </c>
      <c r="C44" s="3"/>
      <c r="D44" s="4"/>
      <c r="E44" s="42">
        <f t="shared" ca="1" si="4"/>
        <v>0</v>
      </c>
      <c r="F44" s="39">
        <f t="shared" ca="1" si="3"/>
        <v>10</v>
      </c>
      <c r="G44" s="39">
        <v>0</v>
      </c>
      <c r="H44" s="39">
        <f t="shared" ca="1" si="5"/>
        <v>5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</v>
      </c>
    </row>
    <row r="45" spans="1:13" x14ac:dyDescent="0.3">
      <c r="A45" s="16"/>
      <c r="B45" s="4" t="s">
        <v>209</v>
      </c>
      <c r="C45" s="3"/>
      <c r="D45" s="4"/>
      <c r="E45" s="42">
        <f t="shared" ca="1" si="4"/>
        <v>0</v>
      </c>
      <c r="F45" s="39">
        <f t="shared" ca="1" si="3"/>
        <v>40</v>
      </c>
      <c r="G45" s="39">
        <v>0</v>
      </c>
      <c r="H45" s="39">
        <f t="shared" ca="1" si="5"/>
        <v>30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10</v>
      </c>
    </row>
    <row r="46" spans="1:13" x14ac:dyDescent="0.3">
      <c r="A46" s="16"/>
      <c r="B46" s="4" t="s">
        <v>211</v>
      </c>
      <c r="C46" s="3"/>
      <c r="D46" s="4"/>
      <c r="E46" s="42">
        <f t="shared" ca="1" si="4"/>
        <v>0</v>
      </c>
      <c r="F46" s="39">
        <f t="shared" ca="1" si="3"/>
        <v>280</v>
      </c>
      <c r="G46" s="39">
        <v>0</v>
      </c>
      <c r="H46" s="39">
        <f t="shared" ca="1" si="5"/>
        <v>280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215</v>
      </c>
      <c r="C47" s="3"/>
      <c r="D47" s="4"/>
      <c r="E47" s="42">
        <f t="shared" ca="1" si="4"/>
        <v>76</v>
      </c>
      <c r="F47" s="39">
        <f t="shared" ca="1" si="3"/>
        <v>2600</v>
      </c>
      <c r="G47" s="39">
        <v>0</v>
      </c>
      <c r="H47" s="39">
        <f t="shared" ca="1" si="5"/>
        <v>2476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200</v>
      </c>
    </row>
    <row r="48" spans="1:13" x14ac:dyDescent="0.3">
      <c r="A48" s="16"/>
      <c r="B48" s="4" t="s">
        <v>212</v>
      </c>
      <c r="C48" s="3"/>
      <c r="D48" s="4"/>
      <c r="E48" s="42">
        <f t="shared" ca="1" si="4"/>
        <v>10</v>
      </c>
      <c r="F48" s="39">
        <f t="shared" ca="1" si="3"/>
        <v>120</v>
      </c>
      <c r="G48" s="39">
        <v>0</v>
      </c>
      <c r="H48" s="39">
        <f t="shared" ca="1" si="5"/>
        <v>105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25</v>
      </c>
    </row>
    <row r="49" spans="1:13" x14ac:dyDescent="0.3">
      <c r="A49" s="16"/>
      <c r="B49" s="4" t="s">
        <v>214</v>
      </c>
      <c r="C49" s="3"/>
      <c r="D49" s="4"/>
      <c r="E49" s="42">
        <f t="shared" ca="1" si="4"/>
        <v>36</v>
      </c>
      <c r="F49" s="39">
        <f t="shared" ca="1" si="3"/>
        <v>2960</v>
      </c>
      <c r="G49" s="39">
        <v>0</v>
      </c>
      <c r="H49" s="39">
        <f t="shared" ca="1" si="5"/>
        <v>2702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294</v>
      </c>
    </row>
    <row r="50" spans="1:13" x14ac:dyDescent="0.3">
      <c r="A50" s="16"/>
      <c r="B50" s="4" t="s">
        <v>213</v>
      </c>
      <c r="C50" s="3"/>
      <c r="D50" s="4"/>
      <c r="E50" s="42">
        <f t="shared" ca="1" si="4"/>
        <v>20</v>
      </c>
      <c r="F50" s="39">
        <f t="shared" ca="1" si="3"/>
        <v>1020</v>
      </c>
      <c r="G50" s="39">
        <v>0</v>
      </c>
      <c r="H50" s="39">
        <f t="shared" ca="1" si="5"/>
        <v>940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100</v>
      </c>
    </row>
    <row r="51" spans="1:13" x14ac:dyDescent="0.3">
      <c r="A51" s="16"/>
      <c r="B51" s="4" t="s">
        <v>244</v>
      </c>
      <c r="C51" s="3"/>
      <c r="D51" s="4"/>
      <c r="E51" s="42">
        <f t="shared" ca="1" si="4"/>
        <v>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217</v>
      </c>
      <c r="C52" s="3"/>
      <c r="D52" s="4"/>
      <c r="E52" s="42">
        <f t="shared" ca="1" si="4"/>
        <v>0</v>
      </c>
      <c r="F52" s="39">
        <f t="shared" ca="1" si="3"/>
        <v>2400</v>
      </c>
      <c r="G52" s="39">
        <v>0</v>
      </c>
      <c r="H52" s="39">
        <f t="shared" ca="1" si="5"/>
        <v>2400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0</v>
      </c>
    </row>
    <row r="53" spans="1:13" x14ac:dyDescent="0.3">
      <c r="A53" s="16"/>
      <c r="B53" s="4" t="s">
        <v>216</v>
      </c>
      <c r="C53" s="3"/>
      <c r="D53" s="4"/>
      <c r="E53" s="42">
        <f t="shared" ca="1" si="4"/>
        <v>5</v>
      </c>
      <c r="F53" s="39">
        <f t="shared" ca="1" si="3"/>
        <v>600</v>
      </c>
      <c r="G53" s="39">
        <v>0</v>
      </c>
      <c r="H53" s="39">
        <f t="shared" ca="1" si="5"/>
        <v>605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218</v>
      </c>
      <c r="C54" s="3"/>
      <c r="D54" s="4"/>
      <c r="E54" s="42">
        <f t="shared" ca="1" si="4"/>
        <v>0</v>
      </c>
      <c r="F54" s="39">
        <f t="shared" ca="1" si="3"/>
        <v>3100</v>
      </c>
      <c r="G54" s="39">
        <v>0</v>
      </c>
      <c r="H54" s="39">
        <f t="shared" ca="1" si="5"/>
        <v>2950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150</v>
      </c>
    </row>
    <row r="55" spans="1:13" x14ac:dyDescent="0.3">
      <c r="A55" s="16"/>
      <c r="B55" s="4" t="s">
        <v>245</v>
      </c>
      <c r="C55" s="3"/>
      <c r="D55" s="4"/>
      <c r="E55" s="42">
        <f t="shared" ca="1" si="4"/>
        <v>10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10</v>
      </c>
    </row>
    <row r="56" spans="1:13" x14ac:dyDescent="0.3">
      <c r="A56" s="16"/>
      <c r="B56" s="4" t="s">
        <v>246</v>
      </c>
      <c r="C56" s="3"/>
      <c r="D56" s="4"/>
      <c r="E56" s="42">
        <f t="shared" ca="1" si="4"/>
        <v>0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247</v>
      </c>
      <c r="C57" s="3"/>
      <c r="D57" s="4"/>
      <c r="E57" s="42">
        <f t="shared" ca="1" si="4"/>
        <v>0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248</v>
      </c>
      <c r="C58" s="3"/>
      <c r="D58" s="4"/>
      <c r="E58" s="42">
        <f t="shared" ca="1" si="4"/>
        <v>0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249</v>
      </c>
      <c r="C59" s="3"/>
      <c r="D59" s="4"/>
      <c r="E59" s="42">
        <f t="shared" ca="1" si="4"/>
        <v>1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</v>
      </c>
    </row>
    <row r="60" spans="1:13" x14ac:dyDescent="0.3">
      <c r="A60" s="16"/>
      <c r="B60" s="4" t="s">
        <v>223</v>
      </c>
      <c r="C60" s="3"/>
      <c r="D60" s="4"/>
      <c r="E60" s="42">
        <f t="shared" ca="1" si="4"/>
        <v>0</v>
      </c>
      <c r="F60" s="39">
        <f t="shared" ca="1" si="3"/>
        <v>500</v>
      </c>
      <c r="G60" s="39">
        <v>0</v>
      </c>
      <c r="H60" s="39">
        <f t="shared" ca="1" si="5"/>
        <v>312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188</v>
      </c>
    </row>
    <row r="61" spans="1:13" x14ac:dyDescent="0.3">
      <c r="A61" s="16"/>
      <c r="B61" s="4" t="s">
        <v>220</v>
      </c>
      <c r="C61" s="3"/>
      <c r="D61" s="4"/>
      <c r="E61" s="42">
        <f t="shared" ca="1" si="4"/>
        <v>20</v>
      </c>
      <c r="F61" s="39">
        <f t="shared" ca="1" si="3"/>
        <v>400</v>
      </c>
      <c r="G61" s="39">
        <v>0</v>
      </c>
      <c r="H61" s="39">
        <f t="shared" ca="1" si="5"/>
        <v>365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55</v>
      </c>
    </row>
    <row r="62" spans="1:13" x14ac:dyDescent="0.3">
      <c r="A62" s="16"/>
      <c r="B62" s="4" t="s">
        <v>221</v>
      </c>
      <c r="C62" s="3"/>
      <c r="D62" s="4"/>
      <c r="E62" s="42">
        <f t="shared" ca="1" si="4"/>
        <v>0</v>
      </c>
      <c r="F62" s="39">
        <f t="shared" ca="1" si="3"/>
        <v>400</v>
      </c>
      <c r="G62" s="39">
        <v>0</v>
      </c>
      <c r="H62" s="39">
        <f t="shared" ca="1" si="5"/>
        <v>380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20</v>
      </c>
    </row>
    <row r="63" spans="1:13" x14ac:dyDescent="0.3">
      <c r="A63" s="16"/>
      <c r="B63" s="4" t="s">
        <v>222</v>
      </c>
      <c r="C63" s="3"/>
      <c r="D63" s="4"/>
      <c r="E63" s="42">
        <f t="shared" ca="1" si="4"/>
        <v>0</v>
      </c>
      <c r="F63" s="39">
        <f t="shared" ca="1" si="3"/>
        <v>600</v>
      </c>
      <c r="G63" s="39">
        <v>0</v>
      </c>
      <c r="H63" s="39">
        <f t="shared" ca="1" si="5"/>
        <v>530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70</v>
      </c>
    </row>
    <row r="64" spans="1:13" x14ac:dyDescent="0.3">
      <c r="A64" s="16"/>
      <c r="B64" s="4" t="s">
        <v>224</v>
      </c>
      <c r="C64" s="3"/>
      <c r="D64" s="4"/>
      <c r="E64" s="42">
        <f t="shared" ca="1" si="4"/>
        <v>0</v>
      </c>
      <c r="F64" s="39">
        <f t="shared" ca="1" si="3"/>
        <v>540</v>
      </c>
      <c r="G64" s="39">
        <v>0</v>
      </c>
      <c r="H64" s="39">
        <f t="shared" ca="1" si="5"/>
        <v>500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40</v>
      </c>
    </row>
    <row r="65" spans="1:13" x14ac:dyDescent="0.3">
      <c r="A65" s="16"/>
      <c r="B65" s="4" t="s">
        <v>250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251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225</v>
      </c>
      <c r="C67" s="3"/>
      <c r="D67" s="4"/>
      <c r="E67" s="42">
        <f t="shared" ca="1" si="4"/>
        <v>30</v>
      </c>
      <c r="F67" s="39">
        <f t="shared" ca="1" si="3"/>
        <v>360</v>
      </c>
      <c r="G67" s="39">
        <v>0</v>
      </c>
      <c r="H67" s="39">
        <f t="shared" ca="1" si="5"/>
        <v>370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20</v>
      </c>
    </row>
    <row r="68" spans="1:13" x14ac:dyDescent="0.3">
      <c r="A68" s="16"/>
      <c r="B68" s="4" t="s">
        <v>228</v>
      </c>
      <c r="C68" s="3"/>
      <c r="D68" s="4"/>
      <c r="E68" s="42">
        <f t="shared" ca="1" si="4"/>
        <v>10</v>
      </c>
      <c r="F68" s="39">
        <f t="shared" ca="1" si="3"/>
        <v>100</v>
      </c>
      <c r="G68" s="39">
        <v>0</v>
      </c>
      <c r="H68" s="39">
        <f t="shared" ca="1" si="5"/>
        <v>60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50</v>
      </c>
    </row>
    <row r="69" spans="1:13" x14ac:dyDescent="0.3">
      <c r="A69" s="16"/>
      <c r="B69" s="4" t="s">
        <v>230</v>
      </c>
      <c r="C69" s="3"/>
      <c r="D69" s="4"/>
      <c r="E69" s="42">
        <f t="shared" ca="1" si="4"/>
        <v>0</v>
      </c>
      <c r="F69" s="39">
        <f t="shared" ca="1" si="3"/>
        <v>920</v>
      </c>
      <c r="G69" s="39">
        <v>0</v>
      </c>
      <c r="H69" s="39">
        <f t="shared" ca="1" si="5"/>
        <v>820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100</v>
      </c>
    </row>
    <row r="70" spans="1:13" x14ac:dyDescent="0.3">
      <c r="A70" s="16"/>
      <c r="B70" s="4" t="s">
        <v>229</v>
      </c>
      <c r="C70" s="3"/>
      <c r="D70" s="4"/>
      <c r="E70" s="42">
        <f t="shared" ca="1" si="4"/>
        <v>60</v>
      </c>
      <c r="F70" s="39">
        <f t="shared" ca="1" si="3"/>
        <v>400</v>
      </c>
      <c r="G70" s="39">
        <v>0</v>
      </c>
      <c r="H70" s="39">
        <f t="shared" ca="1" si="5"/>
        <v>420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40</v>
      </c>
    </row>
    <row r="71" spans="1:13" x14ac:dyDescent="0.3">
      <c r="A71" s="16"/>
      <c r="B71" s="4" t="s">
        <v>252</v>
      </c>
      <c r="C71" s="3"/>
      <c r="D71" s="4"/>
      <c r="E71" s="42">
        <f t="shared" ca="1" si="4"/>
        <v>0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253</v>
      </c>
      <c r="C72" s="3"/>
      <c r="D72" s="4"/>
      <c r="E72" s="42">
        <f t="shared" ca="1" si="4"/>
        <v>0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x14ac:dyDescent="0.3">
      <c r="A73" s="16"/>
      <c r="B73" s="4" t="s">
        <v>254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168</v>
      </c>
      <c r="C74" s="3"/>
      <c r="D74" s="4"/>
      <c r="E74" s="42">
        <f t="shared" ca="1" si="4"/>
        <v>30</v>
      </c>
      <c r="F74" s="39">
        <f t="shared" ca="1" si="3"/>
        <v>210</v>
      </c>
      <c r="G74" s="39">
        <v>0</v>
      </c>
      <c r="H74" s="39">
        <f t="shared" ca="1" si="5"/>
        <v>135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105</v>
      </c>
    </row>
    <row r="75" spans="1:13" x14ac:dyDescent="0.3">
      <c r="A75" s="16"/>
      <c r="B75" s="4" t="s">
        <v>167</v>
      </c>
      <c r="C75" s="3"/>
      <c r="D75" s="4"/>
      <c r="E75" s="42">
        <f t="shared" ca="1" si="4"/>
        <v>0</v>
      </c>
      <c r="F75" s="39">
        <f t="shared" ca="1" si="3"/>
        <v>600</v>
      </c>
      <c r="G75" s="39">
        <v>0</v>
      </c>
      <c r="H75" s="39">
        <f t="shared" ca="1" si="5"/>
        <v>285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315</v>
      </c>
    </row>
    <row r="76" spans="1:13" x14ac:dyDescent="0.3">
      <c r="A76" s="16"/>
      <c r="B76" s="4" t="s">
        <v>169</v>
      </c>
      <c r="C76" s="3"/>
      <c r="D76" s="4"/>
      <c r="E76" s="42">
        <f t="shared" ca="1" si="4"/>
        <v>0</v>
      </c>
      <c r="F76" s="39">
        <f t="shared" ca="1" si="3"/>
        <v>900</v>
      </c>
      <c r="G76" s="39">
        <v>0</v>
      </c>
      <c r="H76" s="39">
        <f t="shared" ca="1" si="5"/>
        <v>540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360</v>
      </c>
    </row>
    <row r="77" spans="1:13" x14ac:dyDescent="0.3">
      <c r="A77" s="16"/>
      <c r="B77" s="4" t="s">
        <v>170</v>
      </c>
      <c r="C77" s="3"/>
      <c r="D77" s="4"/>
      <c r="E77" s="42">
        <f t="shared" ca="1" si="4"/>
        <v>0</v>
      </c>
      <c r="F77" s="39">
        <f t="shared" ca="1" si="3"/>
        <v>50</v>
      </c>
      <c r="G77" s="39">
        <v>0</v>
      </c>
      <c r="H77" s="39">
        <f t="shared" ca="1" si="5"/>
        <v>10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40</v>
      </c>
    </row>
    <row r="78" spans="1:13" x14ac:dyDescent="0.3">
      <c r="A78" s="16"/>
      <c r="B78" s="4" t="s">
        <v>172</v>
      </c>
      <c r="C78" s="3"/>
      <c r="D78" s="4"/>
      <c r="E78" s="42">
        <f t="shared" ca="1" si="4"/>
        <v>0</v>
      </c>
      <c r="F78" s="39">
        <f t="shared" ca="1" si="3"/>
        <v>600</v>
      </c>
      <c r="G78" s="39">
        <v>0</v>
      </c>
      <c r="H78" s="39">
        <f t="shared" ca="1" si="5"/>
        <v>600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171</v>
      </c>
      <c r="C79" s="3"/>
      <c r="D79" s="4"/>
      <c r="E79" s="42">
        <f t="shared" ca="1" si="4"/>
        <v>0</v>
      </c>
      <c r="F79" s="39">
        <f t="shared" ca="1" si="3"/>
        <v>260</v>
      </c>
      <c r="G79" s="39">
        <v>0</v>
      </c>
      <c r="H79" s="39">
        <f t="shared" ca="1" si="5"/>
        <v>260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0</v>
      </c>
    </row>
    <row r="80" spans="1:13" x14ac:dyDescent="0.3">
      <c r="A80" s="16"/>
      <c r="B80" s="4" t="s">
        <v>255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233</v>
      </c>
      <c r="C81" s="3"/>
      <c r="D81" s="4"/>
      <c r="E81" s="42">
        <f t="shared" ca="1" si="4"/>
        <v>0</v>
      </c>
      <c r="F81" s="39">
        <f t="shared" ca="1" si="3"/>
        <v>260</v>
      </c>
      <c r="G81" s="39">
        <v>0</v>
      </c>
      <c r="H81" s="39">
        <f t="shared" ca="1" si="5"/>
        <v>90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170</v>
      </c>
    </row>
    <row r="82" spans="1:13" x14ac:dyDescent="0.3">
      <c r="A82" s="16"/>
      <c r="B82" s="4" t="s">
        <v>184</v>
      </c>
      <c r="C82" s="3"/>
      <c r="D82" s="4"/>
      <c r="E82" s="42">
        <f t="shared" ca="1" si="4"/>
        <v>0</v>
      </c>
      <c r="F82" s="39">
        <f t="shared" ca="1" si="3"/>
        <v>560</v>
      </c>
      <c r="G82" s="39">
        <v>0</v>
      </c>
      <c r="H82" s="39">
        <f t="shared" ca="1" si="5"/>
        <v>450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110</v>
      </c>
    </row>
    <row r="83" spans="1:13" x14ac:dyDescent="0.3">
      <c r="A83" s="16"/>
      <c r="B83" s="4" t="s">
        <v>186</v>
      </c>
      <c r="C83" s="3"/>
      <c r="D83" s="4"/>
      <c r="E83" s="42">
        <f t="shared" ca="1" si="4"/>
        <v>7</v>
      </c>
      <c r="F83" s="39">
        <f t="shared" ca="1" si="3"/>
        <v>100</v>
      </c>
      <c r="G83" s="39">
        <v>0</v>
      </c>
      <c r="H83" s="39">
        <f t="shared" ca="1" si="5"/>
        <v>100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7</v>
      </c>
    </row>
    <row r="84" spans="1:13" x14ac:dyDescent="0.3">
      <c r="A84" s="16"/>
      <c r="B84" s="4" t="s">
        <v>188</v>
      </c>
      <c r="C84" s="3"/>
      <c r="D84" s="4"/>
      <c r="E84" s="42">
        <f t="shared" ca="1" si="4"/>
        <v>0</v>
      </c>
      <c r="F84" s="39">
        <f t="shared" ca="1" si="3"/>
        <v>8</v>
      </c>
      <c r="G84" s="39">
        <v>0</v>
      </c>
      <c r="H84" s="39">
        <f t="shared" ca="1" si="5"/>
        <v>8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189</v>
      </c>
      <c r="C85" s="3"/>
      <c r="D85" s="4"/>
      <c r="E85" s="42">
        <f t="shared" ca="1" si="4"/>
        <v>0</v>
      </c>
      <c r="F85" s="39">
        <f t="shared" ca="1" si="3"/>
        <v>40</v>
      </c>
      <c r="G85" s="39">
        <v>0</v>
      </c>
      <c r="H85" s="39">
        <f t="shared" ca="1" si="5"/>
        <v>40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256</v>
      </c>
      <c r="C86" s="3"/>
      <c r="D86" s="4"/>
      <c r="E86" s="42">
        <f t="shared" ca="1" si="4"/>
        <v>0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0</v>
      </c>
    </row>
    <row r="87" spans="1:13" x14ac:dyDescent="0.3">
      <c r="A87" s="16"/>
      <c r="B87" s="4" t="s">
        <v>257</v>
      </c>
      <c r="C87" s="3"/>
      <c r="D87" s="4"/>
      <c r="E87" s="42">
        <f t="shared" ca="1" si="4"/>
        <v>0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258</v>
      </c>
      <c r="C88" s="3"/>
      <c r="D88" s="4"/>
      <c r="E88" s="42">
        <f t="shared" ca="1" si="4"/>
        <v>0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200</v>
      </c>
      <c r="C89" s="3"/>
      <c r="D89" s="4"/>
      <c r="E89" s="42">
        <f t="shared" ca="1" si="4"/>
        <v>0</v>
      </c>
      <c r="F89" s="39">
        <f t="shared" ca="1" si="3"/>
        <v>360</v>
      </c>
      <c r="G89" s="39">
        <v>0</v>
      </c>
      <c r="H89" s="39">
        <f t="shared" ca="1" si="5"/>
        <v>270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90</v>
      </c>
    </row>
    <row r="90" spans="1:13" x14ac:dyDescent="0.3">
      <c r="A90" s="16"/>
      <c r="B90" s="4" t="s">
        <v>207</v>
      </c>
      <c r="C90" s="3"/>
      <c r="D90" s="4"/>
      <c r="E90" s="42">
        <f t="shared" ca="1" si="4"/>
        <v>50</v>
      </c>
      <c r="F90" s="39">
        <f t="shared" ca="1" si="3"/>
        <v>3360</v>
      </c>
      <c r="G90" s="39">
        <v>0</v>
      </c>
      <c r="H90" s="39">
        <f t="shared" ca="1" si="5"/>
        <v>3280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130</v>
      </c>
    </row>
    <row r="91" spans="1:13" x14ac:dyDescent="0.3">
      <c r="A91" s="16"/>
      <c r="B91" s="4" t="s">
        <v>206</v>
      </c>
      <c r="C91" s="3"/>
      <c r="D91" s="4"/>
      <c r="E91" s="42">
        <f t="shared" ca="1" si="4"/>
        <v>0</v>
      </c>
      <c r="F91" s="39">
        <f t="shared" ca="1" si="3"/>
        <v>1060</v>
      </c>
      <c r="G91" s="39">
        <v>0</v>
      </c>
      <c r="H91" s="39">
        <f t="shared" ca="1" si="5"/>
        <v>960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100</v>
      </c>
    </row>
    <row r="92" spans="1:13" x14ac:dyDescent="0.3">
      <c r="A92" s="16"/>
      <c r="B92" s="4" t="s">
        <v>210</v>
      </c>
      <c r="C92" s="3"/>
      <c r="D92" s="4"/>
      <c r="E92" s="42">
        <f t="shared" ca="1" si="4"/>
        <v>0</v>
      </c>
      <c r="F92" s="39">
        <f t="shared" ca="1" si="3"/>
        <v>20</v>
      </c>
      <c r="G92" s="39">
        <v>0</v>
      </c>
      <c r="H92" s="39">
        <f t="shared" ca="1" si="5"/>
        <v>20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0</v>
      </c>
    </row>
    <row r="93" spans="1:13" x14ac:dyDescent="0.3">
      <c r="A93" s="16"/>
      <c r="B93" s="4" t="s">
        <v>219</v>
      </c>
      <c r="C93" s="3"/>
      <c r="D93" s="4"/>
      <c r="E93" s="42">
        <f t="shared" ca="1" si="4"/>
        <v>0</v>
      </c>
      <c r="F93" s="39">
        <f t="shared" ca="1" si="3"/>
        <v>20</v>
      </c>
      <c r="G93" s="39">
        <v>0</v>
      </c>
      <c r="H93" s="39">
        <f t="shared" ca="1" si="5"/>
        <v>20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0</v>
      </c>
    </row>
    <row r="94" spans="1:13" x14ac:dyDescent="0.3">
      <c r="A94" s="16"/>
      <c r="B94" s="4" t="s">
        <v>259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0</v>
      </c>
    </row>
    <row r="95" spans="1:13" x14ac:dyDescent="0.3">
      <c r="A95" s="16"/>
      <c r="B95" s="4" t="s">
        <v>260</v>
      </c>
      <c r="C95" s="3"/>
      <c r="D95" s="4"/>
      <c r="E95" s="42">
        <f t="shared" ca="1" si="4"/>
        <v>0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261</v>
      </c>
      <c r="C96" s="3"/>
      <c r="D96" s="4"/>
      <c r="E96" s="42">
        <f t="shared" ca="1" si="4"/>
        <v>236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236</v>
      </c>
    </row>
    <row r="97" spans="1:13" x14ac:dyDescent="0.3">
      <c r="A97" s="16"/>
      <c r="B97" s="4" t="s">
        <v>262</v>
      </c>
      <c r="C97" s="3"/>
      <c r="D97" s="4"/>
      <c r="E97" s="42">
        <f t="shared" ca="1" si="4"/>
        <v>0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0</v>
      </c>
    </row>
    <row r="98" spans="1:13" x14ac:dyDescent="0.3">
      <c r="A98" s="16"/>
      <c r="B98" s="4" t="s">
        <v>226</v>
      </c>
      <c r="C98" s="3"/>
      <c r="D98" s="4"/>
      <c r="E98" s="42">
        <f t="shared" ca="1" si="4"/>
        <v>0</v>
      </c>
      <c r="F98" s="39">
        <f t="shared" ca="1" si="3"/>
        <v>40</v>
      </c>
      <c r="G98" s="39">
        <v>0</v>
      </c>
      <c r="H98" s="39">
        <f t="shared" ca="1" si="5"/>
        <v>40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0</v>
      </c>
    </row>
    <row r="99" spans="1:13" x14ac:dyDescent="0.3">
      <c r="A99" s="16"/>
      <c r="B99" s="4" t="s">
        <v>263</v>
      </c>
      <c r="C99" s="3"/>
      <c r="D99" s="4"/>
      <c r="E99" s="42">
        <f t="shared" ca="1" si="4"/>
        <v>0</v>
      </c>
      <c r="F99" s="39">
        <f t="shared" ca="1" si="3"/>
        <v>0</v>
      </c>
      <c r="G99" s="39">
        <v>0</v>
      </c>
      <c r="H99" s="39">
        <f t="shared" ca="1" si="5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0</v>
      </c>
    </row>
    <row r="100" spans="1:13" x14ac:dyDescent="0.3">
      <c r="A100" s="16"/>
      <c r="B100" s="4" t="s">
        <v>227</v>
      </c>
      <c r="C100" s="3"/>
      <c r="D100" s="4"/>
      <c r="E100" s="42">
        <f t="shared" ca="1" si="4"/>
        <v>0</v>
      </c>
      <c r="F100" s="39">
        <f t="shared" ca="1" si="3"/>
        <v>80</v>
      </c>
      <c r="G100" s="39">
        <v>0</v>
      </c>
      <c r="H100" s="39">
        <f t="shared" ca="1" si="5"/>
        <v>70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10</v>
      </c>
    </row>
    <row r="101" spans="1:13" x14ac:dyDescent="0.3">
      <c r="A101" s="16"/>
      <c r="B101" s="4" t="s">
        <v>264</v>
      </c>
      <c r="C101" s="3"/>
      <c r="D101" s="4"/>
      <c r="E101" s="42">
        <f t="shared" ca="1" si="4"/>
        <v>0</v>
      </c>
      <c r="F101" s="39">
        <f t="shared" ca="1" si="3"/>
        <v>0</v>
      </c>
      <c r="G101" s="39">
        <v>0</v>
      </c>
      <c r="H101" s="39">
        <f t="shared" ca="1" si="5"/>
        <v>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0</v>
      </c>
    </row>
    <row r="102" spans="1:13" x14ac:dyDescent="0.3">
      <c r="A102" s="16"/>
      <c r="B102" s="4" t="s">
        <v>231</v>
      </c>
      <c r="C102" s="3"/>
      <c r="D102" s="4"/>
      <c r="E102" s="42">
        <f t="shared" ca="1" si="4"/>
        <v>8</v>
      </c>
      <c r="F102" s="39">
        <f t="shared" ca="1" si="3"/>
        <v>0</v>
      </c>
      <c r="G102" s="39">
        <v>0</v>
      </c>
      <c r="H102" s="39">
        <f t="shared" ca="1" si="5"/>
        <v>6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2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3"/>
  <sheetViews>
    <sheetView topLeftCell="A57" workbookViewId="0">
      <selection activeCell="A85" sqref="A85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163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265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164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8" t="s">
        <v>12</v>
      </c>
      <c r="B8" s="58" t="s">
        <v>165</v>
      </c>
      <c r="C8" s="58" t="s">
        <v>40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166</v>
      </c>
      <c r="B9" s="60">
        <v>2844772</v>
      </c>
      <c r="C9" s="59" t="s">
        <v>167</v>
      </c>
      <c r="D9" s="60">
        <v>0</v>
      </c>
      <c r="E9" s="60">
        <v>600</v>
      </c>
      <c r="F9" s="60">
        <v>0</v>
      </c>
      <c r="G9" s="60">
        <v>285</v>
      </c>
      <c r="H9" s="60">
        <v>0</v>
      </c>
      <c r="I9" s="60">
        <v>0</v>
      </c>
      <c r="J9" s="60">
        <v>0</v>
      </c>
      <c r="K9" s="60">
        <v>0</v>
      </c>
      <c r="L9" s="60">
        <v>315</v>
      </c>
    </row>
    <row r="10" spans="1:12" x14ac:dyDescent="0.3">
      <c r="A10" s="59" t="s">
        <v>166</v>
      </c>
      <c r="B10" s="60">
        <v>2844772</v>
      </c>
      <c r="C10" s="59" t="s">
        <v>168</v>
      </c>
      <c r="D10" s="60">
        <v>30</v>
      </c>
      <c r="E10" s="60">
        <v>210</v>
      </c>
      <c r="F10" s="60">
        <v>0</v>
      </c>
      <c r="G10" s="60">
        <v>135</v>
      </c>
      <c r="H10" s="60">
        <v>0</v>
      </c>
      <c r="I10" s="60">
        <v>0</v>
      </c>
      <c r="J10" s="60">
        <v>0</v>
      </c>
      <c r="K10" s="60">
        <v>0</v>
      </c>
      <c r="L10" s="60">
        <v>105</v>
      </c>
    </row>
    <row r="11" spans="1:12" x14ac:dyDescent="0.3">
      <c r="A11" s="59" t="s">
        <v>166</v>
      </c>
      <c r="B11" s="60">
        <v>2844772</v>
      </c>
      <c r="C11" s="59" t="s">
        <v>169</v>
      </c>
      <c r="D11" s="60">
        <v>0</v>
      </c>
      <c r="E11" s="60">
        <v>900</v>
      </c>
      <c r="F11" s="60">
        <v>0</v>
      </c>
      <c r="G11" s="60">
        <v>550</v>
      </c>
      <c r="H11" s="60">
        <v>10</v>
      </c>
      <c r="I11" s="60">
        <v>0</v>
      </c>
      <c r="J11" s="60">
        <v>0</v>
      </c>
      <c r="K11" s="60">
        <v>0</v>
      </c>
      <c r="L11" s="60">
        <v>360</v>
      </c>
    </row>
    <row r="12" spans="1:12" x14ac:dyDescent="0.3">
      <c r="A12" s="59" t="s">
        <v>166</v>
      </c>
      <c r="B12" s="60">
        <v>2844772</v>
      </c>
      <c r="C12" s="59" t="s">
        <v>170</v>
      </c>
      <c r="D12" s="60">
        <v>0</v>
      </c>
      <c r="E12" s="60">
        <v>50</v>
      </c>
      <c r="F12" s="60">
        <v>0</v>
      </c>
      <c r="G12" s="60">
        <v>10</v>
      </c>
      <c r="H12" s="60">
        <v>0</v>
      </c>
      <c r="I12" s="60">
        <v>0</v>
      </c>
      <c r="J12" s="60">
        <v>0</v>
      </c>
      <c r="K12" s="60">
        <v>0</v>
      </c>
      <c r="L12" s="60">
        <v>40</v>
      </c>
    </row>
    <row r="13" spans="1:12" x14ac:dyDescent="0.3">
      <c r="A13" s="59" t="s">
        <v>166</v>
      </c>
      <c r="B13" s="60">
        <v>2844772</v>
      </c>
      <c r="C13" s="59" t="s">
        <v>171</v>
      </c>
      <c r="D13" s="60">
        <v>0</v>
      </c>
      <c r="E13" s="60">
        <v>260</v>
      </c>
      <c r="F13" s="60">
        <v>0</v>
      </c>
      <c r="G13" s="60">
        <v>260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</row>
    <row r="14" spans="1:12" x14ac:dyDescent="0.3">
      <c r="A14" s="59" t="s">
        <v>166</v>
      </c>
      <c r="B14" s="60">
        <v>2844772</v>
      </c>
      <c r="C14" s="59" t="s">
        <v>172</v>
      </c>
      <c r="D14" s="60">
        <v>0</v>
      </c>
      <c r="E14" s="60">
        <v>600</v>
      </c>
      <c r="F14" s="60">
        <v>0</v>
      </c>
      <c r="G14" s="60">
        <v>600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</row>
    <row r="15" spans="1:12" x14ac:dyDescent="0.3">
      <c r="A15" s="59" t="s">
        <v>166</v>
      </c>
      <c r="B15" s="60">
        <v>2844772</v>
      </c>
      <c r="C15" s="59" t="s">
        <v>31</v>
      </c>
      <c r="D15" s="60">
        <v>0</v>
      </c>
      <c r="E15" s="60">
        <v>320</v>
      </c>
      <c r="F15" s="60">
        <v>0</v>
      </c>
      <c r="G15" s="60">
        <v>300</v>
      </c>
      <c r="H15" s="60">
        <v>0</v>
      </c>
      <c r="I15" s="60">
        <v>0</v>
      </c>
      <c r="J15" s="60">
        <v>0</v>
      </c>
      <c r="K15" s="60">
        <v>0</v>
      </c>
      <c r="L15" s="60">
        <v>20</v>
      </c>
    </row>
    <row r="16" spans="1:12" x14ac:dyDescent="0.3">
      <c r="A16" s="59" t="s">
        <v>166</v>
      </c>
      <c r="B16" s="60">
        <v>2844772</v>
      </c>
      <c r="C16" s="59" t="s">
        <v>33</v>
      </c>
      <c r="D16" s="60">
        <v>0</v>
      </c>
      <c r="E16" s="60">
        <v>80</v>
      </c>
      <c r="F16" s="60">
        <v>0</v>
      </c>
      <c r="G16" s="60">
        <v>75</v>
      </c>
      <c r="H16" s="60">
        <v>0</v>
      </c>
      <c r="I16" s="60">
        <v>0</v>
      </c>
      <c r="J16" s="60">
        <v>0</v>
      </c>
      <c r="K16" s="60">
        <v>0</v>
      </c>
      <c r="L16" s="60">
        <v>5</v>
      </c>
    </row>
    <row r="17" spans="1:12" x14ac:dyDescent="0.3">
      <c r="A17" s="59" t="s">
        <v>166</v>
      </c>
      <c r="B17" s="60">
        <v>2844772</v>
      </c>
      <c r="C17" s="59" t="s">
        <v>43</v>
      </c>
      <c r="D17" s="60">
        <v>100</v>
      </c>
      <c r="E17" s="60">
        <v>550</v>
      </c>
      <c r="F17" s="60">
        <v>0</v>
      </c>
      <c r="G17" s="60">
        <v>570</v>
      </c>
      <c r="H17" s="60">
        <v>0</v>
      </c>
      <c r="I17" s="60">
        <v>0</v>
      </c>
      <c r="J17" s="60">
        <v>0</v>
      </c>
      <c r="K17" s="60">
        <v>0</v>
      </c>
      <c r="L17" s="60">
        <v>80</v>
      </c>
    </row>
    <row r="18" spans="1:12" x14ac:dyDescent="0.3">
      <c r="A18" s="59" t="s">
        <v>166</v>
      </c>
      <c r="B18" s="60">
        <v>2844772</v>
      </c>
      <c r="C18" s="59" t="s">
        <v>173</v>
      </c>
      <c r="D18" s="60">
        <v>20</v>
      </c>
      <c r="E18" s="60">
        <v>800</v>
      </c>
      <c r="F18" s="60">
        <v>0</v>
      </c>
      <c r="G18" s="60">
        <v>480</v>
      </c>
      <c r="H18" s="60">
        <v>0</v>
      </c>
      <c r="I18" s="60">
        <v>0</v>
      </c>
      <c r="J18" s="60">
        <v>0</v>
      </c>
      <c r="K18" s="60">
        <v>0</v>
      </c>
      <c r="L18" s="60">
        <v>340</v>
      </c>
    </row>
    <row r="19" spans="1:12" x14ac:dyDescent="0.3">
      <c r="A19" s="59" t="s">
        <v>166</v>
      </c>
      <c r="B19" s="60">
        <v>2844772</v>
      </c>
      <c r="C19" s="59" t="s">
        <v>174</v>
      </c>
      <c r="D19" s="60">
        <v>20</v>
      </c>
      <c r="E19" s="60">
        <v>600</v>
      </c>
      <c r="F19" s="60">
        <v>0</v>
      </c>
      <c r="G19" s="60">
        <v>590</v>
      </c>
      <c r="H19" s="60">
        <v>0</v>
      </c>
      <c r="I19" s="60">
        <v>0</v>
      </c>
      <c r="J19" s="60">
        <v>0</v>
      </c>
      <c r="K19" s="60">
        <v>0</v>
      </c>
      <c r="L19" s="60">
        <v>30</v>
      </c>
    </row>
    <row r="20" spans="1:12" x14ac:dyDescent="0.3">
      <c r="A20" s="59" t="s">
        <v>166</v>
      </c>
      <c r="B20" s="60">
        <v>2844772</v>
      </c>
      <c r="C20" s="59" t="s">
        <v>175</v>
      </c>
      <c r="D20" s="60">
        <v>0</v>
      </c>
      <c r="E20" s="60">
        <v>1420</v>
      </c>
      <c r="F20" s="60">
        <v>0</v>
      </c>
      <c r="G20" s="60">
        <v>1320</v>
      </c>
      <c r="H20" s="60">
        <v>0</v>
      </c>
      <c r="I20" s="60">
        <v>0</v>
      </c>
      <c r="J20" s="60">
        <v>0</v>
      </c>
      <c r="K20" s="60">
        <v>0</v>
      </c>
      <c r="L20" s="60">
        <v>100</v>
      </c>
    </row>
    <row r="21" spans="1:12" x14ac:dyDescent="0.3">
      <c r="A21" s="59" t="s">
        <v>166</v>
      </c>
      <c r="B21" s="60">
        <v>2844772</v>
      </c>
      <c r="C21" s="59" t="s">
        <v>176</v>
      </c>
      <c r="D21" s="60">
        <v>80</v>
      </c>
      <c r="E21" s="60">
        <v>1040</v>
      </c>
      <c r="F21" s="60">
        <v>0</v>
      </c>
      <c r="G21" s="60">
        <v>920</v>
      </c>
      <c r="H21" s="60">
        <v>0</v>
      </c>
      <c r="I21" s="60">
        <v>0</v>
      </c>
      <c r="J21" s="60">
        <v>0</v>
      </c>
      <c r="K21" s="60">
        <v>0</v>
      </c>
      <c r="L21" s="60">
        <v>200</v>
      </c>
    </row>
    <row r="22" spans="1:12" x14ac:dyDescent="0.3">
      <c r="A22" s="59" t="s">
        <v>166</v>
      </c>
      <c r="B22" s="60">
        <v>2844772</v>
      </c>
      <c r="C22" s="59" t="s">
        <v>177</v>
      </c>
      <c r="D22" s="60">
        <v>0</v>
      </c>
      <c r="E22" s="60">
        <v>1650</v>
      </c>
      <c r="F22" s="60">
        <v>0</v>
      </c>
      <c r="G22" s="60">
        <v>1590</v>
      </c>
      <c r="H22" s="60">
        <v>0</v>
      </c>
      <c r="I22" s="60">
        <v>0</v>
      </c>
      <c r="J22" s="60">
        <v>0</v>
      </c>
      <c r="K22" s="60">
        <v>0</v>
      </c>
      <c r="L22" s="60">
        <v>60</v>
      </c>
    </row>
    <row r="23" spans="1:12" x14ac:dyDescent="0.3">
      <c r="A23" s="59" t="s">
        <v>166</v>
      </c>
      <c r="B23" s="60">
        <v>2844772</v>
      </c>
      <c r="C23" s="59" t="s">
        <v>178</v>
      </c>
      <c r="D23" s="60">
        <v>35</v>
      </c>
      <c r="E23" s="60">
        <v>700</v>
      </c>
      <c r="F23" s="60">
        <v>0</v>
      </c>
      <c r="G23" s="60">
        <v>595</v>
      </c>
      <c r="H23" s="60">
        <v>0</v>
      </c>
      <c r="I23" s="60">
        <v>0</v>
      </c>
      <c r="J23" s="60">
        <v>0</v>
      </c>
      <c r="K23" s="60">
        <v>0</v>
      </c>
      <c r="L23" s="60">
        <v>140</v>
      </c>
    </row>
    <row r="24" spans="1:12" x14ac:dyDescent="0.3">
      <c r="A24" s="59" t="s">
        <v>166</v>
      </c>
      <c r="B24" s="60">
        <v>2844772</v>
      </c>
      <c r="C24" s="59" t="s">
        <v>179</v>
      </c>
      <c r="D24" s="60">
        <v>0</v>
      </c>
      <c r="E24" s="60">
        <v>40</v>
      </c>
      <c r="F24" s="60">
        <v>0</v>
      </c>
      <c r="G24" s="60">
        <v>40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</row>
    <row r="25" spans="1:12" x14ac:dyDescent="0.3">
      <c r="A25" s="59" t="s">
        <v>166</v>
      </c>
      <c r="B25" s="60">
        <v>2844772</v>
      </c>
      <c r="C25" s="59" t="s">
        <v>180</v>
      </c>
      <c r="D25" s="60">
        <v>210</v>
      </c>
      <c r="E25" s="60">
        <v>1650</v>
      </c>
      <c r="F25" s="60">
        <v>0</v>
      </c>
      <c r="G25" s="60">
        <v>1415</v>
      </c>
      <c r="H25" s="60">
        <v>0</v>
      </c>
      <c r="I25" s="60">
        <v>0</v>
      </c>
      <c r="J25" s="60">
        <v>0</v>
      </c>
      <c r="K25" s="60">
        <v>0</v>
      </c>
      <c r="L25" s="60">
        <v>445</v>
      </c>
    </row>
    <row r="26" spans="1:12" x14ac:dyDescent="0.3">
      <c r="A26" s="59" t="s">
        <v>166</v>
      </c>
      <c r="B26" s="60">
        <v>2844772</v>
      </c>
      <c r="C26" s="59" t="s">
        <v>181</v>
      </c>
      <c r="D26" s="60">
        <v>15</v>
      </c>
      <c r="E26" s="60">
        <v>300</v>
      </c>
      <c r="F26" s="60">
        <v>0</v>
      </c>
      <c r="G26" s="60">
        <v>235</v>
      </c>
      <c r="H26" s="60">
        <v>0</v>
      </c>
      <c r="I26" s="60">
        <v>0</v>
      </c>
      <c r="J26" s="60">
        <v>0</v>
      </c>
      <c r="K26" s="60">
        <v>0</v>
      </c>
      <c r="L26" s="60">
        <v>80</v>
      </c>
    </row>
    <row r="27" spans="1:12" x14ac:dyDescent="0.3">
      <c r="A27" s="59" t="s">
        <v>166</v>
      </c>
      <c r="B27" s="60">
        <v>2844772</v>
      </c>
      <c r="C27" s="59" t="s">
        <v>182</v>
      </c>
      <c r="D27" s="60">
        <v>60</v>
      </c>
      <c r="E27" s="60">
        <v>520</v>
      </c>
      <c r="F27" s="60">
        <v>0</v>
      </c>
      <c r="G27" s="60">
        <v>480</v>
      </c>
      <c r="H27" s="60">
        <v>0</v>
      </c>
      <c r="I27" s="60">
        <v>0</v>
      </c>
      <c r="J27" s="60">
        <v>0</v>
      </c>
      <c r="K27" s="60">
        <v>0</v>
      </c>
      <c r="L27" s="60">
        <v>100</v>
      </c>
    </row>
    <row r="28" spans="1:12" x14ac:dyDescent="0.3">
      <c r="A28" s="59" t="s">
        <v>166</v>
      </c>
      <c r="B28" s="60">
        <v>2844772</v>
      </c>
      <c r="C28" s="59" t="s">
        <v>183</v>
      </c>
      <c r="D28" s="60">
        <v>120</v>
      </c>
      <c r="E28" s="60">
        <v>0</v>
      </c>
      <c r="F28" s="60">
        <v>0</v>
      </c>
      <c r="G28" s="60">
        <v>120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</row>
    <row r="29" spans="1:12" x14ac:dyDescent="0.3">
      <c r="A29" s="59" t="s">
        <v>166</v>
      </c>
      <c r="B29" s="60">
        <v>2844772</v>
      </c>
      <c r="C29" s="59" t="s">
        <v>184</v>
      </c>
      <c r="D29" s="60">
        <v>0</v>
      </c>
      <c r="E29" s="60">
        <v>560</v>
      </c>
      <c r="F29" s="60">
        <v>0</v>
      </c>
      <c r="G29" s="60">
        <v>450</v>
      </c>
      <c r="H29" s="60">
        <v>0</v>
      </c>
      <c r="I29" s="60">
        <v>0</v>
      </c>
      <c r="J29" s="60">
        <v>0</v>
      </c>
      <c r="K29" s="60">
        <v>0</v>
      </c>
      <c r="L29" s="60">
        <v>110</v>
      </c>
    </row>
    <row r="30" spans="1:12" x14ac:dyDescent="0.3">
      <c r="A30" s="59" t="s">
        <v>166</v>
      </c>
      <c r="B30" s="60">
        <v>2844772</v>
      </c>
      <c r="C30" s="59" t="s">
        <v>185</v>
      </c>
      <c r="D30" s="60">
        <v>350</v>
      </c>
      <c r="E30" s="60">
        <v>1650</v>
      </c>
      <c r="F30" s="60">
        <v>0</v>
      </c>
      <c r="G30" s="60">
        <v>1885</v>
      </c>
      <c r="H30" s="60">
        <v>0</v>
      </c>
      <c r="I30" s="60">
        <v>0</v>
      </c>
      <c r="J30" s="60">
        <v>0</v>
      </c>
      <c r="K30" s="60">
        <v>0</v>
      </c>
      <c r="L30" s="60">
        <v>115</v>
      </c>
    </row>
    <row r="31" spans="1:12" x14ac:dyDescent="0.3">
      <c r="A31" s="59" t="s">
        <v>166</v>
      </c>
      <c r="B31" s="60">
        <v>2844772</v>
      </c>
      <c r="C31" s="59" t="s">
        <v>186</v>
      </c>
      <c r="D31" s="60">
        <v>7</v>
      </c>
      <c r="E31" s="60">
        <v>100</v>
      </c>
      <c r="F31" s="60">
        <v>0</v>
      </c>
      <c r="G31" s="60">
        <v>100</v>
      </c>
      <c r="H31" s="60">
        <v>0</v>
      </c>
      <c r="I31" s="60">
        <v>0</v>
      </c>
      <c r="J31" s="60">
        <v>0</v>
      </c>
      <c r="K31" s="60">
        <v>0</v>
      </c>
      <c r="L31" s="60">
        <v>7</v>
      </c>
    </row>
    <row r="32" spans="1:12" x14ac:dyDescent="0.3">
      <c r="A32" s="59" t="s">
        <v>166</v>
      </c>
      <c r="B32" s="60">
        <v>2844772</v>
      </c>
      <c r="C32" s="59" t="s">
        <v>187</v>
      </c>
      <c r="D32" s="60">
        <v>0</v>
      </c>
      <c r="E32" s="60">
        <v>120</v>
      </c>
      <c r="F32" s="60">
        <v>0</v>
      </c>
      <c r="G32" s="60">
        <v>100</v>
      </c>
      <c r="H32" s="60">
        <v>0</v>
      </c>
      <c r="I32" s="60">
        <v>0</v>
      </c>
      <c r="J32" s="60">
        <v>0</v>
      </c>
      <c r="K32" s="60">
        <v>0</v>
      </c>
      <c r="L32" s="60">
        <v>20</v>
      </c>
    </row>
    <row r="33" spans="1:12" x14ac:dyDescent="0.3">
      <c r="A33" s="59" t="s">
        <v>166</v>
      </c>
      <c r="B33" s="60">
        <v>2844772</v>
      </c>
      <c r="C33" s="59" t="s">
        <v>188</v>
      </c>
      <c r="D33" s="60">
        <v>0</v>
      </c>
      <c r="E33" s="60">
        <v>8</v>
      </c>
      <c r="F33" s="60">
        <v>0</v>
      </c>
      <c r="G33" s="60">
        <v>8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</row>
    <row r="34" spans="1:12" x14ac:dyDescent="0.3">
      <c r="A34" s="59" t="s">
        <v>166</v>
      </c>
      <c r="B34" s="60">
        <v>2844772</v>
      </c>
      <c r="C34" s="59" t="s">
        <v>189</v>
      </c>
      <c r="D34" s="60">
        <v>0</v>
      </c>
      <c r="E34" s="60">
        <v>40</v>
      </c>
      <c r="F34" s="60">
        <v>0</v>
      </c>
      <c r="G34" s="60">
        <v>40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</row>
    <row r="35" spans="1:12" x14ac:dyDescent="0.3">
      <c r="A35" s="59" t="s">
        <v>166</v>
      </c>
      <c r="B35" s="60">
        <v>2844772</v>
      </c>
      <c r="C35" s="59" t="s">
        <v>190</v>
      </c>
      <c r="D35" s="60">
        <v>0</v>
      </c>
      <c r="E35" s="60">
        <v>250</v>
      </c>
      <c r="F35" s="60">
        <v>0</v>
      </c>
      <c r="G35" s="60">
        <v>250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</row>
    <row r="36" spans="1:12" x14ac:dyDescent="0.3">
      <c r="A36" s="59" t="s">
        <v>166</v>
      </c>
      <c r="B36" s="60">
        <v>2844772</v>
      </c>
      <c r="C36" s="59" t="s">
        <v>191</v>
      </c>
      <c r="D36" s="60">
        <v>30</v>
      </c>
      <c r="E36" s="60">
        <v>660</v>
      </c>
      <c r="F36" s="60">
        <v>0</v>
      </c>
      <c r="G36" s="60">
        <v>520</v>
      </c>
      <c r="H36" s="60">
        <v>0</v>
      </c>
      <c r="I36" s="60">
        <v>0</v>
      </c>
      <c r="J36" s="60">
        <v>0</v>
      </c>
      <c r="K36" s="60">
        <v>0</v>
      </c>
      <c r="L36" s="60">
        <v>170</v>
      </c>
    </row>
    <row r="37" spans="1:12" x14ac:dyDescent="0.3">
      <c r="A37" s="59" t="s">
        <v>166</v>
      </c>
      <c r="B37" s="60">
        <v>2844772</v>
      </c>
      <c r="C37" s="59" t="s">
        <v>192</v>
      </c>
      <c r="D37" s="60">
        <v>0</v>
      </c>
      <c r="E37" s="60">
        <v>1620</v>
      </c>
      <c r="F37" s="60">
        <v>0</v>
      </c>
      <c r="G37" s="60">
        <v>1460</v>
      </c>
      <c r="H37" s="60">
        <v>0</v>
      </c>
      <c r="I37" s="60">
        <v>0</v>
      </c>
      <c r="J37" s="60">
        <v>0</v>
      </c>
      <c r="K37" s="60">
        <v>0</v>
      </c>
      <c r="L37" s="60">
        <v>160</v>
      </c>
    </row>
    <row r="38" spans="1:12" x14ac:dyDescent="0.3">
      <c r="A38" s="59" t="s">
        <v>166</v>
      </c>
      <c r="B38" s="60">
        <v>2844772</v>
      </c>
      <c r="C38" s="59" t="s">
        <v>193</v>
      </c>
      <c r="D38" s="60">
        <v>0</v>
      </c>
      <c r="E38" s="60">
        <v>720</v>
      </c>
      <c r="F38" s="60">
        <v>0</v>
      </c>
      <c r="G38" s="60">
        <v>670</v>
      </c>
      <c r="H38" s="60">
        <v>0</v>
      </c>
      <c r="I38" s="60">
        <v>0</v>
      </c>
      <c r="J38" s="60">
        <v>0</v>
      </c>
      <c r="K38" s="60">
        <v>0</v>
      </c>
      <c r="L38" s="60">
        <v>50</v>
      </c>
    </row>
    <row r="39" spans="1:12" x14ac:dyDescent="0.3">
      <c r="A39" s="59" t="s">
        <v>166</v>
      </c>
      <c r="B39" s="60">
        <v>2844772</v>
      </c>
      <c r="C39" s="59" t="s">
        <v>194</v>
      </c>
      <c r="D39" s="60">
        <v>0</v>
      </c>
      <c r="E39" s="60">
        <v>144</v>
      </c>
      <c r="F39" s="60">
        <v>0</v>
      </c>
      <c r="G39" s="60">
        <v>48</v>
      </c>
      <c r="H39" s="60">
        <v>0</v>
      </c>
      <c r="I39" s="60">
        <v>0</v>
      </c>
      <c r="J39" s="60">
        <v>0</v>
      </c>
      <c r="K39" s="60">
        <v>0</v>
      </c>
      <c r="L39" s="60">
        <v>96</v>
      </c>
    </row>
    <row r="40" spans="1:12" x14ac:dyDescent="0.3">
      <c r="A40" s="59" t="s">
        <v>166</v>
      </c>
      <c r="B40" s="60">
        <v>2844772</v>
      </c>
      <c r="C40" s="59" t="s">
        <v>195</v>
      </c>
      <c r="D40" s="60">
        <v>117</v>
      </c>
      <c r="E40" s="60">
        <v>1500</v>
      </c>
      <c r="F40" s="60">
        <v>0</v>
      </c>
      <c r="G40" s="60">
        <v>1301</v>
      </c>
      <c r="H40" s="60">
        <v>0</v>
      </c>
      <c r="I40" s="60">
        <v>0</v>
      </c>
      <c r="J40" s="60">
        <v>0</v>
      </c>
      <c r="K40" s="60">
        <v>0</v>
      </c>
      <c r="L40" s="60">
        <v>316</v>
      </c>
    </row>
    <row r="41" spans="1:12" x14ac:dyDescent="0.3">
      <c r="A41" s="59" t="s">
        <v>166</v>
      </c>
      <c r="B41" s="60">
        <v>2844772</v>
      </c>
      <c r="C41" s="59" t="s">
        <v>196</v>
      </c>
      <c r="D41" s="60">
        <v>130</v>
      </c>
      <c r="E41" s="60">
        <v>200</v>
      </c>
      <c r="F41" s="60">
        <v>0</v>
      </c>
      <c r="G41" s="60">
        <v>120</v>
      </c>
      <c r="H41" s="60">
        <v>0</v>
      </c>
      <c r="I41" s="60">
        <v>0</v>
      </c>
      <c r="J41" s="60">
        <v>0</v>
      </c>
      <c r="K41" s="60">
        <v>0</v>
      </c>
      <c r="L41" s="60">
        <v>210</v>
      </c>
    </row>
    <row r="42" spans="1:12" x14ac:dyDescent="0.3">
      <c r="A42" s="59" t="s">
        <v>166</v>
      </c>
      <c r="B42" s="60">
        <v>2844772</v>
      </c>
      <c r="C42" s="59" t="s">
        <v>197</v>
      </c>
      <c r="D42" s="60">
        <v>30</v>
      </c>
      <c r="E42" s="60">
        <v>1650</v>
      </c>
      <c r="F42" s="60">
        <v>0</v>
      </c>
      <c r="G42" s="60">
        <v>1680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</row>
    <row r="43" spans="1:12" x14ac:dyDescent="0.3">
      <c r="A43" s="59" t="s">
        <v>166</v>
      </c>
      <c r="B43" s="60">
        <v>2844772</v>
      </c>
      <c r="C43" s="59" t="s">
        <v>240</v>
      </c>
      <c r="D43" s="60">
        <v>32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32</v>
      </c>
    </row>
    <row r="44" spans="1:12" x14ac:dyDescent="0.3">
      <c r="A44" s="59" t="s">
        <v>166</v>
      </c>
      <c r="B44" s="60">
        <v>2844772</v>
      </c>
      <c r="C44" s="59" t="s">
        <v>198</v>
      </c>
      <c r="D44" s="60">
        <v>0</v>
      </c>
      <c r="E44" s="60">
        <v>80</v>
      </c>
      <c r="F44" s="60">
        <v>0</v>
      </c>
      <c r="G44" s="60">
        <v>80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</row>
    <row r="45" spans="1:12" x14ac:dyDescent="0.3">
      <c r="A45" s="59" t="s">
        <v>166</v>
      </c>
      <c r="B45" s="60">
        <v>2844772</v>
      </c>
      <c r="C45" s="59" t="s">
        <v>199</v>
      </c>
      <c r="D45" s="60">
        <v>0</v>
      </c>
      <c r="E45" s="60">
        <v>100</v>
      </c>
      <c r="F45" s="60">
        <v>0</v>
      </c>
      <c r="G45" s="60">
        <v>80</v>
      </c>
      <c r="H45" s="60">
        <v>0</v>
      </c>
      <c r="I45" s="60">
        <v>0</v>
      </c>
      <c r="J45" s="60">
        <v>0</v>
      </c>
      <c r="K45" s="60">
        <v>0</v>
      </c>
      <c r="L45" s="60">
        <v>20</v>
      </c>
    </row>
    <row r="46" spans="1:12" x14ac:dyDescent="0.3">
      <c r="A46" s="59" t="s">
        <v>166</v>
      </c>
      <c r="B46" s="60">
        <v>2844772</v>
      </c>
      <c r="C46" s="59" t="s">
        <v>200</v>
      </c>
      <c r="D46" s="60">
        <v>0</v>
      </c>
      <c r="E46" s="60">
        <v>360</v>
      </c>
      <c r="F46" s="60">
        <v>0</v>
      </c>
      <c r="G46" s="60">
        <v>270</v>
      </c>
      <c r="H46" s="60">
        <v>0</v>
      </c>
      <c r="I46" s="60">
        <v>0</v>
      </c>
      <c r="J46" s="60">
        <v>0</v>
      </c>
      <c r="K46" s="60">
        <v>0</v>
      </c>
      <c r="L46" s="60">
        <v>90</v>
      </c>
    </row>
    <row r="47" spans="1:12" x14ac:dyDescent="0.3">
      <c r="A47" s="59" t="s">
        <v>166</v>
      </c>
      <c r="B47" s="60">
        <v>2844772</v>
      </c>
      <c r="C47" s="59" t="s">
        <v>201</v>
      </c>
      <c r="D47" s="60">
        <v>30</v>
      </c>
      <c r="E47" s="60">
        <v>2320</v>
      </c>
      <c r="F47" s="60">
        <v>0</v>
      </c>
      <c r="G47" s="60">
        <v>2140</v>
      </c>
      <c r="H47" s="60">
        <v>0</v>
      </c>
      <c r="I47" s="60">
        <v>0</v>
      </c>
      <c r="J47" s="60">
        <v>0</v>
      </c>
      <c r="K47" s="60">
        <v>0</v>
      </c>
      <c r="L47" s="60">
        <v>210</v>
      </c>
    </row>
    <row r="48" spans="1:12" x14ac:dyDescent="0.3">
      <c r="A48" s="59" t="s">
        <v>166</v>
      </c>
      <c r="B48" s="60">
        <v>2844772</v>
      </c>
      <c r="C48" s="59" t="s">
        <v>202</v>
      </c>
      <c r="D48" s="60">
        <v>10</v>
      </c>
      <c r="E48" s="60">
        <v>140</v>
      </c>
      <c r="F48" s="60">
        <v>0</v>
      </c>
      <c r="G48" s="60">
        <v>130</v>
      </c>
      <c r="H48" s="60">
        <v>0</v>
      </c>
      <c r="I48" s="60">
        <v>0</v>
      </c>
      <c r="J48" s="60">
        <v>0</v>
      </c>
      <c r="K48" s="60">
        <v>0</v>
      </c>
      <c r="L48" s="60">
        <v>20</v>
      </c>
    </row>
    <row r="49" spans="1:12" x14ac:dyDescent="0.3">
      <c r="A49" s="59" t="s">
        <v>166</v>
      </c>
      <c r="B49" s="60">
        <v>2844772</v>
      </c>
      <c r="C49" s="59" t="s">
        <v>203</v>
      </c>
      <c r="D49" s="60">
        <v>59</v>
      </c>
      <c r="E49" s="60">
        <v>600</v>
      </c>
      <c r="F49" s="60">
        <v>0</v>
      </c>
      <c r="G49" s="60">
        <v>539</v>
      </c>
      <c r="H49" s="60">
        <v>0</v>
      </c>
      <c r="I49" s="60">
        <v>0</v>
      </c>
      <c r="J49" s="60">
        <v>0</v>
      </c>
      <c r="K49" s="60">
        <v>0</v>
      </c>
      <c r="L49" s="60">
        <v>120</v>
      </c>
    </row>
    <row r="50" spans="1:12" x14ac:dyDescent="0.3">
      <c r="A50" s="59" t="s">
        <v>166</v>
      </c>
      <c r="B50" s="60">
        <v>2844772</v>
      </c>
      <c r="C50" s="59" t="s">
        <v>204</v>
      </c>
      <c r="D50" s="60">
        <v>20</v>
      </c>
      <c r="E50" s="60">
        <v>460</v>
      </c>
      <c r="F50" s="60">
        <v>0</v>
      </c>
      <c r="G50" s="60">
        <v>370</v>
      </c>
      <c r="H50" s="60">
        <v>0</v>
      </c>
      <c r="I50" s="60">
        <v>0</v>
      </c>
      <c r="J50" s="60">
        <v>0</v>
      </c>
      <c r="K50" s="60">
        <v>0</v>
      </c>
      <c r="L50" s="60">
        <v>110</v>
      </c>
    </row>
    <row r="51" spans="1:12" x14ac:dyDescent="0.3">
      <c r="A51" s="59" t="s">
        <v>166</v>
      </c>
      <c r="B51" s="60">
        <v>2844772</v>
      </c>
      <c r="C51" s="59" t="s">
        <v>205</v>
      </c>
      <c r="D51" s="60">
        <v>0</v>
      </c>
      <c r="E51" s="60">
        <v>216</v>
      </c>
      <c r="F51" s="60">
        <v>0</v>
      </c>
      <c r="G51" s="60">
        <v>240</v>
      </c>
      <c r="H51" s="60">
        <v>0</v>
      </c>
      <c r="I51" s="60">
        <v>0</v>
      </c>
      <c r="J51" s="60">
        <v>0</v>
      </c>
      <c r="K51" s="60">
        <v>0</v>
      </c>
      <c r="L51" s="60">
        <v>-24</v>
      </c>
    </row>
    <row r="52" spans="1:12" x14ac:dyDescent="0.3">
      <c r="A52" s="59" t="s">
        <v>166</v>
      </c>
      <c r="B52" s="60">
        <v>2844772</v>
      </c>
      <c r="C52" s="59" t="s">
        <v>206</v>
      </c>
      <c r="D52" s="60">
        <v>0</v>
      </c>
      <c r="E52" s="60">
        <v>1060</v>
      </c>
      <c r="F52" s="60">
        <v>0</v>
      </c>
      <c r="G52" s="60">
        <v>960</v>
      </c>
      <c r="H52" s="60">
        <v>0</v>
      </c>
      <c r="I52" s="60">
        <v>0</v>
      </c>
      <c r="J52" s="60">
        <v>0</v>
      </c>
      <c r="K52" s="60">
        <v>0</v>
      </c>
      <c r="L52" s="60">
        <v>100</v>
      </c>
    </row>
    <row r="53" spans="1:12" x14ac:dyDescent="0.3">
      <c r="A53" s="59" t="s">
        <v>166</v>
      </c>
      <c r="B53" s="60">
        <v>2844772</v>
      </c>
      <c r="C53" s="59" t="s">
        <v>207</v>
      </c>
      <c r="D53" s="60">
        <v>50</v>
      </c>
      <c r="E53" s="60">
        <v>3360</v>
      </c>
      <c r="F53" s="60">
        <v>0</v>
      </c>
      <c r="G53" s="60">
        <v>3300</v>
      </c>
      <c r="H53" s="60">
        <v>20</v>
      </c>
      <c r="I53" s="60">
        <v>0</v>
      </c>
      <c r="J53" s="60">
        <v>0</v>
      </c>
      <c r="K53" s="60">
        <v>0</v>
      </c>
      <c r="L53" s="60">
        <v>130</v>
      </c>
    </row>
    <row r="54" spans="1:12" x14ac:dyDescent="0.3">
      <c r="A54" s="59" t="s">
        <v>166</v>
      </c>
      <c r="B54" s="60">
        <v>2844772</v>
      </c>
      <c r="C54" s="59" t="s">
        <v>208</v>
      </c>
      <c r="D54" s="60">
        <v>0</v>
      </c>
      <c r="E54" s="60">
        <v>10</v>
      </c>
      <c r="F54" s="60">
        <v>0</v>
      </c>
      <c r="G54" s="60">
        <v>5</v>
      </c>
      <c r="H54" s="60">
        <v>0</v>
      </c>
      <c r="I54" s="60">
        <v>0</v>
      </c>
      <c r="J54" s="60">
        <v>0</v>
      </c>
      <c r="K54" s="60">
        <v>0</v>
      </c>
      <c r="L54" s="60">
        <v>5</v>
      </c>
    </row>
    <row r="55" spans="1:12" x14ac:dyDescent="0.3">
      <c r="A55" s="59" t="s">
        <v>166</v>
      </c>
      <c r="B55" s="60">
        <v>2844772</v>
      </c>
      <c r="C55" s="59" t="s">
        <v>209</v>
      </c>
      <c r="D55" s="60">
        <v>0</v>
      </c>
      <c r="E55" s="60">
        <v>40</v>
      </c>
      <c r="F55" s="60">
        <v>0</v>
      </c>
      <c r="G55" s="60">
        <v>34</v>
      </c>
      <c r="H55" s="60">
        <v>4</v>
      </c>
      <c r="I55" s="60">
        <v>0</v>
      </c>
      <c r="J55" s="60">
        <v>0</v>
      </c>
      <c r="K55" s="60">
        <v>0</v>
      </c>
      <c r="L55" s="60">
        <v>10</v>
      </c>
    </row>
    <row r="56" spans="1:12" x14ac:dyDescent="0.3">
      <c r="A56" s="59" t="s">
        <v>166</v>
      </c>
      <c r="B56" s="60">
        <v>2844772</v>
      </c>
      <c r="C56" s="59" t="s">
        <v>210</v>
      </c>
      <c r="D56" s="60">
        <v>0</v>
      </c>
      <c r="E56" s="60">
        <v>20</v>
      </c>
      <c r="F56" s="60">
        <v>0</v>
      </c>
      <c r="G56" s="60">
        <v>20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</row>
    <row r="57" spans="1:12" x14ac:dyDescent="0.3">
      <c r="A57" s="59" t="s">
        <v>166</v>
      </c>
      <c r="B57" s="60">
        <v>2844772</v>
      </c>
      <c r="C57" s="59" t="s">
        <v>211</v>
      </c>
      <c r="D57" s="60">
        <v>0</v>
      </c>
      <c r="E57" s="60">
        <v>280</v>
      </c>
      <c r="F57" s="60">
        <v>0</v>
      </c>
      <c r="G57" s="60">
        <v>318</v>
      </c>
      <c r="H57" s="60">
        <v>38</v>
      </c>
      <c r="I57" s="60">
        <v>0</v>
      </c>
      <c r="J57" s="60">
        <v>0</v>
      </c>
      <c r="K57" s="60">
        <v>0</v>
      </c>
      <c r="L57" s="60">
        <v>0</v>
      </c>
    </row>
    <row r="58" spans="1:12" x14ac:dyDescent="0.3">
      <c r="A58" s="59" t="s">
        <v>166</v>
      </c>
      <c r="B58" s="60">
        <v>2844772</v>
      </c>
      <c r="C58" s="59" t="s">
        <v>212</v>
      </c>
      <c r="D58" s="60">
        <v>10</v>
      </c>
      <c r="E58" s="60">
        <v>120</v>
      </c>
      <c r="F58" s="60">
        <v>0</v>
      </c>
      <c r="G58" s="60">
        <v>105</v>
      </c>
      <c r="H58" s="60">
        <v>0</v>
      </c>
      <c r="I58" s="60">
        <v>0</v>
      </c>
      <c r="J58" s="60">
        <v>0</v>
      </c>
      <c r="K58" s="60">
        <v>0</v>
      </c>
      <c r="L58" s="60">
        <v>25</v>
      </c>
    </row>
    <row r="59" spans="1:12" x14ac:dyDescent="0.3">
      <c r="A59" s="59" t="s">
        <v>166</v>
      </c>
      <c r="B59" s="60">
        <v>2844772</v>
      </c>
      <c r="C59" s="59" t="s">
        <v>213</v>
      </c>
      <c r="D59" s="60">
        <v>20</v>
      </c>
      <c r="E59" s="60">
        <v>1020</v>
      </c>
      <c r="F59" s="60">
        <v>0</v>
      </c>
      <c r="G59" s="60">
        <v>940</v>
      </c>
      <c r="H59" s="60">
        <v>0</v>
      </c>
      <c r="I59" s="60">
        <v>0</v>
      </c>
      <c r="J59" s="60">
        <v>0</v>
      </c>
      <c r="K59" s="60">
        <v>0</v>
      </c>
      <c r="L59" s="60">
        <v>100</v>
      </c>
    </row>
    <row r="60" spans="1:12" x14ac:dyDescent="0.3">
      <c r="A60" s="59" t="s">
        <v>166</v>
      </c>
      <c r="B60" s="60">
        <v>2844772</v>
      </c>
      <c r="C60" s="59" t="s">
        <v>214</v>
      </c>
      <c r="D60" s="60">
        <v>36</v>
      </c>
      <c r="E60" s="60">
        <v>2960</v>
      </c>
      <c r="F60" s="60">
        <v>0</v>
      </c>
      <c r="G60" s="60">
        <v>2702</v>
      </c>
      <c r="H60" s="60">
        <v>0</v>
      </c>
      <c r="I60" s="60">
        <v>0</v>
      </c>
      <c r="J60" s="60">
        <v>0</v>
      </c>
      <c r="K60" s="60">
        <v>0</v>
      </c>
      <c r="L60" s="60">
        <v>294</v>
      </c>
    </row>
    <row r="61" spans="1:12" x14ac:dyDescent="0.3">
      <c r="A61" s="59" t="s">
        <v>166</v>
      </c>
      <c r="B61" s="60">
        <v>2844772</v>
      </c>
      <c r="C61" s="59" t="s">
        <v>215</v>
      </c>
      <c r="D61" s="60">
        <v>76</v>
      </c>
      <c r="E61" s="60">
        <v>2600</v>
      </c>
      <c r="F61" s="60">
        <v>0</v>
      </c>
      <c r="G61" s="60">
        <v>2476</v>
      </c>
      <c r="H61" s="60">
        <v>0</v>
      </c>
      <c r="I61" s="60">
        <v>0</v>
      </c>
      <c r="J61" s="60">
        <v>0</v>
      </c>
      <c r="K61" s="60">
        <v>0</v>
      </c>
      <c r="L61" s="60">
        <v>200</v>
      </c>
    </row>
    <row r="62" spans="1:12" x14ac:dyDescent="0.3">
      <c r="A62" s="59" t="s">
        <v>166</v>
      </c>
      <c r="B62" s="60">
        <v>2844772</v>
      </c>
      <c r="C62" s="59" t="s">
        <v>216</v>
      </c>
      <c r="D62" s="60">
        <v>5</v>
      </c>
      <c r="E62" s="60">
        <v>600</v>
      </c>
      <c r="F62" s="60">
        <v>0</v>
      </c>
      <c r="G62" s="60">
        <v>605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</row>
    <row r="63" spans="1:12" x14ac:dyDescent="0.3">
      <c r="A63" s="59" t="s">
        <v>166</v>
      </c>
      <c r="B63" s="60">
        <v>2844772</v>
      </c>
      <c r="C63" s="59" t="s">
        <v>217</v>
      </c>
      <c r="D63" s="60">
        <v>0</v>
      </c>
      <c r="E63" s="60">
        <v>2400</v>
      </c>
      <c r="F63" s="60">
        <v>0</v>
      </c>
      <c r="G63" s="60">
        <v>2430</v>
      </c>
      <c r="H63" s="60">
        <v>30</v>
      </c>
      <c r="I63" s="60">
        <v>0</v>
      </c>
      <c r="J63" s="60">
        <v>0</v>
      </c>
      <c r="K63" s="60">
        <v>0</v>
      </c>
      <c r="L63" s="60">
        <v>0</v>
      </c>
    </row>
    <row r="64" spans="1:12" x14ac:dyDescent="0.3">
      <c r="A64" s="59" t="s">
        <v>166</v>
      </c>
      <c r="B64" s="60">
        <v>2844772</v>
      </c>
      <c r="C64" s="59" t="s">
        <v>245</v>
      </c>
      <c r="D64" s="60">
        <v>10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10</v>
      </c>
    </row>
    <row r="65" spans="1:12" x14ac:dyDescent="0.3">
      <c r="A65" s="59" t="s">
        <v>166</v>
      </c>
      <c r="B65" s="60">
        <v>2844772</v>
      </c>
      <c r="C65" s="59" t="s">
        <v>218</v>
      </c>
      <c r="D65" s="60">
        <v>0</v>
      </c>
      <c r="E65" s="60">
        <v>3100</v>
      </c>
      <c r="F65" s="60">
        <v>0</v>
      </c>
      <c r="G65" s="60">
        <v>2950</v>
      </c>
      <c r="H65" s="60">
        <v>0</v>
      </c>
      <c r="I65" s="60">
        <v>0</v>
      </c>
      <c r="J65" s="60">
        <v>0</v>
      </c>
      <c r="K65" s="60">
        <v>0</v>
      </c>
      <c r="L65" s="60">
        <v>150</v>
      </c>
    </row>
    <row r="66" spans="1:12" x14ac:dyDescent="0.3">
      <c r="A66" s="59" t="s">
        <v>166</v>
      </c>
      <c r="B66" s="60">
        <v>2844772</v>
      </c>
      <c r="C66" s="59" t="s">
        <v>219</v>
      </c>
      <c r="D66" s="60">
        <v>0</v>
      </c>
      <c r="E66" s="60">
        <v>20</v>
      </c>
      <c r="F66" s="60">
        <v>0</v>
      </c>
      <c r="G66" s="60">
        <v>20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</row>
    <row r="67" spans="1:12" x14ac:dyDescent="0.3">
      <c r="A67" s="59" t="s">
        <v>166</v>
      </c>
      <c r="B67" s="60">
        <v>2844772</v>
      </c>
      <c r="C67" s="59" t="s">
        <v>261</v>
      </c>
      <c r="D67" s="60">
        <v>236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236</v>
      </c>
    </row>
    <row r="68" spans="1:12" x14ac:dyDescent="0.3">
      <c r="A68" s="59" t="s">
        <v>166</v>
      </c>
      <c r="B68" s="60">
        <v>2844772</v>
      </c>
      <c r="C68" s="59" t="s">
        <v>220</v>
      </c>
      <c r="D68" s="60">
        <v>20</v>
      </c>
      <c r="E68" s="60">
        <v>400</v>
      </c>
      <c r="F68" s="60">
        <v>0</v>
      </c>
      <c r="G68" s="60">
        <v>365</v>
      </c>
      <c r="H68" s="60">
        <v>0</v>
      </c>
      <c r="I68" s="60">
        <v>0</v>
      </c>
      <c r="J68" s="60">
        <v>0</v>
      </c>
      <c r="K68" s="60">
        <v>0</v>
      </c>
      <c r="L68" s="60">
        <v>55</v>
      </c>
    </row>
    <row r="69" spans="1:12" x14ac:dyDescent="0.3">
      <c r="A69" s="59" t="s">
        <v>166</v>
      </c>
      <c r="B69" s="60">
        <v>2844772</v>
      </c>
      <c r="C69" s="59" t="s">
        <v>221</v>
      </c>
      <c r="D69" s="60">
        <v>0</v>
      </c>
      <c r="E69" s="60">
        <v>400</v>
      </c>
      <c r="F69" s="60">
        <v>0</v>
      </c>
      <c r="G69" s="60">
        <v>380</v>
      </c>
      <c r="H69" s="60">
        <v>0</v>
      </c>
      <c r="I69" s="60">
        <v>0</v>
      </c>
      <c r="J69" s="60">
        <v>0</v>
      </c>
      <c r="K69" s="60">
        <v>0</v>
      </c>
      <c r="L69" s="60">
        <v>20</v>
      </c>
    </row>
    <row r="70" spans="1:12" x14ac:dyDescent="0.3">
      <c r="A70" s="59" t="s">
        <v>166</v>
      </c>
      <c r="B70" s="60">
        <v>2844772</v>
      </c>
      <c r="C70" s="59" t="s">
        <v>222</v>
      </c>
      <c r="D70" s="60">
        <v>0</v>
      </c>
      <c r="E70" s="60">
        <v>600</v>
      </c>
      <c r="F70" s="60">
        <v>0</v>
      </c>
      <c r="G70" s="60">
        <v>530</v>
      </c>
      <c r="H70" s="60">
        <v>0</v>
      </c>
      <c r="I70" s="60">
        <v>0</v>
      </c>
      <c r="J70" s="60">
        <v>0</v>
      </c>
      <c r="K70" s="60">
        <v>0</v>
      </c>
      <c r="L70" s="60">
        <v>70</v>
      </c>
    </row>
    <row r="71" spans="1:12" x14ac:dyDescent="0.3">
      <c r="A71" s="59" t="s">
        <v>166</v>
      </c>
      <c r="B71" s="60">
        <v>2844772</v>
      </c>
      <c r="C71" s="59" t="s">
        <v>249</v>
      </c>
      <c r="D71" s="60">
        <v>1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1</v>
      </c>
    </row>
    <row r="72" spans="1:12" x14ac:dyDescent="0.3">
      <c r="A72" s="59" t="s">
        <v>166</v>
      </c>
      <c r="B72" s="60">
        <v>2844772</v>
      </c>
      <c r="C72" s="59" t="s">
        <v>223</v>
      </c>
      <c r="D72" s="60">
        <v>0</v>
      </c>
      <c r="E72" s="60">
        <v>500</v>
      </c>
      <c r="F72" s="60">
        <v>0</v>
      </c>
      <c r="G72" s="60">
        <v>312</v>
      </c>
      <c r="H72" s="60">
        <v>0</v>
      </c>
      <c r="I72" s="60">
        <v>0</v>
      </c>
      <c r="J72" s="60">
        <v>0</v>
      </c>
      <c r="K72" s="60">
        <v>0</v>
      </c>
      <c r="L72" s="60">
        <v>188</v>
      </c>
    </row>
    <row r="73" spans="1:12" x14ac:dyDescent="0.3">
      <c r="A73" s="59" t="s">
        <v>166</v>
      </c>
      <c r="B73" s="60">
        <v>2844772</v>
      </c>
      <c r="C73" s="59" t="s">
        <v>224</v>
      </c>
      <c r="D73" s="60">
        <v>0</v>
      </c>
      <c r="E73" s="60">
        <v>540</v>
      </c>
      <c r="F73" s="60">
        <v>0</v>
      </c>
      <c r="G73" s="60">
        <v>500</v>
      </c>
      <c r="H73" s="60">
        <v>0</v>
      </c>
      <c r="I73" s="60">
        <v>0</v>
      </c>
      <c r="J73" s="60">
        <v>0</v>
      </c>
      <c r="K73" s="60">
        <v>0</v>
      </c>
      <c r="L73" s="60">
        <v>40</v>
      </c>
    </row>
    <row r="74" spans="1:12" x14ac:dyDescent="0.3">
      <c r="A74" s="59" t="s">
        <v>166</v>
      </c>
      <c r="B74" s="60">
        <v>2844772</v>
      </c>
      <c r="C74" s="59" t="s">
        <v>225</v>
      </c>
      <c r="D74" s="60">
        <v>30</v>
      </c>
      <c r="E74" s="60">
        <v>360</v>
      </c>
      <c r="F74" s="60">
        <v>0</v>
      </c>
      <c r="G74" s="60">
        <v>370</v>
      </c>
      <c r="H74" s="60">
        <v>0</v>
      </c>
      <c r="I74" s="60">
        <v>0</v>
      </c>
      <c r="J74" s="60">
        <v>0</v>
      </c>
      <c r="K74" s="60">
        <v>0</v>
      </c>
      <c r="L74" s="60">
        <v>20</v>
      </c>
    </row>
    <row r="75" spans="1:12" x14ac:dyDescent="0.3">
      <c r="A75" s="59" t="s">
        <v>166</v>
      </c>
      <c r="B75" s="60">
        <v>2844772</v>
      </c>
      <c r="C75" s="59" t="s">
        <v>226</v>
      </c>
      <c r="D75" s="60">
        <v>0</v>
      </c>
      <c r="E75" s="60">
        <v>40</v>
      </c>
      <c r="F75" s="60">
        <v>0</v>
      </c>
      <c r="G75" s="60">
        <v>40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</row>
    <row r="76" spans="1:12" x14ac:dyDescent="0.3">
      <c r="A76" s="59" t="s">
        <v>166</v>
      </c>
      <c r="B76" s="60">
        <v>2844772</v>
      </c>
      <c r="C76" s="59" t="s">
        <v>227</v>
      </c>
      <c r="D76" s="60">
        <v>0</v>
      </c>
      <c r="E76" s="60">
        <v>80</v>
      </c>
      <c r="F76" s="60">
        <v>0</v>
      </c>
      <c r="G76" s="60">
        <v>70</v>
      </c>
      <c r="H76" s="60">
        <v>0</v>
      </c>
      <c r="I76" s="60">
        <v>0</v>
      </c>
      <c r="J76" s="60">
        <v>0</v>
      </c>
      <c r="K76" s="60">
        <v>0</v>
      </c>
      <c r="L76" s="60">
        <v>10</v>
      </c>
    </row>
    <row r="77" spans="1:12" x14ac:dyDescent="0.3">
      <c r="A77" s="59" t="s">
        <v>166</v>
      </c>
      <c r="B77" s="60">
        <v>2844772</v>
      </c>
      <c r="C77" s="59" t="s">
        <v>228</v>
      </c>
      <c r="D77" s="60">
        <v>10</v>
      </c>
      <c r="E77" s="60">
        <v>100</v>
      </c>
      <c r="F77" s="60">
        <v>0</v>
      </c>
      <c r="G77" s="60">
        <v>60</v>
      </c>
      <c r="H77" s="60">
        <v>0</v>
      </c>
      <c r="I77" s="60">
        <v>0</v>
      </c>
      <c r="J77" s="60">
        <v>0</v>
      </c>
      <c r="K77" s="60">
        <v>0</v>
      </c>
      <c r="L77" s="60">
        <v>50</v>
      </c>
    </row>
    <row r="78" spans="1:12" x14ac:dyDescent="0.3">
      <c r="A78" s="59" t="s">
        <v>166</v>
      </c>
      <c r="B78" s="60">
        <v>2844772</v>
      </c>
      <c r="C78" s="59" t="s">
        <v>229</v>
      </c>
      <c r="D78" s="60">
        <v>60</v>
      </c>
      <c r="E78" s="60">
        <v>400</v>
      </c>
      <c r="F78" s="60">
        <v>0</v>
      </c>
      <c r="G78" s="60">
        <v>420</v>
      </c>
      <c r="H78" s="60">
        <v>0</v>
      </c>
      <c r="I78" s="60">
        <v>0</v>
      </c>
      <c r="J78" s="60">
        <v>0</v>
      </c>
      <c r="K78" s="60">
        <v>0</v>
      </c>
      <c r="L78" s="60">
        <v>40</v>
      </c>
    </row>
    <row r="79" spans="1:12" x14ac:dyDescent="0.3">
      <c r="A79" s="59" t="s">
        <v>166</v>
      </c>
      <c r="B79" s="60">
        <v>2844772</v>
      </c>
      <c r="C79" s="59" t="s">
        <v>230</v>
      </c>
      <c r="D79" s="60">
        <v>0</v>
      </c>
      <c r="E79" s="60">
        <v>920</v>
      </c>
      <c r="F79" s="60">
        <v>0</v>
      </c>
      <c r="G79" s="60">
        <v>820</v>
      </c>
      <c r="H79" s="60">
        <v>0</v>
      </c>
      <c r="I79" s="60">
        <v>0</v>
      </c>
      <c r="J79" s="60">
        <v>0</v>
      </c>
      <c r="K79" s="60">
        <v>0</v>
      </c>
      <c r="L79" s="60">
        <v>100</v>
      </c>
    </row>
    <row r="80" spans="1:12" x14ac:dyDescent="0.3">
      <c r="A80" s="59" t="s">
        <v>166</v>
      </c>
      <c r="B80" s="60">
        <v>2844772</v>
      </c>
      <c r="C80" s="59" t="s">
        <v>231</v>
      </c>
      <c r="D80" s="60">
        <v>8</v>
      </c>
      <c r="E80" s="60">
        <v>0</v>
      </c>
      <c r="F80" s="60">
        <v>0</v>
      </c>
      <c r="G80" s="60">
        <v>6</v>
      </c>
      <c r="H80" s="60">
        <v>0</v>
      </c>
      <c r="I80" s="60">
        <v>0</v>
      </c>
      <c r="J80" s="60">
        <v>0</v>
      </c>
      <c r="K80" s="60">
        <v>0</v>
      </c>
      <c r="L80" s="60">
        <v>2</v>
      </c>
    </row>
    <row r="81" spans="1:12" x14ac:dyDescent="0.3">
      <c r="A81" s="59" t="s">
        <v>166</v>
      </c>
      <c r="B81" s="60">
        <v>2844772</v>
      </c>
      <c r="C81" s="59" t="s">
        <v>232</v>
      </c>
      <c r="D81" s="60">
        <v>0</v>
      </c>
      <c r="E81" s="60">
        <v>1900</v>
      </c>
      <c r="F81" s="60">
        <v>0</v>
      </c>
      <c r="G81" s="60">
        <v>1610</v>
      </c>
      <c r="H81" s="60">
        <v>0</v>
      </c>
      <c r="I81" s="60">
        <v>0</v>
      </c>
      <c r="J81" s="60">
        <v>0</v>
      </c>
      <c r="K81" s="60">
        <v>0</v>
      </c>
      <c r="L81" s="60">
        <v>290</v>
      </c>
    </row>
    <row r="82" spans="1:12" x14ac:dyDescent="0.3">
      <c r="A82" s="59" t="s">
        <v>166</v>
      </c>
      <c r="B82" s="60">
        <v>2844772</v>
      </c>
      <c r="C82" s="59" t="s">
        <v>233</v>
      </c>
      <c r="D82" s="60">
        <v>0</v>
      </c>
      <c r="E82" s="60">
        <v>260</v>
      </c>
      <c r="F82" s="60">
        <v>0</v>
      </c>
      <c r="G82" s="60">
        <v>90</v>
      </c>
      <c r="H82" s="60">
        <v>0</v>
      </c>
      <c r="I82" s="60">
        <v>0</v>
      </c>
      <c r="J82" s="60">
        <v>0</v>
      </c>
      <c r="K82" s="60">
        <v>0</v>
      </c>
      <c r="L82" s="60">
        <v>170</v>
      </c>
    </row>
    <row r="83" spans="1:12" x14ac:dyDescent="0.3">
      <c r="A83" s="87" t="s">
        <v>234</v>
      </c>
      <c r="B83" s="59"/>
      <c r="C83" s="59"/>
      <c r="D83" s="60">
        <v>2077</v>
      </c>
      <c r="E83" s="60">
        <v>49878</v>
      </c>
      <c r="F83" s="60">
        <v>0</v>
      </c>
      <c r="G83" s="60">
        <v>45489</v>
      </c>
      <c r="H83" s="60">
        <v>102</v>
      </c>
      <c r="I83" s="60">
        <v>0</v>
      </c>
      <c r="J83" s="60">
        <v>0</v>
      </c>
      <c r="K83" s="60">
        <v>0</v>
      </c>
      <c r="L83" s="60">
        <v>6568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00"/>
  <sheetViews>
    <sheetView workbookViewId="0">
      <selection activeCell="H16" sqref="H16"/>
    </sheetView>
  </sheetViews>
  <sheetFormatPr defaultRowHeight="14.4" x14ac:dyDescent="0.3"/>
  <sheetData>
    <row r="1" spans="1:3" x14ac:dyDescent="0.3">
      <c r="A1" s="17" t="s">
        <v>176</v>
      </c>
      <c r="B1">
        <f>VLOOKUP(A1,'[2]Product Master Sheet'!$B$2:$F$506,5,0)</f>
        <v>44</v>
      </c>
      <c r="C1">
        <v>0</v>
      </c>
    </row>
    <row r="2" spans="1:3" x14ac:dyDescent="0.3">
      <c r="A2" t="s">
        <v>168</v>
      </c>
      <c r="B2">
        <f>VLOOKUP(A2,'[2]Product Master Sheet'!$B$2:$F$506,5,0)</f>
        <v>14</v>
      </c>
      <c r="C2">
        <v>30</v>
      </c>
    </row>
    <row r="3" spans="1:3" x14ac:dyDescent="0.3">
      <c r="A3" t="s">
        <v>169</v>
      </c>
      <c r="B3">
        <f>VLOOKUP(A3,'[2]Product Master Sheet'!$B$2:$F$506,5,0)</f>
        <v>15</v>
      </c>
      <c r="C3">
        <v>0</v>
      </c>
    </row>
    <row r="4" spans="1:3" x14ac:dyDescent="0.3">
      <c r="A4" t="s">
        <v>170</v>
      </c>
      <c r="B4">
        <f>VLOOKUP(A4,'[2]Product Master Sheet'!$B$2:$F$506,5,0)</f>
        <v>27</v>
      </c>
      <c r="C4">
        <v>0</v>
      </c>
    </row>
    <row r="5" spans="1:3" x14ac:dyDescent="0.3">
      <c r="A5" t="s">
        <v>171</v>
      </c>
      <c r="B5">
        <f>VLOOKUP(A5,'[2]Product Master Sheet'!$B$2:$F$506,5,0)</f>
        <v>28</v>
      </c>
      <c r="C5">
        <v>0</v>
      </c>
    </row>
    <row r="6" spans="1:3" x14ac:dyDescent="0.3">
      <c r="A6" t="s">
        <v>172</v>
      </c>
      <c r="B6">
        <f>VLOOKUP(A6,'[2]Product Master Sheet'!$B$2:$F$506,5,0)</f>
        <v>29</v>
      </c>
      <c r="C6">
        <v>0</v>
      </c>
    </row>
    <row r="7" spans="1:3" x14ac:dyDescent="0.3">
      <c r="A7" t="s">
        <v>31</v>
      </c>
      <c r="B7">
        <f>VLOOKUP(A7,'[2]Product Master Sheet'!$B$2:$F$506,5,0)</f>
        <v>33</v>
      </c>
      <c r="C7">
        <v>0</v>
      </c>
    </row>
    <row r="8" spans="1:3" x14ac:dyDescent="0.3">
      <c r="A8" t="s">
        <v>33</v>
      </c>
      <c r="B8">
        <f>VLOOKUP(A8,'[2]Product Master Sheet'!$B$2:$F$506,5,0)</f>
        <v>34</v>
      </c>
      <c r="C8">
        <v>0</v>
      </c>
    </row>
    <row r="9" spans="1:3" x14ac:dyDescent="0.3">
      <c r="A9" t="s">
        <v>43</v>
      </c>
      <c r="B9">
        <f>VLOOKUP(A9,'[2]Product Master Sheet'!$B$2:$F$506,5,0)</f>
        <v>39</v>
      </c>
      <c r="C9">
        <v>100</v>
      </c>
    </row>
    <row r="10" spans="1:3" x14ac:dyDescent="0.3">
      <c r="A10" t="s">
        <v>173</v>
      </c>
      <c r="B10">
        <f>VLOOKUP(A10,'[2]Product Master Sheet'!$B$2:$F$506,5,0)</f>
        <v>40</v>
      </c>
      <c r="C10">
        <v>20</v>
      </c>
    </row>
    <row r="11" spans="1:3" x14ac:dyDescent="0.3">
      <c r="A11" t="s">
        <v>174</v>
      </c>
      <c r="B11">
        <f>VLOOKUP(A11,'[2]Product Master Sheet'!$B$2:$F$506,5,0)</f>
        <v>42</v>
      </c>
      <c r="C11">
        <v>20</v>
      </c>
    </row>
    <row r="12" spans="1:3" x14ac:dyDescent="0.3">
      <c r="A12" t="s">
        <v>175</v>
      </c>
      <c r="B12">
        <f>VLOOKUP(A12,'[2]Product Master Sheet'!$B$2:$F$506,5,0)</f>
        <v>43</v>
      </c>
      <c r="C12">
        <v>0</v>
      </c>
    </row>
    <row r="13" spans="1:3" x14ac:dyDescent="0.3">
      <c r="A13" t="s">
        <v>176</v>
      </c>
      <c r="B13">
        <f>VLOOKUP(A13,'[2]Product Master Sheet'!$B$2:$F$506,5,0)</f>
        <v>44</v>
      </c>
      <c r="C13">
        <v>0</v>
      </c>
    </row>
    <row r="14" spans="1:3" x14ac:dyDescent="0.3">
      <c r="A14" t="s">
        <v>177</v>
      </c>
      <c r="B14">
        <f>VLOOKUP(A14,'[2]Product Master Sheet'!$B$2:$F$506,5,0)</f>
        <v>111</v>
      </c>
      <c r="C14">
        <v>0</v>
      </c>
    </row>
    <row r="15" spans="1:3" x14ac:dyDescent="0.3">
      <c r="A15" t="s">
        <v>178</v>
      </c>
      <c r="B15">
        <f>VLOOKUP(A15,'[2]Product Master Sheet'!$B$2:$F$506,5,0)</f>
        <v>118</v>
      </c>
      <c r="C15">
        <v>35</v>
      </c>
    </row>
    <row r="16" spans="1:3" x14ac:dyDescent="0.3">
      <c r="A16" t="s">
        <v>179</v>
      </c>
      <c r="B16">
        <f>VLOOKUP(A16,'[2]Product Master Sheet'!$B$2:$F$506,5,0)</f>
        <v>119</v>
      </c>
      <c r="C16">
        <v>0</v>
      </c>
    </row>
    <row r="17" spans="1:3" x14ac:dyDescent="0.3">
      <c r="A17" t="s">
        <v>180</v>
      </c>
      <c r="B17">
        <f>VLOOKUP(A17,'[2]Product Master Sheet'!$B$2:$F$506,5,0)</f>
        <v>120</v>
      </c>
      <c r="C17">
        <v>210</v>
      </c>
    </row>
    <row r="18" spans="1:3" x14ac:dyDescent="0.3">
      <c r="A18" t="s">
        <v>181</v>
      </c>
      <c r="B18">
        <f>VLOOKUP(A18,'[2]Product Master Sheet'!$B$2:$F$506,5,0)</f>
        <v>121</v>
      </c>
      <c r="C18">
        <v>15</v>
      </c>
    </row>
    <row r="19" spans="1:3" x14ac:dyDescent="0.3">
      <c r="A19" t="s">
        <v>182</v>
      </c>
      <c r="B19">
        <f>VLOOKUP(A19,'[2]Product Master Sheet'!$B$2:$F$506,5,0)</f>
        <v>126</v>
      </c>
      <c r="C19">
        <v>60</v>
      </c>
    </row>
    <row r="20" spans="1:3" x14ac:dyDescent="0.3">
      <c r="A20" t="s">
        <v>183</v>
      </c>
      <c r="B20">
        <f>VLOOKUP(A20,'[2]Product Master Sheet'!$B$2:$F$506,5,0)</f>
        <v>139</v>
      </c>
      <c r="C20">
        <v>120</v>
      </c>
    </row>
    <row r="21" spans="1:3" x14ac:dyDescent="0.3">
      <c r="A21" t="s">
        <v>184</v>
      </c>
      <c r="B21">
        <f>VLOOKUP(A21,'[2]Product Master Sheet'!$B$2:$F$506,5,0)</f>
        <v>142</v>
      </c>
      <c r="C21">
        <v>0</v>
      </c>
    </row>
    <row r="22" spans="1:3" x14ac:dyDescent="0.3">
      <c r="A22" t="s">
        <v>185</v>
      </c>
      <c r="B22">
        <f>VLOOKUP(A22,'[2]Product Master Sheet'!$B$2:$F$506,5,0)</f>
        <v>143</v>
      </c>
      <c r="C22">
        <v>350</v>
      </c>
    </row>
    <row r="23" spans="1:3" x14ac:dyDescent="0.3">
      <c r="A23" t="s">
        <v>186</v>
      </c>
      <c r="B23">
        <f>VLOOKUP(A23,'[2]Product Master Sheet'!$B$2:$F$506,5,0)</f>
        <v>145</v>
      </c>
      <c r="C23">
        <v>7</v>
      </c>
    </row>
    <row r="24" spans="1:3" x14ac:dyDescent="0.3">
      <c r="A24" t="s">
        <v>187</v>
      </c>
      <c r="B24">
        <f>VLOOKUP(A24,'[2]Product Master Sheet'!$B$2:$F$506,5,0)</f>
        <v>146</v>
      </c>
      <c r="C24">
        <v>0</v>
      </c>
    </row>
    <row r="25" spans="1:3" x14ac:dyDescent="0.3">
      <c r="A25" t="s">
        <v>188</v>
      </c>
      <c r="B25">
        <f>VLOOKUP(A25,'[2]Product Master Sheet'!$B$2:$F$506,5,0)</f>
        <v>148</v>
      </c>
      <c r="C25">
        <v>0</v>
      </c>
    </row>
    <row r="26" spans="1:3" x14ac:dyDescent="0.3">
      <c r="A26" t="s">
        <v>189</v>
      </c>
      <c r="B26">
        <f>VLOOKUP(A26,'[2]Product Master Sheet'!$B$2:$F$506,5,0)</f>
        <v>151</v>
      </c>
      <c r="C26">
        <v>0</v>
      </c>
    </row>
    <row r="27" spans="1:3" x14ac:dyDescent="0.3">
      <c r="A27" t="s">
        <v>190</v>
      </c>
      <c r="B27">
        <f>VLOOKUP(A27,'[2]Product Master Sheet'!$B$2:$F$506,5,0)</f>
        <v>152</v>
      </c>
      <c r="C27">
        <v>0</v>
      </c>
    </row>
    <row r="28" spans="1:3" x14ac:dyDescent="0.3">
      <c r="A28" t="s">
        <v>191</v>
      </c>
      <c r="B28">
        <f>VLOOKUP(A28,'[2]Product Master Sheet'!$B$2:$F$506,5,0)</f>
        <v>162</v>
      </c>
      <c r="C28">
        <v>30</v>
      </c>
    </row>
    <row r="29" spans="1:3" x14ac:dyDescent="0.3">
      <c r="A29" t="s">
        <v>192</v>
      </c>
      <c r="B29">
        <f>VLOOKUP(A29,'[2]Product Master Sheet'!$B$2:$F$506,5,0)</f>
        <v>163</v>
      </c>
      <c r="C29">
        <v>0</v>
      </c>
    </row>
    <row r="30" spans="1:3" x14ac:dyDescent="0.3">
      <c r="A30" t="s">
        <v>193</v>
      </c>
      <c r="B30">
        <f>VLOOKUP(A30,'[2]Product Master Sheet'!$B$2:$F$506,5,0)</f>
        <v>164</v>
      </c>
      <c r="C30">
        <v>0</v>
      </c>
    </row>
    <row r="31" spans="1:3" x14ac:dyDescent="0.3">
      <c r="A31" t="s">
        <v>194</v>
      </c>
      <c r="B31">
        <f>VLOOKUP(A31,'[2]Product Master Sheet'!$B$2:$F$506,5,0)</f>
        <v>177</v>
      </c>
      <c r="C31">
        <v>0</v>
      </c>
    </row>
    <row r="32" spans="1:3" x14ac:dyDescent="0.3">
      <c r="A32" t="s">
        <v>195</v>
      </c>
      <c r="B32">
        <f>VLOOKUP(A32,'[2]Product Master Sheet'!$B$2:$F$506,5,0)</f>
        <v>179</v>
      </c>
      <c r="C32">
        <v>117</v>
      </c>
    </row>
    <row r="33" spans="1:3" x14ac:dyDescent="0.3">
      <c r="A33" t="s">
        <v>196</v>
      </c>
      <c r="B33">
        <f>VLOOKUP(A33,'[2]Product Master Sheet'!$B$2:$F$506,5,0)</f>
        <v>181</v>
      </c>
      <c r="C33">
        <v>130</v>
      </c>
    </row>
    <row r="34" spans="1:3" x14ac:dyDescent="0.3">
      <c r="A34" t="s">
        <v>197</v>
      </c>
      <c r="B34">
        <f>VLOOKUP(A34,'[2]Product Master Sheet'!$B$2:$F$506,5,0)</f>
        <v>182</v>
      </c>
      <c r="C34">
        <v>30</v>
      </c>
    </row>
    <row r="35" spans="1:3" x14ac:dyDescent="0.3">
      <c r="A35" t="s">
        <v>198</v>
      </c>
      <c r="B35">
        <f>VLOOKUP(A35,'[2]Product Master Sheet'!$B$2:$F$506,5,0)</f>
        <v>194</v>
      </c>
      <c r="C35">
        <v>0</v>
      </c>
    </row>
    <row r="36" spans="1:3" x14ac:dyDescent="0.3">
      <c r="A36" t="s">
        <v>199</v>
      </c>
      <c r="B36">
        <f>VLOOKUP(A36,'[2]Product Master Sheet'!$B$2:$F$506,5,0)</f>
        <v>197</v>
      </c>
      <c r="C36">
        <v>0</v>
      </c>
    </row>
    <row r="37" spans="1:3" x14ac:dyDescent="0.3">
      <c r="A37" t="s">
        <v>200</v>
      </c>
      <c r="B37">
        <f>VLOOKUP(A37,'[2]Product Master Sheet'!$B$2:$F$506,5,0)</f>
        <v>201</v>
      </c>
      <c r="C37">
        <v>0</v>
      </c>
    </row>
    <row r="38" spans="1:3" x14ac:dyDescent="0.3">
      <c r="A38" t="s">
        <v>201</v>
      </c>
      <c r="B38">
        <f>VLOOKUP(A38,'[2]Product Master Sheet'!$B$2:$F$506,5,0)</f>
        <v>202</v>
      </c>
      <c r="C38">
        <v>30</v>
      </c>
    </row>
    <row r="39" spans="1:3" x14ac:dyDescent="0.3">
      <c r="A39" t="s">
        <v>202</v>
      </c>
      <c r="B39">
        <f>VLOOKUP(A39,'[2]Product Master Sheet'!$B$2:$F$506,5,0)</f>
        <v>204</v>
      </c>
      <c r="C39">
        <v>10</v>
      </c>
    </row>
    <row r="40" spans="1:3" x14ac:dyDescent="0.3">
      <c r="A40" t="s">
        <v>203</v>
      </c>
      <c r="B40">
        <f>VLOOKUP(A40,'[2]Product Master Sheet'!$B$2:$F$506,5,0)</f>
        <v>205</v>
      </c>
      <c r="C40">
        <v>59</v>
      </c>
    </row>
    <row r="41" spans="1:3" x14ac:dyDescent="0.3">
      <c r="A41" t="s">
        <v>204</v>
      </c>
      <c r="B41">
        <f>VLOOKUP(A41,'[2]Product Master Sheet'!$B$2:$F$506,5,0)</f>
        <v>206</v>
      </c>
      <c r="C41">
        <v>20</v>
      </c>
    </row>
    <row r="42" spans="1:3" x14ac:dyDescent="0.3">
      <c r="A42" t="s">
        <v>205</v>
      </c>
      <c r="B42">
        <f>VLOOKUP(A42,'[2]Product Master Sheet'!$B$2:$F$506,5,0)</f>
        <v>212</v>
      </c>
      <c r="C42">
        <v>0</v>
      </c>
    </row>
    <row r="43" spans="1:3" x14ac:dyDescent="0.3">
      <c r="A43" t="s">
        <v>206</v>
      </c>
      <c r="B43">
        <f>VLOOKUP(A43,'[2]Product Master Sheet'!$B$2:$F$506,5,0)</f>
        <v>223</v>
      </c>
      <c r="C43">
        <v>0</v>
      </c>
    </row>
    <row r="44" spans="1:3" x14ac:dyDescent="0.3">
      <c r="A44" t="s">
        <v>207</v>
      </c>
      <c r="B44">
        <f>VLOOKUP(A44,'[2]Product Master Sheet'!$B$2:$F$506,5,0)</f>
        <v>225</v>
      </c>
      <c r="C44">
        <v>50</v>
      </c>
    </row>
    <row r="45" spans="1:3" x14ac:dyDescent="0.3">
      <c r="A45" t="s">
        <v>208</v>
      </c>
      <c r="B45">
        <f>VLOOKUP(A45,'[2]Product Master Sheet'!$B$2:$F$506,5,0)</f>
        <v>228</v>
      </c>
      <c r="C45">
        <v>0</v>
      </c>
    </row>
    <row r="46" spans="1:3" x14ac:dyDescent="0.3">
      <c r="A46" t="s">
        <v>209</v>
      </c>
      <c r="B46">
        <f>VLOOKUP(A46,'[2]Product Master Sheet'!$B$2:$F$506,5,0)</f>
        <v>230</v>
      </c>
      <c r="C46">
        <v>0</v>
      </c>
    </row>
    <row r="47" spans="1:3" x14ac:dyDescent="0.3">
      <c r="A47" t="s">
        <v>210</v>
      </c>
      <c r="B47">
        <f>VLOOKUP(A47,'[2]Product Master Sheet'!$B$2:$F$506,5,0)</f>
        <v>271</v>
      </c>
      <c r="C47">
        <v>0</v>
      </c>
    </row>
    <row r="48" spans="1:3" x14ac:dyDescent="0.3">
      <c r="A48" t="s">
        <v>211</v>
      </c>
      <c r="B48">
        <f>VLOOKUP(A48,'[2]Product Master Sheet'!$B$2:$F$506,5,0)</f>
        <v>273</v>
      </c>
      <c r="C48">
        <v>0</v>
      </c>
    </row>
    <row r="49" spans="1:3" x14ac:dyDescent="0.3">
      <c r="A49" t="s">
        <v>212</v>
      </c>
      <c r="B49">
        <f>VLOOKUP(A49,'[2]Product Master Sheet'!$B$2:$F$506,5,0)</f>
        <v>290</v>
      </c>
      <c r="C49">
        <v>10</v>
      </c>
    </row>
    <row r="50" spans="1:3" x14ac:dyDescent="0.3">
      <c r="A50" t="s">
        <v>213</v>
      </c>
      <c r="B50">
        <f>VLOOKUP(A50,'[2]Product Master Sheet'!$B$2:$F$506,5,0)</f>
        <v>292</v>
      </c>
      <c r="C50">
        <v>20</v>
      </c>
    </row>
    <row r="51" spans="1:3" x14ac:dyDescent="0.3">
      <c r="A51" t="s">
        <v>214</v>
      </c>
      <c r="B51">
        <f>VLOOKUP(A51,'[2]Product Master Sheet'!$B$2:$F$506,5,0)</f>
        <v>293</v>
      </c>
      <c r="C51">
        <v>36</v>
      </c>
    </row>
    <row r="52" spans="1:3" x14ac:dyDescent="0.3">
      <c r="A52" t="s">
        <v>215</v>
      </c>
      <c r="B52">
        <f>VLOOKUP(A52,'[2]Product Master Sheet'!$B$2:$F$506,5,0)</f>
        <v>294</v>
      </c>
      <c r="C52">
        <v>76</v>
      </c>
    </row>
    <row r="53" spans="1:3" x14ac:dyDescent="0.3">
      <c r="A53" t="s">
        <v>216</v>
      </c>
      <c r="B53">
        <f>VLOOKUP(A53,'[2]Product Master Sheet'!$B$2:$F$506,5,0)</f>
        <v>297</v>
      </c>
      <c r="C53">
        <v>5</v>
      </c>
    </row>
    <row r="54" spans="1:3" x14ac:dyDescent="0.3">
      <c r="A54" t="s">
        <v>217</v>
      </c>
      <c r="B54">
        <f>VLOOKUP(A54,'[2]Product Master Sheet'!$B$2:$F$506,5,0)</f>
        <v>299</v>
      </c>
      <c r="C54">
        <v>0</v>
      </c>
    </row>
    <row r="55" spans="1:3" x14ac:dyDescent="0.3">
      <c r="A55" t="s">
        <v>218</v>
      </c>
      <c r="B55">
        <f>VLOOKUP(A55,'[2]Product Master Sheet'!$B$2:$F$506,5,0)</f>
        <v>307</v>
      </c>
      <c r="C55">
        <v>0</v>
      </c>
    </row>
    <row r="56" spans="1:3" x14ac:dyDescent="0.3">
      <c r="A56" t="s">
        <v>219</v>
      </c>
      <c r="B56">
        <f>VLOOKUP(A56,'[2]Product Master Sheet'!$B$2:$F$506,5,0)</f>
        <v>310</v>
      </c>
      <c r="C56">
        <v>0</v>
      </c>
    </row>
    <row r="57" spans="1:3" x14ac:dyDescent="0.3">
      <c r="A57" t="s">
        <v>220</v>
      </c>
      <c r="B57">
        <f>VLOOKUP(A57,'[2]Product Master Sheet'!$B$2:$F$506,5,0)</f>
        <v>324</v>
      </c>
      <c r="C57">
        <v>20</v>
      </c>
    </row>
    <row r="58" spans="1:3" x14ac:dyDescent="0.3">
      <c r="A58" t="s">
        <v>221</v>
      </c>
      <c r="B58">
        <f>VLOOKUP(A58,'[2]Product Master Sheet'!$B$2:$F$506,5,0)</f>
        <v>325</v>
      </c>
      <c r="C58">
        <v>0</v>
      </c>
    </row>
    <row r="59" spans="1:3" x14ac:dyDescent="0.3">
      <c r="A59" t="s">
        <v>222</v>
      </c>
      <c r="B59">
        <f>VLOOKUP(A59,'[2]Product Master Sheet'!$B$2:$F$506,5,0)</f>
        <v>326</v>
      </c>
      <c r="C59">
        <v>0</v>
      </c>
    </row>
    <row r="60" spans="1:3" x14ac:dyDescent="0.3">
      <c r="A60" t="s">
        <v>223</v>
      </c>
      <c r="B60">
        <f>VLOOKUP(A60,'[2]Product Master Sheet'!$B$2:$F$506,5,0)</f>
        <v>336</v>
      </c>
      <c r="C60">
        <v>0</v>
      </c>
    </row>
    <row r="61" spans="1:3" x14ac:dyDescent="0.3">
      <c r="A61" t="s">
        <v>224</v>
      </c>
      <c r="B61">
        <f>VLOOKUP(A61,'[2]Product Master Sheet'!$B$2:$F$506,5,0)</f>
        <v>339</v>
      </c>
      <c r="C61">
        <v>0</v>
      </c>
    </row>
    <row r="62" spans="1:3" x14ac:dyDescent="0.3">
      <c r="A62" t="s">
        <v>225</v>
      </c>
      <c r="B62">
        <f>VLOOKUP(A62,'[2]Product Master Sheet'!$B$2:$F$506,5,0)</f>
        <v>353</v>
      </c>
      <c r="C62">
        <v>30</v>
      </c>
    </row>
    <row r="63" spans="1:3" x14ac:dyDescent="0.3">
      <c r="A63" t="s">
        <v>226</v>
      </c>
      <c r="B63">
        <f>VLOOKUP(A63,'[2]Product Master Sheet'!$B$2:$F$506,5,0)</f>
        <v>359</v>
      </c>
      <c r="C63">
        <v>0</v>
      </c>
    </row>
    <row r="64" spans="1:3" x14ac:dyDescent="0.3">
      <c r="A64" t="s">
        <v>227</v>
      </c>
      <c r="B64">
        <f>VLOOKUP(A64,'[2]Product Master Sheet'!$B$2:$F$506,5,0)</f>
        <v>360</v>
      </c>
      <c r="C64">
        <v>0</v>
      </c>
    </row>
    <row r="65" spans="1:3" x14ac:dyDescent="0.3">
      <c r="A65" t="s">
        <v>228</v>
      </c>
      <c r="B65">
        <f>VLOOKUP(A65,'[2]Product Master Sheet'!$B$2:$F$506,5,0)</f>
        <v>365</v>
      </c>
      <c r="C65">
        <v>10</v>
      </c>
    </row>
    <row r="66" spans="1:3" x14ac:dyDescent="0.3">
      <c r="A66" t="s">
        <v>229</v>
      </c>
      <c r="B66">
        <f>VLOOKUP(A66,'[2]Product Master Sheet'!$B$2:$F$506,5,0)</f>
        <v>366</v>
      </c>
      <c r="C66">
        <v>60</v>
      </c>
    </row>
    <row r="67" spans="1:3" x14ac:dyDescent="0.3">
      <c r="A67" t="s">
        <v>230</v>
      </c>
      <c r="B67">
        <f>VLOOKUP(A67,'[2]Product Master Sheet'!$B$2:$F$506,5,0)</f>
        <v>368</v>
      </c>
      <c r="C67">
        <v>0</v>
      </c>
    </row>
    <row r="68" spans="1:3" x14ac:dyDescent="0.3">
      <c r="A68" t="s">
        <v>231</v>
      </c>
      <c r="B68">
        <f>VLOOKUP(A68,'[2]Product Master Sheet'!$B$2:$F$506,5,0)</f>
        <v>400</v>
      </c>
      <c r="C68">
        <v>8</v>
      </c>
    </row>
    <row r="69" spans="1:3" x14ac:dyDescent="0.3">
      <c r="A69" t="s">
        <v>232</v>
      </c>
      <c r="B69">
        <f>VLOOKUP(A69,'[2]Product Master Sheet'!$B$2:$F$506,5,0)</f>
        <v>928</v>
      </c>
      <c r="C69">
        <v>0</v>
      </c>
    </row>
    <row r="70" spans="1:3" x14ac:dyDescent="0.3">
      <c r="A70" t="s">
        <v>233</v>
      </c>
      <c r="B70" t="e">
        <f>VLOOKUP(A70,'[2]Product Master Sheet'!$B$2:$F$506,5,0)</f>
        <v>#N/A</v>
      </c>
      <c r="C70">
        <v>0</v>
      </c>
    </row>
    <row r="71" spans="1:3" x14ac:dyDescent="0.3">
      <c r="A71" t="s">
        <v>235</v>
      </c>
      <c r="B71">
        <f>VLOOKUP(A71,'[2]Product Master Sheet'!$B$2:$F$506,5,0)</f>
        <v>116</v>
      </c>
      <c r="C71">
        <v>0</v>
      </c>
    </row>
    <row r="72" spans="1:3" x14ac:dyDescent="0.3">
      <c r="A72" t="s">
        <v>236</v>
      </c>
      <c r="B72">
        <f>VLOOKUP(A72,'[2]Product Master Sheet'!$B$2:$F$506,5,0)</f>
        <v>136</v>
      </c>
      <c r="C72">
        <v>0</v>
      </c>
    </row>
    <row r="73" spans="1:3" x14ac:dyDescent="0.3">
      <c r="A73" t="s">
        <v>237</v>
      </c>
      <c r="B73">
        <f>VLOOKUP(A73,'[2]Product Master Sheet'!$B$2:$F$506,5,0)</f>
        <v>137</v>
      </c>
      <c r="C73">
        <v>0</v>
      </c>
    </row>
    <row r="74" spans="1:3" x14ac:dyDescent="0.3">
      <c r="A74" t="s">
        <v>238</v>
      </c>
      <c r="B74">
        <f>VLOOKUP(A74,'[2]Product Master Sheet'!$B$2:$F$506,5,0)</f>
        <v>165</v>
      </c>
      <c r="C74">
        <v>0</v>
      </c>
    </row>
    <row r="75" spans="1:3" x14ac:dyDescent="0.3">
      <c r="A75" t="s">
        <v>239</v>
      </c>
      <c r="B75">
        <f>VLOOKUP(A75,'[2]Product Master Sheet'!$B$2:$F$506,5,0)</f>
        <v>175</v>
      </c>
      <c r="C75">
        <v>0</v>
      </c>
    </row>
    <row r="76" spans="1:3" x14ac:dyDescent="0.3">
      <c r="A76" t="s">
        <v>240</v>
      </c>
      <c r="B76">
        <f>VLOOKUP(A76,'[2]Product Master Sheet'!$B$2:$F$506,5,0)</f>
        <v>189</v>
      </c>
      <c r="C76">
        <v>32</v>
      </c>
    </row>
    <row r="77" spans="1:3" x14ac:dyDescent="0.3">
      <c r="A77" t="s">
        <v>241</v>
      </c>
      <c r="B77">
        <f>VLOOKUP(A77,'[2]Product Master Sheet'!$B$2:$F$506,5,0)</f>
        <v>211</v>
      </c>
      <c r="C77">
        <v>0</v>
      </c>
    </row>
    <row r="78" spans="1:3" x14ac:dyDescent="0.3">
      <c r="A78" t="s">
        <v>242</v>
      </c>
      <c r="B78">
        <f>VLOOKUP(A78,'[2]Product Master Sheet'!$B$2:$F$506,5,0)</f>
        <v>219</v>
      </c>
      <c r="C78">
        <v>0</v>
      </c>
    </row>
    <row r="79" spans="1:3" x14ac:dyDescent="0.3">
      <c r="A79" t="s">
        <v>243</v>
      </c>
      <c r="B79">
        <f>VLOOKUP(A79,'[2]Product Master Sheet'!$B$2:$F$506,5,0)</f>
        <v>215</v>
      </c>
      <c r="C79">
        <v>0</v>
      </c>
    </row>
    <row r="80" spans="1:3" x14ac:dyDescent="0.3">
      <c r="A80" t="s">
        <v>244</v>
      </c>
      <c r="B80">
        <f>VLOOKUP(A80,'[2]Product Master Sheet'!$B$2:$F$506,5,0)</f>
        <v>300</v>
      </c>
      <c r="C80">
        <v>0</v>
      </c>
    </row>
    <row r="81" spans="1:3" x14ac:dyDescent="0.3">
      <c r="A81" t="s">
        <v>245</v>
      </c>
      <c r="B81">
        <f>VLOOKUP(A81,'[2]Product Master Sheet'!$B$2:$F$506,5,0)</f>
        <v>306</v>
      </c>
      <c r="C81">
        <v>10</v>
      </c>
    </row>
    <row r="82" spans="1:3" x14ac:dyDescent="0.3">
      <c r="A82" t="s">
        <v>246</v>
      </c>
      <c r="B82">
        <f>VLOOKUP(A82,'[2]Product Master Sheet'!$B$2:$F$506,5,0)</f>
        <v>332</v>
      </c>
      <c r="C82">
        <v>0</v>
      </c>
    </row>
    <row r="83" spans="1:3" x14ac:dyDescent="0.3">
      <c r="A83" t="s">
        <v>247</v>
      </c>
      <c r="B83">
        <f>VLOOKUP(A83,'[2]Product Master Sheet'!$B$2:$F$506,5,0)</f>
        <v>331</v>
      </c>
      <c r="C83">
        <v>0</v>
      </c>
    </row>
    <row r="84" spans="1:3" x14ac:dyDescent="0.3">
      <c r="A84" t="s">
        <v>248</v>
      </c>
      <c r="B84">
        <f>VLOOKUP(A84,'[2]Product Master Sheet'!$B$2:$F$506,5,0)</f>
        <v>335</v>
      </c>
      <c r="C84">
        <v>0</v>
      </c>
    </row>
    <row r="85" spans="1:3" x14ac:dyDescent="0.3">
      <c r="A85" t="s">
        <v>249</v>
      </c>
      <c r="B85">
        <f>VLOOKUP(A85,'[2]Product Master Sheet'!$B$2:$F$506,5,0)</f>
        <v>333</v>
      </c>
      <c r="C85">
        <v>1</v>
      </c>
    </row>
    <row r="86" spans="1:3" x14ac:dyDescent="0.3">
      <c r="A86" t="s">
        <v>250</v>
      </c>
      <c r="B86">
        <f>VLOOKUP(A86,'[2]Product Master Sheet'!$B$2:$F$506,5,0)</f>
        <v>346</v>
      </c>
      <c r="C86">
        <v>0</v>
      </c>
    </row>
    <row r="87" spans="1:3" x14ac:dyDescent="0.3">
      <c r="A87" t="s">
        <v>251</v>
      </c>
      <c r="B87">
        <f>VLOOKUP(A87,'[2]Product Master Sheet'!$B$2:$F$506,5,0)</f>
        <v>345</v>
      </c>
      <c r="C87">
        <v>0</v>
      </c>
    </row>
    <row r="88" spans="1:3" x14ac:dyDescent="0.3">
      <c r="A88" t="s">
        <v>252</v>
      </c>
      <c r="B88">
        <f>VLOOKUP(A88,'[2]Product Master Sheet'!$B$2:$F$506,5,0)</f>
        <v>373</v>
      </c>
      <c r="C88">
        <v>0</v>
      </c>
    </row>
    <row r="89" spans="1:3" x14ac:dyDescent="0.3">
      <c r="A89" t="s">
        <v>253</v>
      </c>
      <c r="B89">
        <f>VLOOKUP(A89,'[2]Product Master Sheet'!$B$2:$F$506,5,0)</f>
        <v>405</v>
      </c>
      <c r="C89">
        <v>0</v>
      </c>
    </row>
    <row r="90" spans="1:3" x14ac:dyDescent="0.3">
      <c r="A90" t="s">
        <v>254</v>
      </c>
      <c r="B90">
        <f>VLOOKUP(A90,'[2]Product Master Sheet'!$B$2:$F$506,5,0)</f>
        <v>404</v>
      </c>
      <c r="C90">
        <v>0</v>
      </c>
    </row>
    <row r="91" spans="1:3" x14ac:dyDescent="0.3">
      <c r="A91" t="s">
        <v>255</v>
      </c>
      <c r="B91">
        <f>VLOOKUP(A91,'[2]Product Master Sheet'!$B$2:$F$506,5,0)</f>
        <v>109</v>
      </c>
      <c r="C91">
        <v>0</v>
      </c>
    </row>
    <row r="92" spans="1:3" x14ac:dyDescent="0.3">
      <c r="A92" t="s">
        <v>256</v>
      </c>
      <c r="B92">
        <f>VLOOKUP(A92,'[2]Product Master Sheet'!$B$2:$F$506,5,0)</f>
        <v>155</v>
      </c>
      <c r="C92">
        <v>0</v>
      </c>
    </row>
    <row r="93" spans="1:3" x14ac:dyDescent="0.3">
      <c r="A93" t="s">
        <v>257</v>
      </c>
      <c r="B93">
        <f>VLOOKUP(A93,'[2]Product Master Sheet'!$B$2:$F$506,5,0)</f>
        <v>154</v>
      </c>
      <c r="C93">
        <v>0</v>
      </c>
    </row>
    <row r="94" spans="1:3" x14ac:dyDescent="0.3">
      <c r="A94" t="s">
        <v>258</v>
      </c>
      <c r="B94">
        <f>VLOOKUP(A94,'[2]Product Master Sheet'!$B$2:$F$506,5,0)</f>
        <v>178</v>
      </c>
      <c r="C94">
        <v>0</v>
      </c>
    </row>
    <row r="95" spans="1:3" x14ac:dyDescent="0.3">
      <c r="A95" t="s">
        <v>259</v>
      </c>
      <c r="B95">
        <f>VLOOKUP(A95,'[2]Product Master Sheet'!$B$2:$F$506,5,0)</f>
        <v>317</v>
      </c>
      <c r="C95">
        <v>0</v>
      </c>
    </row>
    <row r="96" spans="1:3" x14ac:dyDescent="0.3">
      <c r="A96" t="s">
        <v>260</v>
      </c>
      <c r="B96">
        <f>VLOOKUP(A96,'[2]Product Master Sheet'!$B$2:$F$506,5,0)</f>
        <v>323</v>
      </c>
      <c r="C96">
        <v>0</v>
      </c>
    </row>
    <row r="97" spans="1:3" x14ac:dyDescent="0.3">
      <c r="A97" t="s">
        <v>261</v>
      </c>
      <c r="B97">
        <f>VLOOKUP(A97,'[2]Product Master Sheet'!$B$2:$F$506,5,0)</f>
        <v>319</v>
      </c>
      <c r="C97">
        <v>236</v>
      </c>
    </row>
    <row r="98" spans="1:3" x14ac:dyDescent="0.3">
      <c r="A98" t="s">
        <v>262</v>
      </c>
      <c r="B98">
        <f>VLOOKUP(A98,'[2]Product Master Sheet'!$B$2:$F$506,5,0)</f>
        <v>330</v>
      </c>
      <c r="C98">
        <v>0</v>
      </c>
    </row>
    <row r="99" spans="1:3" x14ac:dyDescent="0.3">
      <c r="A99" t="s">
        <v>263</v>
      </c>
      <c r="B99">
        <f>VLOOKUP(A99,'[2]Product Master Sheet'!$B$2:$F$506,5,0)</f>
        <v>361</v>
      </c>
      <c r="C99">
        <v>0</v>
      </c>
    </row>
    <row r="100" spans="1:3" x14ac:dyDescent="0.3">
      <c r="A100" t="s">
        <v>264</v>
      </c>
      <c r="B100">
        <f>VLOOKUP(A100,'[2]Product Master Sheet'!$B$2:$F$506,5,0)</f>
        <v>395</v>
      </c>
      <c r="C100">
        <v>0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44</v>
      </c>
      <c r="C1" s="66"/>
      <c r="D1" s="66"/>
      <c r="E1" s="66"/>
      <c r="F1" s="66"/>
      <c r="G1" s="66"/>
      <c r="H1" s="66"/>
      <c r="I1" s="66"/>
      <c r="J1" s="67"/>
      <c r="K1" s="65" t="s">
        <v>45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167</v>
      </c>
      <c r="B4" s="20">
        <v>0</v>
      </c>
      <c r="C4" s="20">
        <v>600</v>
      </c>
      <c r="D4" s="20">
        <v>0</v>
      </c>
      <c r="E4" s="20">
        <v>285</v>
      </c>
      <c r="F4" s="20">
        <v>0</v>
      </c>
      <c r="G4" s="20">
        <v>0</v>
      </c>
      <c r="H4" s="20">
        <v>0</v>
      </c>
      <c r="I4" s="20">
        <v>0</v>
      </c>
      <c r="J4" s="20">
        <v>315</v>
      </c>
      <c r="K4" s="27">
        <v>0</v>
      </c>
      <c r="L4" s="28">
        <v>600</v>
      </c>
      <c r="M4" s="28">
        <v>0</v>
      </c>
      <c r="N4" s="28">
        <v>285</v>
      </c>
      <c r="O4" s="28">
        <v>0</v>
      </c>
      <c r="P4" s="28">
        <v>0</v>
      </c>
      <c r="Q4" s="28">
        <v>0</v>
      </c>
      <c r="R4" s="28">
        <v>0</v>
      </c>
      <c r="S4" s="26">
        <v>315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168</v>
      </c>
      <c r="B5" s="20">
        <v>30</v>
      </c>
      <c r="C5" s="20">
        <v>210</v>
      </c>
      <c r="D5" s="20">
        <v>0</v>
      </c>
      <c r="E5" s="20">
        <v>135</v>
      </c>
      <c r="F5" s="20">
        <v>0</v>
      </c>
      <c r="G5" s="20">
        <v>0</v>
      </c>
      <c r="H5" s="20">
        <v>0</v>
      </c>
      <c r="I5" s="20">
        <v>0</v>
      </c>
      <c r="J5" s="20">
        <v>105</v>
      </c>
      <c r="K5" s="27">
        <v>30</v>
      </c>
      <c r="L5" s="20">
        <v>210</v>
      </c>
      <c r="M5" s="20">
        <v>0</v>
      </c>
      <c r="N5" s="20">
        <v>135</v>
      </c>
      <c r="O5" s="20">
        <v>0</v>
      </c>
      <c r="P5" s="20">
        <v>0</v>
      </c>
      <c r="Q5" s="20">
        <v>0</v>
      </c>
      <c r="R5" s="20">
        <v>0</v>
      </c>
      <c r="S5" s="26">
        <v>105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169</v>
      </c>
      <c r="B6" s="20">
        <v>0</v>
      </c>
      <c r="C6" s="20">
        <v>900</v>
      </c>
      <c r="D6" s="20">
        <v>0</v>
      </c>
      <c r="E6" s="20">
        <v>550</v>
      </c>
      <c r="F6" s="20">
        <v>10</v>
      </c>
      <c r="G6" s="20">
        <v>0</v>
      </c>
      <c r="H6" s="20">
        <v>0</v>
      </c>
      <c r="I6" s="20">
        <v>0</v>
      </c>
      <c r="J6" s="26">
        <v>360</v>
      </c>
      <c r="K6" s="27">
        <v>0</v>
      </c>
      <c r="L6" s="20">
        <v>900</v>
      </c>
      <c r="M6" s="20">
        <v>0</v>
      </c>
      <c r="N6" s="20">
        <v>540</v>
      </c>
      <c r="O6" s="20">
        <v>0</v>
      </c>
      <c r="P6" s="20">
        <v>0</v>
      </c>
      <c r="Q6" s="20">
        <v>0</v>
      </c>
      <c r="R6" s="20">
        <v>0</v>
      </c>
      <c r="S6" s="26">
        <v>360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10</v>
      </c>
      <c r="X6" s="20">
        <f t="shared" si="3"/>
        <v>10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170</v>
      </c>
      <c r="B7" s="20">
        <v>0</v>
      </c>
      <c r="C7" s="20">
        <v>50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40</v>
      </c>
      <c r="K7" s="27">
        <v>0</v>
      </c>
      <c r="L7" s="20">
        <v>50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40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171</v>
      </c>
      <c r="B8" s="20">
        <v>0</v>
      </c>
      <c r="C8" s="20">
        <v>260</v>
      </c>
      <c r="D8" s="20">
        <v>0</v>
      </c>
      <c r="E8" s="20">
        <v>260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260</v>
      </c>
      <c r="M8" s="20">
        <v>0</v>
      </c>
      <c r="N8" s="20">
        <v>260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172</v>
      </c>
      <c r="B9" s="20">
        <v>0</v>
      </c>
      <c r="C9" s="20">
        <v>600</v>
      </c>
      <c r="D9" s="20">
        <v>0</v>
      </c>
      <c r="E9" s="20">
        <v>600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600</v>
      </c>
      <c r="M9" s="20">
        <v>0</v>
      </c>
      <c r="N9" s="20">
        <v>600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31</v>
      </c>
      <c r="B10" s="20">
        <v>0</v>
      </c>
      <c r="C10" s="20">
        <v>320</v>
      </c>
      <c r="D10" s="20">
        <v>0</v>
      </c>
      <c r="E10" s="20">
        <v>300</v>
      </c>
      <c r="F10" s="20">
        <v>0</v>
      </c>
      <c r="G10" s="20">
        <v>0</v>
      </c>
      <c r="H10" s="20">
        <v>0</v>
      </c>
      <c r="I10" s="20">
        <v>0</v>
      </c>
      <c r="J10" s="26">
        <v>20</v>
      </c>
      <c r="K10" s="27">
        <v>0</v>
      </c>
      <c r="L10" s="20">
        <v>320</v>
      </c>
      <c r="M10" s="20">
        <v>0</v>
      </c>
      <c r="N10" s="20">
        <v>300</v>
      </c>
      <c r="O10" s="20">
        <v>0</v>
      </c>
      <c r="P10" s="20">
        <v>0</v>
      </c>
      <c r="Q10" s="20">
        <v>0</v>
      </c>
      <c r="R10" s="20">
        <v>0</v>
      </c>
      <c r="S10" s="26">
        <v>20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33</v>
      </c>
      <c r="B11" s="20">
        <v>0</v>
      </c>
      <c r="C11" s="20">
        <v>80</v>
      </c>
      <c r="D11" s="20">
        <v>0</v>
      </c>
      <c r="E11" s="20">
        <v>75</v>
      </c>
      <c r="F11" s="20">
        <v>0</v>
      </c>
      <c r="G11" s="20">
        <v>0</v>
      </c>
      <c r="H11" s="20">
        <v>0</v>
      </c>
      <c r="I11" s="20">
        <v>0</v>
      </c>
      <c r="J11" s="26">
        <v>5</v>
      </c>
      <c r="K11" s="27">
        <v>0</v>
      </c>
      <c r="L11" s="20">
        <v>80</v>
      </c>
      <c r="M11" s="20">
        <v>0</v>
      </c>
      <c r="N11" s="20">
        <v>75</v>
      </c>
      <c r="O11" s="20">
        <v>0</v>
      </c>
      <c r="P11" s="20">
        <v>0</v>
      </c>
      <c r="Q11" s="20">
        <v>0</v>
      </c>
      <c r="R11" s="20">
        <v>0</v>
      </c>
      <c r="S11" s="26">
        <v>5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43</v>
      </c>
      <c r="B12" s="20">
        <v>100</v>
      </c>
      <c r="C12" s="20">
        <v>550</v>
      </c>
      <c r="D12" s="20">
        <v>0</v>
      </c>
      <c r="E12" s="20">
        <v>570</v>
      </c>
      <c r="F12" s="20">
        <v>0</v>
      </c>
      <c r="G12" s="20">
        <v>0</v>
      </c>
      <c r="H12" s="20">
        <v>0</v>
      </c>
      <c r="I12" s="20">
        <v>0</v>
      </c>
      <c r="J12" s="26">
        <v>80</v>
      </c>
      <c r="K12" s="27">
        <v>100</v>
      </c>
      <c r="L12" s="20">
        <v>550</v>
      </c>
      <c r="M12" s="20">
        <v>0</v>
      </c>
      <c r="N12" s="20">
        <v>570</v>
      </c>
      <c r="O12" s="20">
        <v>0</v>
      </c>
      <c r="P12" s="20">
        <v>0</v>
      </c>
      <c r="Q12" s="20">
        <v>0</v>
      </c>
      <c r="R12" s="20">
        <v>0</v>
      </c>
      <c r="S12" s="26">
        <v>80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173</v>
      </c>
      <c r="B13" s="20">
        <v>20</v>
      </c>
      <c r="C13" s="20">
        <v>800</v>
      </c>
      <c r="D13" s="20">
        <v>0</v>
      </c>
      <c r="E13" s="20">
        <v>480</v>
      </c>
      <c r="F13" s="20">
        <v>0</v>
      </c>
      <c r="G13" s="20">
        <v>0</v>
      </c>
      <c r="H13" s="20">
        <v>0</v>
      </c>
      <c r="I13" s="20">
        <v>0</v>
      </c>
      <c r="J13" s="26">
        <v>340</v>
      </c>
      <c r="K13" s="27">
        <v>20</v>
      </c>
      <c r="L13" s="20">
        <v>800</v>
      </c>
      <c r="M13" s="20">
        <v>0</v>
      </c>
      <c r="N13" s="20">
        <v>480</v>
      </c>
      <c r="O13" s="20">
        <v>0</v>
      </c>
      <c r="P13" s="20">
        <v>0</v>
      </c>
      <c r="Q13" s="20">
        <v>0</v>
      </c>
      <c r="R13" s="20">
        <v>0</v>
      </c>
      <c r="S13" s="26">
        <v>340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174</v>
      </c>
      <c r="B14" s="20">
        <v>20</v>
      </c>
      <c r="C14" s="20">
        <v>600</v>
      </c>
      <c r="D14" s="20">
        <v>0</v>
      </c>
      <c r="E14" s="20">
        <v>590</v>
      </c>
      <c r="F14" s="20">
        <v>0</v>
      </c>
      <c r="G14" s="20">
        <v>0</v>
      </c>
      <c r="H14" s="20">
        <v>0</v>
      </c>
      <c r="I14" s="20">
        <v>0</v>
      </c>
      <c r="J14" s="26">
        <v>30</v>
      </c>
      <c r="K14" s="27">
        <v>20</v>
      </c>
      <c r="L14" s="20">
        <v>600</v>
      </c>
      <c r="M14" s="20">
        <v>0</v>
      </c>
      <c r="N14" s="20">
        <v>590</v>
      </c>
      <c r="O14" s="20">
        <v>0</v>
      </c>
      <c r="P14" s="20">
        <v>0</v>
      </c>
      <c r="Q14" s="20">
        <v>0</v>
      </c>
      <c r="R14" s="20">
        <v>0</v>
      </c>
      <c r="S14" s="26">
        <v>30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175</v>
      </c>
      <c r="B15" s="20">
        <v>0</v>
      </c>
      <c r="C15" s="20">
        <v>1420</v>
      </c>
      <c r="D15" s="20">
        <v>0</v>
      </c>
      <c r="E15" s="20">
        <v>1320</v>
      </c>
      <c r="F15" s="20">
        <v>0</v>
      </c>
      <c r="G15" s="20">
        <v>0</v>
      </c>
      <c r="H15" s="20">
        <v>0</v>
      </c>
      <c r="I15" s="20">
        <v>0</v>
      </c>
      <c r="J15" s="26">
        <v>100</v>
      </c>
      <c r="K15" s="27">
        <v>0</v>
      </c>
      <c r="L15" s="20">
        <v>1420</v>
      </c>
      <c r="M15" s="20">
        <v>0</v>
      </c>
      <c r="N15" s="20">
        <v>1320</v>
      </c>
      <c r="O15" s="20">
        <v>0</v>
      </c>
      <c r="P15" s="20">
        <v>0</v>
      </c>
      <c r="Q15" s="20">
        <v>0</v>
      </c>
      <c r="R15" s="20">
        <v>0</v>
      </c>
      <c r="S15" s="26">
        <v>100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176</v>
      </c>
      <c r="B16" s="20">
        <v>80</v>
      </c>
      <c r="C16" s="20">
        <v>1040</v>
      </c>
      <c r="D16" s="20">
        <v>0</v>
      </c>
      <c r="E16" s="20">
        <v>920</v>
      </c>
      <c r="F16" s="20">
        <v>0</v>
      </c>
      <c r="G16" s="20">
        <v>0</v>
      </c>
      <c r="H16" s="20">
        <v>0</v>
      </c>
      <c r="I16" s="20">
        <v>0</v>
      </c>
      <c r="J16" s="20">
        <v>200</v>
      </c>
      <c r="K16" s="27">
        <v>80</v>
      </c>
      <c r="L16" s="20">
        <v>1040</v>
      </c>
      <c r="M16" s="20">
        <v>0</v>
      </c>
      <c r="N16" s="20">
        <v>920</v>
      </c>
      <c r="O16" s="20">
        <v>0</v>
      </c>
      <c r="P16" s="20">
        <v>0</v>
      </c>
      <c r="Q16" s="20">
        <v>0</v>
      </c>
      <c r="R16" s="20">
        <v>0</v>
      </c>
      <c r="S16" s="26">
        <v>200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177</v>
      </c>
      <c r="B17" s="20">
        <v>0</v>
      </c>
      <c r="C17" s="20">
        <v>1650</v>
      </c>
      <c r="D17" s="20">
        <v>0</v>
      </c>
      <c r="E17" s="20">
        <v>1590</v>
      </c>
      <c r="F17" s="20">
        <v>0</v>
      </c>
      <c r="G17" s="20">
        <v>0</v>
      </c>
      <c r="H17" s="20">
        <v>0</v>
      </c>
      <c r="I17" s="20">
        <v>0</v>
      </c>
      <c r="J17" s="26">
        <v>60</v>
      </c>
      <c r="K17" s="27">
        <v>0</v>
      </c>
      <c r="L17" s="20">
        <v>1650</v>
      </c>
      <c r="M17" s="20">
        <v>0</v>
      </c>
      <c r="N17" s="20">
        <v>1590</v>
      </c>
      <c r="O17" s="20">
        <v>0</v>
      </c>
      <c r="P17" s="20">
        <v>0</v>
      </c>
      <c r="Q17" s="20">
        <v>0</v>
      </c>
      <c r="R17" s="20">
        <v>0</v>
      </c>
      <c r="S17" s="26">
        <v>60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178</v>
      </c>
      <c r="B18" s="20">
        <v>35</v>
      </c>
      <c r="C18" s="20">
        <v>700</v>
      </c>
      <c r="D18" s="20">
        <v>0</v>
      </c>
      <c r="E18" s="20">
        <v>595</v>
      </c>
      <c r="F18" s="20">
        <v>0</v>
      </c>
      <c r="G18" s="20">
        <v>0</v>
      </c>
      <c r="H18" s="20">
        <v>0</v>
      </c>
      <c r="I18" s="20">
        <v>0</v>
      </c>
      <c r="J18" s="26">
        <v>140</v>
      </c>
      <c r="K18" s="27">
        <v>35</v>
      </c>
      <c r="L18" s="20">
        <v>700</v>
      </c>
      <c r="M18" s="20">
        <v>0</v>
      </c>
      <c r="N18" s="20">
        <v>595</v>
      </c>
      <c r="O18" s="20">
        <v>0</v>
      </c>
      <c r="P18" s="20">
        <v>0</v>
      </c>
      <c r="Q18" s="20">
        <v>0</v>
      </c>
      <c r="R18" s="20">
        <v>0</v>
      </c>
      <c r="S18" s="26">
        <v>140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179</v>
      </c>
      <c r="B19" s="20">
        <v>0</v>
      </c>
      <c r="C19" s="20">
        <v>40</v>
      </c>
      <c r="D19" s="20">
        <v>0</v>
      </c>
      <c r="E19" s="20">
        <v>40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40</v>
      </c>
      <c r="M19" s="20">
        <v>0</v>
      </c>
      <c r="N19" s="20">
        <v>40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180</v>
      </c>
      <c r="B20" s="20">
        <v>210</v>
      </c>
      <c r="C20" s="20">
        <v>1650</v>
      </c>
      <c r="D20" s="20">
        <v>0</v>
      </c>
      <c r="E20" s="20">
        <v>1415</v>
      </c>
      <c r="F20" s="20">
        <v>0</v>
      </c>
      <c r="G20" s="20">
        <v>0</v>
      </c>
      <c r="H20" s="20">
        <v>0</v>
      </c>
      <c r="I20" s="20">
        <v>0</v>
      </c>
      <c r="J20" s="26">
        <v>445</v>
      </c>
      <c r="K20" s="27">
        <v>210</v>
      </c>
      <c r="L20" s="20">
        <v>1650</v>
      </c>
      <c r="M20" s="20">
        <v>0</v>
      </c>
      <c r="N20" s="20">
        <v>1415</v>
      </c>
      <c r="O20" s="20">
        <v>0</v>
      </c>
      <c r="P20" s="20">
        <v>0</v>
      </c>
      <c r="Q20" s="20">
        <v>0</v>
      </c>
      <c r="R20" s="20">
        <v>0</v>
      </c>
      <c r="S20" s="26">
        <v>445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181</v>
      </c>
      <c r="B21" s="20">
        <v>15</v>
      </c>
      <c r="C21" s="20">
        <v>300</v>
      </c>
      <c r="D21" s="20">
        <v>0</v>
      </c>
      <c r="E21" s="20">
        <v>235</v>
      </c>
      <c r="F21" s="20">
        <v>0</v>
      </c>
      <c r="G21" s="20">
        <v>0</v>
      </c>
      <c r="H21" s="20">
        <v>0</v>
      </c>
      <c r="I21" s="20">
        <v>0</v>
      </c>
      <c r="J21" s="26">
        <v>80</v>
      </c>
      <c r="K21" s="27">
        <v>15</v>
      </c>
      <c r="L21" s="20">
        <v>300</v>
      </c>
      <c r="M21" s="20">
        <v>0</v>
      </c>
      <c r="N21" s="20">
        <v>235</v>
      </c>
      <c r="O21" s="20">
        <v>0</v>
      </c>
      <c r="P21" s="20">
        <v>0</v>
      </c>
      <c r="Q21" s="20">
        <v>0</v>
      </c>
      <c r="R21" s="20">
        <v>0</v>
      </c>
      <c r="S21" s="26">
        <v>80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182</v>
      </c>
      <c r="B22" s="20">
        <v>60</v>
      </c>
      <c r="C22" s="20">
        <v>520</v>
      </c>
      <c r="D22" s="20">
        <v>0</v>
      </c>
      <c r="E22" s="20">
        <v>480</v>
      </c>
      <c r="F22" s="20">
        <v>0</v>
      </c>
      <c r="G22" s="20">
        <v>0</v>
      </c>
      <c r="H22" s="20">
        <v>0</v>
      </c>
      <c r="I22" s="20">
        <v>0</v>
      </c>
      <c r="J22" s="26">
        <v>100</v>
      </c>
      <c r="K22" s="27">
        <v>60</v>
      </c>
      <c r="L22" s="20">
        <v>520</v>
      </c>
      <c r="M22" s="20">
        <v>0</v>
      </c>
      <c r="N22" s="20">
        <v>480</v>
      </c>
      <c r="O22" s="20">
        <v>0</v>
      </c>
      <c r="P22" s="20">
        <v>0</v>
      </c>
      <c r="Q22" s="20">
        <v>0</v>
      </c>
      <c r="R22" s="20">
        <v>0</v>
      </c>
      <c r="S22" s="26">
        <v>100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183</v>
      </c>
      <c r="B23" s="20">
        <v>120</v>
      </c>
      <c r="C23" s="20">
        <v>0</v>
      </c>
      <c r="D23" s="20">
        <v>0</v>
      </c>
      <c r="E23" s="20">
        <v>120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120</v>
      </c>
      <c r="L23" s="20">
        <v>0</v>
      </c>
      <c r="M23" s="20">
        <v>0</v>
      </c>
      <c r="N23" s="20">
        <v>120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184</v>
      </c>
      <c r="B24" s="20">
        <v>0</v>
      </c>
      <c r="C24" s="20">
        <v>560</v>
      </c>
      <c r="D24" s="20">
        <v>0</v>
      </c>
      <c r="E24" s="20">
        <v>450</v>
      </c>
      <c r="F24" s="20">
        <v>0</v>
      </c>
      <c r="G24" s="20">
        <v>0</v>
      </c>
      <c r="H24" s="20">
        <v>0</v>
      </c>
      <c r="I24" s="20">
        <v>0</v>
      </c>
      <c r="J24" s="26">
        <v>110</v>
      </c>
      <c r="K24" s="27">
        <v>0</v>
      </c>
      <c r="L24" s="20">
        <v>560</v>
      </c>
      <c r="M24" s="20">
        <v>0</v>
      </c>
      <c r="N24" s="20">
        <v>450</v>
      </c>
      <c r="O24" s="20">
        <v>0</v>
      </c>
      <c r="P24" s="20">
        <v>0</v>
      </c>
      <c r="Q24" s="20">
        <v>0</v>
      </c>
      <c r="R24" s="20">
        <v>0</v>
      </c>
      <c r="S24" s="26">
        <v>110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185</v>
      </c>
      <c r="B25" s="20">
        <v>350</v>
      </c>
      <c r="C25" s="20">
        <v>1650</v>
      </c>
      <c r="D25" s="20">
        <v>0</v>
      </c>
      <c r="E25" s="20">
        <v>1885</v>
      </c>
      <c r="F25" s="20">
        <v>0</v>
      </c>
      <c r="G25" s="20">
        <v>0</v>
      </c>
      <c r="H25" s="20">
        <v>0</v>
      </c>
      <c r="I25" s="20">
        <v>0</v>
      </c>
      <c r="J25" s="26">
        <v>115</v>
      </c>
      <c r="K25" s="27">
        <v>350</v>
      </c>
      <c r="L25" s="20">
        <v>1650</v>
      </c>
      <c r="M25" s="20">
        <v>0</v>
      </c>
      <c r="N25" s="20">
        <v>1885</v>
      </c>
      <c r="O25" s="20">
        <v>0</v>
      </c>
      <c r="P25" s="20">
        <v>0</v>
      </c>
      <c r="Q25" s="20">
        <v>0</v>
      </c>
      <c r="R25" s="20">
        <v>0</v>
      </c>
      <c r="S25" s="26">
        <v>115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186</v>
      </c>
      <c r="B26" s="20">
        <v>7</v>
      </c>
      <c r="C26" s="20">
        <v>100</v>
      </c>
      <c r="D26" s="20">
        <v>0</v>
      </c>
      <c r="E26" s="20">
        <v>100</v>
      </c>
      <c r="F26" s="20">
        <v>0</v>
      </c>
      <c r="G26" s="20">
        <v>0</v>
      </c>
      <c r="H26" s="20">
        <v>0</v>
      </c>
      <c r="I26" s="20">
        <v>0</v>
      </c>
      <c r="J26" s="26">
        <v>7</v>
      </c>
      <c r="K26" s="27">
        <v>7</v>
      </c>
      <c r="L26" s="20">
        <v>100</v>
      </c>
      <c r="M26" s="20">
        <v>0</v>
      </c>
      <c r="N26" s="20">
        <v>100</v>
      </c>
      <c r="O26" s="20">
        <v>0</v>
      </c>
      <c r="P26" s="20">
        <v>0</v>
      </c>
      <c r="Q26" s="20">
        <v>0</v>
      </c>
      <c r="R26" s="20">
        <v>0</v>
      </c>
      <c r="S26" s="26">
        <v>7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187</v>
      </c>
      <c r="B27" s="20">
        <v>0</v>
      </c>
      <c r="C27" s="20">
        <v>120</v>
      </c>
      <c r="D27" s="20">
        <v>0</v>
      </c>
      <c r="E27" s="20">
        <v>100</v>
      </c>
      <c r="F27" s="20">
        <v>0</v>
      </c>
      <c r="G27" s="20">
        <v>0</v>
      </c>
      <c r="H27" s="20">
        <v>0</v>
      </c>
      <c r="I27" s="20">
        <v>0</v>
      </c>
      <c r="J27" s="26">
        <v>20</v>
      </c>
      <c r="K27" s="27">
        <v>0</v>
      </c>
      <c r="L27" s="20">
        <v>120</v>
      </c>
      <c r="M27" s="20">
        <v>0</v>
      </c>
      <c r="N27" s="20">
        <v>100</v>
      </c>
      <c r="O27" s="20">
        <v>0</v>
      </c>
      <c r="P27" s="20">
        <v>0</v>
      </c>
      <c r="Q27" s="20">
        <v>0</v>
      </c>
      <c r="R27" s="20">
        <v>0</v>
      </c>
      <c r="S27" s="26">
        <v>20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188</v>
      </c>
      <c r="B28" s="20">
        <v>0</v>
      </c>
      <c r="C28" s="20">
        <v>8</v>
      </c>
      <c r="D28" s="20">
        <v>0</v>
      </c>
      <c r="E28" s="20">
        <v>8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8</v>
      </c>
      <c r="M28" s="20">
        <v>0</v>
      </c>
      <c r="N28" s="20">
        <v>8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189</v>
      </c>
      <c r="B29" s="20">
        <v>0</v>
      </c>
      <c r="C29" s="20">
        <v>40</v>
      </c>
      <c r="D29" s="20">
        <v>0</v>
      </c>
      <c r="E29" s="20">
        <v>40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40</v>
      </c>
      <c r="M29" s="20">
        <v>0</v>
      </c>
      <c r="N29" s="20">
        <v>40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190</v>
      </c>
      <c r="B30" s="20">
        <v>0</v>
      </c>
      <c r="C30" s="20">
        <v>250</v>
      </c>
      <c r="D30" s="20">
        <v>0</v>
      </c>
      <c r="E30" s="20">
        <v>250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250</v>
      </c>
      <c r="M30" s="20">
        <v>0</v>
      </c>
      <c r="N30" s="20">
        <v>250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191</v>
      </c>
      <c r="B31" s="20">
        <v>30</v>
      </c>
      <c r="C31" s="20">
        <v>660</v>
      </c>
      <c r="D31" s="20">
        <v>0</v>
      </c>
      <c r="E31" s="20">
        <v>520</v>
      </c>
      <c r="F31" s="20">
        <v>0</v>
      </c>
      <c r="G31" s="20">
        <v>0</v>
      </c>
      <c r="H31" s="20">
        <v>0</v>
      </c>
      <c r="I31" s="20">
        <v>0</v>
      </c>
      <c r="J31" s="26">
        <v>170</v>
      </c>
      <c r="K31" s="27">
        <v>30</v>
      </c>
      <c r="L31" s="20">
        <v>660</v>
      </c>
      <c r="M31" s="20">
        <v>0</v>
      </c>
      <c r="N31" s="20">
        <v>520</v>
      </c>
      <c r="O31" s="20">
        <v>0</v>
      </c>
      <c r="P31" s="20">
        <v>0</v>
      </c>
      <c r="Q31" s="20">
        <v>0</v>
      </c>
      <c r="R31" s="20">
        <v>0</v>
      </c>
      <c r="S31" s="26">
        <v>170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192</v>
      </c>
      <c r="B32" s="20">
        <v>0</v>
      </c>
      <c r="C32" s="20">
        <v>1620</v>
      </c>
      <c r="D32" s="20">
        <v>0</v>
      </c>
      <c r="E32" s="20">
        <v>1460</v>
      </c>
      <c r="F32" s="20">
        <v>0</v>
      </c>
      <c r="G32" s="20">
        <v>0</v>
      </c>
      <c r="H32" s="20">
        <v>0</v>
      </c>
      <c r="I32" s="20">
        <v>0</v>
      </c>
      <c r="J32" s="26">
        <v>160</v>
      </c>
      <c r="K32" s="27">
        <v>0</v>
      </c>
      <c r="L32" s="20">
        <v>1620</v>
      </c>
      <c r="M32" s="20">
        <v>0</v>
      </c>
      <c r="N32" s="20">
        <v>1460</v>
      </c>
      <c r="O32" s="20">
        <v>0</v>
      </c>
      <c r="P32" s="20">
        <v>0</v>
      </c>
      <c r="Q32" s="20">
        <v>0</v>
      </c>
      <c r="R32" s="20">
        <v>0</v>
      </c>
      <c r="S32" s="26">
        <v>160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193</v>
      </c>
      <c r="B33" s="20">
        <v>0</v>
      </c>
      <c r="C33" s="20">
        <v>720</v>
      </c>
      <c r="D33" s="20">
        <v>0</v>
      </c>
      <c r="E33" s="20">
        <v>670</v>
      </c>
      <c r="F33" s="20">
        <v>0</v>
      </c>
      <c r="G33" s="20">
        <v>0</v>
      </c>
      <c r="H33" s="20">
        <v>0</v>
      </c>
      <c r="I33" s="20">
        <v>0</v>
      </c>
      <c r="J33" s="26">
        <v>50</v>
      </c>
      <c r="K33" s="27">
        <v>0</v>
      </c>
      <c r="L33" s="20">
        <v>720</v>
      </c>
      <c r="M33" s="20">
        <v>0</v>
      </c>
      <c r="N33" s="20">
        <v>670</v>
      </c>
      <c r="O33" s="20">
        <v>0</v>
      </c>
      <c r="P33" s="20">
        <v>0</v>
      </c>
      <c r="Q33" s="20">
        <v>0</v>
      </c>
      <c r="R33" s="20">
        <v>0</v>
      </c>
      <c r="S33" s="26">
        <v>50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194</v>
      </c>
      <c r="B34" s="20">
        <v>0</v>
      </c>
      <c r="C34" s="20">
        <v>144</v>
      </c>
      <c r="D34" s="20">
        <v>0</v>
      </c>
      <c r="E34" s="20">
        <v>48</v>
      </c>
      <c r="F34" s="20">
        <v>0</v>
      </c>
      <c r="G34" s="20">
        <v>0</v>
      </c>
      <c r="H34" s="20">
        <v>0</v>
      </c>
      <c r="I34" s="20">
        <v>0</v>
      </c>
      <c r="J34" s="26">
        <v>96</v>
      </c>
      <c r="K34" s="27">
        <v>0</v>
      </c>
      <c r="L34" s="20">
        <v>144</v>
      </c>
      <c r="M34" s="20">
        <v>0</v>
      </c>
      <c r="N34" s="20">
        <v>48</v>
      </c>
      <c r="O34" s="20">
        <v>0</v>
      </c>
      <c r="P34" s="20">
        <v>0</v>
      </c>
      <c r="Q34" s="20">
        <v>0</v>
      </c>
      <c r="R34" s="20">
        <v>0</v>
      </c>
      <c r="S34" s="26">
        <v>96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195</v>
      </c>
      <c r="B35" s="20">
        <v>117</v>
      </c>
      <c r="C35" s="20">
        <v>1500</v>
      </c>
      <c r="D35" s="20">
        <v>0</v>
      </c>
      <c r="E35" s="20">
        <v>1301</v>
      </c>
      <c r="F35" s="20">
        <v>0</v>
      </c>
      <c r="G35" s="20">
        <v>0</v>
      </c>
      <c r="H35" s="20">
        <v>0</v>
      </c>
      <c r="I35" s="20">
        <v>0</v>
      </c>
      <c r="J35" s="26">
        <v>316</v>
      </c>
      <c r="K35" s="27">
        <v>117</v>
      </c>
      <c r="L35" s="20">
        <v>1500</v>
      </c>
      <c r="M35" s="20">
        <v>0</v>
      </c>
      <c r="N35" s="20">
        <v>1301</v>
      </c>
      <c r="O35" s="20">
        <v>0</v>
      </c>
      <c r="P35" s="20">
        <v>0</v>
      </c>
      <c r="Q35" s="20">
        <v>0</v>
      </c>
      <c r="R35" s="20">
        <v>0</v>
      </c>
      <c r="S35" s="26">
        <v>316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196</v>
      </c>
      <c r="B36" s="20">
        <v>130</v>
      </c>
      <c r="C36" s="20">
        <v>200</v>
      </c>
      <c r="D36" s="20">
        <v>0</v>
      </c>
      <c r="E36" s="20">
        <v>120</v>
      </c>
      <c r="F36" s="20">
        <v>0</v>
      </c>
      <c r="G36" s="20">
        <v>0</v>
      </c>
      <c r="H36" s="20">
        <v>0</v>
      </c>
      <c r="I36" s="20">
        <v>0</v>
      </c>
      <c r="J36" s="26">
        <v>210</v>
      </c>
      <c r="K36" s="27">
        <v>130</v>
      </c>
      <c r="L36" s="20">
        <v>200</v>
      </c>
      <c r="M36" s="20">
        <v>0</v>
      </c>
      <c r="N36" s="20">
        <v>120</v>
      </c>
      <c r="O36" s="20">
        <v>0</v>
      </c>
      <c r="P36" s="20">
        <v>0</v>
      </c>
      <c r="Q36" s="20">
        <v>0</v>
      </c>
      <c r="R36" s="20">
        <v>0</v>
      </c>
      <c r="S36" s="26">
        <v>210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197</v>
      </c>
      <c r="B37" s="20">
        <v>30</v>
      </c>
      <c r="C37" s="20">
        <v>1650</v>
      </c>
      <c r="D37" s="20">
        <v>0</v>
      </c>
      <c r="E37" s="20">
        <v>1680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30</v>
      </c>
      <c r="L37" s="20">
        <v>1650</v>
      </c>
      <c r="M37" s="20">
        <v>0</v>
      </c>
      <c r="N37" s="20">
        <v>1680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198</v>
      </c>
      <c r="B38" s="20">
        <v>0</v>
      </c>
      <c r="C38" s="20">
        <v>80</v>
      </c>
      <c r="D38" s="20">
        <v>0</v>
      </c>
      <c r="E38" s="20">
        <v>80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80</v>
      </c>
      <c r="M38" s="20">
        <v>0</v>
      </c>
      <c r="N38" s="20">
        <v>80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199</v>
      </c>
      <c r="B39" s="20">
        <v>0</v>
      </c>
      <c r="C39" s="20">
        <v>100</v>
      </c>
      <c r="D39" s="20">
        <v>0</v>
      </c>
      <c r="E39" s="20">
        <v>80</v>
      </c>
      <c r="F39" s="20">
        <v>0</v>
      </c>
      <c r="G39" s="20">
        <v>0</v>
      </c>
      <c r="H39" s="20">
        <v>0</v>
      </c>
      <c r="I39" s="20">
        <v>0</v>
      </c>
      <c r="J39" s="26">
        <v>20</v>
      </c>
      <c r="K39" s="27">
        <v>0</v>
      </c>
      <c r="L39" s="20">
        <v>100</v>
      </c>
      <c r="M39" s="20">
        <v>0</v>
      </c>
      <c r="N39" s="20">
        <v>80</v>
      </c>
      <c r="O39" s="20">
        <v>0</v>
      </c>
      <c r="P39" s="20">
        <v>0</v>
      </c>
      <c r="Q39" s="20">
        <v>0</v>
      </c>
      <c r="R39" s="20">
        <v>0</v>
      </c>
      <c r="S39" s="26">
        <v>20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200</v>
      </c>
      <c r="B40" s="20">
        <v>0</v>
      </c>
      <c r="C40" s="20">
        <v>360</v>
      </c>
      <c r="D40" s="20">
        <v>0</v>
      </c>
      <c r="E40" s="20">
        <v>270</v>
      </c>
      <c r="F40" s="20">
        <v>0</v>
      </c>
      <c r="G40" s="20">
        <v>0</v>
      </c>
      <c r="H40" s="20">
        <v>0</v>
      </c>
      <c r="I40" s="20">
        <v>0</v>
      </c>
      <c r="J40" s="26">
        <v>90</v>
      </c>
      <c r="K40" s="27">
        <v>0</v>
      </c>
      <c r="L40" s="20">
        <v>360</v>
      </c>
      <c r="M40" s="20">
        <v>0</v>
      </c>
      <c r="N40" s="20">
        <v>270</v>
      </c>
      <c r="O40" s="20">
        <v>0</v>
      </c>
      <c r="P40" s="20">
        <v>0</v>
      </c>
      <c r="Q40" s="20">
        <v>0</v>
      </c>
      <c r="R40" s="20">
        <v>0</v>
      </c>
      <c r="S40" s="26">
        <v>90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201</v>
      </c>
      <c r="B41" s="20">
        <v>30</v>
      </c>
      <c r="C41" s="20">
        <v>2320</v>
      </c>
      <c r="D41" s="20">
        <v>0</v>
      </c>
      <c r="E41" s="20">
        <v>2140</v>
      </c>
      <c r="F41" s="20">
        <v>0</v>
      </c>
      <c r="G41" s="20">
        <v>0</v>
      </c>
      <c r="H41" s="20">
        <v>0</v>
      </c>
      <c r="I41" s="20">
        <v>0</v>
      </c>
      <c r="J41" s="26">
        <v>210</v>
      </c>
      <c r="K41" s="27">
        <v>30</v>
      </c>
      <c r="L41" s="20">
        <v>2320</v>
      </c>
      <c r="M41" s="20">
        <v>0</v>
      </c>
      <c r="N41" s="20">
        <v>2140</v>
      </c>
      <c r="O41" s="20">
        <v>0</v>
      </c>
      <c r="P41" s="20">
        <v>0</v>
      </c>
      <c r="Q41" s="20">
        <v>0</v>
      </c>
      <c r="R41" s="20">
        <v>0</v>
      </c>
      <c r="S41" s="26">
        <v>210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202</v>
      </c>
      <c r="B42" s="20">
        <v>10</v>
      </c>
      <c r="C42" s="20">
        <v>140</v>
      </c>
      <c r="D42" s="20">
        <v>0</v>
      </c>
      <c r="E42" s="20">
        <v>130</v>
      </c>
      <c r="F42" s="20">
        <v>0</v>
      </c>
      <c r="G42" s="20">
        <v>0</v>
      </c>
      <c r="H42" s="20">
        <v>0</v>
      </c>
      <c r="I42" s="20">
        <v>0</v>
      </c>
      <c r="J42" s="26">
        <v>20</v>
      </c>
      <c r="K42" s="27">
        <v>10</v>
      </c>
      <c r="L42" s="20">
        <v>140</v>
      </c>
      <c r="M42" s="20">
        <v>0</v>
      </c>
      <c r="N42" s="20">
        <v>130</v>
      </c>
      <c r="O42" s="20">
        <v>0</v>
      </c>
      <c r="P42" s="20">
        <v>0</v>
      </c>
      <c r="Q42" s="20">
        <v>0</v>
      </c>
      <c r="R42" s="20">
        <v>0</v>
      </c>
      <c r="S42" s="26">
        <v>20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203</v>
      </c>
      <c r="B43" s="20">
        <v>59</v>
      </c>
      <c r="C43" s="20">
        <v>600</v>
      </c>
      <c r="D43" s="20">
        <v>0</v>
      </c>
      <c r="E43" s="20">
        <v>539</v>
      </c>
      <c r="F43" s="20">
        <v>0</v>
      </c>
      <c r="G43" s="20">
        <v>0</v>
      </c>
      <c r="H43" s="20">
        <v>0</v>
      </c>
      <c r="I43" s="20">
        <v>0</v>
      </c>
      <c r="J43" s="26">
        <v>120</v>
      </c>
      <c r="K43" s="27">
        <v>59</v>
      </c>
      <c r="L43" s="20">
        <v>600</v>
      </c>
      <c r="M43" s="20">
        <v>0</v>
      </c>
      <c r="N43" s="20">
        <v>539</v>
      </c>
      <c r="O43" s="20">
        <v>0</v>
      </c>
      <c r="P43" s="20">
        <v>0</v>
      </c>
      <c r="Q43" s="20">
        <v>0</v>
      </c>
      <c r="R43" s="20">
        <v>0</v>
      </c>
      <c r="S43" s="26">
        <v>120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204</v>
      </c>
      <c r="B44" s="20">
        <v>20</v>
      </c>
      <c r="C44" s="20">
        <v>460</v>
      </c>
      <c r="D44" s="20">
        <v>0</v>
      </c>
      <c r="E44" s="20">
        <v>370</v>
      </c>
      <c r="F44" s="20">
        <v>0</v>
      </c>
      <c r="G44" s="20">
        <v>0</v>
      </c>
      <c r="H44" s="20">
        <v>0</v>
      </c>
      <c r="I44" s="20">
        <v>0</v>
      </c>
      <c r="J44" s="26">
        <v>110</v>
      </c>
      <c r="K44" s="27">
        <v>20</v>
      </c>
      <c r="L44" s="20">
        <v>460</v>
      </c>
      <c r="M44" s="20">
        <v>0</v>
      </c>
      <c r="N44" s="20">
        <v>370</v>
      </c>
      <c r="O44" s="20">
        <v>0</v>
      </c>
      <c r="P44" s="20">
        <v>0</v>
      </c>
      <c r="Q44" s="20">
        <v>0</v>
      </c>
      <c r="R44" s="20">
        <v>0</v>
      </c>
      <c r="S44" s="26">
        <v>110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205</v>
      </c>
      <c r="B45" s="20">
        <v>0</v>
      </c>
      <c r="C45" s="20">
        <v>216</v>
      </c>
      <c r="D45" s="20">
        <v>0</v>
      </c>
      <c r="E45" s="20">
        <v>240</v>
      </c>
      <c r="F45" s="20">
        <v>0</v>
      </c>
      <c r="G45" s="20">
        <v>0</v>
      </c>
      <c r="H45" s="20">
        <v>0</v>
      </c>
      <c r="I45" s="20">
        <v>0</v>
      </c>
      <c r="J45" s="26">
        <v>-24</v>
      </c>
      <c r="K45" s="27">
        <v>0</v>
      </c>
      <c r="L45" s="20">
        <v>256</v>
      </c>
      <c r="M45" s="20">
        <v>0</v>
      </c>
      <c r="N45" s="20">
        <v>240</v>
      </c>
      <c r="O45" s="20">
        <v>0</v>
      </c>
      <c r="P45" s="20">
        <v>0</v>
      </c>
      <c r="Q45" s="20">
        <v>0</v>
      </c>
      <c r="R45" s="20">
        <v>0</v>
      </c>
      <c r="S45" s="26">
        <v>16</v>
      </c>
      <c r="T45" s="20">
        <f t="shared" si="8"/>
        <v>0</v>
      </c>
      <c r="U45" s="20">
        <f t="shared" si="0"/>
        <v>-40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-40</v>
      </c>
      <c r="AC45" t="s">
        <v>114</v>
      </c>
    </row>
    <row r="46" spans="1:29" x14ac:dyDescent="0.3">
      <c r="A46" s="17" t="s">
        <v>206</v>
      </c>
      <c r="B46" s="20">
        <v>0</v>
      </c>
      <c r="C46" s="20">
        <v>1060</v>
      </c>
      <c r="D46" s="20">
        <v>0</v>
      </c>
      <c r="E46" s="20">
        <v>960</v>
      </c>
      <c r="F46" s="20">
        <v>0</v>
      </c>
      <c r="G46" s="20">
        <v>0</v>
      </c>
      <c r="H46" s="20">
        <v>0</v>
      </c>
      <c r="I46" s="20">
        <v>0</v>
      </c>
      <c r="J46" s="26">
        <v>100</v>
      </c>
      <c r="K46" s="27">
        <v>0</v>
      </c>
      <c r="L46" s="20">
        <v>1060</v>
      </c>
      <c r="M46" s="20">
        <v>0</v>
      </c>
      <c r="N46" s="20">
        <v>960</v>
      </c>
      <c r="O46" s="20">
        <v>0</v>
      </c>
      <c r="P46" s="20">
        <v>0</v>
      </c>
      <c r="Q46" s="20">
        <v>0</v>
      </c>
      <c r="R46" s="20">
        <v>0</v>
      </c>
      <c r="S46" s="26">
        <v>100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207</v>
      </c>
      <c r="B47" s="20">
        <v>50</v>
      </c>
      <c r="C47" s="20">
        <v>3360</v>
      </c>
      <c r="D47" s="20">
        <v>0</v>
      </c>
      <c r="E47" s="20">
        <v>3300</v>
      </c>
      <c r="F47" s="20">
        <v>20</v>
      </c>
      <c r="G47" s="20">
        <v>0</v>
      </c>
      <c r="H47" s="20">
        <v>0</v>
      </c>
      <c r="I47" s="20">
        <v>0</v>
      </c>
      <c r="J47" s="26">
        <v>130</v>
      </c>
      <c r="K47" s="27">
        <v>50</v>
      </c>
      <c r="L47" s="20">
        <v>3360</v>
      </c>
      <c r="M47" s="20">
        <v>0</v>
      </c>
      <c r="N47" s="20">
        <v>3280</v>
      </c>
      <c r="O47" s="20">
        <v>0</v>
      </c>
      <c r="P47" s="20">
        <v>0</v>
      </c>
      <c r="Q47" s="20">
        <v>0</v>
      </c>
      <c r="R47" s="20">
        <v>0</v>
      </c>
      <c r="S47" s="26">
        <v>130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20</v>
      </c>
      <c r="X47" s="20">
        <f t="shared" si="3"/>
        <v>20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208</v>
      </c>
      <c r="B48" s="20">
        <v>0</v>
      </c>
      <c r="C48" s="20">
        <v>10</v>
      </c>
      <c r="D48" s="20">
        <v>0</v>
      </c>
      <c r="E48" s="20">
        <v>5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0</v>
      </c>
      <c r="L48" s="20">
        <v>10</v>
      </c>
      <c r="M48" s="20">
        <v>0</v>
      </c>
      <c r="N48" s="20">
        <v>5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209</v>
      </c>
      <c r="B49" s="20">
        <v>0</v>
      </c>
      <c r="C49" s="20">
        <v>40</v>
      </c>
      <c r="D49" s="20">
        <v>0</v>
      </c>
      <c r="E49" s="20">
        <v>34</v>
      </c>
      <c r="F49" s="20">
        <v>4</v>
      </c>
      <c r="G49" s="20">
        <v>0</v>
      </c>
      <c r="H49" s="20">
        <v>0</v>
      </c>
      <c r="I49" s="20">
        <v>0</v>
      </c>
      <c r="J49" s="26">
        <v>10</v>
      </c>
      <c r="K49" s="27">
        <v>0</v>
      </c>
      <c r="L49" s="20">
        <v>40</v>
      </c>
      <c r="M49" s="20">
        <v>0</v>
      </c>
      <c r="N49" s="20">
        <v>30</v>
      </c>
      <c r="O49" s="20">
        <v>0</v>
      </c>
      <c r="P49" s="20">
        <v>0</v>
      </c>
      <c r="Q49" s="20">
        <v>0</v>
      </c>
      <c r="R49" s="20">
        <v>0</v>
      </c>
      <c r="S49" s="26">
        <v>10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4</v>
      </c>
      <c r="X49" s="20">
        <f t="shared" si="3"/>
        <v>4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210</v>
      </c>
      <c r="B50" s="20">
        <v>0</v>
      </c>
      <c r="C50" s="20">
        <v>20</v>
      </c>
      <c r="D50" s="20">
        <v>0</v>
      </c>
      <c r="E50" s="20">
        <v>20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20</v>
      </c>
      <c r="M50" s="20">
        <v>0</v>
      </c>
      <c r="N50" s="20">
        <v>20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211</v>
      </c>
      <c r="B51" s="20">
        <v>0</v>
      </c>
      <c r="C51" s="20">
        <v>280</v>
      </c>
      <c r="D51" s="20">
        <v>0</v>
      </c>
      <c r="E51" s="20">
        <v>318</v>
      </c>
      <c r="F51" s="20">
        <v>38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280</v>
      </c>
      <c r="M51" s="20">
        <v>0</v>
      </c>
      <c r="N51" s="20">
        <v>280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38</v>
      </c>
      <c r="X51" s="20">
        <f t="shared" si="3"/>
        <v>38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212</v>
      </c>
      <c r="B52" s="20">
        <v>10</v>
      </c>
      <c r="C52" s="20">
        <v>120</v>
      </c>
      <c r="D52" s="20">
        <v>0</v>
      </c>
      <c r="E52" s="20">
        <v>105</v>
      </c>
      <c r="F52" s="20">
        <v>0</v>
      </c>
      <c r="G52" s="20">
        <v>0</v>
      </c>
      <c r="H52" s="20">
        <v>0</v>
      </c>
      <c r="I52" s="20">
        <v>0</v>
      </c>
      <c r="J52" s="26">
        <v>25</v>
      </c>
      <c r="K52" s="27">
        <v>10</v>
      </c>
      <c r="L52" s="20">
        <v>120</v>
      </c>
      <c r="M52" s="20">
        <v>0</v>
      </c>
      <c r="N52" s="20">
        <v>105</v>
      </c>
      <c r="O52" s="20">
        <v>0</v>
      </c>
      <c r="P52" s="20">
        <v>0</v>
      </c>
      <c r="Q52" s="20">
        <v>0</v>
      </c>
      <c r="R52" s="20">
        <v>0</v>
      </c>
      <c r="S52" s="26">
        <v>25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213</v>
      </c>
      <c r="B53" s="20">
        <v>20</v>
      </c>
      <c r="C53" s="20">
        <v>1020</v>
      </c>
      <c r="D53" s="20">
        <v>0</v>
      </c>
      <c r="E53" s="20">
        <v>940</v>
      </c>
      <c r="F53" s="20">
        <v>0</v>
      </c>
      <c r="G53" s="20">
        <v>0</v>
      </c>
      <c r="H53" s="20">
        <v>0</v>
      </c>
      <c r="I53" s="20">
        <v>0</v>
      </c>
      <c r="J53" s="26">
        <v>100</v>
      </c>
      <c r="K53" s="27">
        <v>20</v>
      </c>
      <c r="L53" s="20">
        <v>1020</v>
      </c>
      <c r="M53" s="20">
        <v>0</v>
      </c>
      <c r="N53" s="20">
        <v>940</v>
      </c>
      <c r="O53" s="20">
        <v>0</v>
      </c>
      <c r="P53" s="20">
        <v>0</v>
      </c>
      <c r="Q53" s="20">
        <v>0</v>
      </c>
      <c r="R53" s="20">
        <v>0</v>
      </c>
      <c r="S53" s="26">
        <v>100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214</v>
      </c>
      <c r="B54" s="20">
        <v>36</v>
      </c>
      <c r="C54" s="20">
        <v>2960</v>
      </c>
      <c r="D54" s="20">
        <v>0</v>
      </c>
      <c r="E54" s="20">
        <v>2702</v>
      </c>
      <c r="F54" s="20">
        <v>0</v>
      </c>
      <c r="G54" s="20">
        <v>0</v>
      </c>
      <c r="H54" s="20">
        <v>0</v>
      </c>
      <c r="I54" s="20">
        <v>0</v>
      </c>
      <c r="J54" s="26">
        <v>294</v>
      </c>
      <c r="K54" s="27">
        <v>36</v>
      </c>
      <c r="L54" s="20">
        <v>2960</v>
      </c>
      <c r="M54" s="20">
        <v>0</v>
      </c>
      <c r="N54" s="20">
        <v>2702</v>
      </c>
      <c r="O54" s="20">
        <v>0</v>
      </c>
      <c r="P54" s="20">
        <v>0</v>
      </c>
      <c r="Q54" s="20">
        <v>0</v>
      </c>
      <c r="R54" s="20">
        <v>0</v>
      </c>
      <c r="S54" s="26">
        <v>294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215</v>
      </c>
      <c r="B55" s="20">
        <v>76</v>
      </c>
      <c r="C55" s="20">
        <v>2600</v>
      </c>
      <c r="D55" s="20">
        <v>0</v>
      </c>
      <c r="E55" s="20">
        <v>2476</v>
      </c>
      <c r="F55" s="20">
        <v>0</v>
      </c>
      <c r="G55" s="20">
        <v>0</v>
      </c>
      <c r="H55" s="20">
        <v>0</v>
      </c>
      <c r="I55" s="20">
        <v>0</v>
      </c>
      <c r="J55" s="26">
        <v>200</v>
      </c>
      <c r="K55" s="27">
        <v>76</v>
      </c>
      <c r="L55" s="20">
        <v>2600</v>
      </c>
      <c r="M55" s="20">
        <v>0</v>
      </c>
      <c r="N55" s="20">
        <v>2476</v>
      </c>
      <c r="O55" s="20">
        <v>0</v>
      </c>
      <c r="P55" s="20">
        <v>0</v>
      </c>
      <c r="Q55" s="20">
        <v>0</v>
      </c>
      <c r="R55" s="20">
        <v>0</v>
      </c>
      <c r="S55" s="26">
        <v>200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216</v>
      </c>
      <c r="B56" s="20">
        <v>5</v>
      </c>
      <c r="C56" s="20">
        <v>600</v>
      </c>
      <c r="D56" s="20">
        <v>0</v>
      </c>
      <c r="E56" s="20">
        <v>605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5</v>
      </c>
      <c r="L56" s="20">
        <v>600</v>
      </c>
      <c r="M56" s="20">
        <v>0</v>
      </c>
      <c r="N56" s="20">
        <v>605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217</v>
      </c>
      <c r="B57" s="20">
        <v>0</v>
      </c>
      <c r="C57" s="20">
        <v>2400</v>
      </c>
      <c r="D57" s="20">
        <v>0</v>
      </c>
      <c r="E57" s="20">
        <v>2430</v>
      </c>
      <c r="F57" s="20">
        <v>30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2400</v>
      </c>
      <c r="M57" s="20">
        <v>0</v>
      </c>
      <c r="N57" s="20">
        <v>2400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30</v>
      </c>
      <c r="X57" s="20">
        <f t="shared" si="3"/>
        <v>30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218</v>
      </c>
      <c r="B58" s="20">
        <v>0</v>
      </c>
      <c r="C58" s="20">
        <v>3100</v>
      </c>
      <c r="D58" s="20">
        <v>0</v>
      </c>
      <c r="E58" s="20">
        <v>2950</v>
      </c>
      <c r="F58" s="20">
        <v>0</v>
      </c>
      <c r="G58" s="20">
        <v>0</v>
      </c>
      <c r="H58" s="20">
        <v>0</v>
      </c>
      <c r="I58" s="20">
        <v>0</v>
      </c>
      <c r="J58" s="26">
        <v>150</v>
      </c>
      <c r="K58" s="27">
        <v>0</v>
      </c>
      <c r="L58" s="20">
        <v>3100</v>
      </c>
      <c r="M58" s="20">
        <v>0</v>
      </c>
      <c r="N58" s="20">
        <v>2950</v>
      </c>
      <c r="O58" s="20">
        <v>0</v>
      </c>
      <c r="P58" s="20">
        <v>0</v>
      </c>
      <c r="Q58" s="20">
        <v>0</v>
      </c>
      <c r="R58" s="20">
        <v>0</v>
      </c>
      <c r="S58" s="26">
        <v>150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219</v>
      </c>
      <c r="B59" s="20">
        <v>0</v>
      </c>
      <c r="C59" s="20">
        <v>20</v>
      </c>
      <c r="D59" s="20">
        <v>0</v>
      </c>
      <c r="E59" s="20">
        <v>20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20</v>
      </c>
      <c r="M59" s="20">
        <v>0</v>
      </c>
      <c r="N59" s="20">
        <v>20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220</v>
      </c>
      <c r="B60" s="20">
        <v>20</v>
      </c>
      <c r="C60" s="20">
        <v>400</v>
      </c>
      <c r="D60" s="20">
        <v>0</v>
      </c>
      <c r="E60" s="20">
        <v>365</v>
      </c>
      <c r="F60" s="20">
        <v>0</v>
      </c>
      <c r="G60" s="20">
        <v>0</v>
      </c>
      <c r="H60" s="20">
        <v>0</v>
      </c>
      <c r="I60" s="20">
        <v>0</v>
      </c>
      <c r="J60" s="26">
        <v>55</v>
      </c>
      <c r="K60" s="27">
        <v>20</v>
      </c>
      <c r="L60" s="20">
        <v>400</v>
      </c>
      <c r="M60" s="20">
        <v>0</v>
      </c>
      <c r="N60" s="20">
        <v>365</v>
      </c>
      <c r="O60" s="20">
        <v>0</v>
      </c>
      <c r="P60" s="20">
        <v>0</v>
      </c>
      <c r="Q60" s="20">
        <v>0</v>
      </c>
      <c r="R60" s="20">
        <v>0</v>
      </c>
      <c r="S60" s="26">
        <v>55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221</v>
      </c>
      <c r="B61" s="20">
        <v>0</v>
      </c>
      <c r="C61" s="20">
        <v>400</v>
      </c>
      <c r="D61" s="20">
        <v>0</v>
      </c>
      <c r="E61" s="20">
        <v>380</v>
      </c>
      <c r="F61" s="20">
        <v>0</v>
      </c>
      <c r="G61" s="20">
        <v>0</v>
      </c>
      <c r="H61" s="20">
        <v>0</v>
      </c>
      <c r="I61" s="20">
        <v>0</v>
      </c>
      <c r="J61" s="26">
        <v>20</v>
      </c>
      <c r="K61" s="27">
        <v>0</v>
      </c>
      <c r="L61" s="20">
        <v>400</v>
      </c>
      <c r="M61" s="20">
        <v>0</v>
      </c>
      <c r="N61" s="20">
        <v>380</v>
      </c>
      <c r="O61" s="20">
        <v>0</v>
      </c>
      <c r="P61" s="20">
        <v>0</v>
      </c>
      <c r="Q61" s="20">
        <v>0</v>
      </c>
      <c r="R61" s="20">
        <v>0</v>
      </c>
      <c r="S61" s="26">
        <v>20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222</v>
      </c>
      <c r="B62" s="20">
        <v>0</v>
      </c>
      <c r="C62" s="20">
        <v>600</v>
      </c>
      <c r="D62" s="20">
        <v>0</v>
      </c>
      <c r="E62" s="20">
        <v>530</v>
      </c>
      <c r="F62" s="20">
        <v>0</v>
      </c>
      <c r="G62" s="20">
        <v>0</v>
      </c>
      <c r="H62" s="20">
        <v>0</v>
      </c>
      <c r="I62" s="20">
        <v>0</v>
      </c>
      <c r="J62" s="26">
        <v>70</v>
      </c>
      <c r="K62" s="27">
        <v>0</v>
      </c>
      <c r="L62" s="20">
        <v>600</v>
      </c>
      <c r="M62" s="20">
        <v>0</v>
      </c>
      <c r="N62" s="20">
        <v>530</v>
      </c>
      <c r="O62" s="20">
        <v>0</v>
      </c>
      <c r="P62" s="20">
        <v>0</v>
      </c>
      <c r="Q62" s="20">
        <v>0</v>
      </c>
      <c r="R62" s="20">
        <v>0</v>
      </c>
      <c r="S62" s="26">
        <v>70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223</v>
      </c>
      <c r="B63" s="20">
        <v>0</v>
      </c>
      <c r="C63" s="20">
        <v>500</v>
      </c>
      <c r="D63" s="20">
        <v>0</v>
      </c>
      <c r="E63" s="20">
        <v>312</v>
      </c>
      <c r="F63" s="20">
        <v>0</v>
      </c>
      <c r="G63" s="20">
        <v>0</v>
      </c>
      <c r="H63" s="20">
        <v>0</v>
      </c>
      <c r="I63" s="20">
        <v>0</v>
      </c>
      <c r="J63" s="26">
        <v>188</v>
      </c>
      <c r="K63" s="27">
        <v>0</v>
      </c>
      <c r="L63" s="20">
        <v>500</v>
      </c>
      <c r="M63" s="20">
        <v>0</v>
      </c>
      <c r="N63" s="20">
        <v>312</v>
      </c>
      <c r="O63" s="20">
        <v>0</v>
      </c>
      <c r="P63" s="20">
        <v>0</v>
      </c>
      <c r="Q63" s="20">
        <v>0</v>
      </c>
      <c r="R63" s="20">
        <v>0</v>
      </c>
      <c r="S63" s="26">
        <v>188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224</v>
      </c>
      <c r="B64" s="20">
        <v>0</v>
      </c>
      <c r="C64" s="20">
        <v>540</v>
      </c>
      <c r="D64" s="20">
        <v>0</v>
      </c>
      <c r="E64" s="20">
        <v>500</v>
      </c>
      <c r="F64" s="20">
        <v>0</v>
      </c>
      <c r="G64" s="20">
        <v>0</v>
      </c>
      <c r="H64" s="20">
        <v>0</v>
      </c>
      <c r="I64" s="20">
        <v>0</v>
      </c>
      <c r="J64" s="26">
        <v>40</v>
      </c>
      <c r="K64" s="27">
        <v>0</v>
      </c>
      <c r="L64" s="20">
        <v>540</v>
      </c>
      <c r="M64" s="20">
        <v>0</v>
      </c>
      <c r="N64" s="20">
        <v>500</v>
      </c>
      <c r="O64" s="20">
        <v>0</v>
      </c>
      <c r="P64" s="20">
        <v>0</v>
      </c>
      <c r="Q64" s="20">
        <v>0</v>
      </c>
      <c r="R64" s="20">
        <v>0</v>
      </c>
      <c r="S64" s="26">
        <v>40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225</v>
      </c>
      <c r="B65" s="20">
        <v>30</v>
      </c>
      <c r="C65" s="20">
        <v>360</v>
      </c>
      <c r="D65" s="20">
        <v>0</v>
      </c>
      <c r="E65" s="20">
        <v>370</v>
      </c>
      <c r="F65" s="20">
        <v>0</v>
      </c>
      <c r="G65" s="20">
        <v>0</v>
      </c>
      <c r="H65" s="20">
        <v>0</v>
      </c>
      <c r="I65" s="20">
        <v>0</v>
      </c>
      <c r="J65" s="26">
        <v>20</v>
      </c>
      <c r="K65" s="27">
        <v>30</v>
      </c>
      <c r="L65" s="20">
        <v>360</v>
      </c>
      <c r="M65" s="20">
        <v>0</v>
      </c>
      <c r="N65" s="20">
        <v>370</v>
      </c>
      <c r="O65" s="20">
        <v>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226</v>
      </c>
      <c r="B66" s="20">
        <v>0</v>
      </c>
      <c r="C66" s="20">
        <v>40</v>
      </c>
      <c r="D66" s="20">
        <v>0</v>
      </c>
      <c r="E66" s="20">
        <v>40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40</v>
      </c>
      <c r="M66" s="20">
        <v>0</v>
      </c>
      <c r="N66" s="20">
        <v>40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227</v>
      </c>
      <c r="B67" s="20">
        <v>0</v>
      </c>
      <c r="C67" s="20">
        <v>80</v>
      </c>
      <c r="D67" s="20">
        <v>0</v>
      </c>
      <c r="E67" s="20">
        <v>70</v>
      </c>
      <c r="F67" s="20">
        <v>0</v>
      </c>
      <c r="G67" s="20">
        <v>0</v>
      </c>
      <c r="H67" s="20">
        <v>0</v>
      </c>
      <c r="I67" s="20">
        <v>0</v>
      </c>
      <c r="J67" s="26">
        <v>10</v>
      </c>
      <c r="K67" s="27">
        <v>0</v>
      </c>
      <c r="L67" s="20">
        <v>80</v>
      </c>
      <c r="M67" s="20">
        <v>0</v>
      </c>
      <c r="N67" s="20">
        <v>70</v>
      </c>
      <c r="O67" s="20">
        <v>0</v>
      </c>
      <c r="P67" s="20">
        <v>0</v>
      </c>
      <c r="Q67" s="20">
        <v>0</v>
      </c>
      <c r="R67" s="20">
        <v>0</v>
      </c>
      <c r="S67" s="26">
        <v>10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228</v>
      </c>
      <c r="B68" s="20">
        <v>10</v>
      </c>
      <c r="C68" s="20">
        <v>100</v>
      </c>
      <c r="D68" s="20">
        <v>0</v>
      </c>
      <c r="E68" s="20">
        <v>60</v>
      </c>
      <c r="F68" s="20">
        <v>0</v>
      </c>
      <c r="G68" s="20">
        <v>0</v>
      </c>
      <c r="H68" s="20">
        <v>0</v>
      </c>
      <c r="I68" s="20">
        <v>0</v>
      </c>
      <c r="J68" s="26">
        <v>50</v>
      </c>
      <c r="K68" s="27">
        <v>10</v>
      </c>
      <c r="L68" s="20">
        <v>100</v>
      </c>
      <c r="M68" s="20">
        <v>0</v>
      </c>
      <c r="N68" s="20">
        <v>60</v>
      </c>
      <c r="O68" s="20">
        <v>0</v>
      </c>
      <c r="P68" s="20">
        <v>0</v>
      </c>
      <c r="Q68" s="20">
        <v>0</v>
      </c>
      <c r="R68" s="20">
        <v>0</v>
      </c>
      <c r="S68" s="26">
        <v>50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229</v>
      </c>
      <c r="B69" s="20">
        <v>60</v>
      </c>
      <c r="C69" s="20">
        <v>400</v>
      </c>
      <c r="D69" s="20">
        <v>0</v>
      </c>
      <c r="E69" s="20">
        <v>420</v>
      </c>
      <c r="F69" s="20">
        <v>0</v>
      </c>
      <c r="G69" s="20">
        <v>0</v>
      </c>
      <c r="H69" s="20">
        <v>0</v>
      </c>
      <c r="I69" s="20">
        <v>0</v>
      </c>
      <c r="J69" s="26">
        <v>40</v>
      </c>
      <c r="K69" s="27">
        <v>60</v>
      </c>
      <c r="L69" s="20">
        <v>400</v>
      </c>
      <c r="M69" s="20">
        <v>0</v>
      </c>
      <c r="N69" s="20">
        <v>420</v>
      </c>
      <c r="O69" s="20">
        <v>0</v>
      </c>
      <c r="P69" s="20">
        <v>0</v>
      </c>
      <c r="Q69" s="20">
        <v>0</v>
      </c>
      <c r="R69" s="20">
        <v>0</v>
      </c>
      <c r="S69" s="26">
        <v>40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3" si="11">IF(AND(T69=0,AB69=0),"Ok","Issue")</f>
        <v>Ok</v>
      </c>
    </row>
    <row r="70" spans="1:29" x14ac:dyDescent="0.3">
      <c r="A70" s="17" t="s">
        <v>230</v>
      </c>
      <c r="B70" s="20">
        <v>0</v>
      </c>
      <c r="C70" s="20">
        <v>920</v>
      </c>
      <c r="D70" s="20">
        <v>0</v>
      </c>
      <c r="E70" s="20">
        <v>820</v>
      </c>
      <c r="F70" s="20">
        <v>0</v>
      </c>
      <c r="G70" s="20">
        <v>0</v>
      </c>
      <c r="H70" s="20">
        <v>0</v>
      </c>
      <c r="I70" s="20">
        <v>0</v>
      </c>
      <c r="J70" s="26">
        <v>100</v>
      </c>
      <c r="K70" s="27">
        <v>0</v>
      </c>
      <c r="L70" s="20">
        <v>920</v>
      </c>
      <c r="M70" s="20">
        <v>0</v>
      </c>
      <c r="N70" s="20">
        <v>820</v>
      </c>
      <c r="O70" s="20">
        <v>0</v>
      </c>
      <c r="P70" s="20">
        <v>0</v>
      </c>
      <c r="Q70" s="20">
        <v>0</v>
      </c>
      <c r="R70" s="20">
        <v>0</v>
      </c>
      <c r="S70" s="26">
        <v>100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231</v>
      </c>
      <c r="B71" s="20">
        <v>8</v>
      </c>
      <c r="C71" s="20">
        <v>0</v>
      </c>
      <c r="D71" s="20">
        <v>0</v>
      </c>
      <c r="E71" s="20">
        <v>6</v>
      </c>
      <c r="F71" s="20">
        <v>0</v>
      </c>
      <c r="G71" s="20">
        <v>0</v>
      </c>
      <c r="H71" s="20">
        <v>0</v>
      </c>
      <c r="I71" s="20">
        <v>0</v>
      </c>
      <c r="J71" s="26">
        <v>2</v>
      </c>
      <c r="K71" s="27">
        <v>8</v>
      </c>
      <c r="L71" s="20">
        <v>0</v>
      </c>
      <c r="M71" s="20">
        <v>0</v>
      </c>
      <c r="N71" s="20">
        <v>6</v>
      </c>
      <c r="O71" s="20">
        <v>0</v>
      </c>
      <c r="P71" s="20">
        <v>0</v>
      </c>
      <c r="Q71" s="20">
        <v>0</v>
      </c>
      <c r="R71" s="20">
        <v>0</v>
      </c>
      <c r="S71" s="26">
        <v>2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232</v>
      </c>
      <c r="B72" s="20">
        <v>0</v>
      </c>
      <c r="C72" s="20">
        <v>1900</v>
      </c>
      <c r="D72" s="20">
        <v>0</v>
      </c>
      <c r="E72" s="20">
        <v>1610</v>
      </c>
      <c r="F72" s="20">
        <v>0</v>
      </c>
      <c r="G72" s="20">
        <v>0</v>
      </c>
      <c r="H72" s="20">
        <v>0</v>
      </c>
      <c r="I72" s="20">
        <v>0</v>
      </c>
      <c r="J72" s="26">
        <v>290</v>
      </c>
      <c r="K72" s="27">
        <v>0</v>
      </c>
      <c r="L72" s="20">
        <v>1900</v>
      </c>
      <c r="M72" s="20">
        <v>0</v>
      </c>
      <c r="N72" s="20">
        <v>1610</v>
      </c>
      <c r="O72" s="20">
        <v>0</v>
      </c>
      <c r="P72" s="20">
        <v>0</v>
      </c>
      <c r="Q72" s="20">
        <v>0</v>
      </c>
      <c r="R72" s="20">
        <v>0</v>
      </c>
      <c r="S72" s="26">
        <v>290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233</v>
      </c>
      <c r="B73" s="20">
        <v>0</v>
      </c>
      <c r="C73" s="20">
        <v>260</v>
      </c>
      <c r="D73" s="20">
        <v>0</v>
      </c>
      <c r="E73" s="20">
        <v>90</v>
      </c>
      <c r="F73" s="20">
        <v>0</v>
      </c>
      <c r="G73" s="20">
        <v>0</v>
      </c>
      <c r="H73" s="20">
        <v>0</v>
      </c>
      <c r="I73" s="20">
        <v>0</v>
      </c>
      <c r="J73" s="26">
        <v>170</v>
      </c>
      <c r="K73" s="27">
        <v>0</v>
      </c>
      <c r="L73" s="20">
        <v>260</v>
      </c>
      <c r="M73" s="20">
        <v>0</v>
      </c>
      <c r="N73" s="20">
        <v>90</v>
      </c>
      <c r="O73" s="20">
        <v>0</v>
      </c>
      <c r="P73" s="20">
        <v>0</v>
      </c>
      <c r="Q73" s="20">
        <v>0</v>
      </c>
      <c r="R73" s="20">
        <v>0</v>
      </c>
      <c r="S73" s="26">
        <v>170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235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236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237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238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239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240</v>
      </c>
      <c r="B79" s="20">
        <v>32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32</v>
      </c>
      <c r="K79" s="27">
        <v>32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32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241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242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243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244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245</v>
      </c>
      <c r="B84" s="20">
        <v>10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10</v>
      </c>
      <c r="K84" s="27">
        <v>10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10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246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247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248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3" si="12">E87-N87</f>
        <v>0</v>
      </c>
      <c r="X87" s="20">
        <f t="shared" ref="X87:X103" si="13">F87-O87</f>
        <v>0</v>
      </c>
      <c r="Y87" s="20">
        <f t="shared" ref="Y87:Y103" si="14">G87-P87</f>
        <v>0</v>
      </c>
      <c r="Z87" s="20">
        <f t="shared" ref="Z87:Z103" si="15">H87-Q87</f>
        <v>0</v>
      </c>
      <c r="AA87" s="20">
        <f t="shared" ref="AA87:AA103" si="16">I87-R87</f>
        <v>0</v>
      </c>
      <c r="AB87" s="20">
        <f t="shared" ref="AB87:AB103" si="17">J87-S87</f>
        <v>0</v>
      </c>
      <c r="AC87" s="17" t="str">
        <f t="shared" si="11"/>
        <v>Ok</v>
      </c>
    </row>
    <row r="88" spans="1:29" x14ac:dyDescent="0.3">
      <c r="A88" s="17" t="s">
        <v>249</v>
      </c>
      <c r="B88" s="20">
        <v>1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1</v>
      </c>
      <c r="K88" s="27">
        <v>1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1</v>
      </c>
      <c r="T88" s="20">
        <f t="shared" ref="T88:T103" si="18">B88-K88</f>
        <v>0</v>
      </c>
      <c r="U88" s="20">
        <f t="shared" ref="U88:U103" si="19">C88-L88</f>
        <v>0</v>
      </c>
      <c r="V88" s="20">
        <f t="shared" ref="V88:V103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250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251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252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253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254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255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256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257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258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259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260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261</v>
      </c>
      <c r="B100" s="20">
        <v>236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236</v>
      </c>
      <c r="K100" s="27">
        <v>236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236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262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263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ht="15" thickBot="1" x14ac:dyDescent="0.35">
      <c r="A103" s="17" t="s">
        <v>264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0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s="37" customFormat="1" ht="16.2" thickBot="1" x14ac:dyDescent="0.35">
      <c r="A104" s="32" t="s">
        <v>19</v>
      </c>
      <c r="B104" s="33">
        <f>SUM(B4:B103)</f>
        <v>2077</v>
      </c>
      <c r="C104" s="33">
        <f>SUM(C4:C103)</f>
        <v>49878</v>
      </c>
      <c r="D104" s="33">
        <f>SUM(D4:D103)</f>
        <v>0</v>
      </c>
      <c r="E104" s="33">
        <f>SUM(E4:E103)</f>
        <v>45489</v>
      </c>
      <c r="F104" s="33">
        <f>SUM(F4:F103)</f>
        <v>102</v>
      </c>
      <c r="G104" s="33">
        <f>SUM(G4:G103)</f>
        <v>0</v>
      </c>
      <c r="H104" s="33">
        <f>SUM(H4:H103)</f>
        <v>0</v>
      </c>
      <c r="I104" s="33">
        <f>SUM(I4:I103)</f>
        <v>0</v>
      </c>
      <c r="J104" s="34">
        <f>SUM(J4:J103)</f>
        <v>6568</v>
      </c>
      <c r="K104" s="35">
        <f>SUM(K4:K103)</f>
        <v>2077</v>
      </c>
      <c r="L104" s="33">
        <f>SUM(L4:L103)</f>
        <v>49918</v>
      </c>
      <c r="M104" s="33">
        <f>SUM(M4:M103)</f>
        <v>0</v>
      </c>
      <c r="N104" s="33">
        <f>SUM(N4:N103)</f>
        <v>45387</v>
      </c>
      <c r="O104" s="33">
        <f>SUM(O4:O103)</f>
        <v>0</v>
      </c>
      <c r="P104" s="33">
        <f>SUM(P4:P103)</f>
        <v>0</v>
      </c>
      <c r="Q104" s="33">
        <f>SUM(Q4:Q103)</f>
        <v>0</v>
      </c>
      <c r="R104" s="33">
        <f>SUM(R4:R103)</f>
        <v>0</v>
      </c>
      <c r="S104" s="34">
        <f>SUM(S4:S103)</f>
        <v>6608</v>
      </c>
      <c r="T104" s="33">
        <f>SUM(T4:T103)</f>
        <v>0</v>
      </c>
      <c r="U104" s="33">
        <f>SUM(U4:U103)</f>
        <v>-40</v>
      </c>
      <c r="V104" s="33">
        <f>SUM(V4:V103)</f>
        <v>0</v>
      </c>
      <c r="W104" s="33">
        <f>SUM(W4:W103)</f>
        <v>102</v>
      </c>
      <c r="X104" s="33">
        <f>SUM(X4:X103)</f>
        <v>102</v>
      </c>
      <c r="Y104" s="33">
        <f>SUM(Y4:Y103)</f>
        <v>0</v>
      </c>
      <c r="Z104" s="33">
        <f>SUM(Z4:Z103)</f>
        <v>0</v>
      </c>
      <c r="AA104" s="33">
        <f>SUM(AA4:AA103)</f>
        <v>0</v>
      </c>
      <c r="AB104" s="34">
        <f>SUM(AB4:AB103)</f>
        <v>-40</v>
      </c>
      <c r="AC104" s="36"/>
    </row>
  </sheetData>
  <mergeCells count="3">
    <mergeCell ref="B1:J1"/>
    <mergeCell ref="K1:S1"/>
    <mergeCell ref="T1:AB1"/>
  </mergeCells>
  <conditionalFormatting sqref="A99">
    <cfRule type="duplicateValues" dxfId="14" priority="11"/>
  </conditionalFormatting>
  <conditionalFormatting sqref="A82 A95:A98 A16">
    <cfRule type="duplicateValues" dxfId="13" priority="9"/>
  </conditionalFormatting>
  <conditionalFormatting sqref="A69:A81">
    <cfRule type="duplicateValues" dxfId="12" priority="8"/>
  </conditionalFormatting>
  <conditionalFormatting sqref="A56:A68">
    <cfRule type="duplicateValues" dxfId="11" priority="7"/>
  </conditionalFormatting>
  <conditionalFormatting sqref="A43:A55">
    <cfRule type="duplicateValues" dxfId="10" priority="6"/>
  </conditionalFormatting>
  <conditionalFormatting sqref="A30:A42">
    <cfRule type="duplicateValues" dxfId="9" priority="5"/>
  </conditionalFormatting>
  <conditionalFormatting sqref="A17:A29">
    <cfRule type="duplicateValues" dxfId="8" priority="4"/>
  </conditionalFormatting>
  <conditionalFormatting sqref="A83:A94">
    <cfRule type="duplicateValues" dxfId="7" priority="3"/>
  </conditionalFormatting>
  <conditionalFormatting sqref="A5">
    <cfRule type="duplicateValues" dxfId="6" priority="2"/>
  </conditionalFormatting>
  <conditionalFormatting sqref="A6:A15">
    <cfRule type="duplicateValues" dxfId="5" priority="1"/>
  </conditionalFormatting>
  <conditionalFormatting sqref="A4">
    <cfRule type="duplicateValues" dxfId="4" priority="12"/>
  </conditionalFormatting>
  <conditionalFormatting sqref="A104:A1048576 A1:A3">
    <cfRule type="duplicateValues" dxfId="3" priority="32"/>
  </conditionalFormatting>
  <conditionalFormatting sqref="A100:A103">
    <cfRule type="duplicateValues" dxfId="2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2021-01-08T06:07:11Z</dcterms:modified>
</cp:coreProperties>
</file>