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272418-Shakti Agrotech\"/>
    </mc:Choice>
  </mc:AlternateContent>
  <xr:revisionPtr revIDLastSave="0" documentId="13_ncr:1_{22D4B535-988C-40C1-A05E-AA1AD091D87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working'!$A$1:$O$87</definedName>
    <definedName name="_xlnm._FilterDatabase" localSheetId="5" hidden="1">Reco!$A$3:$AC$83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9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AA39" i="4" l="1"/>
  <c r="AA67" i="4"/>
  <c r="Y68" i="4"/>
  <c r="AA82" i="4"/>
  <c r="Y45" i="4"/>
  <c r="Y49" i="4"/>
  <c r="Y53" i="4"/>
  <c r="Y69" i="4"/>
  <c r="AA72" i="4"/>
  <c r="Y73" i="4"/>
  <c r="AA76" i="4"/>
  <c r="Y81" i="4"/>
  <c r="X10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AA5" i="4"/>
  <c r="AA9" i="4"/>
  <c r="AA53" i="4"/>
  <c r="Y54" i="4"/>
  <c r="AA57" i="4"/>
  <c r="Y58" i="4"/>
  <c r="Y66" i="4"/>
  <c r="Y55" i="4"/>
  <c r="X55" i="4"/>
  <c r="AA70" i="4"/>
  <c r="Y79" i="4"/>
  <c r="V21" i="4"/>
  <c r="V25" i="4"/>
  <c r="Z27" i="4"/>
  <c r="X28" i="4"/>
  <c r="X9" i="4"/>
  <c r="Z12" i="4"/>
  <c r="X13" i="4"/>
  <c r="V14" i="4"/>
  <c r="Z16" i="4"/>
  <c r="V18" i="4"/>
  <c r="Z20" i="4"/>
  <c r="X21" i="4"/>
  <c r="Z24" i="4"/>
  <c r="X25" i="4"/>
  <c r="V26" i="4"/>
  <c r="Z28" i="4"/>
  <c r="V30" i="4"/>
  <c r="Z32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67" i="4"/>
  <c r="V71" i="4"/>
  <c r="V75" i="4"/>
  <c r="X78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2" i="4"/>
  <c r="X19" i="4"/>
  <c r="X36" i="4"/>
  <c r="V37" i="4"/>
  <c r="Z50" i="4"/>
  <c r="X51" i="4"/>
  <c r="V52" i="4"/>
  <c r="Z54" i="4"/>
  <c r="Z61" i="4"/>
  <c r="X62" i="4"/>
  <c r="X69" i="4"/>
  <c r="V70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2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X63" i="4"/>
  <c r="Z65" i="4"/>
  <c r="X66" i="4"/>
  <c r="Z68" i="4"/>
  <c r="Y75" i="4"/>
  <c r="Z81" i="4"/>
  <c r="X76" i="4"/>
  <c r="X79" i="4"/>
  <c r="V80" i="4"/>
  <c r="AA81" i="4"/>
  <c r="V82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Z76" i="4"/>
  <c r="Z79" i="4"/>
  <c r="X82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AA36" i="4"/>
  <c r="AA38" i="4"/>
  <c r="AA58" i="4"/>
  <c r="V11" i="4"/>
  <c r="AA32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AA79" i="4"/>
  <c r="X80" i="4"/>
  <c r="Z80" i="4"/>
  <c r="Y77" i="4"/>
  <c r="V79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72" i="4"/>
  <c r="X73" i="4"/>
  <c r="Y74" i="4"/>
  <c r="X75" i="4"/>
  <c r="X77" i="4"/>
  <c r="Y76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42" i="4" s="1"/>
  <c r="H63" i="2"/>
  <c r="W42" i="4" s="1"/>
  <c r="F63" i="2"/>
  <c r="U42" i="4" s="1"/>
  <c r="E63" i="2"/>
  <c r="T42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2" i="2"/>
  <c r="AB19" i="4" s="1"/>
  <c r="H82" i="2"/>
  <c r="W19" i="4" s="1"/>
  <c r="F82" i="2"/>
  <c r="U19" i="4" s="1"/>
  <c r="E82" i="2"/>
  <c r="T19" i="4" s="1"/>
  <c r="M81" i="2"/>
  <c r="AB18" i="4" s="1"/>
  <c r="H81" i="2"/>
  <c r="W18" i="4" s="1"/>
  <c r="F81" i="2"/>
  <c r="U18" i="4" s="1"/>
  <c r="E81" i="2"/>
  <c r="T18" i="4" s="1"/>
  <c r="M80" i="2"/>
  <c r="AB82" i="4" s="1"/>
  <c r="H80" i="2"/>
  <c r="W82" i="4" s="1"/>
  <c r="F80" i="2"/>
  <c r="U82" i="4" s="1"/>
  <c r="E80" i="2"/>
  <c r="T82" i="4" s="1"/>
  <c r="M79" i="2"/>
  <c r="H79" i="2"/>
  <c r="F79" i="2"/>
  <c r="E79" i="2"/>
  <c r="M78" i="2"/>
  <c r="AB81" i="4" s="1"/>
  <c r="H78" i="2"/>
  <c r="W81" i="4" s="1"/>
  <c r="F78" i="2"/>
  <c r="U81" i="4" s="1"/>
  <c r="E78" i="2"/>
  <c r="T81" i="4" s="1"/>
  <c r="M77" i="2"/>
  <c r="AB10" i="4" s="1"/>
  <c r="H77" i="2"/>
  <c r="W10" i="4" s="1"/>
  <c r="F77" i="2"/>
  <c r="U10" i="4" s="1"/>
  <c r="E77" i="2"/>
  <c r="T10" i="4" s="1"/>
  <c r="M76" i="2"/>
  <c r="AB8" i="4" s="1"/>
  <c r="H76" i="2"/>
  <c r="W8" i="4" s="1"/>
  <c r="F76" i="2"/>
  <c r="U8" i="4" s="1"/>
  <c r="E76" i="2"/>
  <c r="T8" i="4" s="1"/>
  <c r="M75" i="2"/>
  <c r="AB9" i="4" s="1"/>
  <c r="H75" i="2"/>
  <c r="W9" i="4" s="1"/>
  <c r="F75" i="2"/>
  <c r="U9" i="4" s="1"/>
  <c r="E75" i="2"/>
  <c r="T9" i="4" s="1"/>
  <c r="M74" i="2"/>
  <c r="AB80" i="4" s="1"/>
  <c r="H74" i="2"/>
  <c r="W80" i="4" s="1"/>
  <c r="F74" i="2"/>
  <c r="U80" i="4" s="1"/>
  <c r="E74" i="2"/>
  <c r="T80" i="4" s="1"/>
  <c r="M73" i="2"/>
  <c r="AB79" i="4" s="1"/>
  <c r="H73" i="2"/>
  <c r="W79" i="4" s="1"/>
  <c r="F73" i="2"/>
  <c r="U79" i="4" s="1"/>
  <c r="E73" i="2"/>
  <c r="T79" i="4" s="1"/>
  <c r="M72" i="2"/>
  <c r="AB68" i="4" s="1"/>
  <c r="H72" i="2"/>
  <c r="W68" i="4" s="1"/>
  <c r="F72" i="2"/>
  <c r="U68" i="4" s="1"/>
  <c r="E72" i="2"/>
  <c r="T68" i="4" s="1"/>
  <c r="M71" i="2"/>
  <c r="AB67" i="4" s="1"/>
  <c r="H71" i="2"/>
  <c r="W67" i="4" s="1"/>
  <c r="F71" i="2"/>
  <c r="U67" i="4" s="1"/>
  <c r="E71" i="2"/>
  <c r="T67" i="4" s="1"/>
  <c r="M70" i="2"/>
  <c r="AB66" i="4" s="1"/>
  <c r="H70" i="2"/>
  <c r="W66" i="4" s="1"/>
  <c r="F70" i="2"/>
  <c r="U66" i="4" s="1"/>
  <c r="E70" i="2"/>
  <c r="T66" i="4" s="1"/>
  <c r="M69" i="2"/>
  <c r="AB78" i="4" s="1"/>
  <c r="H69" i="2"/>
  <c r="W78" i="4" s="1"/>
  <c r="F69" i="2"/>
  <c r="U78" i="4" s="1"/>
  <c r="E69" i="2"/>
  <c r="T78" i="4" s="1"/>
  <c r="M68" i="2"/>
  <c r="AB53" i="4" s="1"/>
  <c r="H68" i="2"/>
  <c r="W53" i="4" s="1"/>
  <c r="F68" i="2"/>
  <c r="U53" i="4" s="1"/>
  <c r="E68" i="2"/>
  <c r="T53" i="4" s="1"/>
  <c r="M67" i="2"/>
  <c r="AB51" i="4" s="1"/>
  <c r="H67" i="2"/>
  <c r="W51" i="4" s="1"/>
  <c r="F67" i="2"/>
  <c r="U51" i="4" s="1"/>
  <c r="E67" i="2"/>
  <c r="T51" i="4" s="1"/>
  <c r="M66" i="2"/>
  <c r="AB47" i="4" s="1"/>
  <c r="H66" i="2"/>
  <c r="W47" i="4" s="1"/>
  <c r="F66" i="2"/>
  <c r="U47" i="4" s="1"/>
  <c r="E66" i="2"/>
  <c r="T47" i="4" s="1"/>
  <c r="M65" i="2"/>
  <c r="AB44" i="4" s="1"/>
  <c r="H65" i="2"/>
  <c r="W44" i="4" s="1"/>
  <c r="F65" i="2"/>
  <c r="U44" i="4" s="1"/>
  <c r="E65" i="2"/>
  <c r="T44" i="4" s="1"/>
  <c r="M64" i="2"/>
  <c r="H64" i="2"/>
  <c r="W43" i="4" s="1"/>
  <c r="F64" i="2"/>
  <c r="E64" i="2"/>
  <c r="T43" i="4" s="1"/>
  <c r="AC47" i="4" l="1"/>
  <c r="AC53" i="4"/>
  <c r="AC66" i="4"/>
  <c r="AC68" i="4"/>
  <c r="AC80" i="4"/>
  <c r="AC8" i="4"/>
  <c r="AC81" i="4"/>
  <c r="AC82" i="4"/>
  <c r="AC19" i="4"/>
  <c r="AC44" i="4"/>
  <c r="AC51" i="4"/>
  <c r="AC78" i="4"/>
  <c r="AC67" i="4"/>
  <c r="AC79" i="4"/>
  <c r="AC9" i="4"/>
  <c r="AC10" i="4"/>
  <c r="AC18" i="4"/>
  <c r="AC42" i="4"/>
  <c r="U72" i="4"/>
  <c r="U64" i="4"/>
  <c r="U63" i="4"/>
  <c r="U65" i="4"/>
  <c r="U69" i="4"/>
  <c r="U6" i="4"/>
  <c r="U25" i="4"/>
  <c r="U30" i="4"/>
  <c r="U33" i="4"/>
  <c r="U35" i="4"/>
  <c r="U32" i="4"/>
  <c r="U37" i="4"/>
  <c r="U40" i="4"/>
  <c r="U41" i="4"/>
  <c r="U46" i="4"/>
  <c r="U49" i="4"/>
  <c r="U52" i="4"/>
  <c r="U57" i="4"/>
  <c r="U75" i="4"/>
  <c r="U58" i="4"/>
  <c r="U39" i="4"/>
  <c r="U5" i="4"/>
  <c r="U12" i="4"/>
  <c r="U16" i="4"/>
  <c r="U14" i="4"/>
  <c r="U17" i="4"/>
  <c r="U24" i="4"/>
  <c r="U23" i="4"/>
  <c r="U26" i="4"/>
  <c r="U29" i="4"/>
  <c r="U43" i="4"/>
  <c r="W72" i="4"/>
  <c r="W64" i="4"/>
  <c r="W63" i="4"/>
  <c r="W65" i="4"/>
  <c r="W69" i="4"/>
  <c r="W6" i="4"/>
  <c r="W25" i="4"/>
  <c r="W30" i="4"/>
  <c r="W33" i="4"/>
  <c r="W35" i="4"/>
  <c r="W32" i="4"/>
  <c r="W37" i="4"/>
  <c r="W40" i="4"/>
  <c r="W41" i="4"/>
  <c r="W46" i="4"/>
  <c r="W49" i="4"/>
  <c r="W52" i="4"/>
  <c r="W57" i="4"/>
  <c r="W75" i="4"/>
  <c r="W58" i="4"/>
  <c r="W39" i="4"/>
  <c r="W5" i="4"/>
  <c r="W12" i="4"/>
  <c r="W16" i="4"/>
  <c r="W14" i="4"/>
  <c r="W17" i="4"/>
  <c r="W24" i="4"/>
  <c r="W23" i="4"/>
  <c r="W26" i="4"/>
  <c r="W29" i="4"/>
  <c r="AB43" i="4"/>
  <c r="AC43" i="4" s="1"/>
  <c r="AB72" i="4"/>
  <c r="AB64" i="4"/>
  <c r="AB63" i="4"/>
  <c r="AB65" i="4"/>
  <c r="AB69" i="4"/>
  <c r="AB6" i="4"/>
  <c r="AB25" i="4"/>
  <c r="AB30" i="4"/>
  <c r="AB33" i="4"/>
  <c r="AB35" i="4"/>
  <c r="AB32" i="4"/>
  <c r="AB37" i="4"/>
  <c r="AB40" i="4"/>
  <c r="AB41" i="4"/>
  <c r="AB46" i="4"/>
  <c r="AB49" i="4"/>
  <c r="AB52" i="4"/>
  <c r="AB57" i="4"/>
  <c r="AB75" i="4"/>
  <c r="AB58" i="4"/>
  <c r="AB39" i="4"/>
  <c r="AB5" i="4"/>
  <c r="AB12" i="4"/>
  <c r="AB16" i="4"/>
  <c r="AB14" i="4"/>
  <c r="AB17" i="4"/>
  <c r="AB24" i="4"/>
  <c r="AB23" i="4"/>
  <c r="AB26" i="4"/>
  <c r="AB29" i="4"/>
  <c r="T60" i="4"/>
  <c r="T61" i="4"/>
  <c r="T62" i="4"/>
  <c r="T70" i="4"/>
  <c r="T21" i="4"/>
  <c r="T76" i="4"/>
  <c r="T77" i="4"/>
  <c r="T34" i="4"/>
  <c r="T31" i="4"/>
  <c r="T38" i="4"/>
  <c r="T73" i="4"/>
  <c r="T45" i="4"/>
  <c r="T50" i="4"/>
  <c r="T48" i="4"/>
  <c r="T74" i="4"/>
  <c r="T55" i="4"/>
  <c r="T56" i="4"/>
  <c r="T54" i="4"/>
  <c r="T59" i="4"/>
  <c r="T7" i="4"/>
  <c r="T11" i="4"/>
  <c r="T13" i="4"/>
  <c r="T15" i="4"/>
  <c r="T20" i="4"/>
  <c r="T22" i="4"/>
  <c r="T71" i="4"/>
  <c r="T27" i="4"/>
  <c r="T28" i="4"/>
  <c r="U60" i="4"/>
  <c r="U61" i="4"/>
  <c r="U62" i="4"/>
  <c r="U70" i="4"/>
  <c r="U21" i="4"/>
  <c r="U76" i="4"/>
  <c r="U77" i="4"/>
  <c r="U34" i="4"/>
  <c r="U31" i="4"/>
  <c r="U38" i="4"/>
  <c r="U73" i="4"/>
  <c r="U45" i="4"/>
  <c r="U50" i="4"/>
  <c r="U48" i="4"/>
  <c r="U74" i="4"/>
  <c r="U55" i="4"/>
  <c r="U56" i="4"/>
  <c r="U54" i="4"/>
  <c r="U59" i="4"/>
  <c r="U7" i="4"/>
  <c r="U11" i="4"/>
  <c r="U13" i="4"/>
  <c r="U15" i="4"/>
  <c r="U20" i="4"/>
  <c r="U22" i="4"/>
  <c r="U71" i="4"/>
  <c r="U27" i="4"/>
  <c r="U28" i="4"/>
  <c r="W60" i="4"/>
  <c r="W61" i="4"/>
  <c r="W62" i="4"/>
  <c r="W70" i="4"/>
  <c r="W21" i="4"/>
  <c r="W76" i="4"/>
  <c r="W77" i="4"/>
  <c r="W34" i="4"/>
  <c r="W31" i="4"/>
  <c r="W38" i="4"/>
  <c r="W73" i="4"/>
  <c r="W45" i="4"/>
  <c r="W50" i="4"/>
  <c r="W48" i="4"/>
  <c r="W74" i="4"/>
  <c r="W55" i="4"/>
  <c r="W56" i="4"/>
  <c r="W54" i="4"/>
  <c r="W59" i="4"/>
  <c r="W7" i="4"/>
  <c r="W11" i="4"/>
  <c r="W13" i="4"/>
  <c r="W15" i="4"/>
  <c r="W20" i="4"/>
  <c r="W22" i="4"/>
  <c r="W71" i="4"/>
  <c r="W27" i="4"/>
  <c r="W28" i="4"/>
  <c r="AB60" i="4"/>
  <c r="AB61" i="4"/>
  <c r="AB62" i="4"/>
  <c r="AB70" i="4"/>
  <c r="AB21" i="4"/>
  <c r="AB76" i="4"/>
  <c r="AB77" i="4"/>
  <c r="AB34" i="4"/>
  <c r="AB31" i="4"/>
  <c r="AB38" i="4"/>
  <c r="AB73" i="4"/>
  <c r="AB45" i="4"/>
  <c r="AB50" i="4"/>
  <c r="AB48" i="4"/>
  <c r="AB74" i="4"/>
  <c r="AB55" i="4"/>
  <c r="AB56" i="4"/>
  <c r="AB54" i="4"/>
  <c r="AB59" i="4"/>
  <c r="AB7" i="4"/>
  <c r="AB11" i="4"/>
  <c r="AB13" i="4"/>
  <c r="AB15" i="4"/>
  <c r="AB20" i="4"/>
  <c r="AB22" i="4"/>
  <c r="AB71" i="4"/>
  <c r="AB27" i="4"/>
  <c r="AB28" i="4"/>
  <c r="T72" i="4"/>
  <c r="AC72" i="4" s="1"/>
  <c r="T64" i="4"/>
  <c r="T63" i="4"/>
  <c r="AC63" i="4" s="1"/>
  <c r="T65" i="4"/>
  <c r="T69" i="4"/>
  <c r="T6" i="4"/>
  <c r="T25" i="4"/>
  <c r="T30" i="4"/>
  <c r="T33" i="4"/>
  <c r="AC33" i="4" s="1"/>
  <c r="T35" i="4"/>
  <c r="T32" i="4"/>
  <c r="AC32" i="4" s="1"/>
  <c r="T37" i="4"/>
  <c r="T40" i="4"/>
  <c r="T41" i="4"/>
  <c r="T46" i="4"/>
  <c r="T49" i="4"/>
  <c r="T52" i="4"/>
  <c r="AC52" i="4" s="1"/>
  <c r="T57" i="4"/>
  <c r="T75" i="4"/>
  <c r="AC75" i="4" s="1"/>
  <c r="T58" i="4"/>
  <c r="T39" i="4"/>
  <c r="T5" i="4"/>
  <c r="T12" i="4"/>
  <c r="T16" i="4"/>
  <c r="T14" i="4"/>
  <c r="AC14" i="4" s="1"/>
  <c r="T17" i="4"/>
  <c r="T24" i="4"/>
  <c r="AC24" i="4" s="1"/>
  <c r="T23" i="4"/>
  <c r="T26" i="4"/>
  <c r="T29" i="4"/>
  <c r="M3" i="2"/>
  <c r="H3" i="2"/>
  <c r="F3" i="2"/>
  <c r="E3" i="2"/>
  <c r="AC23" i="4" l="1"/>
  <c r="AC58" i="4"/>
  <c r="AC37" i="4"/>
  <c r="AC65" i="4"/>
  <c r="AC29" i="4"/>
  <c r="AC5" i="4"/>
  <c r="AC41" i="4"/>
  <c r="AC6" i="4"/>
  <c r="AC12" i="4"/>
  <c r="AC46" i="4"/>
  <c r="AC25" i="4"/>
  <c r="AC17" i="4"/>
  <c r="AC57" i="4"/>
  <c r="AC35" i="4"/>
  <c r="AC64" i="4"/>
  <c r="AC26" i="4"/>
  <c r="AC39" i="4"/>
  <c r="AC40" i="4"/>
  <c r="AC69" i="4"/>
  <c r="AC16" i="4"/>
  <c r="AC49" i="4"/>
  <c r="AC30" i="4"/>
  <c r="AC28" i="4"/>
  <c r="AC20" i="4"/>
  <c r="AC7" i="4"/>
  <c r="AC55" i="4"/>
  <c r="AC45" i="4"/>
  <c r="AC34" i="4"/>
  <c r="AC70" i="4"/>
  <c r="AB36" i="4"/>
  <c r="AC27" i="4"/>
  <c r="AC15" i="4"/>
  <c r="AC59" i="4"/>
  <c r="AC74" i="4"/>
  <c r="AC73" i="4"/>
  <c r="AC77" i="4"/>
  <c r="AC62" i="4"/>
  <c r="AC71" i="4"/>
  <c r="AC13" i="4"/>
  <c r="AC54" i="4"/>
  <c r="AC48" i="4"/>
  <c r="AC38" i="4"/>
  <c r="AC76" i="4"/>
  <c r="AC61" i="4"/>
  <c r="T36" i="4"/>
  <c r="U36" i="4"/>
  <c r="AC22" i="4"/>
  <c r="AC11" i="4"/>
  <c r="AC56" i="4"/>
  <c r="AC50" i="4"/>
  <c r="AC31" i="4"/>
  <c r="AC21" i="4"/>
  <c r="AC60" i="4"/>
  <c r="W36" i="4"/>
  <c r="AC36" i="4" l="1"/>
  <c r="B2" i="6"/>
  <c r="B3" i="6"/>
  <c r="B1" i="6"/>
  <c r="M83" i="2" l="1"/>
  <c r="L83" i="2"/>
  <c r="K83" i="2"/>
  <c r="J83" i="2"/>
  <c r="I83" i="2"/>
  <c r="H83" i="2"/>
  <c r="G83" i="2"/>
  <c r="F83" i="2"/>
  <c r="E83" i="2"/>
  <c r="S83" i="4" l="1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B4" i="4"/>
  <c r="AA4" i="4"/>
  <c r="Z4" i="4"/>
  <c r="Y4" i="4"/>
  <c r="X4" i="4"/>
  <c r="W4" i="4"/>
  <c r="V4" i="4"/>
  <c r="U4" i="4"/>
  <c r="T4" i="4"/>
  <c r="AC4" i="4" l="1"/>
  <c r="V83" i="4"/>
  <c r="Z83" i="4"/>
  <c r="W83" i="4"/>
  <c r="AA83" i="4"/>
  <c r="T83" i="4"/>
  <c r="X83" i="4"/>
  <c r="AB83" i="4"/>
  <c r="U83" i="4"/>
  <c r="Y83" i="4"/>
</calcChain>
</file>

<file path=xl/sharedStrings.xml><?xml version="1.0" encoding="utf-8"?>
<sst xmlns="http://schemas.openxmlformats.org/spreadsheetml/2006/main" count="942" uniqueCount="332">
  <si>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</si>
  <si>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</si>
  <si>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</si>
  <si>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</si>
  <si>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</si>
  <si>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</si>
  <si>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</si>
  <si>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</si>
  <si>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</si>
  <si>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</si>
  <si>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</si>
  <si>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</si>
  <si>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</si>
  <si>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</si>
  <si>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</si>
  <si>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</si>
  <si>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</si>
  <si>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</si>
  <si>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</si>
  <si>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</si>
  <si>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</si>
  <si>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</si>
  <si>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</si>
  <si>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</si>
  <si>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</si>
  <si>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</si>
  <si>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</si>
  <si>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</si>
  <si>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</si>
  <si>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</si>
  <si>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</si>
  <si>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</si>
  <si>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</si>
  <si>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</si>
  <si>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</si>
  <si>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</si>
  <si>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</si>
  <si>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</si>
  <si>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</si>
  <si>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</si>
  <si>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</si>
  <si>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</si>
  <si>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</si>
  <si>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</si>
  <si>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</si>
  <si>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</si>
  <si>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</si>
  <si>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</si>
  <si>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</si>
  <si>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</si>
  <si>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</si>
  <si>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</si>
  <si>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</si>
  <si>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</si>
  <si>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</si>
  <si>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</si>
  <si>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</si>
  <si>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</si>
  <si>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</si>
  <si>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SHAKTI AGROTECH</t>
  </si>
  <si>
    <t>1301, Cherital Ward Main Road</t>
  </si>
  <si>
    <t>Near Parijat Building</t>
  </si>
  <si>
    <t>Jabalpur</t>
  </si>
  <si>
    <t>BAYER BIOSCIENCE</t>
  </si>
  <si>
    <t>Stock Category Summary</t>
  </si>
  <si>
    <t>1-Apr-2020 to 30-Nov-2020</t>
  </si>
  <si>
    <t>JAI MATA DI</t>
  </si>
  <si>
    <t>ADMIRE  150.GM</t>
  </si>
  <si>
    <t>ADMIRE   2.GM</t>
  </si>
  <si>
    <t>ADMIRE  30.GM</t>
  </si>
  <si>
    <t>ADMIRE  75.GM</t>
  </si>
  <si>
    <t>ADORA  100.ML</t>
  </si>
  <si>
    <t>ADORA 10.ML</t>
  </si>
  <si>
    <t>ADORA 1.LTR</t>
  </si>
  <si>
    <t>ADORA  200.ML</t>
  </si>
  <si>
    <t>ADORA  500.ML</t>
  </si>
  <si>
    <t>ADORA  50.ML</t>
  </si>
  <si>
    <t>ADORA  80.ML</t>
  </si>
  <si>
    <t>ALANTO 100.ML</t>
  </si>
  <si>
    <t>ALANTO 250.ML</t>
  </si>
  <si>
    <t>ALIETTE  100.GM</t>
  </si>
  <si>
    <t>ALIETTE  1.KG</t>
  </si>
  <si>
    <t>ALIETTE 250.GM</t>
  </si>
  <si>
    <t>ALIETTE 500.GM</t>
  </si>
  <si>
    <t>ANTRACOL  1.KG</t>
  </si>
  <si>
    <t>ATLANTIS  160.ML</t>
  </si>
  <si>
    <t>CONFIDOR    100.ML</t>
  </si>
  <si>
    <t>CONFIDOR  500.ML</t>
  </si>
  <si>
    <t>CONFIDOR    50.ML</t>
  </si>
  <si>
    <t>CONFIDORE   250.ML</t>
  </si>
  <si>
    <t>CRUISER   5.GM</t>
  </si>
  <si>
    <t>DECIS  100.ML</t>
  </si>
  <si>
    <t>DHAN DHANI HY BAYER 3.KG</t>
  </si>
  <si>
    <t>DHAN HY 6444 BAYER  3.KG</t>
  </si>
  <si>
    <t>DHAN HY 6444 GOLD BAYER  3.KG</t>
  </si>
  <si>
    <t>DHAN HY BOLD  BAYER 3.KG</t>
  </si>
  <si>
    <t>DITHANE M 45 1.KG</t>
  </si>
  <si>
    <t>ETHREL  BAYER   100.ML</t>
  </si>
  <si>
    <t>FAME  100.ML</t>
  </si>
  <si>
    <t>FAME  10.ML</t>
  </si>
  <si>
    <t>FAME   250.ML</t>
  </si>
  <si>
    <t>FAME BAYER   50.ML</t>
  </si>
  <si>
    <t>FITREST  100.GM</t>
  </si>
  <si>
    <t>FITREST  250.GM</t>
  </si>
  <si>
    <t>FITREST 50.GM</t>
  </si>
  <si>
    <t>FOLICURE   100.ML</t>
  </si>
  <si>
    <t>FOLICURE  1.LTR</t>
  </si>
  <si>
    <t>FOLICURE 250.ML</t>
  </si>
  <si>
    <t>FOLICURE  500.ML</t>
  </si>
  <si>
    <t>FOOST 250.GM</t>
  </si>
  <si>
    <t>FOOST  500.GM</t>
  </si>
  <si>
    <t>GAUCHO   1.LTR</t>
  </si>
  <si>
    <t>GAUCHO  50.ML</t>
  </si>
  <si>
    <t>GAUHO  50.ML</t>
  </si>
  <si>
    <t>GLAMORE   100.GM</t>
  </si>
  <si>
    <t>LAUDIS 115.ML</t>
  </si>
  <si>
    <t>LIAKO  100.ML</t>
  </si>
  <si>
    <t>LIAKO   50.ML</t>
  </si>
  <si>
    <t>LUCIFER  160.GM</t>
  </si>
  <si>
    <t>MELODY DUO 400.GM</t>
  </si>
  <si>
    <t>NATIVO   100.GM</t>
  </si>
  <si>
    <t>NATIVO 10.GM</t>
  </si>
  <si>
    <t>NATIVO  1.KG</t>
  </si>
  <si>
    <t>NATIVO  250.GM</t>
  </si>
  <si>
    <t>NATIVO 500.GM</t>
  </si>
  <si>
    <t>OBERAN  100.ML</t>
  </si>
  <si>
    <t>OBERON 1.LTR</t>
  </si>
  <si>
    <t>OBERON  200.ML</t>
  </si>
  <si>
    <t>OBERON  500.ML</t>
  </si>
  <si>
    <t>PLANOFIX  100.ML</t>
  </si>
  <si>
    <t>PLANOFIX   250.ML</t>
  </si>
  <si>
    <t>RAXIL    100.GM</t>
  </si>
  <si>
    <t>RAXIL EASY  100.ML</t>
  </si>
  <si>
    <t>REAGENT  25.KG</t>
  </si>
  <si>
    <t>REGENT 100.ML</t>
  </si>
  <si>
    <t>REGENT 1.LTR</t>
  </si>
  <si>
    <t>REGENT 250.ML</t>
  </si>
  <si>
    <t>REGENT 500.ML</t>
  </si>
  <si>
    <t>REGENT   5.KG</t>
  </si>
  <si>
    <t>REGENT ULTRA  4.KG</t>
  </si>
  <si>
    <t>SECTIN  600.GM</t>
  </si>
  <si>
    <t>SENCOR   100.GM</t>
  </si>
  <si>
    <t>SEVIN 50%    100.GM</t>
  </si>
  <si>
    <t>SEVIN  500.GM</t>
  </si>
  <si>
    <t>SOLOMAN  1.LTR</t>
  </si>
  <si>
    <t>SOLOMAN  500.ML</t>
  </si>
  <si>
    <t>SOLOMON  100.ML</t>
  </si>
  <si>
    <t>SOLOMON  250.ML</t>
  </si>
  <si>
    <t>SPINTOR SC495    75.ML</t>
  </si>
  <si>
    <t>TOPSTAR 100.GM</t>
  </si>
  <si>
    <t>VELUM PRIME 500.ML</t>
  </si>
  <si>
    <t>WHIP SUPER  100.ML</t>
  </si>
  <si>
    <t>WHIP SUPER 1.LTR</t>
  </si>
  <si>
    <t>WHIP SUPER 250.ML</t>
  </si>
  <si>
    <t>WHIP SUPER 500.ML</t>
  </si>
  <si>
    <t>X CONFIDOR  100.ML</t>
  </si>
  <si>
    <t>X CONFIDOR    50.ML</t>
  </si>
  <si>
    <t>XCRUISER 5.GM</t>
  </si>
  <si>
    <t>X PLANOFIX  100.ML</t>
  </si>
  <si>
    <t>X Sevin   100.Gm</t>
  </si>
  <si>
    <t>X WHIP SUPER  100.ML</t>
  </si>
  <si>
    <t>X WHIP SUPER 1.LTR</t>
  </si>
  <si>
    <t>X WHIP SUPER 250.ML</t>
  </si>
  <si>
    <t>Stock and Sales FOR THE PERIOD 01-Apr-2020 TO 30-Nov-2020</t>
  </si>
  <si>
    <t>DISTRIBUTOR:Shakti Agrotech,</t>
  </si>
  <si>
    <t>Shakti Agrotech</t>
  </si>
  <si>
    <t>ADORA (T) SC100 20X200ML BOT IN</t>
  </si>
  <si>
    <t>ADORA (T) SC100 4X1L BOT IN</t>
  </si>
  <si>
    <t>ADORA (T) SC100 8X500ML BOT IN</t>
  </si>
  <si>
    <t>ALANTO (T) SC240 40X250ML BOT IN</t>
  </si>
  <si>
    <t>ALANTO (T) SC240 50X100ML BOT IN</t>
  </si>
  <si>
    <t>ALIETTE WP80 10X1KG BAG IN</t>
  </si>
  <si>
    <t>ALIETTE WP80 20X250GR BAG IN</t>
  </si>
  <si>
    <t>ALIETTE WP80 20X500GR BAG IN</t>
  </si>
  <si>
    <t>ALIETTE WP80 40X100GR BAG IN</t>
  </si>
  <si>
    <t>ANTRACOL (T) WP70 10X1KG BAG IN</t>
  </si>
  <si>
    <t>ARIZE 6444 GOLD LOC 10X3KG BAG IN</t>
  </si>
  <si>
    <t>ARIZE BOLD LOC 10X3KG BAG IN</t>
  </si>
  <si>
    <t>ATLANTIS KL3 6 15X160GR BOT IN</t>
  </si>
  <si>
    <t>CONFIDOR (T) SL200 100X50ML BOT IN</t>
  </si>
  <si>
    <t>CONFIDOR (T) SL200 20X250ML BOT IN</t>
  </si>
  <si>
    <t>CONFIDOR (T) SL200 20X500ML BOT IN</t>
  </si>
  <si>
    <t>CONFIDOR (T) SL200 50X100ML BOT IN</t>
  </si>
  <si>
    <t>ETHREL SL39 50X100ML BOT IN</t>
  </si>
  <si>
    <t>FAME (T) SC480 10X(20X10ML) BOT IN</t>
  </si>
  <si>
    <t>FAME (T) SC480 20X100ML BOT IN</t>
  </si>
  <si>
    <t>FAME (T) SC480 40X50ML BOT IN</t>
  </si>
  <si>
    <t>FAME (T) SC480 8X250ML BOT IN</t>
  </si>
  <si>
    <t>FITREST SG5 40X100GR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</si>
  <si>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</si>
  <si>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</si>
  <si>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</si>
  <si>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</si>
  <si>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</si>
  <si>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</si>
  <si>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2X(5X1L) BOT IN</t>
  </si>
  <si>
    <t>GAUCHO FS600 100X50ML BOT IN</t>
  </si>
  <si>
    <t>GAUCHO FS600 50X100ML BOT IN</t>
  </si>
  <si>
    <t>LAUDIS SC630 8X115ML BOT IN</t>
  </si>
  <si>
    <t>MELODY DUO WP66 8 10X400GR BAG IN</t>
  </si>
  <si>
    <t>NATIVO WG75 10X1KG BAG IN</t>
  </si>
  <si>
    <t>NATIVO WG75 20X(10X10GR) BAG IN</t>
  </si>
  <si>
    <t>NATIVO WG75 20X500GR BAG IN</t>
  </si>
  <si>
    <t>NATIVO WG75 40X250GR BAG IN</t>
  </si>
  <si>
    <t>NATIVO WG75 50X100GR BAG IN</t>
  </si>
  <si>
    <t>OBERON (T) SC240 10X1L BOT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</si>
  <si>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</si>
  <si>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</si>
  <si>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</si>
  <si>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</si>
  <si>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</si>
  <si>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RAXIL EASY FS60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</si>
  <si>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</si>
  <si>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</si>
  <si>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</si>
  <si>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</si>
  <si>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GR0 3 4X5KG BAG IN</t>
  </si>
  <si>
    <t>REGENT ULTRA GR0 6 5X4KG BAG IN</t>
  </si>
  <si>
    <t>SENCOR WP70 60X100GR BAG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</si>
  <si>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</si>
  <si>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</si>
  <si>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</si>
  <si>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</si>
  <si>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</si>
  <si>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VELUM PRIME SC400 20X500ML BOT IN</t>
  </si>
  <si>
    <t>WHIPSUPER (T) EC90 10X1L BOT IN</t>
  </si>
  <si>
    <t>WHIPSUPER (T) EC90 20X500ML BOT IN</t>
  </si>
  <si>
    <t>WHIPSUPER (T) EC90 40X250ML BOT IN</t>
  </si>
  <si>
    <t>WHIPSUPER (T) EC90 50X100ML BOT IN</t>
  </si>
  <si>
    <t>DECIS EC 28 50X100ML BOT IN</t>
  </si>
  <si>
    <t>SECTIN WG60 20X600GR BAG IN</t>
  </si>
  <si>
    <t>GRANDTOTAL</t>
  </si>
  <si>
    <t>New</t>
  </si>
  <si>
    <t>LUCIFER (T) WP15 25X160GR BAG IN</t>
  </si>
  <si>
    <t>RAXIL (T) DS2 5X(10X100GR) BAG IN</t>
  </si>
  <si>
    <t>REGENT GR0 3 1X25KG BOX WW</t>
  </si>
  <si>
    <t>FITREST SG5 16X250GR BOT IN</t>
  </si>
  <si>
    <t>FITREST SG5 80X50GR BOT IN</t>
  </si>
  <si>
    <t>TOPSTAR (T) WP80 4X(10X100GR) BOX IN</t>
  </si>
  <si>
    <t>ADORA (T) SC100 50X100ML BOT IN</t>
  </si>
  <si>
    <t>ADORA (T) SC100 100X10ML BOT IN</t>
  </si>
  <si>
    <t>ADORA (T) SC100 50X50ML BOT IN</t>
  </si>
  <si>
    <t>ARIZE 6444 LOC 10X3KG BAG IN</t>
  </si>
  <si>
    <t>Generated on 12/21/2020 6:39:48 AM</t>
  </si>
  <si>
    <t>Zylem Report -  01-Apr-2020 TO 30-Nov-2020</t>
  </si>
  <si>
    <t>Dealer Report -   01-Apr-2020 TO 30-Nov-2020</t>
  </si>
  <si>
    <t>ADMIRE 150.GM-pcs.</t>
  </si>
  <si>
    <t>ADMIRE 2.GM-pcs.</t>
  </si>
  <si>
    <t>ADMIRE 30.GM-pcs.</t>
  </si>
  <si>
    <t>ADMIRE 75.GM-pcs.</t>
  </si>
  <si>
    <t>ADORA 100.ML-pcs.</t>
  </si>
  <si>
    <t>ADORA 10.ML-pcs.</t>
  </si>
  <si>
    <t>ADORA 1.LTR-pcs.</t>
  </si>
  <si>
    <t>ADORA 200.ML-pcs.</t>
  </si>
  <si>
    <t>ADORA 500.ML-pcs.</t>
  </si>
  <si>
    <t>ADORA 50.ML-pcs.</t>
  </si>
  <si>
    <t>ADORA 80.ML-pcs.</t>
  </si>
  <si>
    <t>ALANTO 100.ML-pcs.</t>
  </si>
  <si>
    <t>ALANTO 250.ML-pcs.</t>
  </si>
  <si>
    <t>ALIETTE 100.GM-pcs.</t>
  </si>
  <si>
    <t>ALIETTE 1.KG-pcs.</t>
  </si>
  <si>
    <t>ALIETTE 250.GM-pcs.</t>
  </si>
  <si>
    <t>ALIETTE 500.GM-pcs.</t>
  </si>
  <si>
    <t>ANTRACOL 1.KG-pcs.</t>
  </si>
  <si>
    <t>ATLANTIS 160.ML-pcs.</t>
  </si>
  <si>
    <t>CONFIDOR 100.ML-pcs.</t>
  </si>
  <si>
    <t>CONFIDOR 500.ML-pcs.</t>
  </si>
  <si>
    <t>CONFIDOR 50.ML-pcs.</t>
  </si>
  <si>
    <t>CONFIDORE 250.ML-pcs.</t>
  </si>
  <si>
    <t>CRUISER 5.GM-pcs.</t>
  </si>
  <si>
    <t>DECIS 100.ML-pcs.</t>
  </si>
  <si>
    <t>DHAN DHANI HY BAYER 3.KG-pcs.</t>
  </si>
  <si>
    <t>DHAN HY 6444 BAYER 3.KG-pcs.</t>
  </si>
  <si>
    <t>DHAN HY 6444 GOLD BAYER 3.KG-pcs.</t>
  </si>
  <si>
    <t>DHAN HY BOLD BAYER 3.KG-pcs.</t>
  </si>
  <si>
    <t>DITHANE M 45 1.KG-pcs.</t>
  </si>
  <si>
    <t>ETHREL BAYER 100.ML-pcs.</t>
  </si>
  <si>
    <t>FAME 100.ML-pcs.</t>
  </si>
  <si>
    <t>FAME 10.ML-pcs.</t>
  </si>
  <si>
    <t>FAME 250.ML-pcs.</t>
  </si>
  <si>
    <t>FAME BAYER 50.ML-pcs.</t>
  </si>
  <si>
    <t>FITREST 100.GM-pcs.</t>
  </si>
  <si>
    <t>FITREST 250.GM-pcs.</t>
  </si>
  <si>
    <t>FITREST 50.GM-pcs.</t>
  </si>
  <si>
    <t>FOLICURE 100.ML-pcs.</t>
  </si>
  <si>
    <t>FOLICURE 1.LTR-pcs.</t>
  </si>
  <si>
    <t>FOLICURE 250.ML-pcs.</t>
  </si>
  <si>
    <t>FOLICURE 500.ML-pcs.</t>
  </si>
  <si>
    <t>FOOST 250.GM-pcs.</t>
  </si>
  <si>
    <t>FOOST 500.GM-pcs.</t>
  </si>
  <si>
    <t>GAUCHO 1.LTR-pcs.</t>
  </si>
  <si>
    <t>GAUCHO 50.ML-pcs.</t>
  </si>
  <si>
    <t>GAUHO 50.ML-pcs.</t>
  </si>
  <si>
    <t>GLAMORE 100.GM-pcs.</t>
  </si>
  <si>
    <t>LAUDIS 115.ML-pcs.</t>
  </si>
  <si>
    <t>LIAKO 100.ML-pcs.</t>
  </si>
  <si>
    <t>LIAKO 50.ML-pcs.</t>
  </si>
  <si>
    <t>LUCIFER 160.GM-pcs.</t>
  </si>
  <si>
    <t>MELODY DUO 400.GM-pcs.</t>
  </si>
  <si>
    <t>NATIVO 100.GM-pcs.</t>
  </si>
  <si>
    <t>NATIVO 10.GM-pcs.</t>
  </si>
  <si>
    <t>NATIVO 1.KG-pcs.</t>
  </si>
  <si>
    <t>NATIVO 250.GM-pcs.</t>
  </si>
  <si>
    <t>NATIVO 500.GM-pcs.</t>
  </si>
  <si>
    <t>OBERAN 100.ML-pcs.</t>
  </si>
  <si>
    <t>OBERON 1.LTR-pcs.</t>
  </si>
  <si>
    <t>OBERON 200.ML-pcs.</t>
  </si>
  <si>
    <t>OBERON 500.ML-pcs.</t>
  </si>
  <si>
    <t>PLANOFIX 100.ML-pcs.</t>
  </si>
  <si>
    <t>PLANOFIX 250.ML-pcs.</t>
  </si>
  <si>
    <t>RAXIL 100.GM-pcs.</t>
  </si>
  <si>
    <t>RAXIL EASY 100.ML-pcs.</t>
  </si>
  <si>
    <t>REAGENT 25.KG-pcs.</t>
  </si>
  <si>
    <t>REGENT 100.ML-pcs.</t>
  </si>
  <si>
    <t>REGENT 1.LTR-ltr.</t>
  </si>
  <si>
    <t>REGENT 250.ML-pcs.</t>
  </si>
  <si>
    <t>REGENT 500.ML-pcs.</t>
  </si>
  <si>
    <t>REGENT 5.KG-pcs.</t>
  </si>
  <si>
    <t>REGENT ULTRA 4.KG-pcs.</t>
  </si>
  <si>
    <t>SECTIN 600.GM-pcs.</t>
  </si>
  <si>
    <t>SENCOR 100.GM-pcs.</t>
  </si>
  <si>
    <t>SOLOMAN 1.LTR-pcs.</t>
  </si>
  <si>
    <t>SOLOMAN 500.ML-pcs.</t>
  </si>
  <si>
    <t>SOLOMON 100.ML-pcs.</t>
  </si>
  <si>
    <t>SOLOMON 250.ML-pcs.</t>
  </si>
  <si>
    <t>SPINTOR SC495 75.ML-pcs.</t>
  </si>
  <si>
    <t>TOPSTAR 100.GM-pcs.</t>
  </si>
  <si>
    <t>VELUM PRIME 500.ML-pcs.</t>
  </si>
  <si>
    <t>WHIP SUPER 100.ML-pcs.</t>
  </si>
  <si>
    <t>WHIP SUPER 1.LTR-pcs.</t>
  </si>
  <si>
    <t>WHIP SUPER 250.ML-pcs.</t>
  </si>
  <si>
    <t>WHIP SUPER 500.ML-pcs.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</si>
</sst>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.00"/>
    <numFmt numFmtId="174" formatCode="&quot;&quot;0&quot; Pcs.&quot;"/>
    <numFmt numFmtId="175" formatCode="&quot;&quot;0.000&quot; Ltr.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1" applyNumberFormat="0" applyAlignment="0" applyProtection="0"/>
    <xf numFmtId="0" fontId="24" fillId="10" borderId="32" applyNumberFormat="0" applyAlignment="0" applyProtection="0"/>
    <xf numFmtId="0" fontId="25" fillId="10" borderId="31" applyNumberFormat="0" applyAlignment="0" applyProtection="0"/>
    <xf numFmtId="0" fontId="26" fillId="0" borderId="33" applyNumberFormat="0" applyFill="0" applyAlignment="0" applyProtection="0"/>
    <xf numFmtId="0" fontId="27" fillId="11" borderId="34" applyNumberFormat="0" applyAlignment="0" applyProtection="0"/>
    <xf numFmtId="0" fontId="28" fillId="0" borderId="0" applyNumberFormat="0" applyFill="0" applyBorder="0" applyAlignment="0" applyProtection="0"/>
    <xf numFmtId="0" fontId="15" fillId="12" borderId="35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7" fillId="0" borderId="22" xfId="0" applyNumberFormat="1" applyFont="1" applyBorder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Border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vertical="top"/>
    </xf>
    <xf numFmtId="174" fontId="7" fillId="0" borderId="23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6" fontId="7" fillId="0" borderId="23" xfId="0" applyNumberFormat="1" applyFont="1" applyBorder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174" fontId="7" fillId="0" borderId="22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67" fontId="7" fillId="0" borderId="0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66" fontId="12" fillId="0" borderId="0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175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4" fontId="6" fillId="0" borderId="27" xfId="0" applyNumberFormat="1" applyFont="1" applyBorder="1" applyAlignment="1">
      <alignment horizontal="right" vertical="top"/>
    </xf>
    <xf numFmtId="166" fontId="31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center" vertical="top" wrapText="1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2" fillId="3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6.498689004628" createdVersion="6" refreshedVersion="6" minRefreshableVersion="3" recordCount="86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-1661" maxValue="511"/>
    </cacheField>
    <cacheField name="Opening Balance Rate" numFmtId="0">
      <sharedItems containsString="0" containsBlank="1" containsNumber="1" minValue="17.68" maxValue="5613.76"/>
    </cacheField>
    <cacheField name="Opening Balance Value" numFmtId="0">
      <sharedItems containsString="0" containsBlank="1" containsNumber="1" minValue="-863814.79" maxValue="77586.67"/>
    </cacheField>
    <cacheField name="Inwards Quantity" numFmtId="0">
      <sharedItems containsString="0" containsBlank="1" containsNumber="1" containsInteger="1" minValue="4" maxValue="11468"/>
    </cacheField>
    <cacheField name="Inwards Rate" numFmtId="0">
      <sharedItems containsString="0" containsBlank="1" containsNumber="1" minValue="17.829999999999998" maxValue="5573.17"/>
    </cacheField>
    <cacheField name="Inwards Value" numFmtId="0">
      <sharedItems containsString="0" containsBlank="1" containsNumber="1" minValue="5650" maxValue="11055840"/>
    </cacheField>
    <cacheField name="Outwards Quantity" numFmtId="0">
      <sharedItems containsString="0" containsBlank="1" containsNumber="1" containsInteger="1" minValue="3" maxValue="11483"/>
    </cacheField>
    <cacheField name="Outwards Rate" numFmtId="0">
      <sharedItems containsString="0" containsBlank="1" containsNumber="1" minValue="20.059999999999999" maxValue="5618.3"/>
    </cacheField>
    <cacheField name="Outwards Value" numFmtId="0">
      <sharedItems containsString="0" containsBlank="1" containsNumber="1" minValue="418.98" maxValue="9167680"/>
    </cacheField>
    <cacheField name="Closing Balance Quantity" numFmtId="0">
      <sharedItems containsString="0" containsBlank="1" containsNumber="1" containsInteger="1" minValue="-1638" maxValue="824"/>
    </cacheField>
    <cacheField name="Closing Balance Rate" numFmtId="0">
      <sharedItems containsString="0" containsBlank="1" containsNumber="1" minValue="17.8" maxValue="5573.87"/>
    </cacheField>
    <cacheField name="Closing Balance Value" numFmtId="0">
      <sharedItems containsString="0" containsBlank="1" containsNumber="1" minValue="-838608.67" maxValue="97079.32"/>
    </cacheField>
    <cacheField name="Combi Name" numFmtId="165">
      <sharedItems/>
    </cacheField>
    <cacheField name="Master Name" numFmtId="164">
      <sharedItems count="191">
        <s v="ADMIRE (T) WG70 30X150GR BOT IN"/>
        <s v="ADMIRE WG70 125X(8X2GR) BAG IN"/>
        <s v="ADMIRE (T) WG70 150X30GR BOT IN"/>
        <s v="ADMIRE (T) WG70 60X75GR BOT IN"/>
        <s v="ADORA (T) SC100 50X100ML BOT IN"/>
        <s v="ADORA (T) SC100 100X10ML BOT IN"/>
        <s v="ADORA (T) SC100 4X1L BOT IN"/>
        <s v="ADORA (T) SC100 20X200ML BOT IN"/>
        <s v="ADORA (T) SC100 8X500ML BOT IN"/>
        <s v="ADORA (T) SC100 50X50ML BOT IN"/>
        <s v="New"/>
        <s v="ALANTO (T) SC240 50X100ML BOT IN"/>
        <s v="ALANTO (T) SC240 40X250ML BOT IN"/>
        <s v="ALIETTE WP80 40X100GR BAG IN"/>
        <s v="ALIETTE WP80 10X1KG BAG IN"/>
        <s v="ALIETTE WP80 20X250GR BAG IN"/>
        <s v="ALIETTE WP80 20X500GR BAG IN"/>
        <s v="ANTRACOL (T) WP70 10X1KG BAG IN"/>
        <s v="ATLANTIS KL3 6 15X160GR BOT IN"/>
        <s v="CONFIDOR (T) SL200 50X100ML BOT IN"/>
        <s v="CONFIDOR (T) SL200 20X500ML BOT IN"/>
        <s v="CONFIDOR (T) SL200 100X50ML BOT IN"/>
        <s v="CONFIDOR (T) SL200 20X250ML BOT IN"/>
        <s v="DECIS EC 28 50X100ML BOT IN"/>
        <s v="ARIZE 6444 LOC 10X3KG BAG IN"/>
        <s v="ARIZE 6444 GOLD LOC 10X3KG BAG IN"/>
        <s v="ARIZE BOLD LOC 10X3KG BAG IN"/>
        <s v="ETHREL SL39 50X100ML BOT IN"/>
        <s v="FAME (T) SC480 20X100ML BOT IN"/>
        <s v="FAME (T) SC480 10X(20X10ML) BOT IN"/>
        <s v="FAME (T) SC480 8X250ML BOT IN"/>
        <s v="FAME (T) SC480 40X50ML BOT IN"/>
        <s v="FITREST SG5 40X100GR BOT IN"/>
        <s v="FITREST SG5 16X250GR BOT IN"/>
        <s v="FITREST SG5 80X50GR BOT IN"/>
        <s v="FOLICUR (T) EC250 50X100ML BOT IN"/>
        <s v="FOLICUR (T) EC250 10X1L BOT IN"/>
        <s v="FOLICUR (T) EC250 40X250ML BOT IN"/>
        <s v="FOLICUR (T) EC250 20X500ML BOT IN"/>
        <s v="FOOST WP50 20X250G BAG IN"/>
        <s v="FOOST WP50 24X500G BAG IN"/>
        <s v="GAUCHO FS600 2X(5X1L) BOT IN"/>
        <s v="GAUCHO FS600 100X50ML BOT IN"/>
        <s v="GAUCHO FS600 50X100ML BOT IN"/>
        <s v="LAUDIS SC630 8X115ML BOT IN"/>
        <s v="LUCIFER (T) WP15 25X160GR BAG IN"/>
        <s v="MELODY DUO WP66 8 10X400GR BAG IN"/>
        <s v="NATIVO WG75 50X100GR BAG IN"/>
        <s v="NATIVO WG75 20X(10X10GR) BAG IN"/>
        <s v="NATIVO WG75 10X1KG BAG IN"/>
        <s v="NATIVO WG75 40X250GR BAG IN"/>
        <s v="NATIVO WG75 20X500GR BAG IN"/>
        <s v="OBERON (T) SC240 50X100ML BOT IN"/>
        <s v="OBERON (T) SC240 10X1L BOT IN"/>
        <s v="OBERON (T) SC240 40X200ML BOT IN"/>
        <s v="OBERON (T) SC240 20X500ML BOT IN"/>
        <s v="PLANOFIX SL4 5 50X100ML BOT IN"/>
        <s v="PLANOFIX SL4 5 40X250ML BOT IN"/>
        <s v="RAXIL (T) DS2 5X(10X100GR) BAG IN"/>
        <s v="RAXIL EASY FS60 50X100ML BOT IN"/>
        <s v="REGENT GR0 3 1X25KG BOX WW"/>
        <s v="REGENT (T) SC50 50X100ML BOT IN"/>
        <s v="REGENT (T) SC50 10X1L BOT IN"/>
        <s v="REGENT (T) SC50 20X250ML BOT IN"/>
        <s v="REGENT (T) SC50 20X500ML BOT IN"/>
        <s v="REGENT GR0 3 4X5KG BAG IN"/>
        <s v="REGENT ULTRA GR0 6 5X4KG BAG IN"/>
        <s v="SECTIN WG60 20X600GR BAG IN"/>
        <s v="SENCOR WP70 60X100GR BAG IN"/>
        <s v="SOLOMON OD300 10X1L BOT IN"/>
        <s v="SOLOMON OD300 20X500ML BOT IN"/>
        <s v="SOLOMON OD300 50X100ML BOT IN"/>
        <s v="SOLOMON OD300 40X250ML BOT IN"/>
        <s v="SPINTOR SC495 20X75ML BOT IN"/>
        <s v="TOPSTAR (T) WP80 4X(10X100GR) BOX IN"/>
        <s v="VELUM PRIME SC400 20X500ML BOT IN"/>
        <s v="WHIPSUPER (T) EC90 50X100ML BOT IN"/>
        <s v="WHIPSUPER (T) EC90 10X1L BOT IN"/>
        <s v="WHIPSUPER (T) EC90 40X250ML BOT IN"/>
        <s v="WHIPSUPER (T) EC90 20X500ML BOT IN"/>
        <s v="SECTIN WG60 50X100GR BAG IN" u="1"/>
        <s v="PROFILER WG71 11 20X250GR BAG IN" u="1"/>
        <s v="EMESTO PRIME FS240 40X250ML BOT IN" u="1"/>
        <s v="EMESTO PRIME FS240 50X100ML BOT IN" u="1"/>
        <s v="PLANOFIX SL45 10X1L BOT IN" u="1"/>
        <s v="BELT EXPERT SC480 100X50ML BOT IN" u="1"/>
        <s v="BELT EXPERT SC480 40X250ML BOT IN" u="1"/>
        <s v="BELT EXPERT SC480 50X100ML BOT IN" u="1"/>
        <s v="EVERGOL XTEND FS308 50X100ML BOT IN" u="1"/>
        <s v="SIMBOLA (T) SG20 10X1KG BOT IN" u="1"/>
        <s v="RICESTAR EC69 20X500ML BOT IN" u="1"/>
        <s v="NATIVO WG75 100X50GR BAG IN" u="1"/>
        <s v="ALION PLUS SC560 4X5L BOT IN" u="1"/>
        <e v="#N/A" u="1"/>
        <s v="CONFIDOR SUPER (T) SC350 20X250ML BOT IN" u="1"/>
        <s v="CONFIDOR SUPER (T) SC350 20X500ML BOT IN" u="1"/>
        <s v="CONFIDOR SUPER (T) SC350 50X100ML BOT IN" u="1"/>
        <s v="VELUM PRIME SC400 40X250ML BOT IN" u="1"/>
        <s v="VELUM PRIME SC400 50X100ML BOT IN" u="1"/>
        <s v="LARVIN (T) WP75 10X1KG BAG IN" u="1"/>
        <s v="FLOTIS (T) SC262 5 20X500ML BOT IN" u="1"/>
        <s v="FLOTIS (T) SC262 5 40X250ML BOT IN" u="1"/>
        <s v="TOPSTAR (T) WP80 8X(20X22.5GR) BOX IN" u="1"/>
        <s v="GAUCHO FS600 2X5L BOT IN" u="1"/>
        <s v="FENOS QUICK SC150 40X250ML BOT IN" u="1"/>
        <s v="FENOS QUICK SC150 50X100ML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PLANOFIX SL4 5 20X500ML BOT IN" u="1"/>
        <s v="GLAMORE WG80 50X(10X5GR) BAG IN" u="1"/>
        <s v="MELODY DUO WP66 8 10X800G BAG IN" u="1"/>
        <s v="SIMBOLA (T) SG20 10X500G BOT IN" u="1"/>
        <s v="SIMBOLA (T) SG20 50X100G BOT IN" u="1"/>
        <s v="JUMP WG80 2X(15X100GR) BOT IN" u="1"/>
        <s v="SECTIN WG60 10X1KG BAG IN" u="1"/>
        <s v="RAXIL (T) DS2 5X(25X40GR) BAG IN" u="1"/>
        <s v="OBERON (T) SC240 100X50ML BOT IN" u="1"/>
        <s v="JUMP WG80 80X40GR BAG IN" u="1"/>
        <s v="TOPSTAR (T) WP80 10X(10X35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X500ML BOT IN" u="1"/>
        <s v="MELODY DUO WP66 8 50X100GR BAG IN" u="1"/>
        <s v="REGENT GR0 3 20X1KG BAG IN" u="1"/>
        <s v="RAXIL EASY FS60 100X50ML BOT IN" u="1"/>
        <s v="RICESTAR EC69 10X1L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LAUDIS SC630 3X230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SIVANTO PRIME SL200 40X250ML BOT IN" u="1"/>
        <s v="SIVANTO PRIME SL200 50X100ML BOT IN" u="1"/>
        <s v="MOVENTO ENERGY SC240 10X1L BOT IN" u="1"/>
        <s v="CONFIDOR SUPER (T) SC350 10X1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GLAMORE WG80 20X100GR BOT IN" u="1"/>
        <s v="ALANTO (T) SC240 10X1L BOT IN" u="1"/>
        <s v="LUNA EXPERIENCE SC400 10X1L BOT IN" u="1"/>
        <s v="ALANTO (T) SC240 20X5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10X1L BOT IN" u="1"/>
        <s v="BASTA SL150 10X1L BOT IN" u="1"/>
        <s v="FLOTIS (T) SC262 5 10X1L BOT IN" u="1"/>
        <s v="SENCOR WP70 20X500GR BOX IN" u="1"/>
        <s v="ADMIRE WG70 20X300GR BAG IN" u="1"/>
        <s v="MOVENTO OD150 10X1L BOT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">
  <r>
    <s v="ADMIRE  150.GM"/>
    <n v="6"/>
    <n v="1071.8399999999999"/>
    <n v="6431.04"/>
    <n v="30"/>
    <n v="1033.5"/>
    <n v="31005"/>
    <m/>
    <m/>
    <m/>
    <n v="36"/>
    <n v="1039.8900000000001"/>
    <n v="37436.04"/>
    <s v="ADMIRE 150.GM-pcs."/>
    <x v="0"/>
  </r>
  <r>
    <s v="ADMIRE   2.GM"/>
    <n v="384"/>
    <n v="17.68"/>
    <n v="6787.79"/>
    <n v="2000"/>
    <n v="17.829999999999998"/>
    <n v="35650"/>
    <n v="1560"/>
    <n v="20.059999999999999"/>
    <n v="31295.95"/>
    <n v="824"/>
    <n v="17.8"/>
    <n v="14668.09"/>
    <s v="ADMIRE 2.GM-pcs."/>
    <x v="1"/>
  </r>
  <r>
    <s v="ADMIRE  30.GM"/>
    <n v="64"/>
    <n v="221.26"/>
    <n v="14160.34"/>
    <n v="150"/>
    <n v="218.5"/>
    <n v="32775"/>
    <n v="18"/>
    <n v="242.78"/>
    <n v="4369.95"/>
    <n v="196"/>
    <n v="219.32"/>
    <n v="42987.51"/>
    <s v="ADMIRE 30.GM-pcs."/>
    <x v="2"/>
  </r>
  <r>
    <s v="ADMIRE  75.GM"/>
    <n v="45"/>
    <n v="544.35"/>
    <n v="24495.75"/>
    <n v="60"/>
    <n v="528.75"/>
    <n v="31725"/>
    <n v="29"/>
    <n v="582.33000000000004"/>
    <n v="16887.64"/>
    <n v="76"/>
    <n v="535.44000000000005"/>
    <n v="40693.11"/>
    <s v="ADMIRE 75.GM-pcs."/>
    <x v="3"/>
  </r>
  <r>
    <s v="ADORA  100.ML"/>
    <n v="-7"/>
    <n v="476.13"/>
    <n v="-3332.94"/>
    <m/>
    <m/>
    <m/>
    <m/>
    <m/>
    <m/>
    <n v="-7"/>
    <n v="476.13"/>
    <n v="-3332.94"/>
    <s v="ADORA 100.ML-pcs."/>
    <x v="4"/>
  </r>
  <r>
    <s v="ADORA 10.ML"/>
    <m/>
    <m/>
    <m/>
    <m/>
    <m/>
    <m/>
    <m/>
    <m/>
    <m/>
    <m/>
    <m/>
    <m/>
    <s v="ADORA 10.ML-pcs."/>
    <x v="5"/>
  </r>
  <r>
    <s v="ADORA 1.LTR"/>
    <n v="-8"/>
    <n v="3966.07"/>
    <n v="-31728.53"/>
    <n v="4"/>
    <n v="3300"/>
    <n v="13200"/>
    <n v="4"/>
    <n v="3850"/>
    <n v="15400"/>
    <n v="-8"/>
    <n v="4632.13"/>
    <n v="-37057.06"/>
    <s v="ADORA 1.LTR-pcs."/>
    <x v="6"/>
  </r>
  <r>
    <s v="ADORA  200.ML"/>
    <n v="-19"/>
    <n v="877.35"/>
    <n v="-16669.650000000001"/>
    <m/>
    <m/>
    <m/>
    <n v="6"/>
    <n v="829.17"/>
    <n v="4975"/>
    <n v="-25"/>
    <n v="877.35"/>
    <n v="-21933.75"/>
    <s v="ADORA 200.ML-pcs."/>
    <x v="7"/>
  </r>
  <r>
    <s v="ADORA  500.ML"/>
    <n v="6"/>
    <n v="2022.51"/>
    <n v="12135.03"/>
    <n v="16"/>
    <n v="850"/>
    <n v="13600"/>
    <n v="5"/>
    <n v="2010"/>
    <n v="10050"/>
    <n v="17"/>
    <n v="1169.77"/>
    <n v="19886.16"/>
    <s v="ADORA 500.ML-pcs."/>
    <x v="8"/>
  </r>
  <r>
    <s v="ADORA  50.ML"/>
    <n v="19"/>
    <n v="326.32"/>
    <n v="6200.05"/>
    <m/>
    <m/>
    <m/>
    <m/>
    <m/>
    <m/>
    <n v="19"/>
    <n v="326.32"/>
    <n v="6200.05"/>
    <s v="ADORA 50.ML-pcs."/>
    <x v="9"/>
  </r>
  <r>
    <s v="ADORA  80.ML"/>
    <n v="-4"/>
    <n v="485"/>
    <n v="-1940"/>
    <m/>
    <m/>
    <m/>
    <m/>
    <m/>
    <m/>
    <n v="-4"/>
    <n v="485"/>
    <n v="-1940"/>
    <s v="ADORA 80.ML-pcs."/>
    <x v="10"/>
  </r>
  <r>
    <s v="ALANTO 100.ML"/>
    <n v="50"/>
    <n v="232.89"/>
    <n v="11644.5"/>
    <n v="50"/>
    <n v="231.31"/>
    <n v="11565.5"/>
    <n v="58"/>
    <n v="260.77"/>
    <n v="15124.93"/>
    <n v="42"/>
    <n v="232.1"/>
    <n v="9748.2000000000007"/>
    <s v="ALANTO 100.ML-pcs."/>
    <x v="11"/>
  </r>
  <r>
    <s v="ALANTO 250.ML"/>
    <n v="15"/>
    <n v="538.75"/>
    <n v="8081.2"/>
    <m/>
    <m/>
    <m/>
    <n v="15"/>
    <n v="604.52"/>
    <n v="9067.81"/>
    <m/>
    <m/>
    <m/>
    <s v="ALANTO 250.ML-pcs."/>
    <x v="12"/>
  </r>
  <r>
    <s v="ALIETTE  100.GM"/>
    <n v="26"/>
    <n v="180"/>
    <n v="4680"/>
    <m/>
    <m/>
    <m/>
    <m/>
    <m/>
    <m/>
    <n v="26"/>
    <n v="180"/>
    <n v="4680"/>
    <s v="ALIETTE 100.GM-pcs."/>
    <x v="13"/>
  </r>
  <r>
    <s v="ALIETTE  1.KG"/>
    <n v="-4"/>
    <n v="1586.53"/>
    <n v="-6346.12"/>
    <n v="50"/>
    <n v="1773.78"/>
    <n v="88689"/>
    <n v="50"/>
    <n v="1813.37"/>
    <n v="90668.68"/>
    <n v="-4"/>
    <n v="1790.06"/>
    <n v="-7160.25"/>
    <s v="ALIETTE 1.KG-pcs."/>
    <x v="14"/>
  </r>
  <r>
    <s v="ALIETTE 250.GM"/>
    <n v="12"/>
    <n v="469.96"/>
    <n v="5639.52"/>
    <n v="40"/>
    <n v="482.46"/>
    <n v="19298.400000000001"/>
    <n v="32"/>
    <n v="507.41"/>
    <n v="16237.19"/>
    <n v="20"/>
    <n v="479.58"/>
    <n v="9591.51"/>
    <s v="ALIETTE 250.GM-pcs."/>
    <x v="15"/>
  </r>
  <r>
    <s v="ALIETTE 500.GM"/>
    <n v="4"/>
    <n v="862.04"/>
    <n v="3448.15"/>
    <n v="60"/>
    <n v="904.57"/>
    <n v="54274"/>
    <n v="58"/>
    <n v="978.39"/>
    <n v="56746.62"/>
    <n v="6"/>
    <n v="901.91"/>
    <n v="5411.45"/>
    <s v="ALIETTE 500.GM-pcs."/>
    <x v="16"/>
  </r>
  <r>
    <s v="ANTRACOL  1.KG"/>
    <n v="22"/>
    <n v="494.5"/>
    <n v="10879.08"/>
    <n v="220"/>
    <n v="487.63"/>
    <n v="107277.6"/>
    <n v="128"/>
    <n v="546.01"/>
    <n v="69889.41"/>
    <n v="114"/>
    <n v="488.25"/>
    <n v="55660.58"/>
    <s v="ANTRACOL 1.KG-pcs."/>
    <x v="17"/>
  </r>
  <r>
    <s v="ATLANTIS  160.ML"/>
    <n v="15"/>
    <n v="475.55"/>
    <n v="7133.18"/>
    <m/>
    <m/>
    <m/>
    <m/>
    <m/>
    <m/>
    <n v="15"/>
    <n v="475.55"/>
    <n v="7133.18"/>
    <s v="ATLANTIS 160.ML-pcs."/>
    <x v="18"/>
  </r>
  <r>
    <s v="CONFIDOR    100.ML"/>
    <n v="94"/>
    <n v="234.05"/>
    <n v="22000.71"/>
    <n v="100"/>
    <n v="230"/>
    <n v="23000"/>
    <n v="75"/>
    <n v="272.31"/>
    <n v="20422.88"/>
    <n v="119"/>
    <n v="231.96"/>
    <n v="27603.53"/>
    <s v="CONFIDOR 100.ML-pcs."/>
    <x v="19"/>
  </r>
  <r>
    <s v="CONFIDOR  500.ML"/>
    <n v="1"/>
    <n v="1156.28"/>
    <n v="1156.28"/>
    <n v="60"/>
    <n v="1117"/>
    <n v="67020"/>
    <n v="52"/>
    <n v="821.51"/>
    <n v="42718.64"/>
    <n v="9"/>
    <n v="1117.6400000000001"/>
    <n v="10058.799999999999"/>
    <s v="CONFIDOR 500.ML-pcs."/>
    <x v="20"/>
  </r>
  <r>
    <s v="CONFIDOR    50.ML"/>
    <n v="275"/>
    <n v="128.91999999999999"/>
    <n v="35454.36"/>
    <m/>
    <m/>
    <m/>
    <n v="203"/>
    <n v="143.34"/>
    <n v="29097.71"/>
    <n v="72"/>
    <n v="128.93"/>
    <n v="9282.6"/>
    <s v="CONFIDOR 50.ML-pcs."/>
    <x v="21"/>
  </r>
  <r>
    <s v="CONFIDORE   250.ML"/>
    <n v="37"/>
    <n v="590.46"/>
    <n v="21847.040000000001"/>
    <n v="60"/>
    <n v="567"/>
    <n v="34020"/>
    <n v="66"/>
    <n v="664.8"/>
    <n v="43877.11"/>
    <n v="31"/>
    <n v="575.95000000000005"/>
    <n v="17854.41"/>
    <s v="CONFIDORE 250.ML-pcs."/>
    <x v="22"/>
  </r>
  <r>
    <s v="CRUISER   5.GM"/>
    <n v="-1"/>
    <n v="74.88"/>
    <n v="-74.88"/>
    <m/>
    <m/>
    <m/>
    <m/>
    <m/>
    <m/>
    <n v="-1"/>
    <n v="74.88"/>
    <n v="-74.88"/>
    <s v="CRUISER 5.GM-pcs."/>
    <x v="10"/>
  </r>
  <r>
    <s v="DECIS  100.ML"/>
    <n v="24"/>
    <n v="150.30000000000001"/>
    <n v="3607.08"/>
    <n v="250"/>
    <n v="158.15"/>
    <n v="39537.5"/>
    <n v="220"/>
    <n v="173.45"/>
    <n v="38159.410000000003"/>
    <n v="54"/>
    <n v="157.46"/>
    <n v="8502.9500000000007"/>
    <s v="DECIS 100.ML-pcs."/>
    <x v="23"/>
  </r>
  <r>
    <s v="DHAN DHANI HY BAYER 3.KG"/>
    <n v="-9"/>
    <n v="1110"/>
    <n v="-9990"/>
    <m/>
    <m/>
    <m/>
    <m/>
    <m/>
    <m/>
    <n v="-9"/>
    <n v="1110"/>
    <n v="-9990"/>
    <s v="DHAN DHANI HY BAYER 3.KG-pcs."/>
    <x v="10"/>
  </r>
  <r>
    <s v="DHAN HY 6444 BAYER  3.KG"/>
    <n v="-521"/>
    <n v="1047.1400000000001"/>
    <n v="-545561.42000000004"/>
    <m/>
    <m/>
    <m/>
    <m/>
    <m/>
    <m/>
    <n v="-521"/>
    <n v="1047.1400000000001"/>
    <n v="-545561.42000000004"/>
    <s v="DHAN HY 6444 BAYER 3.KG-pcs."/>
    <x v="24"/>
  </r>
  <r>
    <s v="DHAN HY 6444 GOLD BAYER  3.KG"/>
    <n v="-858"/>
    <n v="1006.78"/>
    <n v="-863814.79"/>
    <n v="11468"/>
    <n v="964.06"/>
    <n v="11055840"/>
    <n v="11483"/>
    <n v="798.37"/>
    <n v="9167680"/>
    <n v="-873"/>
    <n v="960.61"/>
    <n v="-838608.67"/>
    <s v="DHAN HY 6444 GOLD BAYER 3.KG-pcs."/>
    <x v="25"/>
  </r>
  <r>
    <s v="DHAN HY BOLD  BAYER 3.KG"/>
    <n v="-357"/>
    <n v="845.44"/>
    <n v="-301822.24"/>
    <n v="823"/>
    <n v="810"/>
    <n v="666630"/>
    <n v="873"/>
    <n v="753.76"/>
    <n v="658035"/>
    <n v="-407"/>
    <n v="782.85"/>
    <n v="-318619.65000000002"/>
    <s v="DHAN HY BOLD BAYER 3.KG-pcs."/>
    <x v="26"/>
  </r>
  <r>
    <s v="DITHANE M 45 1.KG"/>
    <n v="3"/>
    <n v="309.58"/>
    <n v="928.74"/>
    <m/>
    <m/>
    <m/>
    <m/>
    <m/>
    <m/>
    <n v="3"/>
    <n v="309.58"/>
    <n v="928.74"/>
    <s v="DITHANE M 45 1.KG-pcs."/>
    <x v="10"/>
  </r>
  <r>
    <s v="ETHREL  BAYER   100.ML"/>
    <n v="57"/>
    <n v="171.1"/>
    <n v="9752.9"/>
    <m/>
    <m/>
    <m/>
    <n v="49"/>
    <n v="214.22"/>
    <n v="10496.61"/>
    <n v="8"/>
    <n v="171.1"/>
    <n v="1368.83"/>
    <s v="ETHREL BAYER 100.ML-pcs."/>
    <x v="27"/>
  </r>
  <r>
    <s v="FAME  100.ML"/>
    <n v="-52"/>
    <n v="1442.65"/>
    <n v="-75017.86"/>
    <n v="120"/>
    <n v="1380"/>
    <n v="165600"/>
    <n v="108"/>
    <n v="1370.79"/>
    <n v="148044.99"/>
    <n v="-40"/>
    <n v="1332.09"/>
    <n v="-53283.61"/>
    <s v="FAME 100.ML-pcs."/>
    <x v="28"/>
  </r>
  <r>
    <s v="FAME  10.ML"/>
    <n v="511"/>
    <n v="151.83000000000001"/>
    <n v="77586.67"/>
    <m/>
    <m/>
    <m/>
    <n v="122"/>
    <n v="162.13"/>
    <n v="19779.66"/>
    <n v="389"/>
    <n v="151.83000000000001"/>
    <n v="59063.040000000001"/>
    <s v="FAME 10.ML-pcs."/>
    <x v="29"/>
  </r>
  <r>
    <s v="FAME   250.ML"/>
    <n v="14"/>
    <n v="3299.75"/>
    <n v="46196.47"/>
    <n v="8"/>
    <n v="3405"/>
    <n v="27240"/>
    <n v="10"/>
    <n v="3127.12"/>
    <n v="31271.200000000001"/>
    <n v="12"/>
    <n v="3338.02"/>
    <n v="40056.26"/>
    <s v="FAME 250.ML-pcs."/>
    <x v="30"/>
  </r>
  <r>
    <s v="FAME BAYER   50.ML"/>
    <n v="-13"/>
    <n v="726.35"/>
    <n v="-9442.59"/>
    <n v="200"/>
    <n v="700"/>
    <n v="140000"/>
    <n v="185"/>
    <n v="699.79"/>
    <n v="129461.93"/>
    <n v="2"/>
    <n v="698.17"/>
    <n v="1396.34"/>
    <s v="FAME BAYER 50.ML-pcs."/>
    <x v="31"/>
  </r>
  <r>
    <s v="FITREST  100.GM"/>
    <n v="-1"/>
    <n v="357.5"/>
    <n v="-357.5"/>
    <m/>
    <m/>
    <m/>
    <m/>
    <m/>
    <m/>
    <n v="-1"/>
    <n v="357.5"/>
    <n v="-357.5"/>
    <s v="FITREST 100.GM-pcs."/>
    <x v="32"/>
  </r>
  <r>
    <s v="FITREST  250.GM"/>
    <m/>
    <m/>
    <m/>
    <m/>
    <m/>
    <m/>
    <m/>
    <m/>
    <m/>
    <m/>
    <m/>
    <m/>
    <s v="FITREST 250.GM-pcs."/>
    <x v="33"/>
  </r>
  <r>
    <s v="FITREST 50.GM"/>
    <n v="297"/>
    <n v="189.61"/>
    <n v="56314.17"/>
    <m/>
    <m/>
    <m/>
    <m/>
    <m/>
    <m/>
    <n v="297"/>
    <n v="189.61"/>
    <n v="56314.17"/>
    <s v="FITREST 50.GM-pcs."/>
    <x v="34"/>
  </r>
  <r>
    <s v="FOLICURE   100.ML"/>
    <n v="8"/>
    <n v="189.86"/>
    <n v="1518.87"/>
    <n v="50"/>
    <n v="202"/>
    <n v="10100"/>
    <n v="7"/>
    <n v="228.21"/>
    <n v="1597.45"/>
    <n v="51"/>
    <n v="200.33"/>
    <n v="10216.59"/>
    <s v="FOLICURE 100.ML-pcs."/>
    <x v="35"/>
  </r>
  <r>
    <s v="FOLICURE  1.LTR"/>
    <n v="9"/>
    <n v="1786.53"/>
    <n v="16078.78"/>
    <n v="260"/>
    <n v="1770"/>
    <n v="460200"/>
    <n v="259"/>
    <n v="1841.67"/>
    <n v="476993.37"/>
    <n v="10"/>
    <n v="1770.55"/>
    <n v="17705.53"/>
    <s v="FOLICURE 1.LTR-pcs."/>
    <x v="36"/>
  </r>
  <r>
    <s v="FOLICURE 250.ML"/>
    <n v="5"/>
    <n v="463.4"/>
    <n v="2317"/>
    <n v="120"/>
    <n v="462.5"/>
    <n v="55500"/>
    <n v="80"/>
    <n v="457.63"/>
    <n v="36610.18"/>
    <n v="45"/>
    <n v="462.54"/>
    <n v="20814.12"/>
    <s v="FOLICURE 250.ML-pcs."/>
    <x v="37"/>
  </r>
  <r>
    <s v="FOLICURE  500.ML"/>
    <n v="-1"/>
    <n v="911.24"/>
    <n v="-911.24"/>
    <n v="80"/>
    <n v="905"/>
    <n v="72400"/>
    <n v="62"/>
    <n v="958.48"/>
    <n v="59425.63"/>
    <n v="17"/>
    <n v="904.92"/>
    <n v="15383.66"/>
    <s v="FOLICURE 500.ML-pcs."/>
    <x v="38"/>
  </r>
  <r>
    <s v="FOOST 250.GM"/>
    <n v="150"/>
    <n v="64.680000000000007"/>
    <n v="9702.51"/>
    <m/>
    <m/>
    <m/>
    <n v="6"/>
    <n v="69.83"/>
    <n v="418.98"/>
    <n v="144"/>
    <n v="64.680000000000007"/>
    <n v="9314.41"/>
    <s v="FOOST 250.GM-pcs."/>
    <x v="39"/>
  </r>
  <r>
    <s v="FOOST  500.GM"/>
    <n v="-39"/>
    <n v="119.75"/>
    <n v="-4670.3900000000003"/>
    <n v="2904"/>
    <n v="120.36"/>
    <n v="349525.44"/>
    <n v="2961"/>
    <n v="77.459999999999994"/>
    <n v="229350.13"/>
    <n v="-96"/>
    <n v="120.37"/>
    <n v="-11555.35"/>
    <s v="FOOST 500.GM-pcs."/>
    <x v="40"/>
  </r>
  <r>
    <s v="GAUCHO   1.LTR"/>
    <n v="-70"/>
    <n v="2296.9499999999998"/>
    <n v="-160786.38"/>
    <n v="90"/>
    <n v="2626.5"/>
    <n v="236385"/>
    <n v="71"/>
    <n v="2890.76"/>
    <n v="205244.1"/>
    <n v="-51"/>
    <n v="3779.93"/>
    <n v="-192776.48"/>
    <s v="GAUCHO 1.LTR-pcs."/>
    <x v="41"/>
  </r>
  <r>
    <s v="GAUCHO  50.ML"/>
    <n v="-82"/>
    <n v="31.68"/>
    <n v="-2597.46"/>
    <n v="100"/>
    <n v="168.19"/>
    <n v="16819"/>
    <n v="3"/>
    <n v="220"/>
    <n v="660"/>
    <n v="15"/>
    <n v="790.09"/>
    <n v="11851.28"/>
    <s v="GAUCHO 50.ML-pcs."/>
    <x v="42"/>
  </r>
  <r>
    <s v="GAUHO  50.ML"/>
    <n v="44"/>
    <n v="155"/>
    <n v="6820"/>
    <m/>
    <m/>
    <m/>
    <m/>
    <m/>
    <m/>
    <n v="44"/>
    <n v="155"/>
    <n v="6820"/>
    <s v="GAUHO 50.ML-pcs."/>
    <x v="42"/>
  </r>
  <r>
    <s v="GLAMORE   100.GM"/>
    <n v="5"/>
    <n v="868.04"/>
    <n v="4340.1899999999996"/>
    <n v="100"/>
    <n v="902"/>
    <n v="90200"/>
    <n v="87"/>
    <n v="980.76"/>
    <n v="85325.78"/>
    <n v="18"/>
    <n v="900.38"/>
    <n v="16206.89"/>
    <s v="GLAMORE 100.GM-pcs."/>
    <x v="43"/>
  </r>
  <r>
    <s v="LAUDIS 115.ML"/>
    <n v="3"/>
    <n v="1201.31"/>
    <n v="3603.94"/>
    <n v="736"/>
    <n v="1196.77"/>
    <n v="880822.72"/>
    <n v="785"/>
    <n v="1146.74"/>
    <n v="900187.95"/>
    <n v="-46"/>
    <n v="1196.79"/>
    <n v="-55052.27"/>
    <s v="LAUDIS 115.ML-pcs."/>
    <x v="44"/>
  </r>
  <r>
    <s v="LIAKO  100.ML"/>
    <n v="21"/>
    <n v="1064.6099999999999"/>
    <n v="22356.73"/>
    <m/>
    <m/>
    <m/>
    <m/>
    <m/>
    <m/>
    <n v="21"/>
    <n v="1064.6099999999999"/>
    <n v="22356.73"/>
    <s v="LIAKO 100.ML-pcs."/>
    <x v="10"/>
  </r>
  <r>
    <s v="LIAKO   50.ML"/>
    <n v="11"/>
    <n v="646.24"/>
    <n v="7108.61"/>
    <m/>
    <m/>
    <m/>
    <m/>
    <m/>
    <m/>
    <n v="11"/>
    <n v="646.24"/>
    <n v="7108.61"/>
    <s v="LIAKO 50.ML-pcs."/>
    <x v="10"/>
  </r>
  <r>
    <s v="LUCIFER  160.GM"/>
    <n v="4"/>
    <n v="214.12"/>
    <n v="856.48"/>
    <m/>
    <m/>
    <m/>
    <m/>
    <m/>
    <m/>
    <n v="4"/>
    <n v="214.12"/>
    <n v="856.48"/>
    <s v="LUCIFER 160.GM-pcs."/>
    <x v="45"/>
  </r>
  <r>
    <s v="MELODY DUO 400.GM"/>
    <n v="30"/>
    <n v="648.76"/>
    <n v="19462.77"/>
    <m/>
    <m/>
    <m/>
    <n v="15"/>
    <n v="807.63"/>
    <n v="12114.41"/>
    <n v="15"/>
    <n v="648.76"/>
    <n v="9731.39"/>
    <s v="MELODY DUO 400.GM-pcs."/>
    <x v="46"/>
  </r>
  <r>
    <s v="NATIVO   100.GM"/>
    <n v="-1"/>
    <n v="633.44000000000005"/>
    <n v="-633.44000000000005"/>
    <n v="250"/>
    <n v="625.29"/>
    <n v="156322.5"/>
    <n v="196"/>
    <n v="625.74"/>
    <n v="122644.47"/>
    <n v="53"/>
    <n v="625.26"/>
    <n v="33138.629999999997"/>
    <s v="NATIVO 100.GM-pcs."/>
    <x v="47"/>
  </r>
  <r>
    <s v="NATIVO 10.GM"/>
    <n v="104"/>
    <n v="74.739999999999995"/>
    <n v="7773.21"/>
    <m/>
    <m/>
    <m/>
    <n v="76"/>
    <n v="78.180000000000007"/>
    <n v="5941.44"/>
    <n v="28"/>
    <n v="74.739999999999995"/>
    <n v="2092.79"/>
    <s v="NATIVO 10.GM-pcs."/>
    <x v="48"/>
  </r>
  <r>
    <s v="NATIVO  1.KG"/>
    <n v="3"/>
    <n v="5613.76"/>
    <n v="16841.28"/>
    <n v="170"/>
    <n v="5573.17"/>
    <n v="947438.9"/>
    <n v="156"/>
    <n v="5618.3"/>
    <n v="876454.92"/>
    <n v="17"/>
    <n v="5573.87"/>
    <n v="94755.86"/>
    <s v="NATIVO 1.KG-pcs."/>
    <x v="49"/>
  </r>
  <r>
    <s v="NATIVO  250.GM"/>
    <n v="-38"/>
    <n v="1539.62"/>
    <n v="-58505.63"/>
    <n v="160"/>
    <n v="1462.73"/>
    <n v="234036.8"/>
    <n v="119"/>
    <n v="1446.92"/>
    <n v="172183.96"/>
    <n v="3"/>
    <n v="1438.78"/>
    <n v="4316.34"/>
    <s v="NATIVO 250.GM-pcs."/>
    <x v="50"/>
  </r>
  <r>
    <s v="NATIVO 500.GM"/>
    <m/>
    <m/>
    <m/>
    <n v="120"/>
    <n v="2838.6"/>
    <n v="340632"/>
    <n v="95"/>
    <n v="2903.8"/>
    <n v="275861.27"/>
    <n v="25"/>
    <n v="2838.6"/>
    <n v="70965"/>
    <s v="NATIVO 500.GM-pcs."/>
    <x v="51"/>
  </r>
  <r>
    <s v="OBERAN  100.ML"/>
    <n v="43"/>
    <n v="390.45"/>
    <n v="16789.330000000002"/>
    <m/>
    <m/>
    <m/>
    <n v="34"/>
    <n v="440.91"/>
    <n v="14990.93"/>
    <n v="9"/>
    <n v="390.45"/>
    <n v="3514.05"/>
    <s v="OBERAN 100.ML-pcs."/>
    <x v="52"/>
  </r>
  <r>
    <s v="OBERON 1.LTR"/>
    <n v="3"/>
    <n v="3416.55"/>
    <n v="10249.66"/>
    <m/>
    <m/>
    <m/>
    <n v="5"/>
    <n v="3610.17"/>
    <n v="18050.849999999999"/>
    <n v="-2"/>
    <n v="3416.56"/>
    <n v="-6833.11"/>
    <s v="OBERON 1.LTR-pcs."/>
    <x v="53"/>
  </r>
  <r>
    <s v="OBERON  200.ML"/>
    <n v="38"/>
    <n v="754.6"/>
    <n v="28674.799999999999"/>
    <m/>
    <m/>
    <m/>
    <n v="39"/>
    <n v="805.94"/>
    <n v="31431.62"/>
    <n v="-1"/>
    <n v="754.6"/>
    <n v="-754.6"/>
    <s v="OBERON 200.ML-pcs."/>
    <x v="54"/>
  </r>
  <r>
    <s v="OBERON  500.ML"/>
    <n v="27"/>
    <n v="1793.88"/>
    <n v="48434.76"/>
    <m/>
    <m/>
    <m/>
    <n v="27"/>
    <n v="1839.3"/>
    <n v="49661.04"/>
    <m/>
    <m/>
    <m/>
    <s v="OBERON 500.ML-pcs."/>
    <x v="55"/>
  </r>
  <r>
    <s v="PLANOFIX  100.ML"/>
    <n v="24"/>
    <n v="65.17"/>
    <n v="1564.12"/>
    <n v="800"/>
    <n v="68.209999999999994"/>
    <n v="54565"/>
    <n v="579"/>
    <n v="80.91"/>
    <n v="46847.82"/>
    <n v="245"/>
    <n v="68.12"/>
    <n v="16688.88"/>
    <s v="PLANOFIX 100.ML-pcs."/>
    <x v="56"/>
  </r>
  <r>
    <s v="PLANOFIX   250.ML"/>
    <n v="48"/>
    <n v="157.97999999999999"/>
    <n v="7583.03"/>
    <n v="280"/>
    <n v="163.77000000000001"/>
    <n v="45855.6"/>
    <n v="271"/>
    <n v="185.31"/>
    <n v="50219.18"/>
    <n v="57"/>
    <n v="162.91999999999999"/>
    <n v="9286.59"/>
    <s v="PLANOFIX 250.ML-pcs."/>
    <x v="57"/>
  </r>
  <r>
    <s v="RAXIL    100.GM"/>
    <n v="-1"/>
    <n v="142.69999999999999"/>
    <n v="-142.69999999999999"/>
    <m/>
    <m/>
    <m/>
    <m/>
    <m/>
    <m/>
    <n v="-1"/>
    <n v="142.69999999999999"/>
    <n v="-142.69999999999999"/>
    <s v="RAXIL 100.GM-pcs."/>
    <x v="58"/>
  </r>
  <r>
    <s v="RAXIL EASY  100.ML"/>
    <n v="41"/>
    <n v="373.46"/>
    <n v="15311.95"/>
    <n v="150"/>
    <n v="384.84"/>
    <n v="57726"/>
    <n v="97"/>
    <n v="399.03"/>
    <n v="38705.94"/>
    <n v="94"/>
    <n v="382.4"/>
    <n v="35945.379999999997"/>
    <s v="RAXIL EASY 100.ML-pcs."/>
    <x v="59"/>
  </r>
  <r>
    <s v="REAGENT  25.KG"/>
    <n v="1"/>
    <n v="1700"/>
    <n v="1700"/>
    <m/>
    <m/>
    <m/>
    <m/>
    <m/>
    <m/>
    <n v="1"/>
    <n v="1700"/>
    <n v="1700"/>
    <s v="REAGENT 25.KG-pcs."/>
    <x v="60"/>
  </r>
  <r>
    <s v="REGENT 100.ML"/>
    <n v="41"/>
    <n v="114.25"/>
    <n v="4684.17"/>
    <n v="50"/>
    <n v="113"/>
    <n v="5650"/>
    <n v="30"/>
    <n v="179.78"/>
    <n v="5393.3"/>
    <n v="61"/>
    <n v="113.56"/>
    <n v="6927.3"/>
    <s v="REGENT 100.ML-pcs."/>
    <x v="61"/>
  </r>
  <r>
    <s v="REGENT 1.LTR"/>
    <n v="5"/>
    <n v="1002.65"/>
    <n v="5013.24"/>
    <n v="50"/>
    <n v="991"/>
    <n v="49550"/>
    <n v="50"/>
    <n v="1116.21"/>
    <n v="55810.37"/>
    <n v="5"/>
    <n v="992.06"/>
    <n v="4960.29"/>
    <s v="REGENT 1.LTR-ltr."/>
    <x v="62"/>
  </r>
  <r>
    <s v="REGENT 250.ML"/>
    <n v="49"/>
    <n v="270.07"/>
    <n v="13233.43"/>
    <n v="60"/>
    <n v="263.5"/>
    <n v="15810"/>
    <n v="102"/>
    <n v="291.3"/>
    <n v="29713.06"/>
    <n v="7"/>
    <n v="266.45"/>
    <n v="1865.17"/>
    <s v="REGENT 250.ML-pcs."/>
    <x v="63"/>
  </r>
  <r>
    <s v="REGENT 500.ML"/>
    <n v="43"/>
    <n v="517.32000000000005"/>
    <n v="22244.560000000001"/>
    <n v="80"/>
    <n v="511"/>
    <n v="40880"/>
    <n v="124"/>
    <n v="553.72"/>
    <n v="68661.289999999994"/>
    <n v="-1"/>
    <n v="513.21"/>
    <n v="-513.21"/>
    <s v="REGENT 500.ML-pcs."/>
    <x v="64"/>
  </r>
  <r>
    <s v="REGENT   5.KG"/>
    <n v="-178"/>
    <n v="384.79"/>
    <n v="-68492.350000000006"/>
    <n v="80"/>
    <n v="376.78"/>
    <n v="30142.400000000001"/>
    <n v="99"/>
    <n v="389.11"/>
    <n v="38521.870000000003"/>
    <n v="-197"/>
    <n v="391.33"/>
    <n v="-77091.23"/>
    <s v="REGENT 5.KG-pcs."/>
    <x v="65"/>
  </r>
  <r>
    <s v="REGENT ULTRA  4.KG"/>
    <n v="45"/>
    <n v="643.41999999999996"/>
    <n v="28953.85"/>
    <n v="250"/>
    <n v="513.6"/>
    <n v="128400"/>
    <n v="113"/>
    <n v="614.75"/>
    <n v="69466.95"/>
    <n v="182"/>
    <n v="533.4"/>
    <n v="97079.32"/>
    <s v="REGENT ULTRA 4.KG-pcs."/>
    <x v="66"/>
  </r>
  <r>
    <s v="SECTIN  600.GM"/>
    <n v="20"/>
    <n v="1392.48"/>
    <n v="27849.63"/>
    <n v="20"/>
    <n v="1454.13"/>
    <n v="29082.6"/>
    <n v="27"/>
    <n v="1547.74"/>
    <n v="41788.99"/>
    <n v="13"/>
    <n v="1423.31"/>
    <n v="18502.97"/>
    <s v="SECTIN 600.GM-pcs."/>
    <x v="67"/>
  </r>
  <r>
    <s v="SENCOR   100.GM"/>
    <n v="148"/>
    <n v="228.6"/>
    <n v="33832.839999999997"/>
    <m/>
    <m/>
    <m/>
    <n v="39"/>
    <n v="273.58999999999997"/>
    <n v="10670"/>
    <n v="109"/>
    <n v="228.6"/>
    <n v="24917.43"/>
    <s v="SENCOR 100.GM-pcs."/>
    <x v="68"/>
  </r>
  <r>
    <s v="SOLOMAN  1.LTR"/>
    <n v="-6"/>
    <n v="2065.39"/>
    <n v="-12392.36"/>
    <n v="140"/>
    <n v="1919.2"/>
    <n v="268687.8"/>
    <n v="142"/>
    <n v="1840.18"/>
    <n v="261305.82"/>
    <n v="-8"/>
    <n v="1912.65"/>
    <n v="-15301.22"/>
    <s v="SOLOMAN 1.LTR-pcs."/>
    <x v="69"/>
  </r>
  <r>
    <s v="SOLOMAN  500.ML"/>
    <n v="-8"/>
    <n v="1057.8399999999999"/>
    <n v="-8462.7000000000007"/>
    <n v="140"/>
    <n v="975.8"/>
    <n v="136611.4"/>
    <n v="171"/>
    <n v="962.39"/>
    <n v="164569.22"/>
    <n v="-39"/>
    <n v="970.82"/>
    <n v="-37862.120000000003"/>
    <s v="SOLOMAN 500.ML-pcs."/>
    <x v="70"/>
  </r>
  <r>
    <s v="SOLOMON  100.ML"/>
    <n v="50"/>
    <n v="210.67"/>
    <n v="10533.5"/>
    <n v="50"/>
    <n v="208.26"/>
    <n v="10413"/>
    <n v="158"/>
    <n v="208.73"/>
    <n v="32979.5"/>
    <n v="-58"/>
    <n v="209.47"/>
    <n v="-12148.97"/>
    <s v="SOLOMON 100.ML-pcs."/>
    <x v="71"/>
  </r>
  <r>
    <s v="SOLOMON  250.ML"/>
    <n v="-5"/>
    <n v="544.19000000000005"/>
    <n v="-2720.94"/>
    <n v="160"/>
    <n v="519.83000000000004"/>
    <n v="83172.800000000003"/>
    <n v="300"/>
    <n v="507.32"/>
    <n v="152196.68"/>
    <n v="-145"/>
    <n v="519.04"/>
    <n v="-75261.42"/>
    <s v="SOLOMON 250.ML-pcs."/>
    <x v="72"/>
  </r>
  <r>
    <s v="SPINTOR SC495    75.ML"/>
    <n v="20"/>
    <n v="1169.3399999999999"/>
    <n v="23386.78"/>
    <m/>
    <m/>
    <m/>
    <n v="15"/>
    <n v="1257.57"/>
    <n v="18863.490000000002"/>
    <n v="5"/>
    <n v="1169.3399999999999"/>
    <n v="5846.7"/>
    <s v="SPINTOR SC495 75.ML-pcs."/>
    <x v="73"/>
  </r>
  <r>
    <s v="TOPSTAR 100.GM"/>
    <m/>
    <m/>
    <m/>
    <m/>
    <m/>
    <m/>
    <m/>
    <m/>
    <m/>
    <m/>
    <m/>
    <m/>
    <s v="TOPSTAR 100.GM-pcs."/>
    <x v="74"/>
  </r>
  <r>
    <s v="VELUM PRIME 500.ML"/>
    <n v="18"/>
    <n v="2943.5"/>
    <n v="52983"/>
    <n v="20"/>
    <n v="2900"/>
    <n v="58000"/>
    <n v="34"/>
    <n v="3065.58"/>
    <n v="104229.71"/>
    <n v="4"/>
    <n v="2920.61"/>
    <n v="11682.42"/>
    <s v="VELUM PRIME 500.ML-pcs."/>
    <x v="75"/>
  </r>
  <r>
    <s v="WHIP SUPER  100.ML"/>
    <n v="-1661"/>
    <n v="139.93"/>
    <n v="-232416.7"/>
    <n v="6250"/>
    <n v="133.19999999999999"/>
    <n v="832500"/>
    <n v="6227"/>
    <n v="127.84"/>
    <n v="796073.07"/>
    <n v="-1638"/>
    <n v="130.77000000000001"/>
    <n v="-214194.04"/>
    <s v="WHIP SUPER 100.ML-pcs."/>
    <x v="76"/>
  </r>
  <r>
    <s v="WHIP SUPER 1.LTR"/>
    <n v="-174"/>
    <n v="1245.8900000000001"/>
    <n v="-216784.06"/>
    <n v="1360"/>
    <n v="1244.28"/>
    <n v="1692220.8"/>
    <n v="1825"/>
    <n v="1135.3599999999999"/>
    <n v="2072023.61"/>
    <n v="-639"/>
    <n v="1244.04"/>
    <n v="-794944.41"/>
    <s v="WHIP SUPER 1.LTR-pcs."/>
    <x v="77"/>
  </r>
  <r>
    <s v="WHIP SUPER 250.ML"/>
    <n v="-1354"/>
    <n v="332.43"/>
    <n v="-450108.73"/>
    <n v="9000"/>
    <n v="322.8"/>
    <n v="2905200"/>
    <n v="8970"/>
    <n v="298.25"/>
    <n v="2675275.7799999998"/>
    <n v="-1324"/>
    <n v="321.08999999999997"/>
    <n v="-425129.58"/>
    <s v="WHIP SUPER 250.ML-pcs."/>
    <x v="78"/>
  </r>
  <r>
    <s v="WHIP SUPER 500.ML"/>
    <n v="-17"/>
    <n v="634.42999999999995"/>
    <n v="-10785.34"/>
    <n v="3540"/>
    <n v="629.28"/>
    <n v="2227651.2000000002"/>
    <n v="3877"/>
    <n v="579.64"/>
    <n v="2247283.25"/>
    <n v="-354"/>
    <n v="629.26"/>
    <n v="-222756.32"/>
    <s v="WHIP SUPER 500.ML-pcs."/>
    <x v="7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82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2">
        <item m="1" x="93"/>
        <item m="1" x="87"/>
        <item x="40"/>
        <item x="43"/>
        <item x="66"/>
        <item x="0"/>
        <item x="1"/>
        <item x="11"/>
        <item m="1" x="163"/>
        <item x="12"/>
        <item m="1" x="165"/>
        <item x="13"/>
        <item x="14"/>
        <item x="15"/>
        <item x="16"/>
        <item m="1" x="157"/>
        <item x="17"/>
        <item m="1" x="156"/>
        <item m="1" x="155"/>
        <item x="18"/>
        <item x="19"/>
        <item m="1" x="173"/>
        <item x="22"/>
        <item x="20"/>
        <item m="1" x="96"/>
        <item m="1" x="94"/>
        <item m="1" x="159"/>
        <item m="1" x="158"/>
        <item m="1" x="179"/>
        <item x="23"/>
        <item m="1" x="171"/>
        <item m="1" x="170"/>
        <item m="1" x="82"/>
        <item x="29"/>
        <item x="28"/>
        <item x="30"/>
        <item m="1" x="127"/>
        <item x="31"/>
        <item x="38"/>
        <item x="36"/>
        <item x="41"/>
        <item m="1" x="103"/>
        <item x="42"/>
        <item m="1" x="190"/>
        <item m="1" x="142"/>
        <item m="1" x="139"/>
        <item m="1" x="141"/>
        <item m="1" x="125"/>
        <item m="1" x="120"/>
        <item m="1" x="137"/>
        <item m="1" x="99"/>
        <item m="1" x="135"/>
        <item m="1" x="136"/>
        <item x="44"/>
        <item m="1" x="145"/>
        <item m="1" x="166"/>
        <item x="45"/>
        <item m="1" x="177"/>
        <item x="46"/>
        <item m="1" x="134"/>
        <item m="1" x="150"/>
        <item m="1" x="168"/>
        <item m="1" x="167"/>
        <item m="1" x="153"/>
        <item x="50"/>
        <item x="47"/>
        <item m="1" x="100"/>
        <item x="52"/>
        <item x="54"/>
        <item x="55"/>
        <item x="56"/>
        <item m="1" x="146"/>
        <item m="1" x="81"/>
        <item x="58"/>
        <item m="1" x="118"/>
        <item m="1" x="140"/>
        <item x="61"/>
        <item x="63"/>
        <item x="60"/>
        <item x="64"/>
        <item x="65"/>
        <item x="62"/>
        <item m="1" x="131"/>
        <item m="1" x="90"/>
        <item m="1" x="80"/>
        <item m="1" x="117"/>
        <item x="67"/>
        <item x="68"/>
        <item m="1" x="186"/>
        <item m="1" x="89"/>
        <item m="1" x="114"/>
        <item m="1" x="152"/>
        <item m="1" x="151"/>
        <item x="71"/>
        <item x="69"/>
        <item x="72"/>
        <item x="70"/>
        <item x="73"/>
        <item m="1" x="107"/>
        <item m="1" x="102"/>
        <item x="76"/>
        <item x="78"/>
        <item m="1" x="180"/>
        <item m="1" x="113"/>
        <item m="1" x="133"/>
        <item m="1" x="132"/>
        <item x="2"/>
        <item m="1" x="187"/>
        <item x="3"/>
        <item m="1" x="92"/>
        <item m="1" x="126"/>
        <item m="1" x="174"/>
        <item m="1" x="175"/>
        <item m="1" x="176"/>
        <item m="1" x="184"/>
        <item m="1" x="106"/>
        <item m="1" x="85"/>
        <item m="1" x="86"/>
        <item x="21"/>
        <item m="1" x="154"/>
        <item m="1" x="95"/>
        <item m="1" x="149"/>
        <item m="1" x="189"/>
        <item m="1" x="83"/>
        <item m="1" x="183"/>
        <item m="1" x="182"/>
        <item x="27"/>
        <item m="1" x="88"/>
        <item m="1" x="104"/>
        <item m="1" x="105"/>
        <item x="33"/>
        <item x="32"/>
        <item x="34"/>
        <item m="1" x="185"/>
        <item m="1" x="172"/>
        <item m="1" x="101"/>
        <item x="37"/>
        <item x="35"/>
        <item x="39"/>
        <item m="1" x="162"/>
        <item m="1" x="147"/>
        <item m="1" x="112"/>
        <item m="1" x="116"/>
        <item m="1" x="108"/>
        <item m="1" x="109"/>
        <item m="1" x="110"/>
        <item m="1" x="164"/>
        <item m="1" x="178"/>
        <item m="1" x="128"/>
        <item m="1" x="169"/>
        <item m="1" x="160"/>
        <item m="1" x="161"/>
        <item m="1" x="144"/>
        <item m="1" x="188"/>
        <item m="1" x="143"/>
        <item m="1" x="91"/>
        <item x="49"/>
        <item x="48"/>
        <item x="51"/>
        <item m="1" x="119"/>
        <item x="53"/>
        <item m="1" x="84"/>
        <item m="1" x="111"/>
        <item x="57"/>
        <item m="1" x="181"/>
        <item m="1" x="130"/>
        <item x="59"/>
        <item m="1" x="122"/>
        <item m="1" x="123"/>
        <item m="1" x="124"/>
        <item m="1" x="129"/>
        <item m="1" x="138"/>
        <item m="1" x="115"/>
        <item m="1" x="148"/>
        <item m="1" x="121"/>
        <item x="74"/>
        <item x="75"/>
        <item m="1" x="97"/>
        <item m="1" x="98"/>
        <item x="77"/>
        <item x="79"/>
        <item x="4"/>
        <item x="5"/>
        <item x="6"/>
        <item x="7"/>
        <item x="8"/>
        <item x="9"/>
        <item x="10"/>
        <item x="24"/>
        <item x="25"/>
        <item x="26"/>
        <item t="default"/>
      </items>
    </pivotField>
  </pivotFields>
  <rowFields count="1">
    <field x="14"/>
  </rowFields>
  <rowItems count="81">
    <i>
      <x v="2"/>
    </i>
    <i>
      <x v="3"/>
    </i>
    <i>
      <x v="4"/>
    </i>
    <i>
      <x v="5"/>
    </i>
    <i>
      <x v="6"/>
    </i>
    <i>
      <x v="7"/>
    </i>
    <i>
      <x v="9"/>
    </i>
    <i>
      <x v="11"/>
    </i>
    <i>
      <x v="12"/>
    </i>
    <i>
      <x v="13"/>
    </i>
    <i>
      <x v="14"/>
    </i>
    <i>
      <x v="16"/>
    </i>
    <i>
      <x v="19"/>
    </i>
    <i>
      <x v="20"/>
    </i>
    <i>
      <x v="22"/>
    </i>
    <i>
      <x v="23"/>
    </i>
    <i>
      <x v="29"/>
    </i>
    <i>
      <x v="33"/>
    </i>
    <i>
      <x v="34"/>
    </i>
    <i>
      <x v="35"/>
    </i>
    <i>
      <x v="37"/>
    </i>
    <i>
      <x v="38"/>
    </i>
    <i>
      <x v="39"/>
    </i>
    <i>
      <x v="40"/>
    </i>
    <i>
      <x v="42"/>
    </i>
    <i>
      <x v="53"/>
    </i>
    <i>
      <x v="56"/>
    </i>
    <i>
      <x v="58"/>
    </i>
    <i>
      <x v="64"/>
    </i>
    <i>
      <x v="65"/>
    </i>
    <i>
      <x v="67"/>
    </i>
    <i>
      <x v="68"/>
    </i>
    <i>
      <x v="69"/>
    </i>
    <i>
      <x v="70"/>
    </i>
    <i>
      <x v="73"/>
    </i>
    <i>
      <x v="76"/>
    </i>
    <i>
      <x v="77"/>
    </i>
    <i>
      <x v="78"/>
    </i>
    <i>
      <x v="79"/>
    </i>
    <i>
      <x v="80"/>
    </i>
    <i>
      <x v="81"/>
    </i>
    <i>
      <x v="86"/>
    </i>
    <i>
      <x v="87"/>
    </i>
    <i>
      <x v="93"/>
    </i>
    <i>
      <x v="94"/>
    </i>
    <i>
      <x v="95"/>
    </i>
    <i>
      <x v="96"/>
    </i>
    <i>
      <x v="97"/>
    </i>
    <i>
      <x v="100"/>
    </i>
    <i>
      <x v="101"/>
    </i>
    <i>
      <x v="106"/>
    </i>
    <i>
      <x v="108"/>
    </i>
    <i>
      <x v="118"/>
    </i>
    <i>
      <x v="126"/>
    </i>
    <i>
      <x v="130"/>
    </i>
    <i>
      <x v="131"/>
    </i>
    <i>
      <x v="132"/>
    </i>
    <i>
      <x v="136"/>
    </i>
    <i>
      <x v="137"/>
    </i>
    <i>
      <x v="138"/>
    </i>
    <i>
      <x v="156"/>
    </i>
    <i>
      <x v="157"/>
    </i>
    <i>
      <x v="158"/>
    </i>
    <i>
      <x v="160"/>
    </i>
    <i>
      <x v="163"/>
    </i>
    <i>
      <x v="166"/>
    </i>
    <i>
      <x v="175"/>
    </i>
    <i>
      <x v="176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14" type="button" dataOnly="0" labelOnly="1" outline="0" axis="axisRow" fieldPosition="0"/>
    </format>
    <format dxfId="28">
      <pivotArea dataOnly="0" labelOnly="1" grandRow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4" type="button" dataOnly="0" labelOnly="1" outline="0" axis="axisRow" fieldPosition="0"/>
    </format>
    <format dxfId="2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topLeftCell="A7" workbookViewId="0">
      <selection activeCell="C17" sqref="C17"/>
    </sheetView>
  </sheetViews>
  <sheetFormatPr defaultRowHeight="14.4" x14ac:dyDescent="0.3"/>
  <sheetData>
    <row r="1" spans="1:13" ht="15.6" x14ac:dyDescent="0.3">
      <c r="A1" s="55" t="s">
        <v>59</v>
      </c>
      <c r="B1" s="55"/>
      <c r="C1" s="55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3">
      <c r="A2" s="54" t="s">
        <v>60</v>
      </c>
      <c r="B2" s="54"/>
      <c r="C2" s="54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x14ac:dyDescent="0.3">
      <c r="A3" s="54" t="s">
        <v>61</v>
      </c>
      <c r="B3" s="54"/>
      <c r="C3" s="54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x14ac:dyDescent="0.3">
      <c r="A4" s="56" t="s">
        <v>62</v>
      </c>
      <c r="B4" s="56"/>
      <c r="C4" s="56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5.6" x14ac:dyDescent="0.3">
      <c r="A5" s="53" t="s">
        <v>63</v>
      </c>
      <c r="B5" s="53"/>
      <c r="C5" s="53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x14ac:dyDescent="0.3">
      <c r="A6" s="54" t="s">
        <v>64</v>
      </c>
      <c r="B6" s="54"/>
      <c r="C6" s="54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x14ac:dyDescent="0.3">
      <c r="A7" s="54" t="s">
        <v>65</v>
      </c>
      <c r="B7" s="54"/>
      <c r="C7" s="54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x14ac:dyDescent="0.3">
      <c r="A8" s="68" t="s">
        <v>45</v>
      </c>
      <c r="B8" s="57" t="s">
        <v>63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x14ac:dyDescent="0.3">
      <c r="A9" s="69" t="s">
        <v>45</v>
      </c>
      <c r="B9" s="58" t="s">
        <v>66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  <row r="10" spans="1:13" x14ac:dyDescent="0.3">
      <c r="A10" s="70" t="s">
        <v>46</v>
      </c>
      <c r="B10" s="52" t="s">
        <v>65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</row>
    <row r="11" spans="1:13" x14ac:dyDescent="0.3">
      <c r="A11" s="70" t="s">
        <v>45</v>
      </c>
      <c r="B11" s="59" t="s">
        <v>47</v>
      </c>
      <c r="C11" s="60"/>
      <c r="D11" s="60"/>
      <c r="E11" s="59" t="s">
        <v>48</v>
      </c>
      <c r="F11" s="60"/>
      <c r="G11" s="60"/>
      <c r="H11" s="59" t="s">
        <v>49</v>
      </c>
      <c r="I11" s="60"/>
      <c r="J11" s="60"/>
      <c r="K11" s="59" t="s">
        <v>50</v>
      </c>
      <c r="L11" s="60"/>
      <c r="M11" s="60"/>
    </row>
    <row r="12" spans="1:13" x14ac:dyDescent="0.3">
      <c r="A12" s="71" t="s">
        <v>45</v>
      </c>
      <c r="B12" s="72" t="s">
        <v>51</v>
      </c>
      <c r="C12" s="73" t="s">
        <v>52</v>
      </c>
      <c r="D12" s="72" t="s">
        <v>53</v>
      </c>
      <c r="E12" s="72" t="s">
        <v>51</v>
      </c>
      <c r="F12" s="73" t="s">
        <v>52</v>
      </c>
      <c r="G12" s="72" t="s">
        <v>53</v>
      </c>
      <c r="H12" s="72" t="s">
        <v>51</v>
      </c>
      <c r="I12" s="73" t="s">
        <v>52</v>
      </c>
      <c r="J12" s="72" t="s">
        <v>53</v>
      </c>
      <c r="K12" s="72" t="s">
        <v>51</v>
      </c>
      <c r="L12" s="73" t="s">
        <v>52</v>
      </c>
      <c r="M12" s="72" t="s">
        <v>53</v>
      </c>
    </row>
    <row r="13" spans="1:13" x14ac:dyDescent="0.3">
      <c r="A13" s="74" t="s">
        <v>67</v>
      </c>
      <c r="B13" s="75">
        <v>6</v>
      </c>
      <c r="C13" s="76">
        <v>1071.8399999999999</v>
      </c>
      <c r="D13" s="77">
        <v>6431.04</v>
      </c>
      <c r="E13" s="75">
        <v>30</v>
      </c>
      <c r="F13" s="76">
        <v>1033.5</v>
      </c>
      <c r="G13" s="77">
        <v>31005</v>
      </c>
      <c r="H13" s="78"/>
      <c r="I13" s="79"/>
      <c r="J13" s="80"/>
      <c r="K13" s="75">
        <v>36</v>
      </c>
      <c r="L13" s="76">
        <v>1039.8900000000001</v>
      </c>
      <c r="M13" s="77">
        <v>37436.04</v>
      </c>
    </row>
    <row r="14" spans="1:13" x14ac:dyDescent="0.3">
      <c r="A14" s="74" t="s">
        <v>68</v>
      </c>
      <c r="B14" s="81">
        <v>384</v>
      </c>
      <c r="C14" s="82">
        <v>17.68</v>
      </c>
      <c r="D14" s="83">
        <v>6787.79</v>
      </c>
      <c r="E14" s="81">
        <v>2000</v>
      </c>
      <c r="F14" s="82">
        <v>17.829999999999998</v>
      </c>
      <c r="G14" s="83">
        <v>35650</v>
      </c>
      <c r="H14" s="81">
        <v>1560</v>
      </c>
      <c r="I14" s="82">
        <v>20.059999999999999</v>
      </c>
      <c r="J14" s="83">
        <v>31295.95</v>
      </c>
      <c r="K14" s="81">
        <v>824</v>
      </c>
      <c r="L14" s="82">
        <v>17.8</v>
      </c>
      <c r="M14" s="83">
        <v>14668.09</v>
      </c>
    </row>
    <row r="15" spans="1:13" x14ac:dyDescent="0.3">
      <c r="A15" s="74" t="s">
        <v>69</v>
      </c>
      <c r="B15" s="81">
        <v>64</v>
      </c>
      <c r="C15" s="82">
        <v>221.26</v>
      </c>
      <c r="D15" s="83">
        <v>14160.34</v>
      </c>
      <c r="E15" s="81">
        <v>150</v>
      </c>
      <c r="F15" s="82">
        <v>218.5</v>
      </c>
      <c r="G15" s="83">
        <v>32775</v>
      </c>
      <c r="H15" s="81">
        <v>18</v>
      </c>
      <c r="I15" s="82">
        <v>242.78</v>
      </c>
      <c r="J15" s="83">
        <v>4369.95</v>
      </c>
      <c r="K15" s="81">
        <v>196</v>
      </c>
      <c r="L15" s="82">
        <v>219.32</v>
      </c>
      <c r="M15" s="83">
        <v>42987.51</v>
      </c>
    </row>
    <row r="16" spans="1:13" x14ac:dyDescent="0.3">
      <c r="A16" s="74" t="s">
        <v>70</v>
      </c>
      <c r="B16" s="81">
        <v>45</v>
      </c>
      <c r="C16" s="82">
        <v>544.35</v>
      </c>
      <c r="D16" s="83">
        <v>24495.75</v>
      </c>
      <c r="E16" s="81">
        <v>60</v>
      </c>
      <c r="F16" s="82">
        <v>528.75</v>
      </c>
      <c r="G16" s="83">
        <v>31725</v>
      </c>
      <c r="H16" s="81">
        <v>29</v>
      </c>
      <c r="I16" s="82">
        <v>582.33000000000004</v>
      </c>
      <c r="J16" s="83">
        <v>16887.64</v>
      </c>
      <c r="K16" s="81">
        <v>76</v>
      </c>
      <c r="L16" s="82">
        <v>535.44000000000005</v>
      </c>
      <c r="M16" s="83">
        <v>40693.11</v>
      </c>
    </row>
    <row r="17" spans="1:13" x14ac:dyDescent="0.3">
      <c r="A17" s="74" t="s">
        <v>71</v>
      </c>
      <c r="B17" s="81">
        <v>-7</v>
      </c>
      <c r="C17" s="82">
        <v>476.13</v>
      </c>
      <c r="D17" s="83">
        <v>-3332.94</v>
      </c>
      <c r="E17" s="84"/>
      <c r="F17" s="85"/>
      <c r="G17" s="86"/>
      <c r="H17" s="84"/>
      <c r="I17" s="85"/>
      <c r="J17" s="86"/>
      <c r="K17" s="81">
        <v>-7</v>
      </c>
      <c r="L17" s="82">
        <v>476.13</v>
      </c>
      <c r="M17" s="83">
        <v>-3332.94</v>
      </c>
    </row>
    <row r="18" spans="1:13" x14ac:dyDescent="0.3">
      <c r="A18" s="74" t="s">
        <v>72</v>
      </c>
      <c r="B18" s="84"/>
      <c r="C18" s="85"/>
      <c r="D18" s="86"/>
      <c r="E18" s="84"/>
      <c r="F18" s="85"/>
      <c r="G18" s="86"/>
      <c r="H18" s="84"/>
      <c r="I18" s="85"/>
      <c r="J18" s="86"/>
      <c r="K18" s="84"/>
      <c r="L18" s="85"/>
      <c r="M18" s="86"/>
    </row>
    <row r="19" spans="1:13" x14ac:dyDescent="0.3">
      <c r="A19" s="74" t="s">
        <v>73</v>
      </c>
      <c r="B19" s="81">
        <v>-8</v>
      </c>
      <c r="C19" s="82">
        <v>3966.07</v>
      </c>
      <c r="D19" s="83">
        <v>-31728.53</v>
      </c>
      <c r="E19" s="81">
        <v>4</v>
      </c>
      <c r="F19" s="82">
        <v>3300</v>
      </c>
      <c r="G19" s="83">
        <v>13200</v>
      </c>
      <c r="H19" s="81">
        <v>4</v>
      </c>
      <c r="I19" s="82">
        <v>3850</v>
      </c>
      <c r="J19" s="83">
        <v>15400</v>
      </c>
      <c r="K19" s="81">
        <v>-8</v>
      </c>
      <c r="L19" s="82">
        <v>4632.13</v>
      </c>
      <c r="M19" s="83">
        <v>-37057.06</v>
      </c>
    </row>
    <row r="20" spans="1:13" x14ac:dyDescent="0.3">
      <c r="A20" s="74" t="s">
        <v>74</v>
      </c>
      <c r="B20" s="81">
        <v>-19</v>
      </c>
      <c r="C20" s="82">
        <v>877.35</v>
      </c>
      <c r="D20" s="83">
        <v>-16669.650000000001</v>
      </c>
      <c r="E20" s="84"/>
      <c r="F20" s="85"/>
      <c r="G20" s="86"/>
      <c r="H20" s="81">
        <v>6</v>
      </c>
      <c r="I20" s="82">
        <v>829.17</v>
      </c>
      <c r="J20" s="83">
        <v>4975</v>
      </c>
      <c r="K20" s="81">
        <v>-25</v>
      </c>
      <c r="L20" s="82">
        <v>877.35</v>
      </c>
      <c r="M20" s="83">
        <v>-21933.75</v>
      </c>
    </row>
    <row r="21" spans="1:13" x14ac:dyDescent="0.3">
      <c r="A21" s="74" t="s">
        <v>75</v>
      </c>
      <c r="B21" s="81">
        <v>6</v>
      </c>
      <c r="C21" s="82">
        <v>2022.51</v>
      </c>
      <c r="D21" s="83">
        <v>12135.03</v>
      </c>
      <c r="E21" s="81">
        <v>16</v>
      </c>
      <c r="F21" s="82">
        <v>850</v>
      </c>
      <c r="G21" s="83">
        <v>13600</v>
      </c>
      <c r="H21" s="81">
        <v>5</v>
      </c>
      <c r="I21" s="82">
        <v>2010</v>
      </c>
      <c r="J21" s="83">
        <v>10050</v>
      </c>
      <c r="K21" s="81">
        <v>17</v>
      </c>
      <c r="L21" s="82">
        <v>1169.77</v>
      </c>
      <c r="M21" s="83">
        <v>19886.16</v>
      </c>
    </row>
    <row r="22" spans="1:13" x14ac:dyDescent="0.3">
      <c r="A22" s="74" t="s">
        <v>76</v>
      </c>
      <c r="B22" s="81">
        <v>19</v>
      </c>
      <c r="C22" s="82">
        <v>326.32</v>
      </c>
      <c r="D22" s="83">
        <v>6200.05</v>
      </c>
      <c r="E22" s="84"/>
      <c r="F22" s="85"/>
      <c r="G22" s="86"/>
      <c r="H22" s="84"/>
      <c r="I22" s="85"/>
      <c r="J22" s="86"/>
      <c r="K22" s="81">
        <v>19</v>
      </c>
      <c r="L22" s="82">
        <v>326.32</v>
      </c>
      <c r="M22" s="83">
        <v>6200.05</v>
      </c>
    </row>
    <row r="23" spans="1:13" x14ac:dyDescent="0.3">
      <c r="A23" s="74" t="s">
        <v>77</v>
      </c>
      <c r="B23" s="81">
        <v>-4</v>
      </c>
      <c r="C23" s="82">
        <v>485</v>
      </c>
      <c r="D23" s="83">
        <v>-1940</v>
      </c>
      <c r="E23" s="84"/>
      <c r="F23" s="85"/>
      <c r="G23" s="86"/>
      <c r="H23" s="84"/>
      <c r="I23" s="85"/>
      <c r="J23" s="86"/>
      <c r="K23" s="81">
        <v>-4</v>
      </c>
      <c r="L23" s="82">
        <v>485</v>
      </c>
      <c r="M23" s="83">
        <v>-1940</v>
      </c>
    </row>
    <row r="24" spans="1:13" x14ac:dyDescent="0.3">
      <c r="A24" s="74" t="s">
        <v>78</v>
      </c>
      <c r="B24" s="81">
        <v>50</v>
      </c>
      <c r="C24" s="82">
        <v>232.89</v>
      </c>
      <c r="D24" s="83">
        <v>11644.5</v>
      </c>
      <c r="E24" s="81">
        <v>50</v>
      </c>
      <c r="F24" s="82">
        <v>231.31</v>
      </c>
      <c r="G24" s="83">
        <v>11565.5</v>
      </c>
      <c r="H24" s="81">
        <v>58</v>
      </c>
      <c r="I24" s="82">
        <v>260.77</v>
      </c>
      <c r="J24" s="83">
        <v>15124.93</v>
      </c>
      <c r="K24" s="81">
        <v>42</v>
      </c>
      <c r="L24" s="82">
        <v>232.1</v>
      </c>
      <c r="M24" s="83">
        <v>9748.2000000000007</v>
      </c>
    </row>
    <row r="25" spans="1:13" x14ac:dyDescent="0.3">
      <c r="A25" s="74" t="s">
        <v>79</v>
      </c>
      <c r="B25" s="81">
        <v>15</v>
      </c>
      <c r="C25" s="82">
        <v>538.75</v>
      </c>
      <c r="D25" s="83">
        <v>8081.2</v>
      </c>
      <c r="E25" s="84"/>
      <c r="F25" s="85"/>
      <c r="G25" s="86"/>
      <c r="H25" s="81">
        <v>15</v>
      </c>
      <c r="I25" s="82">
        <v>604.52</v>
      </c>
      <c r="J25" s="83">
        <v>9067.81</v>
      </c>
      <c r="K25" s="84"/>
      <c r="L25" s="85"/>
      <c r="M25" s="86"/>
    </row>
    <row r="26" spans="1:13" x14ac:dyDescent="0.3">
      <c r="A26" s="74" t="s">
        <v>80</v>
      </c>
      <c r="B26" s="81">
        <v>26</v>
      </c>
      <c r="C26" s="82">
        <v>180</v>
      </c>
      <c r="D26" s="83">
        <v>4680</v>
      </c>
      <c r="E26" s="84"/>
      <c r="F26" s="85"/>
      <c r="G26" s="86"/>
      <c r="H26" s="84"/>
      <c r="I26" s="85"/>
      <c r="J26" s="86"/>
      <c r="K26" s="81">
        <v>26</v>
      </c>
      <c r="L26" s="82">
        <v>180</v>
      </c>
      <c r="M26" s="83">
        <v>4680</v>
      </c>
    </row>
    <row r="27" spans="1:13" x14ac:dyDescent="0.3">
      <c r="A27" s="74" t="s">
        <v>81</v>
      </c>
      <c r="B27" s="81">
        <v>-4</v>
      </c>
      <c r="C27" s="82">
        <v>1586.53</v>
      </c>
      <c r="D27" s="83">
        <v>-6346.12</v>
      </c>
      <c r="E27" s="81">
        <v>50</v>
      </c>
      <c r="F27" s="82">
        <v>1773.78</v>
      </c>
      <c r="G27" s="83">
        <v>88689</v>
      </c>
      <c r="H27" s="81">
        <v>50</v>
      </c>
      <c r="I27" s="82">
        <v>1813.37</v>
      </c>
      <c r="J27" s="83">
        <v>90668.68</v>
      </c>
      <c r="K27" s="81">
        <v>-4</v>
      </c>
      <c r="L27" s="82">
        <v>1790.06</v>
      </c>
      <c r="M27" s="83">
        <v>-7160.25</v>
      </c>
    </row>
    <row r="28" spans="1:13" x14ac:dyDescent="0.3">
      <c r="A28" s="74" t="s">
        <v>82</v>
      </c>
      <c r="B28" s="81">
        <v>12</v>
      </c>
      <c r="C28" s="82">
        <v>469.96</v>
      </c>
      <c r="D28" s="83">
        <v>5639.52</v>
      </c>
      <c r="E28" s="81">
        <v>40</v>
      </c>
      <c r="F28" s="82">
        <v>482.46</v>
      </c>
      <c r="G28" s="83">
        <v>19298.400000000001</v>
      </c>
      <c r="H28" s="81">
        <v>32</v>
      </c>
      <c r="I28" s="82">
        <v>507.41</v>
      </c>
      <c r="J28" s="83">
        <v>16237.19</v>
      </c>
      <c r="K28" s="81">
        <v>20</v>
      </c>
      <c r="L28" s="82">
        <v>479.58</v>
      </c>
      <c r="M28" s="83">
        <v>9591.51</v>
      </c>
    </row>
    <row r="29" spans="1:13" x14ac:dyDescent="0.3">
      <c r="A29" s="74" t="s">
        <v>83</v>
      </c>
      <c r="B29" s="81">
        <v>4</v>
      </c>
      <c r="C29" s="82">
        <v>862.04</v>
      </c>
      <c r="D29" s="83">
        <v>3448.15</v>
      </c>
      <c r="E29" s="81">
        <v>60</v>
      </c>
      <c r="F29" s="82">
        <v>904.57</v>
      </c>
      <c r="G29" s="83">
        <v>54274</v>
      </c>
      <c r="H29" s="81">
        <v>58</v>
      </c>
      <c r="I29" s="82">
        <v>978.39</v>
      </c>
      <c r="J29" s="83">
        <v>56746.62</v>
      </c>
      <c r="K29" s="81">
        <v>6</v>
      </c>
      <c r="L29" s="82">
        <v>901.91</v>
      </c>
      <c r="M29" s="83">
        <v>5411.45</v>
      </c>
    </row>
    <row r="30" spans="1:13" x14ac:dyDescent="0.3">
      <c r="A30" s="74" t="s">
        <v>84</v>
      </c>
      <c r="B30" s="81">
        <v>22</v>
      </c>
      <c r="C30" s="82">
        <v>494.5</v>
      </c>
      <c r="D30" s="83">
        <v>10879.08</v>
      </c>
      <c r="E30" s="81">
        <v>220</v>
      </c>
      <c r="F30" s="82">
        <v>487.63</v>
      </c>
      <c r="G30" s="83">
        <v>107277.6</v>
      </c>
      <c r="H30" s="81">
        <v>128</v>
      </c>
      <c r="I30" s="82">
        <v>546.01</v>
      </c>
      <c r="J30" s="83">
        <v>69889.41</v>
      </c>
      <c r="K30" s="81">
        <v>114</v>
      </c>
      <c r="L30" s="82">
        <v>488.25</v>
      </c>
      <c r="M30" s="83">
        <v>55660.58</v>
      </c>
    </row>
    <row r="31" spans="1:13" x14ac:dyDescent="0.3">
      <c r="A31" s="74" t="s">
        <v>85</v>
      </c>
      <c r="B31" s="81">
        <v>15</v>
      </c>
      <c r="C31" s="82">
        <v>475.55</v>
      </c>
      <c r="D31" s="83">
        <v>7133.18</v>
      </c>
      <c r="E31" s="84"/>
      <c r="F31" s="85"/>
      <c r="G31" s="86"/>
      <c r="H31" s="84"/>
      <c r="I31" s="85"/>
      <c r="J31" s="86"/>
      <c r="K31" s="81">
        <v>15</v>
      </c>
      <c r="L31" s="82">
        <v>475.55</v>
      </c>
      <c r="M31" s="83">
        <v>7133.18</v>
      </c>
    </row>
    <row r="32" spans="1:13" x14ac:dyDescent="0.3">
      <c r="A32" s="74" t="s">
        <v>86</v>
      </c>
      <c r="B32" s="81">
        <v>94</v>
      </c>
      <c r="C32" s="82">
        <v>234.05</v>
      </c>
      <c r="D32" s="83">
        <v>22000.71</v>
      </c>
      <c r="E32" s="81">
        <v>100</v>
      </c>
      <c r="F32" s="82">
        <v>230</v>
      </c>
      <c r="G32" s="83">
        <v>23000</v>
      </c>
      <c r="H32" s="81">
        <v>75</v>
      </c>
      <c r="I32" s="82">
        <v>272.31</v>
      </c>
      <c r="J32" s="83">
        <v>20422.88</v>
      </c>
      <c r="K32" s="81">
        <v>119</v>
      </c>
      <c r="L32" s="82">
        <v>231.96</v>
      </c>
      <c r="M32" s="83">
        <v>27603.53</v>
      </c>
    </row>
    <row r="33" spans="1:13" x14ac:dyDescent="0.3">
      <c r="A33" s="74" t="s">
        <v>87</v>
      </c>
      <c r="B33" s="81">
        <v>1</v>
      </c>
      <c r="C33" s="82">
        <v>1156.28</v>
      </c>
      <c r="D33" s="83">
        <v>1156.28</v>
      </c>
      <c r="E33" s="81">
        <v>60</v>
      </c>
      <c r="F33" s="82">
        <v>1117</v>
      </c>
      <c r="G33" s="83">
        <v>67020</v>
      </c>
      <c r="H33" s="81">
        <v>52</v>
      </c>
      <c r="I33" s="82">
        <v>821.51</v>
      </c>
      <c r="J33" s="83">
        <v>42718.64</v>
      </c>
      <c r="K33" s="81">
        <v>9</v>
      </c>
      <c r="L33" s="82">
        <v>1117.6400000000001</v>
      </c>
      <c r="M33" s="83">
        <v>10058.799999999999</v>
      </c>
    </row>
    <row r="34" spans="1:13" x14ac:dyDescent="0.3">
      <c r="A34" s="74" t="s">
        <v>88</v>
      </c>
      <c r="B34" s="81">
        <v>275</v>
      </c>
      <c r="C34" s="82">
        <v>128.91999999999999</v>
      </c>
      <c r="D34" s="83">
        <v>35454.36</v>
      </c>
      <c r="E34" s="84"/>
      <c r="F34" s="85"/>
      <c r="G34" s="86"/>
      <c r="H34" s="81">
        <v>203</v>
      </c>
      <c r="I34" s="82">
        <v>143.34</v>
      </c>
      <c r="J34" s="83">
        <v>29097.71</v>
      </c>
      <c r="K34" s="81">
        <v>72</v>
      </c>
      <c r="L34" s="82">
        <v>128.93</v>
      </c>
      <c r="M34" s="83">
        <v>9282.6</v>
      </c>
    </row>
    <row r="35" spans="1:13" x14ac:dyDescent="0.3">
      <c r="A35" s="74" t="s">
        <v>89</v>
      </c>
      <c r="B35" s="81">
        <v>37</v>
      </c>
      <c r="C35" s="82">
        <v>590.46</v>
      </c>
      <c r="D35" s="83">
        <v>21847.040000000001</v>
      </c>
      <c r="E35" s="81">
        <v>60</v>
      </c>
      <c r="F35" s="82">
        <v>567</v>
      </c>
      <c r="G35" s="83">
        <v>34020</v>
      </c>
      <c r="H35" s="81">
        <v>66</v>
      </c>
      <c r="I35" s="82">
        <v>664.8</v>
      </c>
      <c r="J35" s="83">
        <v>43877.11</v>
      </c>
      <c r="K35" s="81">
        <v>31</v>
      </c>
      <c r="L35" s="82">
        <v>575.95000000000005</v>
      </c>
      <c r="M35" s="83">
        <v>17854.41</v>
      </c>
    </row>
    <row r="36" spans="1:13" x14ac:dyDescent="0.3">
      <c r="A36" s="74" t="s">
        <v>90</v>
      </c>
      <c r="B36" s="81">
        <v>-1</v>
      </c>
      <c r="C36" s="82">
        <v>74.88</v>
      </c>
      <c r="D36" s="83">
        <v>-74.88</v>
      </c>
      <c r="E36" s="84"/>
      <c r="F36" s="85"/>
      <c r="G36" s="86"/>
      <c r="H36" s="84"/>
      <c r="I36" s="85"/>
      <c r="J36" s="86"/>
      <c r="K36" s="81">
        <v>-1</v>
      </c>
      <c r="L36" s="82">
        <v>74.88</v>
      </c>
      <c r="M36" s="83">
        <v>-74.88</v>
      </c>
    </row>
    <row r="37" spans="1:13" x14ac:dyDescent="0.3">
      <c r="A37" s="74" t="s">
        <v>91</v>
      </c>
      <c r="B37" s="81">
        <v>24</v>
      </c>
      <c r="C37" s="82">
        <v>150.30000000000001</v>
      </c>
      <c r="D37" s="83">
        <v>3607.08</v>
      </c>
      <c r="E37" s="81">
        <v>250</v>
      </c>
      <c r="F37" s="82">
        <v>158.15</v>
      </c>
      <c r="G37" s="83">
        <v>39537.5</v>
      </c>
      <c r="H37" s="81">
        <v>220</v>
      </c>
      <c r="I37" s="82">
        <v>173.45</v>
      </c>
      <c r="J37" s="83">
        <v>38159.410000000003</v>
      </c>
      <c r="K37" s="81">
        <v>54</v>
      </c>
      <c r="L37" s="82">
        <v>157.46</v>
      </c>
      <c r="M37" s="83">
        <v>8502.9500000000007</v>
      </c>
    </row>
    <row r="38" spans="1:13" x14ac:dyDescent="0.3">
      <c r="A38" s="74" t="s">
        <v>92</v>
      </c>
      <c r="B38" s="81">
        <v>-9</v>
      </c>
      <c r="C38" s="82">
        <v>1110</v>
      </c>
      <c r="D38" s="83">
        <v>-9990</v>
      </c>
      <c r="E38" s="84"/>
      <c r="F38" s="85"/>
      <c r="G38" s="86"/>
      <c r="H38" s="84"/>
      <c r="I38" s="85"/>
      <c r="J38" s="86"/>
      <c r="K38" s="81">
        <v>-9</v>
      </c>
      <c r="L38" s="82">
        <v>1110</v>
      </c>
      <c r="M38" s="83">
        <v>-9990</v>
      </c>
    </row>
    <row r="39" spans="1:13" x14ac:dyDescent="0.3">
      <c r="A39" s="74" t="s">
        <v>93</v>
      </c>
      <c r="B39" s="81">
        <v>-521</v>
      </c>
      <c r="C39" s="82">
        <v>1047.1400000000001</v>
      </c>
      <c r="D39" s="83">
        <v>-545561.42000000004</v>
      </c>
      <c r="E39" s="84"/>
      <c r="F39" s="85"/>
      <c r="G39" s="86"/>
      <c r="H39" s="84"/>
      <c r="I39" s="85"/>
      <c r="J39" s="86"/>
      <c r="K39" s="81">
        <v>-521</v>
      </c>
      <c r="L39" s="82">
        <v>1047.1400000000001</v>
      </c>
      <c r="M39" s="83">
        <v>-545561.42000000004</v>
      </c>
    </row>
    <row r="40" spans="1:13" x14ac:dyDescent="0.3">
      <c r="A40" s="74" t="s">
        <v>94</v>
      </c>
      <c r="B40" s="81">
        <v>-858</v>
      </c>
      <c r="C40" s="82">
        <v>1006.78</v>
      </c>
      <c r="D40" s="83">
        <v>-863814.79</v>
      </c>
      <c r="E40" s="81">
        <v>11468</v>
      </c>
      <c r="F40" s="82">
        <v>964.06</v>
      </c>
      <c r="G40" s="83">
        <v>11055840</v>
      </c>
      <c r="H40" s="81">
        <v>11483</v>
      </c>
      <c r="I40" s="82">
        <v>798.37</v>
      </c>
      <c r="J40" s="83">
        <v>9167680</v>
      </c>
      <c r="K40" s="81">
        <v>-873</v>
      </c>
      <c r="L40" s="82">
        <v>960.61</v>
      </c>
      <c r="M40" s="83">
        <v>-838608.67</v>
      </c>
    </row>
    <row r="41" spans="1:13" x14ac:dyDescent="0.3">
      <c r="A41" s="74" t="s">
        <v>95</v>
      </c>
      <c r="B41" s="81">
        <v>-357</v>
      </c>
      <c r="C41" s="82">
        <v>845.44</v>
      </c>
      <c r="D41" s="83">
        <v>-301822.24</v>
      </c>
      <c r="E41" s="81">
        <v>823</v>
      </c>
      <c r="F41" s="82">
        <v>810</v>
      </c>
      <c r="G41" s="83">
        <v>666630</v>
      </c>
      <c r="H41" s="81">
        <v>873</v>
      </c>
      <c r="I41" s="82">
        <v>753.76</v>
      </c>
      <c r="J41" s="83">
        <v>658035</v>
      </c>
      <c r="K41" s="81">
        <v>-407</v>
      </c>
      <c r="L41" s="82">
        <v>782.85</v>
      </c>
      <c r="M41" s="83">
        <v>-318619.65000000002</v>
      </c>
    </row>
    <row r="42" spans="1:13" x14ac:dyDescent="0.3">
      <c r="A42" s="74" t="s">
        <v>96</v>
      </c>
      <c r="B42" s="81">
        <v>3</v>
      </c>
      <c r="C42" s="82">
        <v>309.58</v>
      </c>
      <c r="D42" s="83">
        <v>928.74</v>
      </c>
      <c r="E42" s="84"/>
      <c r="F42" s="85"/>
      <c r="G42" s="86"/>
      <c r="H42" s="84"/>
      <c r="I42" s="85"/>
      <c r="J42" s="86"/>
      <c r="K42" s="81">
        <v>3</v>
      </c>
      <c r="L42" s="82">
        <v>309.58</v>
      </c>
      <c r="M42" s="83">
        <v>928.74</v>
      </c>
    </row>
    <row r="43" spans="1:13" x14ac:dyDescent="0.3">
      <c r="A43" s="74" t="s">
        <v>97</v>
      </c>
      <c r="B43" s="81">
        <v>57</v>
      </c>
      <c r="C43" s="82">
        <v>171.1</v>
      </c>
      <c r="D43" s="83">
        <v>9752.9</v>
      </c>
      <c r="E43" s="84"/>
      <c r="F43" s="85"/>
      <c r="G43" s="86"/>
      <c r="H43" s="81">
        <v>49</v>
      </c>
      <c r="I43" s="82">
        <v>214.22</v>
      </c>
      <c r="J43" s="83">
        <v>10496.61</v>
      </c>
      <c r="K43" s="81">
        <v>8</v>
      </c>
      <c r="L43" s="82">
        <v>171.1</v>
      </c>
      <c r="M43" s="83">
        <v>1368.83</v>
      </c>
    </row>
    <row r="44" spans="1:13" x14ac:dyDescent="0.3">
      <c r="A44" s="74" t="s">
        <v>98</v>
      </c>
      <c r="B44" s="81">
        <v>-52</v>
      </c>
      <c r="C44" s="82">
        <v>1442.65</v>
      </c>
      <c r="D44" s="83">
        <v>-75017.86</v>
      </c>
      <c r="E44" s="81">
        <v>120</v>
      </c>
      <c r="F44" s="82">
        <v>1380</v>
      </c>
      <c r="G44" s="83">
        <v>165600</v>
      </c>
      <c r="H44" s="81">
        <v>108</v>
      </c>
      <c r="I44" s="82">
        <v>1370.79</v>
      </c>
      <c r="J44" s="83">
        <v>148044.99</v>
      </c>
      <c r="K44" s="81">
        <v>-40</v>
      </c>
      <c r="L44" s="82">
        <v>1332.09</v>
      </c>
      <c r="M44" s="83">
        <v>-53283.61</v>
      </c>
    </row>
    <row r="45" spans="1:13" x14ac:dyDescent="0.3">
      <c r="A45" s="74" t="s">
        <v>99</v>
      </c>
      <c r="B45" s="81">
        <v>511</v>
      </c>
      <c r="C45" s="82">
        <v>151.83000000000001</v>
      </c>
      <c r="D45" s="83">
        <v>77586.67</v>
      </c>
      <c r="E45" s="84"/>
      <c r="F45" s="85"/>
      <c r="G45" s="86"/>
      <c r="H45" s="81">
        <v>122</v>
      </c>
      <c r="I45" s="82">
        <v>162.13</v>
      </c>
      <c r="J45" s="83">
        <v>19779.66</v>
      </c>
      <c r="K45" s="81">
        <v>389</v>
      </c>
      <c r="L45" s="82">
        <v>151.83000000000001</v>
      </c>
      <c r="M45" s="83">
        <v>59063.040000000001</v>
      </c>
    </row>
    <row r="46" spans="1:13" x14ac:dyDescent="0.3">
      <c r="A46" s="74" t="s">
        <v>100</v>
      </c>
      <c r="B46" s="81">
        <v>14</v>
      </c>
      <c r="C46" s="82">
        <v>3299.75</v>
      </c>
      <c r="D46" s="83">
        <v>46196.47</v>
      </c>
      <c r="E46" s="81">
        <v>8</v>
      </c>
      <c r="F46" s="82">
        <v>3405</v>
      </c>
      <c r="G46" s="83">
        <v>27240</v>
      </c>
      <c r="H46" s="81">
        <v>10</v>
      </c>
      <c r="I46" s="82">
        <v>3127.12</v>
      </c>
      <c r="J46" s="83">
        <v>31271.200000000001</v>
      </c>
      <c r="K46" s="81">
        <v>12</v>
      </c>
      <c r="L46" s="82">
        <v>3338.02</v>
      </c>
      <c r="M46" s="83">
        <v>40056.26</v>
      </c>
    </row>
    <row r="47" spans="1:13" x14ac:dyDescent="0.3">
      <c r="A47" s="74" t="s">
        <v>101</v>
      </c>
      <c r="B47" s="81">
        <v>-13</v>
      </c>
      <c r="C47" s="82">
        <v>726.35</v>
      </c>
      <c r="D47" s="83">
        <v>-9442.59</v>
      </c>
      <c r="E47" s="81">
        <v>200</v>
      </c>
      <c r="F47" s="82">
        <v>700</v>
      </c>
      <c r="G47" s="83">
        <v>140000</v>
      </c>
      <c r="H47" s="81">
        <v>185</v>
      </c>
      <c r="I47" s="82">
        <v>699.79</v>
      </c>
      <c r="J47" s="83">
        <v>129461.93</v>
      </c>
      <c r="K47" s="81">
        <v>2</v>
      </c>
      <c r="L47" s="82">
        <v>698.17</v>
      </c>
      <c r="M47" s="83">
        <v>1396.34</v>
      </c>
    </row>
    <row r="48" spans="1:13" x14ac:dyDescent="0.3">
      <c r="A48" s="74" t="s">
        <v>102</v>
      </c>
      <c r="B48" s="81">
        <v>-1</v>
      </c>
      <c r="C48" s="82">
        <v>357.5</v>
      </c>
      <c r="D48" s="83">
        <v>-357.5</v>
      </c>
      <c r="E48" s="84"/>
      <c r="F48" s="85"/>
      <c r="G48" s="86"/>
      <c r="H48" s="84"/>
      <c r="I48" s="85"/>
      <c r="J48" s="86"/>
      <c r="K48" s="81">
        <v>-1</v>
      </c>
      <c r="L48" s="82">
        <v>357.5</v>
      </c>
      <c r="M48" s="83">
        <v>-357.5</v>
      </c>
    </row>
    <row r="49" spans="1:13" x14ac:dyDescent="0.3">
      <c r="A49" s="74" t="s">
        <v>103</v>
      </c>
      <c r="B49" s="84"/>
      <c r="C49" s="85"/>
      <c r="D49" s="86"/>
      <c r="E49" s="84"/>
      <c r="F49" s="85"/>
      <c r="G49" s="86"/>
      <c r="H49" s="84"/>
      <c r="I49" s="85"/>
      <c r="J49" s="86"/>
      <c r="K49" s="84"/>
      <c r="L49" s="85"/>
      <c r="M49" s="86"/>
    </row>
    <row r="50" spans="1:13" x14ac:dyDescent="0.3">
      <c r="A50" s="74" t="s">
        <v>104</v>
      </c>
      <c r="B50" s="81">
        <v>297</v>
      </c>
      <c r="C50" s="82">
        <v>189.61</v>
      </c>
      <c r="D50" s="83">
        <v>56314.17</v>
      </c>
      <c r="E50" s="84"/>
      <c r="F50" s="85"/>
      <c r="G50" s="86"/>
      <c r="H50" s="84"/>
      <c r="I50" s="85"/>
      <c r="J50" s="86"/>
      <c r="K50" s="81">
        <v>297</v>
      </c>
      <c r="L50" s="82">
        <v>189.61</v>
      </c>
      <c r="M50" s="83">
        <v>56314.17</v>
      </c>
    </row>
    <row r="51" spans="1:13" x14ac:dyDescent="0.3">
      <c r="A51" s="74" t="s">
        <v>105</v>
      </c>
      <c r="B51" s="81">
        <v>8</v>
      </c>
      <c r="C51" s="82">
        <v>189.86</v>
      </c>
      <c r="D51" s="83">
        <v>1518.87</v>
      </c>
      <c r="E51" s="81">
        <v>50</v>
      </c>
      <c r="F51" s="82">
        <v>202</v>
      </c>
      <c r="G51" s="83">
        <v>10100</v>
      </c>
      <c r="H51" s="81">
        <v>7</v>
      </c>
      <c r="I51" s="82">
        <v>228.21</v>
      </c>
      <c r="J51" s="83">
        <v>1597.45</v>
      </c>
      <c r="K51" s="81">
        <v>51</v>
      </c>
      <c r="L51" s="82">
        <v>200.33</v>
      </c>
      <c r="M51" s="83">
        <v>10216.59</v>
      </c>
    </row>
    <row r="52" spans="1:13" x14ac:dyDescent="0.3">
      <c r="A52" s="74" t="s">
        <v>106</v>
      </c>
      <c r="B52" s="81">
        <v>9</v>
      </c>
      <c r="C52" s="82">
        <v>1786.53</v>
      </c>
      <c r="D52" s="83">
        <v>16078.78</v>
      </c>
      <c r="E52" s="81">
        <v>260</v>
      </c>
      <c r="F52" s="82">
        <v>1770</v>
      </c>
      <c r="G52" s="83">
        <v>460200</v>
      </c>
      <c r="H52" s="81">
        <v>259</v>
      </c>
      <c r="I52" s="82">
        <v>1841.67</v>
      </c>
      <c r="J52" s="83">
        <v>476993.37</v>
      </c>
      <c r="K52" s="81">
        <v>10</v>
      </c>
      <c r="L52" s="82">
        <v>1770.55</v>
      </c>
      <c r="M52" s="83">
        <v>17705.53</v>
      </c>
    </row>
    <row r="53" spans="1:13" x14ac:dyDescent="0.3">
      <c r="A53" s="74" t="s">
        <v>107</v>
      </c>
      <c r="B53" s="81">
        <v>5</v>
      </c>
      <c r="C53" s="82">
        <v>463.4</v>
      </c>
      <c r="D53" s="83">
        <v>2317</v>
      </c>
      <c r="E53" s="81">
        <v>120</v>
      </c>
      <c r="F53" s="82">
        <v>462.5</v>
      </c>
      <c r="G53" s="83">
        <v>55500</v>
      </c>
      <c r="H53" s="81">
        <v>80</v>
      </c>
      <c r="I53" s="82">
        <v>457.63</v>
      </c>
      <c r="J53" s="83">
        <v>36610.18</v>
      </c>
      <c r="K53" s="81">
        <v>45</v>
      </c>
      <c r="L53" s="82">
        <v>462.54</v>
      </c>
      <c r="M53" s="83">
        <v>20814.12</v>
      </c>
    </row>
    <row r="54" spans="1:13" x14ac:dyDescent="0.3">
      <c r="A54" s="74" t="s">
        <v>108</v>
      </c>
      <c r="B54" s="81">
        <v>-1</v>
      </c>
      <c r="C54" s="82">
        <v>911.24</v>
      </c>
      <c r="D54" s="83">
        <v>-911.24</v>
      </c>
      <c r="E54" s="81">
        <v>80</v>
      </c>
      <c r="F54" s="82">
        <v>905</v>
      </c>
      <c r="G54" s="83">
        <v>72400</v>
      </c>
      <c r="H54" s="81">
        <v>62</v>
      </c>
      <c r="I54" s="82">
        <v>958.48</v>
      </c>
      <c r="J54" s="83">
        <v>59425.63</v>
      </c>
      <c r="K54" s="81">
        <v>17</v>
      </c>
      <c r="L54" s="82">
        <v>904.92</v>
      </c>
      <c r="M54" s="83">
        <v>15383.66</v>
      </c>
    </row>
    <row r="55" spans="1:13" x14ac:dyDescent="0.3">
      <c r="A55" s="74" t="s">
        <v>109</v>
      </c>
      <c r="B55" s="81">
        <v>150</v>
      </c>
      <c r="C55" s="82">
        <v>64.680000000000007</v>
      </c>
      <c r="D55" s="83">
        <v>9702.51</v>
      </c>
      <c r="E55" s="84"/>
      <c r="F55" s="85"/>
      <c r="G55" s="86"/>
      <c r="H55" s="81">
        <v>6</v>
      </c>
      <c r="I55" s="82">
        <v>69.83</v>
      </c>
      <c r="J55" s="83">
        <v>418.98</v>
      </c>
      <c r="K55" s="81">
        <v>144</v>
      </c>
      <c r="L55" s="82">
        <v>64.680000000000007</v>
      </c>
      <c r="M55" s="83">
        <v>9314.41</v>
      </c>
    </row>
    <row r="56" spans="1:13" x14ac:dyDescent="0.3">
      <c r="A56" s="74" t="s">
        <v>110</v>
      </c>
      <c r="B56" s="81">
        <v>-39</v>
      </c>
      <c r="C56" s="82">
        <v>119.75</v>
      </c>
      <c r="D56" s="83">
        <v>-4670.3900000000003</v>
      </c>
      <c r="E56" s="81">
        <v>2904</v>
      </c>
      <c r="F56" s="82">
        <v>120.36</v>
      </c>
      <c r="G56" s="83">
        <v>349525.44</v>
      </c>
      <c r="H56" s="81">
        <v>2961</v>
      </c>
      <c r="I56" s="82">
        <v>77.459999999999994</v>
      </c>
      <c r="J56" s="83">
        <v>229350.13</v>
      </c>
      <c r="K56" s="81">
        <v>-96</v>
      </c>
      <c r="L56" s="82">
        <v>120.37</v>
      </c>
      <c r="M56" s="83">
        <v>-11555.35</v>
      </c>
    </row>
    <row r="57" spans="1:13" x14ac:dyDescent="0.3">
      <c r="A57" s="74" t="s">
        <v>111</v>
      </c>
      <c r="B57" s="81">
        <v>-70</v>
      </c>
      <c r="C57" s="82">
        <v>2296.9499999999998</v>
      </c>
      <c r="D57" s="83">
        <v>-160786.38</v>
      </c>
      <c r="E57" s="81">
        <v>90</v>
      </c>
      <c r="F57" s="82">
        <v>2626.5</v>
      </c>
      <c r="G57" s="83">
        <v>236385</v>
      </c>
      <c r="H57" s="81">
        <v>71</v>
      </c>
      <c r="I57" s="82">
        <v>2890.76</v>
      </c>
      <c r="J57" s="83">
        <v>205244.1</v>
      </c>
      <c r="K57" s="81">
        <v>-51</v>
      </c>
      <c r="L57" s="82">
        <v>3779.93</v>
      </c>
      <c r="M57" s="83">
        <v>-192776.48</v>
      </c>
    </row>
    <row r="58" spans="1:13" x14ac:dyDescent="0.3">
      <c r="A58" s="74" t="s">
        <v>112</v>
      </c>
      <c r="B58" s="81">
        <v>-82</v>
      </c>
      <c r="C58" s="82">
        <v>31.68</v>
      </c>
      <c r="D58" s="83">
        <v>-2597.46</v>
      </c>
      <c r="E58" s="81">
        <v>100</v>
      </c>
      <c r="F58" s="82">
        <v>168.19</v>
      </c>
      <c r="G58" s="83">
        <v>16819</v>
      </c>
      <c r="H58" s="81">
        <v>3</v>
      </c>
      <c r="I58" s="82">
        <v>220</v>
      </c>
      <c r="J58" s="83">
        <v>660</v>
      </c>
      <c r="K58" s="81">
        <v>15</v>
      </c>
      <c r="L58" s="82">
        <v>790.09</v>
      </c>
      <c r="M58" s="83">
        <v>11851.28</v>
      </c>
    </row>
    <row r="59" spans="1:13" x14ac:dyDescent="0.3">
      <c r="A59" s="74" t="s">
        <v>113</v>
      </c>
      <c r="B59" s="81">
        <v>44</v>
      </c>
      <c r="C59" s="82">
        <v>155</v>
      </c>
      <c r="D59" s="83">
        <v>6820</v>
      </c>
      <c r="E59" s="84"/>
      <c r="F59" s="85"/>
      <c r="G59" s="86"/>
      <c r="H59" s="84"/>
      <c r="I59" s="85"/>
      <c r="J59" s="86"/>
      <c r="K59" s="81">
        <v>44</v>
      </c>
      <c r="L59" s="82">
        <v>155</v>
      </c>
      <c r="M59" s="83">
        <v>6820</v>
      </c>
    </row>
    <row r="60" spans="1:13" x14ac:dyDescent="0.3">
      <c r="A60" s="74" t="s">
        <v>114</v>
      </c>
      <c r="B60" s="81">
        <v>5</v>
      </c>
      <c r="C60" s="82">
        <v>868.04</v>
      </c>
      <c r="D60" s="83">
        <v>4340.1899999999996</v>
      </c>
      <c r="E60" s="81">
        <v>100</v>
      </c>
      <c r="F60" s="82">
        <v>902</v>
      </c>
      <c r="G60" s="83">
        <v>90200</v>
      </c>
      <c r="H60" s="81">
        <v>87</v>
      </c>
      <c r="I60" s="82">
        <v>980.76</v>
      </c>
      <c r="J60" s="83">
        <v>85325.78</v>
      </c>
      <c r="K60" s="81">
        <v>18</v>
      </c>
      <c r="L60" s="82">
        <v>900.38</v>
      </c>
      <c r="M60" s="83">
        <v>16206.89</v>
      </c>
    </row>
    <row r="61" spans="1:13" x14ac:dyDescent="0.3">
      <c r="A61" s="74" t="s">
        <v>115</v>
      </c>
      <c r="B61" s="81">
        <v>3</v>
      </c>
      <c r="C61" s="82">
        <v>1201.31</v>
      </c>
      <c r="D61" s="83">
        <v>3603.94</v>
      </c>
      <c r="E61" s="81">
        <v>736</v>
      </c>
      <c r="F61" s="82">
        <v>1196.77</v>
      </c>
      <c r="G61" s="83">
        <v>880822.72</v>
      </c>
      <c r="H61" s="81">
        <v>785</v>
      </c>
      <c r="I61" s="82">
        <v>1146.74</v>
      </c>
      <c r="J61" s="83">
        <v>900187.95</v>
      </c>
      <c r="K61" s="81">
        <v>-46</v>
      </c>
      <c r="L61" s="82">
        <v>1196.79</v>
      </c>
      <c r="M61" s="83">
        <v>-55052.27</v>
      </c>
    </row>
    <row r="62" spans="1:13" x14ac:dyDescent="0.3">
      <c r="A62" s="74" t="s">
        <v>116</v>
      </c>
      <c r="B62" s="81">
        <v>21</v>
      </c>
      <c r="C62" s="82">
        <v>1064.6099999999999</v>
      </c>
      <c r="D62" s="83">
        <v>22356.73</v>
      </c>
      <c r="E62" s="84"/>
      <c r="F62" s="85"/>
      <c r="G62" s="86"/>
      <c r="H62" s="84"/>
      <c r="I62" s="85"/>
      <c r="J62" s="86"/>
      <c r="K62" s="81">
        <v>21</v>
      </c>
      <c r="L62" s="82">
        <v>1064.6099999999999</v>
      </c>
      <c r="M62" s="83">
        <v>22356.73</v>
      </c>
    </row>
    <row r="63" spans="1:13" x14ac:dyDescent="0.3">
      <c r="A63" s="74" t="s">
        <v>117</v>
      </c>
      <c r="B63" s="81">
        <v>11</v>
      </c>
      <c r="C63" s="82">
        <v>646.24</v>
      </c>
      <c r="D63" s="83">
        <v>7108.61</v>
      </c>
      <c r="E63" s="84"/>
      <c r="F63" s="85"/>
      <c r="G63" s="86"/>
      <c r="H63" s="84"/>
      <c r="I63" s="85"/>
      <c r="J63" s="86"/>
      <c r="K63" s="81">
        <v>11</v>
      </c>
      <c r="L63" s="82">
        <v>646.24</v>
      </c>
      <c r="M63" s="83">
        <v>7108.61</v>
      </c>
    </row>
    <row r="64" spans="1:13" x14ac:dyDescent="0.3">
      <c r="A64" s="74" t="s">
        <v>118</v>
      </c>
      <c r="B64" s="81">
        <v>4</v>
      </c>
      <c r="C64" s="82">
        <v>214.12</v>
      </c>
      <c r="D64" s="83">
        <v>856.48</v>
      </c>
      <c r="E64" s="84"/>
      <c r="F64" s="85"/>
      <c r="G64" s="86"/>
      <c r="H64" s="84"/>
      <c r="I64" s="85"/>
      <c r="J64" s="86"/>
      <c r="K64" s="81">
        <v>4</v>
      </c>
      <c r="L64" s="82">
        <v>214.12</v>
      </c>
      <c r="M64" s="83">
        <v>856.48</v>
      </c>
    </row>
    <row r="65" spans="1:13" x14ac:dyDescent="0.3">
      <c r="A65" s="74" t="s">
        <v>119</v>
      </c>
      <c r="B65" s="81">
        <v>30</v>
      </c>
      <c r="C65" s="82">
        <v>648.76</v>
      </c>
      <c r="D65" s="83">
        <v>19462.77</v>
      </c>
      <c r="E65" s="84"/>
      <c r="F65" s="85"/>
      <c r="G65" s="86"/>
      <c r="H65" s="81">
        <v>15</v>
      </c>
      <c r="I65" s="82">
        <v>807.63</v>
      </c>
      <c r="J65" s="83">
        <v>12114.41</v>
      </c>
      <c r="K65" s="81">
        <v>15</v>
      </c>
      <c r="L65" s="82">
        <v>648.76</v>
      </c>
      <c r="M65" s="83">
        <v>9731.39</v>
      </c>
    </row>
    <row r="66" spans="1:13" x14ac:dyDescent="0.3">
      <c r="A66" s="74" t="s">
        <v>120</v>
      </c>
      <c r="B66" s="81">
        <v>-1</v>
      </c>
      <c r="C66" s="82">
        <v>633.44000000000005</v>
      </c>
      <c r="D66" s="83">
        <v>-633.44000000000005</v>
      </c>
      <c r="E66" s="81">
        <v>250</v>
      </c>
      <c r="F66" s="82">
        <v>625.29</v>
      </c>
      <c r="G66" s="83">
        <v>156322.5</v>
      </c>
      <c r="H66" s="81">
        <v>196</v>
      </c>
      <c r="I66" s="82">
        <v>625.74</v>
      </c>
      <c r="J66" s="83">
        <v>122644.47</v>
      </c>
      <c r="K66" s="81">
        <v>53</v>
      </c>
      <c r="L66" s="82">
        <v>625.26</v>
      </c>
      <c r="M66" s="83">
        <v>33138.629999999997</v>
      </c>
    </row>
    <row r="67" spans="1:13" x14ac:dyDescent="0.3">
      <c r="A67" s="74" t="s">
        <v>121</v>
      </c>
      <c r="B67" s="81">
        <v>104</v>
      </c>
      <c r="C67" s="82">
        <v>74.739999999999995</v>
      </c>
      <c r="D67" s="83">
        <v>7773.21</v>
      </c>
      <c r="E67" s="84"/>
      <c r="F67" s="85"/>
      <c r="G67" s="86"/>
      <c r="H67" s="81">
        <v>76</v>
      </c>
      <c r="I67" s="82">
        <v>78.180000000000007</v>
      </c>
      <c r="J67" s="83">
        <v>5941.44</v>
      </c>
      <c r="K67" s="81">
        <v>28</v>
      </c>
      <c r="L67" s="82">
        <v>74.739999999999995</v>
      </c>
      <c r="M67" s="83">
        <v>2092.79</v>
      </c>
    </row>
    <row r="68" spans="1:13" x14ac:dyDescent="0.3">
      <c r="A68" s="74" t="s">
        <v>122</v>
      </c>
      <c r="B68" s="81">
        <v>3</v>
      </c>
      <c r="C68" s="82">
        <v>5613.76</v>
      </c>
      <c r="D68" s="83">
        <v>16841.28</v>
      </c>
      <c r="E68" s="81">
        <v>170</v>
      </c>
      <c r="F68" s="82">
        <v>5573.17</v>
      </c>
      <c r="G68" s="83">
        <v>947438.9</v>
      </c>
      <c r="H68" s="81">
        <v>156</v>
      </c>
      <c r="I68" s="82">
        <v>5618.3</v>
      </c>
      <c r="J68" s="83">
        <v>876454.92</v>
      </c>
      <c r="K68" s="81">
        <v>17</v>
      </c>
      <c r="L68" s="82">
        <v>5573.87</v>
      </c>
      <c r="M68" s="83">
        <v>94755.86</v>
      </c>
    </row>
    <row r="69" spans="1:13" x14ac:dyDescent="0.3">
      <c r="A69" s="74" t="s">
        <v>123</v>
      </c>
      <c r="B69" s="81">
        <v>-38</v>
      </c>
      <c r="C69" s="82">
        <v>1539.62</v>
      </c>
      <c r="D69" s="83">
        <v>-58505.63</v>
      </c>
      <c r="E69" s="81">
        <v>160</v>
      </c>
      <c r="F69" s="82">
        <v>1462.73</v>
      </c>
      <c r="G69" s="83">
        <v>234036.8</v>
      </c>
      <c r="H69" s="81">
        <v>119</v>
      </c>
      <c r="I69" s="82">
        <v>1446.92</v>
      </c>
      <c r="J69" s="83">
        <v>172183.96</v>
      </c>
      <c r="K69" s="81">
        <v>3</v>
      </c>
      <c r="L69" s="82">
        <v>1438.78</v>
      </c>
      <c r="M69" s="83">
        <v>4316.34</v>
      </c>
    </row>
    <row r="70" spans="1:13" x14ac:dyDescent="0.3">
      <c r="A70" s="74" t="s">
        <v>124</v>
      </c>
      <c r="B70" s="84"/>
      <c r="C70" s="85"/>
      <c r="D70" s="86"/>
      <c r="E70" s="81">
        <v>120</v>
      </c>
      <c r="F70" s="82">
        <v>2838.6</v>
      </c>
      <c r="G70" s="83">
        <v>340632</v>
      </c>
      <c r="H70" s="81">
        <v>95</v>
      </c>
      <c r="I70" s="82">
        <v>2903.8</v>
      </c>
      <c r="J70" s="83">
        <v>275861.27</v>
      </c>
      <c r="K70" s="81">
        <v>25</v>
      </c>
      <c r="L70" s="82">
        <v>2838.6</v>
      </c>
      <c r="M70" s="83">
        <v>70965</v>
      </c>
    </row>
    <row r="71" spans="1:13" x14ac:dyDescent="0.3">
      <c r="A71" s="74" t="s">
        <v>125</v>
      </c>
      <c r="B71" s="81">
        <v>43</v>
      </c>
      <c r="C71" s="82">
        <v>390.45</v>
      </c>
      <c r="D71" s="83">
        <v>16789.330000000002</v>
      </c>
      <c r="E71" s="84"/>
      <c r="F71" s="85"/>
      <c r="G71" s="86"/>
      <c r="H71" s="81">
        <v>34</v>
      </c>
      <c r="I71" s="82">
        <v>440.91</v>
      </c>
      <c r="J71" s="83">
        <v>14990.93</v>
      </c>
      <c r="K71" s="81">
        <v>9</v>
      </c>
      <c r="L71" s="82">
        <v>390.45</v>
      </c>
      <c r="M71" s="83">
        <v>3514.05</v>
      </c>
    </row>
    <row r="72" spans="1:13" x14ac:dyDescent="0.3">
      <c r="A72" s="74" t="s">
        <v>126</v>
      </c>
      <c r="B72" s="81">
        <v>3</v>
      </c>
      <c r="C72" s="82">
        <v>3416.55</v>
      </c>
      <c r="D72" s="83">
        <v>10249.66</v>
      </c>
      <c r="E72" s="84"/>
      <c r="F72" s="85"/>
      <c r="G72" s="86"/>
      <c r="H72" s="81">
        <v>5</v>
      </c>
      <c r="I72" s="82">
        <v>3610.17</v>
      </c>
      <c r="J72" s="83">
        <v>18050.849999999999</v>
      </c>
      <c r="K72" s="81">
        <v>-2</v>
      </c>
      <c r="L72" s="82">
        <v>3416.56</v>
      </c>
      <c r="M72" s="83">
        <v>-6833.11</v>
      </c>
    </row>
    <row r="73" spans="1:13" x14ac:dyDescent="0.3">
      <c r="A73" s="74" t="s">
        <v>127</v>
      </c>
      <c r="B73" s="81">
        <v>38</v>
      </c>
      <c r="C73" s="82">
        <v>754.6</v>
      </c>
      <c r="D73" s="83">
        <v>28674.799999999999</v>
      </c>
      <c r="E73" s="84"/>
      <c r="F73" s="85"/>
      <c r="G73" s="86"/>
      <c r="H73" s="81">
        <v>39</v>
      </c>
      <c r="I73" s="82">
        <v>805.94</v>
      </c>
      <c r="J73" s="83">
        <v>31431.62</v>
      </c>
      <c r="K73" s="81">
        <v>-1</v>
      </c>
      <c r="L73" s="82">
        <v>754.6</v>
      </c>
      <c r="M73" s="83">
        <v>-754.6</v>
      </c>
    </row>
    <row r="74" spans="1:13" x14ac:dyDescent="0.3">
      <c r="A74" s="74" t="s">
        <v>128</v>
      </c>
      <c r="B74" s="81">
        <v>27</v>
      </c>
      <c r="C74" s="82">
        <v>1793.88</v>
      </c>
      <c r="D74" s="83">
        <v>48434.76</v>
      </c>
      <c r="E74" s="84"/>
      <c r="F74" s="85"/>
      <c r="G74" s="86"/>
      <c r="H74" s="81">
        <v>27</v>
      </c>
      <c r="I74" s="82">
        <v>1839.3</v>
      </c>
      <c r="J74" s="83">
        <v>49661.04</v>
      </c>
      <c r="K74" s="84"/>
      <c r="L74" s="85"/>
      <c r="M74" s="86"/>
    </row>
    <row r="75" spans="1:13" x14ac:dyDescent="0.3">
      <c r="A75" s="74" t="s">
        <v>129</v>
      </c>
      <c r="B75" s="81">
        <v>24</v>
      </c>
      <c r="C75" s="82">
        <v>65.17</v>
      </c>
      <c r="D75" s="83">
        <v>1564.12</v>
      </c>
      <c r="E75" s="81">
        <v>800</v>
      </c>
      <c r="F75" s="82">
        <v>68.209999999999994</v>
      </c>
      <c r="G75" s="83">
        <v>54565</v>
      </c>
      <c r="H75" s="81">
        <v>579</v>
      </c>
      <c r="I75" s="82">
        <v>80.91</v>
      </c>
      <c r="J75" s="83">
        <v>46847.82</v>
      </c>
      <c r="K75" s="81">
        <v>245</v>
      </c>
      <c r="L75" s="82">
        <v>68.12</v>
      </c>
      <c r="M75" s="83">
        <v>16688.88</v>
      </c>
    </row>
    <row r="76" spans="1:13" x14ac:dyDescent="0.3">
      <c r="A76" s="74" t="s">
        <v>130</v>
      </c>
      <c r="B76" s="81">
        <v>48</v>
      </c>
      <c r="C76" s="82">
        <v>157.97999999999999</v>
      </c>
      <c r="D76" s="83">
        <v>7583.03</v>
      </c>
      <c r="E76" s="81">
        <v>280</v>
      </c>
      <c r="F76" s="82">
        <v>163.77000000000001</v>
      </c>
      <c r="G76" s="83">
        <v>45855.6</v>
      </c>
      <c r="H76" s="81">
        <v>271</v>
      </c>
      <c r="I76" s="82">
        <v>185.31</v>
      </c>
      <c r="J76" s="83">
        <v>50219.18</v>
      </c>
      <c r="K76" s="81">
        <v>57</v>
      </c>
      <c r="L76" s="82">
        <v>162.91999999999999</v>
      </c>
      <c r="M76" s="83">
        <v>9286.59</v>
      </c>
    </row>
    <row r="77" spans="1:13" x14ac:dyDescent="0.3">
      <c r="A77" s="74" t="s">
        <v>131</v>
      </c>
      <c r="B77" s="81">
        <v>-1</v>
      </c>
      <c r="C77" s="82">
        <v>142.69999999999999</v>
      </c>
      <c r="D77" s="83">
        <v>-142.69999999999999</v>
      </c>
      <c r="E77" s="84"/>
      <c r="F77" s="85"/>
      <c r="G77" s="86"/>
      <c r="H77" s="84"/>
      <c r="I77" s="85"/>
      <c r="J77" s="86"/>
      <c r="K77" s="81">
        <v>-1</v>
      </c>
      <c r="L77" s="82">
        <v>142.69999999999999</v>
      </c>
      <c r="M77" s="83">
        <v>-142.69999999999999</v>
      </c>
    </row>
    <row r="78" spans="1:13" x14ac:dyDescent="0.3">
      <c r="A78" s="74" t="s">
        <v>132</v>
      </c>
      <c r="B78" s="81">
        <v>41</v>
      </c>
      <c r="C78" s="82">
        <v>373.46</v>
      </c>
      <c r="D78" s="83">
        <v>15311.95</v>
      </c>
      <c r="E78" s="81">
        <v>150</v>
      </c>
      <c r="F78" s="82">
        <v>384.84</v>
      </c>
      <c r="G78" s="83">
        <v>57726</v>
      </c>
      <c r="H78" s="81">
        <v>97</v>
      </c>
      <c r="I78" s="82">
        <v>399.03</v>
      </c>
      <c r="J78" s="83">
        <v>38705.94</v>
      </c>
      <c r="K78" s="81">
        <v>94</v>
      </c>
      <c r="L78" s="82">
        <v>382.4</v>
      </c>
      <c r="M78" s="83">
        <v>35945.379999999997</v>
      </c>
    </row>
    <row r="79" spans="1:13" x14ac:dyDescent="0.3">
      <c r="A79" s="74" t="s">
        <v>133</v>
      </c>
      <c r="B79" s="81">
        <v>1</v>
      </c>
      <c r="C79" s="82">
        <v>1700</v>
      </c>
      <c r="D79" s="83">
        <v>1700</v>
      </c>
      <c r="E79" s="84"/>
      <c r="F79" s="85"/>
      <c r="G79" s="86"/>
      <c r="H79" s="84"/>
      <c r="I79" s="85"/>
      <c r="J79" s="86"/>
      <c r="K79" s="81">
        <v>1</v>
      </c>
      <c r="L79" s="82">
        <v>1700</v>
      </c>
      <c r="M79" s="83">
        <v>1700</v>
      </c>
    </row>
    <row r="80" spans="1:13" x14ac:dyDescent="0.3">
      <c r="A80" s="74" t="s">
        <v>134</v>
      </c>
      <c r="B80" s="81">
        <v>41</v>
      </c>
      <c r="C80" s="82">
        <v>114.25</v>
      </c>
      <c r="D80" s="83">
        <v>4684.17</v>
      </c>
      <c r="E80" s="81">
        <v>50</v>
      </c>
      <c r="F80" s="82">
        <v>113</v>
      </c>
      <c r="G80" s="83">
        <v>5650</v>
      </c>
      <c r="H80" s="81">
        <v>30</v>
      </c>
      <c r="I80" s="82">
        <v>179.78</v>
      </c>
      <c r="J80" s="83">
        <v>5393.3</v>
      </c>
      <c r="K80" s="81">
        <v>61</v>
      </c>
      <c r="L80" s="82">
        <v>113.56</v>
      </c>
      <c r="M80" s="83">
        <v>6927.3</v>
      </c>
    </row>
    <row r="81" spans="1:13" x14ac:dyDescent="0.3">
      <c r="A81" s="74" t="s">
        <v>135</v>
      </c>
      <c r="B81" s="87">
        <v>5</v>
      </c>
      <c r="C81" s="82">
        <v>1002.65</v>
      </c>
      <c r="D81" s="83">
        <v>5013.24</v>
      </c>
      <c r="E81" s="87">
        <v>50</v>
      </c>
      <c r="F81" s="82">
        <v>991</v>
      </c>
      <c r="G81" s="83">
        <v>49550</v>
      </c>
      <c r="H81" s="87">
        <v>50</v>
      </c>
      <c r="I81" s="82">
        <v>1116.21</v>
      </c>
      <c r="J81" s="83">
        <v>55810.37</v>
      </c>
      <c r="K81" s="87">
        <v>5</v>
      </c>
      <c r="L81" s="82">
        <v>992.06</v>
      </c>
      <c r="M81" s="83">
        <v>4960.29</v>
      </c>
    </row>
    <row r="82" spans="1:13" x14ac:dyDescent="0.3">
      <c r="A82" s="74" t="s">
        <v>136</v>
      </c>
      <c r="B82" s="81">
        <v>49</v>
      </c>
      <c r="C82" s="82">
        <v>270.07</v>
      </c>
      <c r="D82" s="83">
        <v>13233.43</v>
      </c>
      <c r="E82" s="81">
        <v>60</v>
      </c>
      <c r="F82" s="82">
        <v>263.5</v>
      </c>
      <c r="G82" s="83">
        <v>15810</v>
      </c>
      <c r="H82" s="81">
        <v>102</v>
      </c>
      <c r="I82" s="82">
        <v>291.3</v>
      </c>
      <c r="J82" s="83">
        <v>29713.06</v>
      </c>
      <c r="K82" s="81">
        <v>7</v>
      </c>
      <c r="L82" s="82">
        <v>266.45</v>
      </c>
      <c r="M82" s="83">
        <v>1865.17</v>
      </c>
    </row>
    <row r="83" spans="1:13" x14ac:dyDescent="0.3">
      <c r="A83" s="74" t="s">
        <v>137</v>
      </c>
      <c r="B83" s="81">
        <v>43</v>
      </c>
      <c r="C83" s="82">
        <v>517.32000000000005</v>
      </c>
      <c r="D83" s="83">
        <v>22244.560000000001</v>
      </c>
      <c r="E83" s="81">
        <v>80</v>
      </c>
      <c r="F83" s="82">
        <v>511</v>
      </c>
      <c r="G83" s="83">
        <v>40880</v>
      </c>
      <c r="H83" s="81">
        <v>124</v>
      </c>
      <c r="I83" s="82">
        <v>553.72</v>
      </c>
      <c r="J83" s="83">
        <v>68661.289999999994</v>
      </c>
      <c r="K83" s="81">
        <v>-1</v>
      </c>
      <c r="L83" s="82">
        <v>513.21</v>
      </c>
      <c r="M83" s="83">
        <v>-513.21</v>
      </c>
    </row>
    <row r="84" spans="1:13" x14ac:dyDescent="0.3">
      <c r="A84" s="74" t="s">
        <v>138</v>
      </c>
      <c r="B84" s="81">
        <v>-178</v>
      </c>
      <c r="C84" s="82">
        <v>384.79</v>
      </c>
      <c r="D84" s="83">
        <v>-68492.350000000006</v>
      </c>
      <c r="E84" s="81">
        <v>80</v>
      </c>
      <c r="F84" s="82">
        <v>376.78</v>
      </c>
      <c r="G84" s="83">
        <v>30142.400000000001</v>
      </c>
      <c r="H84" s="81">
        <v>99</v>
      </c>
      <c r="I84" s="82">
        <v>389.11</v>
      </c>
      <c r="J84" s="83">
        <v>38521.870000000003</v>
      </c>
      <c r="K84" s="81">
        <v>-197</v>
      </c>
      <c r="L84" s="82">
        <v>391.33</v>
      </c>
      <c r="M84" s="83">
        <v>-77091.23</v>
      </c>
    </row>
    <row r="85" spans="1:13" x14ac:dyDescent="0.3">
      <c r="A85" s="74" t="s">
        <v>139</v>
      </c>
      <c r="B85" s="81">
        <v>45</v>
      </c>
      <c r="C85" s="82">
        <v>643.41999999999996</v>
      </c>
      <c r="D85" s="83">
        <v>28953.85</v>
      </c>
      <c r="E85" s="81">
        <v>250</v>
      </c>
      <c r="F85" s="82">
        <v>513.6</v>
      </c>
      <c r="G85" s="83">
        <v>128400</v>
      </c>
      <c r="H85" s="81">
        <v>113</v>
      </c>
      <c r="I85" s="82">
        <v>614.75</v>
      </c>
      <c r="J85" s="83">
        <v>69466.95</v>
      </c>
      <c r="K85" s="81">
        <v>182</v>
      </c>
      <c r="L85" s="82">
        <v>533.4</v>
      </c>
      <c r="M85" s="83">
        <v>97079.32</v>
      </c>
    </row>
    <row r="86" spans="1:13" x14ac:dyDescent="0.3">
      <c r="A86" s="74" t="s">
        <v>140</v>
      </c>
      <c r="B86" s="81">
        <v>20</v>
      </c>
      <c r="C86" s="82">
        <v>1392.48</v>
      </c>
      <c r="D86" s="83">
        <v>27849.63</v>
      </c>
      <c r="E86" s="81">
        <v>20</v>
      </c>
      <c r="F86" s="82">
        <v>1454.13</v>
      </c>
      <c r="G86" s="83">
        <v>29082.6</v>
      </c>
      <c r="H86" s="81">
        <v>27</v>
      </c>
      <c r="I86" s="82">
        <v>1547.74</v>
      </c>
      <c r="J86" s="83">
        <v>41788.99</v>
      </c>
      <c r="K86" s="81">
        <v>13</v>
      </c>
      <c r="L86" s="82">
        <v>1423.31</v>
      </c>
      <c r="M86" s="83">
        <v>18502.97</v>
      </c>
    </row>
    <row r="87" spans="1:13" x14ac:dyDescent="0.3">
      <c r="A87" s="74" t="s">
        <v>141</v>
      </c>
      <c r="B87" s="81">
        <v>148</v>
      </c>
      <c r="C87" s="82">
        <v>228.6</v>
      </c>
      <c r="D87" s="83">
        <v>33832.839999999997</v>
      </c>
      <c r="E87" s="84"/>
      <c r="F87" s="85"/>
      <c r="G87" s="86"/>
      <c r="H87" s="81">
        <v>39</v>
      </c>
      <c r="I87" s="82">
        <v>273.58999999999997</v>
      </c>
      <c r="J87" s="83">
        <v>10670</v>
      </c>
      <c r="K87" s="81">
        <v>109</v>
      </c>
      <c r="L87" s="82">
        <v>228.6</v>
      </c>
      <c r="M87" s="83">
        <v>24917.43</v>
      </c>
    </row>
    <row r="88" spans="1:13" x14ac:dyDescent="0.3">
      <c r="A88" s="74" t="s">
        <v>142</v>
      </c>
      <c r="B88" s="84"/>
      <c r="C88" s="85"/>
      <c r="D88" s="86"/>
      <c r="E88" s="84"/>
      <c r="F88" s="85"/>
      <c r="G88" s="86"/>
      <c r="H88" s="84"/>
      <c r="I88" s="85"/>
      <c r="J88" s="86"/>
      <c r="K88" s="84"/>
      <c r="L88" s="85"/>
      <c r="M88" s="86"/>
    </row>
    <row r="89" spans="1:13" x14ac:dyDescent="0.3">
      <c r="A89" s="74" t="s">
        <v>143</v>
      </c>
      <c r="B89" s="84"/>
      <c r="C89" s="85"/>
      <c r="D89" s="86"/>
      <c r="E89" s="84"/>
      <c r="F89" s="85"/>
      <c r="G89" s="86"/>
      <c r="H89" s="84"/>
      <c r="I89" s="85"/>
      <c r="J89" s="86"/>
      <c r="K89" s="84"/>
      <c r="L89" s="85"/>
      <c r="M89" s="86"/>
    </row>
    <row r="90" spans="1:13" x14ac:dyDescent="0.3">
      <c r="A90" s="74" t="s">
        <v>144</v>
      </c>
      <c r="B90" s="81">
        <v>-6</v>
      </c>
      <c r="C90" s="82">
        <v>2065.39</v>
      </c>
      <c r="D90" s="83">
        <v>-12392.36</v>
      </c>
      <c r="E90" s="81">
        <v>140</v>
      </c>
      <c r="F90" s="82">
        <v>1919.2</v>
      </c>
      <c r="G90" s="83">
        <v>268687.8</v>
      </c>
      <c r="H90" s="81">
        <v>142</v>
      </c>
      <c r="I90" s="82">
        <v>1840.18</v>
      </c>
      <c r="J90" s="83">
        <v>261305.82</v>
      </c>
      <c r="K90" s="81">
        <v>-8</v>
      </c>
      <c r="L90" s="82">
        <v>1912.65</v>
      </c>
      <c r="M90" s="83">
        <v>-15301.22</v>
      </c>
    </row>
    <row r="91" spans="1:13" x14ac:dyDescent="0.3">
      <c r="A91" s="74" t="s">
        <v>145</v>
      </c>
      <c r="B91" s="81">
        <v>-8</v>
      </c>
      <c r="C91" s="82">
        <v>1057.8399999999999</v>
      </c>
      <c r="D91" s="83">
        <v>-8462.7000000000007</v>
      </c>
      <c r="E91" s="81">
        <v>140</v>
      </c>
      <c r="F91" s="82">
        <v>975.8</v>
      </c>
      <c r="G91" s="83">
        <v>136611.4</v>
      </c>
      <c r="H91" s="81">
        <v>171</v>
      </c>
      <c r="I91" s="82">
        <v>962.39</v>
      </c>
      <c r="J91" s="83">
        <v>164569.22</v>
      </c>
      <c r="K91" s="81">
        <v>-39</v>
      </c>
      <c r="L91" s="82">
        <v>970.82</v>
      </c>
      <c r="M91" s="83">
        <v>-37862.120000000003</v>
      </c>
    </row>
    <row r="92" spans="1:13" x14ac:dyDescent="0.3">
      <c r="A92" s="74" t="s">
        <v>146</v>
      </c>
      <c r="B92" s="81">
        <v>50</v>
      </c>
      <c r="C92" s="82">
        <v>210.67</v>
      </c>
      <c r="D92" s="83">
        <v>10533.5</v>
      </c>
      <c r="E92" s="81">
        <v>50</v>
      </c>
      <c r="F92" s="82">
        <v>208.26</v>
      </c>
      <c r="G92" s="83">
        <v>10413</v>
      </c>
      <c r="H92" s="81">
        <v>158</v>
      </c>
      <c r="I92" s="82">
        <v>208.73</v>
      </c>
      <c r="J92" s="83">
        <v>32979.5</v>
      </c>
      <c r="K92" s="81">
        <v>-58</v>
      </c>
      <c r="L92" s="82">
        <v>209.47</v>
      </c>
      <c r="M92" s="83">
        <v>-12148.97</v>
      </c>
    </row>
    <row r="93" spans="1:13" x14ac:dyDescent="0.3">
      <c r="A93" s="74" t="s">
        <v>147</v>
      </c>
      <c r="B93" s="81">
        <v>-5</v>
      </c>
      <c r="C93" s="82">
        <v>544.19000000000005</v>
      </c>
      <c r="D93" s="83">
        <v>-2720.94</v>
      </c>
      <c r="E93" s="81">
        <v>160</v>
      </c>
      <c r="F93" s="82">
        <v>519.83000000000004</v>
      </c>
      <c r="G93" s="83">
        <v>83172.800000000003</v>
      </c>
      <c r="H93" s="81">
        <v>300</v>
      </c>
      <c r="I93" s="82">
        <v>507.32</v>
      </c>
      <c r="J93" s="83">
        <v>152196.68</v>
      </c>
      <c r="K93" s="81">
        <v>-145</v>
      </c>
      <c r="L93" s="82">
        <v>519.04</v>
      </c>
      <c r="M93" s="83">
        <v>-75261.42</v>
      </c>
    </row>
    <row r="94" spans="1:13" x14ac:dyDescent="0.3">
      <c r="A94" s="74" t="s">
        <v>148</v>
      </c>
      <c r="B94" s="81">
        <v>20</v>
      </c>
      <c r="C94" s="82">
        <v>1169.3399999999999</v>
      </c>
      <c r="D94" s="83">
        <v>23386.78</v>
      </c>
      <c r="E94" s="84"/>
      <c r="F94" s="85"/>
      <c r="G94" s="86"/>
      <c r="H94" s="81">
        <v>15</v>
      </c>
      <c r="I94" s="82">
        <v>1257.57</v>
      </c>
      <c r="J94" s="83">
        <v>18863.490000000002</v>
      </c>
      <c r="K94" s="81">
        <v>5</v>
      </c>
      <c r="L94" s="82">
        <v>1169.3399999999999</v>
      </c>
      <c r="M94" s="83">
        <v>5846.7</v>
      </c>
    </row>
    <row r="95" spans="1:13" x14ac:dyDescent="0.3">
      <c r="A95" s="74" t="s">
        <v>149</v>
      </c>
      <c r="B95" s="84"/>
      <c r="C95" s="85"/>
      <c r="D95" s="86"/>
      <c r="E95" s="84"/>
      <c r="F95" s="85"/>
      <c r="G95" s="86"/>
      <c r="H95" s="84"/>
      <c r="I95" s="85"/>
      <c r="J95" s="86"/>
      <c r="K95" s="84"/>
      <c r="L95" s="85"/>
      <c r="M95" s="86"/>
    </row>
    <row r="96" spans="1:13" x14ac:dyDescent="0.3">
      <c r="A96" s="74" t="s">
        <v>150</v>
      </c>
      <c r="B96" s="81">
        <v>18</v>
      </c>
      <c r="C96" s="82">
        <v>2943.5</v>
      </c>
      <c r="D96" s="83">
        <v>52983</v>
      </c>
      <c r="E96" s="81">
        <v>20</v>
      </c>
      <c r="F96" s="82">
        <v>2900</v>
      </c>
      <c r="G96" s="83">
        <v>58000</v>
      </c>
      <c r="H96" s="81">
        <v>34</v>
      </c>
      <c r="I96" s="82">
        <v>3065.58</v>
      </c>
      <c r="J96" s="83">
        <v>104229.71</v>
      </c>
      <c r="K96" s="81">
        <v>4</v>
      </c>
      <c r="L96" s="82">
        <v>2920.61</v>
      </c>
      <c r="M96" s="83">
        <v>11682.42</v>
      </c>
    </row>
    <row r="97" spans="1:13" x14ac:dyDescent="0.3">
      <c r="A97" s="74" t="s">
        <v>151</v>
      </c>
      <c r="B97" s="81">
        <v>-1661</v>
      </c>
      <c r="C97" s="82">
        <v>139.93</v>
      </c>
      <c r="D97" s="83">
        <v>-232416.7</v>
      </c>
      <c r="E97" s="81">
        <v>6250</v>
      </c>
      <c r="F97" s="82">
        <v>133.19999999999999</v>
      </c>
      <c r="G97" s="83">
        <v>832500</v>
      </c>
      <c r="H97" s="81">
        <v>6227</v>
      </c>
      <c r="I97" s="82">
        <v>127.84</v>
      </c>
      <c r="J97" s="83">
        <v>796073.07</v>
      </c>
      <c r="K97" s="81">
        <v>-1638</v>
      </c>
      <c r="L97" s="82">
        <v>130.77000000000001</v>
      </c>
      <c r="M97" s="83">
        <v>-214194.04</v>
      </c>
    </row>
    <row r="98" spans="1:13" x14ac:dyDescent="0.3">
      <c r="A98" s="74" t="s">
        <v>152</v>
      </c>
      <c r="B98" s="81">
        <v>-174</v>
      </c>
      <c r="C98" s="82">
        <v>1245.8900000000001</v>
      </c>
      <c r="D98" s="83">
        <v>-216784.06</v>
      </c>
      <c r="E98" s="81">
        <v>1360</v>
      </c>
      <c r="F98" s="82">
        <v>1244.28</v>
      </c>
      <c r="G98" s="83">
        <v>1692220.8</v>
      </c>
      <c r="H98" s="81">
        <v>1825</v>
      </c>
      <c r="I98" s="82">
        <v>1135.3599999999999</v>
      </c>
      <c r="J98" s="83">
        <v>2072023.61</v>
      </c>
      <c r="K98" s="81">
        <v>-639</v>
      </c>
      <c r="L98" s="82">
        <v>1244.04</v>
      </c>
      <c r="M98" s="83">
        <v>-794944.41</v>
      </c>
    </row>
    <row r="99" spans="1:13" x14ac:dyDescent="0.3">
      <c r="A99" s="74" t="s">
        <v>153</v>
      </c>
      <c r="B99" s="81">
        <v>-1354</v>
      </c>
      <c r="C99" s="82">
        <v>332.43</v>
      </c>
      <c r="D99" s="83">
        <v>-450108.73</v>
      </c>
      <c r="E99" s="81">
        <v>9000</v>
      </c>
      <c r="F99" s="82">
        <v>322.8</v>
      </c>
      <c r="G99" s="83">
        <v>2905200</v>
      </c>
      <c r="H99" s="81">
        <v>8970</v>
      </c>
      <c r="I99" s="82">
        <v>298.25</v>
      </c>
      <c r="J99" s="83">
        <v>2675275.7799999998</v>
      </c>
      <c r="K99" s="81">
        <v>-1324</v>
      </c>
      <c r="L99" s="82">
        <v>321.08999999999997</v>
      </c>
      <c r="M99" s="83">
        <v>-425129.58</v>
      </c>
    </row>
    <row r="100" spans="1:13" x14ac:dyDescent="0.3">
      <c r="A100" s="74" t="s">
        <v>154</v>
      </c>
      <c r="B100" s="81">
        <v>-17</v>
      </c>
      <c r="C100" s="82">
        <v>634.42999999999995</v>
      </c>
      <c r="D100" s="83">
        <v>-10785.34</v>
      </c>
      <c r="E100" s="81">
        <v>3540</v>
      </c>
      <c r="F100" s="82">
        <v>629.28</v>
      </c>
      <c r="G100" s="83">
        <v>2227651.2000000002</v>
      </c>
      <c r="H100" s="81">
        <v>3877</v>
      </c>
      <c r="I100" s="82">
        <v>579.64</v>
      </c>
      <c r="J100" s="83">
        <v>2247283.25</v>
      </c>
      <c r="K100" s="81">
        <v>-354</v>
      </c>
      <c r="L100" s="82">
        <v>629.26</v>
      </c>
      <c r="M100" s="83">
        <v>-222756.32</v>
      </c>
    </row>
    <row r="101" spans="1:13" x14ac:dyDescent="0.3">
      <c r="A101" s="74" t="s">
        <v>155</v>
      </c>
      <c r="B101" s="84"/>
      <c r="C101" s="85"/>
      <c r="D101" s="86"/>
      <c r="E101" s="84"/>
      <c r="F101" s="85"/>
      <c r="G101" s="86"/>
      <c r="H101" s="84"/>
      <c r="I101" s="85"/>
      <c r="J101" s="86"/>
      <c r="K101" s="84"/>
      <c r="L101" s="85"/>
      <c r="M101" s="86"/>
    </row>
    <row r="102" spans="1:13" x14ac:dyDescent="0.3">
      <c r="A102" s="74" t="s">
        <v>156</v>
      </c>
      <c r="B102" s="84"/>
      <c r="C102" s="85"/>
      <c r="D102" s="86"/>
      <c r="E102" s="84"/>
      <c r="F102" s="85"/>
      <c r="G102" s="86"/>
      <c r="H102" s="84"/>
      <c r="I102" s="85"/>
      <c r="J102" s="86"/>
      <c r="K102" s="84"/>
      <c r="L102" s="85"/>
      <c r="M102" s="86"/>
    </row>
    <row r="103" spans="1:13" x14ac:dyDescent="0.3">
      <c r="A103" s="74" t="s">
        <v>157</v>
      </c>
      <c r="B103" s="84"/>
      <c r="C103" s="85"/>
      <c r="D103" s="86"/>
      <c r="E103" s="84"/>
      <c r="F103" s="85"/>
      <c r="G103" s="86"/>
      <c r="H103" s="84"/>
      <c r="I103" s="85"/>
      <c r="J103" s="86"/>
      <c r="K103" s="84"/>
      <c r="L103" s="85"/>
      <c r="M103" s="86"/>
    </row>
    <row r="104" spans="1:13" x14ac:dyDescent="0.3">
      <c r="A104" s="74" t="s">
        <v>158</v>
      </c>
      <c r="B104" s="84"/>
      <c r="C104" s="85"/>
      <c r="D104" s="86"/>
      <c r="E104" s="84"/>
      <c r="F104" s="85"/>
      <c r="G104" s="86"/>
      <c r="H104" s="84"/>
      <c r="I104" s="85"/>
      <c r="J104" s="86"/>
      <c r="K104" s="84"/>
      <c r="L104" s="85"/>
      <c r="M104" s="86"/>
    </row>
    <row r="105" spans="1:13" x14ac:dyDescent="0.3">
      <c r="A105" s="74" t="s">
        <v>159</v>
      </c>
      <c r="B105" s="84"/>
      <c r="C105" s="85"/>
      <c r="D105" s="86"/>
      <c r="E105" s="84"/>
      <c r="F105" s="85"/>
      <c r="G105" s="86"/>
      <c r="H105" s="84"/>
      <c r="I105" s="85"/>
      <c r="J105" s="86"/>
      <c r="K105" s="84"/>
      <c r="L105" s="85"/>
      <c r="M105" s="86"/>
    </row>
    <row r="106" spans="1:13" x14ac:dyDescent="0.3">
      <c r="A106" s="74" t="s">
        <v>160</v>
      </c>
      <c r="B106" s="84"/>
      <c r="C106" s="85"/>
      <c r="D106" s="86"/>
      <c r="E106" s="84"/>
      <c r="F106" s="85"/>
      <c r="G106" s="86"/>
      <c r="H106" s="84"/>
      <c r="I106" s="85"/>
      <c r="J106" s="86"/>
      <c r="K106" s="84"/>
      <c r="L106" s="85"/>
      <c r="M106" s="86"/>
    </row>
    <row r="107" spans="1:13" x14ac:dyDescent="0.3">
      <c r="A107" s="74" t="s">
        <v>161</v>
      </c>
      <c r="B107" s="84"/>
      <c r="C107" s="85"/>
      <c r="D107" s="86"/>
      <c r="E107" s="84"/>
      <c r="F107" s="85"/>
      <c r="G107" s="86"/>
      <c r="H107" s="84"/>
      <c r="I107" s="85"/>
      <c r="J107" s="86"/>
      <c r="K107" s="84"/>
      <c r="L107" s="85"/>
      <c r="M107" s="86"/>
    </row>
    <row r="108" spans="1:13" x14ac:dyDescent="0.3">
      <c r="A108" s="74" t="s">
        <v>162</v>
      </c>
      <c r="B108" s="84"/>
      <c r="C108" s="85"/>
      <c r="D108" s="86"/>
      <c r="E108" s="84"/>
      <c r="F108" s="85"/>
      <c r="G108" s="86"/>
      <c r="H108" s="84"/>
      <c r="I108" s="85"/>
      <c r="J108" s="86"/>
      <c r="K108" s="84"/>
      <c r="L108" s="85"/>
      <c r="M108" s="86"/>
    </row>
    <row r="109" spans="1:13" x14ac:dyDescent="0.3">
      <c r="A109" s="88" t="s">
        <v>20</v>
      </c>
      <c r="B109" s="89">
        <v>-2447</v>
      </c>
      <c r="C109" s="90"/>
      <c r="D109" s="91">
        <v>-2228145.87</v>
      </c>
      <c r="E109" s="89">
        <v>43389</v>
      </c>
      <c r="F109" s="90"/>
      <c r="G109" s="91">
        <v>25180447.960000001</v>
      </c>
      <c r="H109" s="89">
        <v>43742</v>
      </c>
      <c r="I109" s="90"/>
      <c r="J109" s="91">
        <v>23235505.699999999</v>
      </c>
      <c r="K109" s="89">
        <v>-2800</v>
      </c>
      <c r="L109" s="90"/>
      <c r="M109" s="91">
        <v>-2901160.4</v>
      </c>
    </row>
  </sheetData>
  <mergeCells count="14">
    <mergeCell ref="A7:C7"/>
    <mergeCell ref="B8:M8"/>
    <mergeCell ref="B9:M9"/>
    <mergeCell ref="B10:M10"/>
    <mergeCell ref="B11:D11"/>
    <mergeCell ref="E11:G11"/>
    <mergeCell ref="H11:J11"/>
    <mergeCell ref="K11:M11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8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5" style="50" bestFit="1" customWidth="1"/>
    <col min="18" max="18" width="29.88671875" style="50" bestFit="1" customWidth="1"/>
    <col min="19" max="19" width="22.21875" style="50" bestFit="1" customWidth="1"/>
    <col min="20" max="20" width="23.6640625" style="50" bestFit="1" customWidth="1"/>
    <col min="21" max="21" width="28.6640625" style="50" bestFit="1" customWidth="1"/>
    <col min="22" max="16384" width="8.88671875" style="50"/>
  </cols>
  <sheetData>
    <row r="1" spans="1:21" x14ac:dyDescent="0.3">
      <c r="A1" s="46" t="s">
        <v>21</v>
      </c>
      <c r="B1" s="46" t="s">
        <v>26</v>
      </c>
      <c r="C1" s="46" t="s">
        <v>27</v>
      </c>
      <c r="D1" s="46" t="s">
        <v>28</v>
      </c>
      <c r="E1" s="46" t="s">
        <v>29</v>
      </c>
      <c r="F1" s="46" t="s">
        <v>30</v>
      </c>
      <c r="G1" s="46" t="s">
        <v>31</v>
      </c>
      <c r="H1" s="46" t="s">
        <v>32</v>
      </c>
      <c r="I1" s="47" t="s">
        <v>33</v>
      </c>
      <c r="J1" s="47" t="s">
        <v>34</v>
      </c>
      <c r="K1" s="47" t="s">
        <v>35</v>
      </c>
      <c r="L1" s="47" t="s">
        <v>36</v>
      </c>
      <c r="M1" s="48" t="s">
        <v>37</v>
      </c>
      <c r="N1" s="48" t="s">
        <v>23</v>
      </c>
      <c r="O1" s="30" t="s">
        <v>22</v>
      </c>
      <c r="Q1" s="49" t="s">
        <v>24</v>
      </c>
      <c r="R1" s="50" t="s">
        <v>38</v>
      </c>
      <c r="S1" s="50" t="s">
        <v>39</v>
      </c>
      <c r="T1" s="50" t="s">
        <v>40</v>
      </c>
      <c r="U1" s="50" t="s">
        <v>41</v>
      </c>
    </row>
    <row r="2" spans="1:21" x14ac:dyDescent="0.3">
      <c r="A2" t="s">
        <v>67</v>
      </c>
      <c r="B2">
        <v>6</v>
      </c>
      <c r="C2">
        <v>1071.8399999999999</v>
      </c>
      <c r="D2">
        <v>6431.04</v>
      </c>
      <c r="E2">
        <v>30</v>
      </c>
      <c r="F2">
        <v>1033.5</v>
      </c>
      <c r="G2">
        <v>31005</v>
      </c>
      <c r="H2"/>
      <c r="I2"/>
      <c r="J2"/>
      <c r="K2">
        <v>36</v>
      </c>
      <c r="L2">
        <v>1039.8900000000001</v>
      </c>
      <c r="M2">
        <v>37436.04</v>
      </c>
      <c r="N2" s="44" t="s">
        <v>246</v>
      </c>
      <c r="O2" s="30" t="s">
        <v>57</v>
      </c>
      <c r="Q2" s="45" t="s">
        <v>194</v>
      </c>
      <c r="R2" s="51">
        <v>-39</v>
      </c>
      <c r="S2" s="51">
        <v>2904</v>
      </c>
      <c r="T2" s="51">
        <v>2961</v>
      </c>
      <c r="U2" s="51">
        <v>-96</v>
      </c>
    </row>
    <row r="3" spans="1:21" x14ac:dyDescent="0.3">
      <c r="A3" t="s">
        <v>68</v>
      </c>
      <c r="B3">
        <v>384</v>
      </c>
      <c r="C3">
        <v>17.68</v>
      </c>
      <c r="D3">
        <v>6787.79</v>
      </c>
      <c r="E3">
        <v>2000</v>
      </c>
      <c r="F3">
        <v>17.829999999999998</v>
      </c>
      <c r="G3">
        <v>35650</v>
      </c>
      <c r="H3">
        <v>1560</v>
      </c>
      <c r="I3">
        <v>20.059999999999999</v>
      </c>
      <c r="J3">
        <v>31295.95</v>
      </c>
      <c r="K3">
        <v>824</v>
      </c>
      <c r="L3">
        <v>17.8</v>
      </c>
      <c r="M3">
        <v>14668.09</v>
      </c>
      <c r="N3" s="44" t="s">
        <v>247</v>
      </c>
      <c r="O3" s="30" t="s">
        <v>44</v>
      </c>
      <c r="Q3" s="45" t="s">
        <v>197</v>
      </c>
      <c r="R3" s="51">
        <v>5</v>
      </c>
      <c r="S3" s="51">
        <v>100</v>
      </c>
      <c r="T3" s="51">
        <v>87</v>
      </c>
      <c r="U3" s="51">
        <v>18</v>
      </c>
    </row>
    <row r="4" spans="1:21" x14ac:dyDescent="0.3">
      <c r="A4" t="s">
        <v>69</v>
      </c>
      <c r="B4">
        <v>64</v>
      </c>
      <c r="C4">
        <v>221.26</v>
      </c>
      <c r="D4">
        <v>14160.34</v>
      </c>
      <c r="E4">
        <v>150</v>
      </c>
      <c r="F4">
        <v>218.5</v>
      </c>
      <c r="G4">
        <v>32775</v>
      </c>
      <c r="H4">
        <v>18</v>
      </c>
      <c r="I4">
        <v>242.78</v>
      </c>
      <c r="J4">
        <v>4369.95</v>
      </c>
      <c r="K4">
        <v>196</v>
      </c>
      <c r="L4">
        <v>219.32</v>
      </c>
      <c r="M4">
        <v>42987.51</v>
      </c>
      <c r="N4" s="44" t="s">
        <v>248</v>
      </c>
      <c r="O4" s="30" t="s">
        <v>56</v>
      </c>
      <c r="Q4" s="45" t="s">
        <v>217</v>
      </c>
      <c r="R4" s="51">
        <v>45</v>
      </c>
      <c r="S4" s="51">
        <v>250</v>
      </c>
      <c r="T4" s="51">
        <v>113</v>
      </c>
      <c r="U4" s="51">
        <v>182</v>
      </c>
    </row>
    <row r="5" spans="1:21" x14ac:dyDescent="0.3">
      <c r="A5" t="s">
        <v>70</v>
      </c>
      <c r="B5">
        <v>45</v>
      </c>
      <c r="C5">
        <v>544.35</v>
      </c>
      <c r="D5">
        <v>24495.75</v>
      </c>
      <c r="E5">
        <v>60</v>
      </c>
      <c r="F5">
        <v>528.75</v>
      </c>
      <c r="G5">
        <v>31725</v>
      </c>
      <c r="H5">
        <v>29</v>
      </c>
      <c r="I5">
        <v>582.33000000000004</v>
      </c>
      <c r="J5">
        <v>16887.64</v>
      </c>
      <c r="K5">
        <v>76</v>
      </c>
      <c r="L5">
        <v>535.44000000000005</v>
      </c>
      <c r="M5">
        <v>40693.11</v>
      </c>
      <c r="N5" s="44" t="s">
        <v>249</v>
      </c>
      <c r="O5" s="30" t="s">
        <v>58</v>
      </c>
      <c r="Q5" s="45" t="s">
        <v>57</v>
      </c>
      <c r="R5" s="51">
        <v>6</v>
      </c>
      <c r="S5" s="51">
        <v>30</v>
      </c>
      <c r="T5" s="51"/>
      <c r="U5" s="51">
        <v>36</v>
      </c>
    </row>
    <row r="6" spans="1:21" x14ac:dyDescent="0.3">
      <c r="A6" t="s">
        <v>71</v>
      </c>
      <c r="B6">
        <v>-7</v>
      </c>
      <c r="C6">
        <v>476.13</v>
      </c>
      <c r="D6">
        <v>-3332.94</v>
      </c>
      <c r="E6"/>
      <c r="F6"/>
      <c r="G6"/>
      <c r="H6"/>
      <c r="I6"/>
      <c r="J6"/>
      <c r="K6">
        <v>-7</v>
      </c>
      <c r="L6">
        <v>476.13</v>
      </c>
      <c r="M6">
        <v>-3332.94</v>
      </c>
      <c r="N6" s="44" t="s">
        <v>250</v>
      </c>
      <c r="O6" s="30" t="s">
        <v>239</v>
      </c>
      <c r="Q6" s="45" t="s">
        <v>44</v>
      </c>
      <c r="R6" s="51">
        <v>384</v>
      </c>
      <c r="S6" s="51">
        <v>2000</v>
      </c>
      <c r="T6" s="51">
        <v>1560</v>
      </c>
      <c r="U6" s="51">
        <v>824</v>
      </c>
    </row>
    <row r="7" spans="1:21" x14ac:dyDescent="0.3">
      <c r="A7" t="s">
        <v>72</v>
      </c>
      <c r="B7"/>
      <c r="C7"/>
      <c r="D7"/>
      <c r="E7"/>
      <c r="F7"/>
      <c r="G7"/>
      <c r="H7"/>
      <c r="I7"/>
      <c r="J7"/>
      <c r="K7"/>
      <c r="L7"/>
      <c r="M7"/>
      <c r="N7" s="44" t="s">
        <v>251</v>
      </c>
      <c r="O7" s="30" t="s">
        <v>240</v>
      </c>
      <c r="Q7" s="45" t="s">
        <v>170</v>
      </c>
      <c r="R7" s="51">
        <v>50</v>
      </c>
      <c r="S7" s="51">
        <v>50</v>
      </c>
      <c r="T7" s="51">
        <v>58</v>
      </c>
      <c r="U7" s="51">
        <v>42</v>
      </c>
    </row>
    <row r="8" spans="1:21" x14ac:dyDescent="0.3">
      <c r="A8" t="s">
        <v>73</v>
      </c>
      <c r="B8">
        <v>-8</v>
      </c>
      <c r="C8">
        <v>3966.07</v>
      </c>
      <c r="D8">
        <v>-31728.53</v>
      </c>
      <c r="E8">
        <v>4</v>
      </c>
      <c r="F8">
        <v>3300</v>
      </c>
      <c r="G8">
        <v>13200</v>
      </c>
      <c r="H8">
        <v>4</v>
      </c>
      <c r="I8">
        <v>3850</v>
      </c>
      <c r="J8">
        <v>15400</v>
      </c>
      <c r="K8">
        <v>-8</v>
      </c>
      <c r="L8">
        <v>4632.13</v>
      </c>
      <c r="M8">
        <v>-37057.06</v>
      </c>
      <c r="N8" s="44" t="s">
        <v>252</v>
      </c>
      <c r="O8" s="30" t="s">
        <v>167</v>
      </c>
      <c r="Q8" s="45" t="s">
        <v>169</v>
      </c>
      <c r="R8" s="51">
        <v>15</v>
      </c>
      <c r="S8" s="51"/>
      <c r="T8" s="51">
        <v>15</v>
      </c>
      <c r="U8" s="51"/>
    </row>
    <row r="9" spans="1:21" x14ac:dyDescent="0.3">
      <c r="A9" t="s">
        <v>74</v>
      </c>
      <c r="B9">
        <v>-19</v>
      </c>
      <c r="C9">
        <v>877.35</v>
      </c>
      <c r="D9">
        <v>-16669.650000000001</v>
      </c>
      <c r="E9"/>
      <c r="F9"/>
      <c r="G9"/>
      <c r="H9">
        <v>6</v>
      </c>
      <c r="I9">
        <v>829.17</v>
      </c>
      <c r="J9">
        <v>4975</v>
      </c>
      <c r="K9">
        <v>-25</v>
      </c>
      <c r="L9">
        <v>877.35</v>
      </c>
      <c r="M9">
        <v>-21933.75</v>
      </c>
      <c r="N9" s="44" t="s">
        <v>253</v>
      </c>
      <c r="O9" s="30" t="s">
        <v>166</v>
      </c>
      <c r="Q9" s="45" t="s">
        <v>174</v>
      </c>
      <c r="R9" s="51">
        <v>26</v>
      </c>
      <c r="S9" s="51"/>
      <c r="T9" s="51"/>
      <c r="U9" s="51">
        <v>26</v>
      </c>
    </row>
    <row r="10" spans="1:21" x14ac:dyDescent="0.3">
      <c r="A10" t="s">
        <v>75</v>
      </c>
      <c r="B10">
        <v>6</v>
      </c>
      <c r="C10">
        <v>2022.51</v>
      </c>
      <c r="D10">
        <v>12135.03</v>
      </c>
      <c r="E10">
        <v>16</v>
      </c>
      <c r="F10">
        <v>850</v>
      </c>
      <c r="G10">
        <v>13600</v>
      </c>
      <c r="H10">
        <v>5</v>
      </c>
      <c r="I10">
        <v>2010</v>
      </c>
      <c r="J10">
        <v>10050</v>
      </c>
      <c r="K10">
        <v>17</v>
      </c>
      <c r="L10">
        <v>1169.77</v>
      </c>
      <c r="M10">
        <v>19886.16</v>
      </c>
      <c r="N10" s="44" t="s">
        <v>254</v>
      </c>
      <c r="O10" s="30" t="s">
        <v>168</v>
      </c>
      <c r="Q10" s="45" t="s">
        <v>171</v>
      </c>
      <c r="R10" s="51">
        <v>-4</v>
      </c>
      <c r="S10" s="51">
        <v>50</v>
      </c>
      <c r="T10" s="51">
        <v>50</v>
      </c>
      <c r="U10" s="51">
        <v>-4</v>
      </c>
    </row>
    <row r="11" spans="1:21" x14ac:dyDescent="0.3">
      <c r="A11" t="s">
        <v>76</v>
      </c>
      <c r="B11">
        <v>19</v>
      </c>
      <c r="C11">
        <v>326.32</v>
      </c>
      <c r="D11">
        <v>6200.05</v>
      </c>
      <c r="E11"/>
      <c r="F11"/>
      <c r="G11"/>
      <c r="H11"/>
      <c r="I11"/>
      <c r="J11"/>
      <c r="K11">
        <v>19</v>
      </c>
      <c r="L11">
        <v>326.32</v>
      </c>
      <c r="M11">
        <v>6200.05</v>
      </c>
      <c r="N11" s="44" t="s">
        <v>255</v>
      </c>
      <c r="O11" s="30" t="s">
        <v>241</v>
      </c>
      <c r="Q11" s="45" t="s">
        <v>172</v>
      </c>
      <c r="R11" s="51">
        <v>12</v>
      </c>
      <c r="S11" s="51">
        <v>40</v>
      </c>
      <c r="T11" s="51">
        <v>32</v>
      </c>
      <c r="U11" s="51">
        <v>20</v>
      </c>
    </row>
    <row r="12" spans="1:21" x14ac:dyDescent="0.3">
      <c r="A12" t="s">
        <v>77</v>
      </c>
      <c r="B12">
        <v>-4</v>
      </c>
      <c r="C12">
        <v>485</v>
      </c>
      <c r="D12">
        <v>-1940</v>
      </c>
      <c r="E12"/>
      <c r="F12"/>
      <c r="G12"/>
      <c r="H12"/>
      <c r="I12"/>
      <c r="J12"/>
      <c r="K12">
        <v>-4</v>
      </c>
      <c r="L12">
        <v>485</v>
      </c>
      <c r="M12">
        <v>-1940</v>
      </c>
      <c r="N12" s="44" t="s">
        <v>256</v>
      </c>
      <c r="O12" s="30" t="s">
        <v>232</v>
      </c>
      <c r="Q12" s="45" t="s">
        <v>173</v>
      </c>
      <c r="R12" s="51">
        <v>4</v>
      </c>
      <c r="S12" s="51">
        <v>60</v>
      </c>
      <c r="T12" s="51">
        <v>58</v>
      </c>
      <c r="U12" s="51">
        <v>6</v>
      </c>
    </row>
    <row r="13" spans="1:21" x14ac:dyDescent="0.3">
      <c r="A13" t="s">
        <v>78</v>
      </c>
      <c r="B13">
        <v>50</v>
      </c>
      <c r="C13">
        <v>232.89</v>
      </c>
      <c r="D13">
        <v>11644.5</v>
      </c>
      <c r="E13">
        <v>50</v>
      </c>
      <c r="F13">
        <v>231.31</v>
      </c>
      <c r="G13">
        <v>11565.5</v>
      </c>
      <c r="H13">
        <v>58</v>
      </c>
      <c r="I13">
        <v>260.77</v>
      </c>
      <c r="J13">
        <v>15124.93</v>
      </c>
      <c r="K13">
        <v>42</v>
      </c>
      <c r="L13">
        <v>232.1</v>
      </c>
      <c r="M13">
        <v>9748.2000000000007</v>
      </c>
      <c r="N13" s="44" t="s">
        <v>257</v>
      </c>
      <c r="O13" s="30" t="s">
        <v>170</v>
      </c>
      <c r="Q13" s="45" t="s">
        <v>175</v>
      </c>
      <c r="R13" s="51">
        <v>22</v>
      </c>
      <c r="S13" s="51">
        <v>220</v>
      </c>
      <c r="T13" s="51">
        <v>128</v>
      </c>
      <c r="U13" s="51">
        <v>114</v>
      </c>
    </row>
    <row r="14" spans="1:21" x14ac:dyDescent="0.3">
      <c r="A14" t="s">
        <v>79</v>
      </c>
      <c r="B14">
        <v>15</v>
      </c>
      <c r="C14">
        <v>538.75</v>
      </c>
      <c r="D14">
        <v>8081.2</v>
      </c>
      <c r="E14"/>
      <c r="F14"/>
      <c r="G14"/>
      <c r="H14">
        <v>15</v>
      </c>
      <c r="I14">
        <v>604.52</v>
      </c>
      <c r="J14">
        <v>9067.81</v>
      </c>
      <c r="K14"/>
      <c r="L14"/>
      <c r="M14"/>
      <c r="N14" s="44" t="s">
        <v>258</v>
      </c>
      <c r="O14" s="30" t="s">
        <v>169</v>
      </c>
      <c r="Q14" s="45" t="s">
        <v>178</v>
      </c>
      <c r="R14" s="51">
        <v>15</v>
      </c>
      <c r="S14" s="51"/>
      <c r="T14" s="51"/>
      <c r="U14" s="51">
        <v>15</v>
      </c>
    </row>
    <row r="15" spans="1:21" x14ac:dyDescent="0.3">
      <c r="A15" t="s">
        <v>80</v>
      </c>
      <c r="B15">
        <v>26</v>
      </c>
      <c r="C15">
        <v>180</v>
      </c>
      <c r="D15">
        <v>4680</v>
      </c>
      <c r="E15"/>
      <c r="F15"/>
      <c r="G15"/>
      <c r="H15"/>
      <c r="I15"/>
      <c r="J15"/>
      <c r="K15">
        <v>26</v>
      </c>
      <c r="L15">
        <v>180</v>
      </c>
      <c r="M15">
        <v>4680</v>
      </c>
      <c r="N15" s="44" t="s">
        <v>259</v>
      </c>
      <c r="O15" s="30" t="s">
        <v>174</v>
      </c>
      <c r="Q15" s="45" t="s">
        <v>182</v>
      </c>
      <c r="R15" s="51">
        <v>94</v>
      </c>
      <c r="S15" s="51">
        <v>100</v>
      </c>
      <c r="T15" s="51">
        <v>75</v>
      </c>
      <c r="U15" s="51">
        <v>119</v>
      </c>
    </row>
    <row r="16" spans="1:21" x14ac:dyDescent="0.3">
      <c r="A16" t="s">
        <v>81</v>
      </c>
      <c r="B16">
        <v>-4</v>
      </c>
      <c r="C16">
        <v>1586.53</v>
      </c>
      <c r="D16">
        <v>-6346.12</v>
      </c>
      <c r="E16">
        <v>50</v>
      </c>
      <c r="F16">
        <v>1773.78</v>
      </c>
      <c r="G16">
        <v>88689</v>
      </c>
      <c r="H16">
        <v>50</v>
      </c>
      <c r="I16">
        <v>1813.37</v>
      </c>
      <c r="J16">
        <v>90668.68</v>
      </c>
      <c r="K16">
        <v>-4</v>
      </c>
      <c r="L16">
        <v>1790.06</v>
      </c>
      <c r="M16">
        <v>-7160.25</v>
      </c>
      <c r="N16" s="44" t="s">
        <v>260</v>
      </c>
      <c r="O16" s="30" t="s">
        <v>171</v>
      </c>
      <c r="Q16" s="45" t="s">
        <v>180</v>
      </c>
      <c r="R16" s="51">
        <v>37</v>
      </c>
      <c r="S16" s="51">
        <v>60</v>
      </c>
      <c r="T16" s="51">
        <v>66</v>
      </c>
      <c r="U16" s="51">
        <v>31</v>
      </c>
    </row>
    <row r="17" spans="1:21" x14ac:dyDescent="0.3">
      <c r="A17" t="s">
        <v>82</v>
      </c>
      <c r="B17">
        <v>12</v>
      </c>
      <c r="C17">
        <v>469.96</v>
      </c>
      <c r="D17">
        <v>5639.52</v>
      </c>
      <c r="E17">
        <v>40</v>
      </c>
      <c r="F17">
        <v>482.46</v>
      </c>
      <c r="G17">
        <v>19298.400000000001</v>
      </c>
      <c r="H17">
        <v>32</v>
      </c>
      <c r="I17">
        <v>507.41</v>
      </c>
      <c r="J17">
        <v>16237.19</v>
      </c>
      <c r="K17">
        <v>20</v>
      </c>
      <c r="L17">
        <v>479.58</v>
      </c>
      <c r="M17">
        <v>9591.51</v>
      </c>
      <c r="N17" s="44" t="s">
        <v>261</v>
      </c>
      <c r="O17" s="30" t="s">
        <v>172</v>
      </c>
      <c r="Q17" s="45" t="s">
        <v>181</v>
      </c>
      <c r="R17" s="51">
        <v>1</v>
      </c>
      <c r="S17" s="51">
        <v>60</v>
      </c>
      <c r="T17" s="51">
        <v>52</v>
      </c>
      <c r="U17" s="51">
        <v>9</v>
      </c>
    </row>
    <row r="18" spans="1:21" x14ac:dyDescent="0.3">
      <c r="A18" t="s">
        <v>83</v>
      </c>
      <c r="B18">
        <v>4</v>
      </c>
      <c r="C18">
        <v>862.04</v>
      </c>
      <c r="D18">
        <v>3448.15</v>
      </c>
      <c r="E18">
        <v>60</v>
      </c>
      <c r="F18">
        <v>904.57</v>
      </c>
      <c r="G18">
        <v>54274</v>
      </c>
      <c r="H18">
        <v>58</v>
      </c>
      <c r="I18">
        <v>978.39</v>
      </c>
      <c r="J18">
        <v>56746.62</v>
      </c>
      <c r="K18">
        <v>6</v>
      </c>
      <c r="L18">
        <v>901.91</v>
      </c>
      <c r="M18">
        <v>5411.45</v>
      </c>
      <c r="N18" s="44" t="s">
        <v>262</v>
      </c>
      <c r="O18" s="30" t="s">
        <v>173</v>
      </c>
      <c r="Q18" s="45" t="s">
        <v>229</v>
      </c>
      <c r="R18" s="51">
        <v>24</v>
      </c>
      <c r="S18" s="51">
        <v>250</v>
      </c>
      <c r="T18" s="51">
        <v>220</v>
      </c>
      <c r="U18" s="51">
        <v>54</v>
      </c>
    </row>
    <row r="19" spans="1:21" x14ac:dyDescent="0.3">
      <c r="A19" t="s">
        <v>84</v>
      </c>
      <c r="B19">
        <v>22</v>
      </c>
      <c r="C19">
        <v>494.5</v>
      </c>
      <c r="D19">
        <v>10879.08</v>
      </c>
      <c r="E19">
        <v>220</v>
      </c>
      <c r="F19">
        <v>487.63</v>
      </c>
      <c r="G19">
        <v>107277.6</v>
      </c>
      <c r="H19">
        <v>128</v>
      </c>
      <c r="I19">
        <v>546.01</v>
      </c>
      <c r="J19">
        <v>69889.41</v>
      </c>
      <c r="K19">
        <v>114</v>
      </c>
      <c r="L19">
        <v>488.25</v>
      </c>
      <c r="M19">
        <v>55660.58</v>
      </c>
      <c r="N19" s="44" t="s">
        <v>263</v>
      </c>
      <c r="O19" s="30" t="s">
        <v>175</v>
      </c>
      <c r="Q19" s="45" t="s">
        <v>184</v>
      </c>
      <c r="R19" s="51">
        <v>511</v>
      </c>
      <c r="S19" s="51"/>
      <c r="T19" s="51">
        <v>122</v>
      </c>
      <c r="U19" s="51">
        <v>389</v>
      </c>
    </row>
    <row r="20" spans="1:21" x14ac:dyDescent="0.3">
      <c r="A20" t="s">
        <v>85</v>
      </c>
      <c r="B20">
        <v>15</v>
      </c>
      <c r="C20">
        <v>475.55</v>
      </c>
      <c r="D20">
        <v>7133.18</v>
      </c>
      <c r="E20"/>
      <c r="F20"/>
      <c r="G20"/>
      <c r="H20"/>
      <c r="I20"/>
      <c r="J20"/>
      <c r="K20">
        <v>15</v>
      </c>
      <c r="L20">
        <v>475.55</v>
      </c>
      <c r="M20">
        <v>7133.18</v>
      </c>
      <c r="N20" s="44" t="s">
        <v>264</v>
      </c>
      <c r="O20" s="30" t="s">
        <v>178</v>
      </c>
      <c r="Q20" s="45" t="s">
        <v>185</v>
      </c>
      <c r="R20" s="51">
        <v>-52</v>
      </c>
      <c r="S20" s="51">
        <v>120</v>
      </c>
      <c r="T20" s="51">
        <v>108</v>
      </c>
      <c r="U20" s="51">
        <v>-40</v>
      </c>
    </row>
    <row r="21" spans="1:21" x14ac:dyDescent="0.3">
      <c r="A21" t="s">
        <v>86</v>
      </c>
      <c r="B21">
        <v>94</v>
      </c>
      <c r="C21">
        <v>234.05</v>
      </c>
      <c r="D21">
        <v>22000.71</v>
      </c>
      <c r="E21">
        <v>100</v>
      </c>
      <c r="F21">
        <v>230</v>
      </c>
      <c r="G21">
        <v>23000</v>
      </c>
      <c r="H21">
        <v>75</v>
      </c>
      <c r="I21">
        <v>272.31</v>
      </c>
      <c r="J21">
        <v>20422.88</v>
      </c>
      <c r="K21">
        <v>119</v>
      </c>
      <c r="L21">
        <v>231.96</v>
      </c>
      <c r="M21">
        <v>27603.53</v>
      </c>
      <c r="N21" s="44" t="s">
        <v>265</v>
      </c>
      <c r="O21" s="30" t="s">
        <v>182</v>
      </c>
      <c r="Q21" s="45" t="s">
        <v>187</v>
      </c>
      <c r="R21" s="51">
        <v>14</v>
      </c>
      <c r="S21" s="51">
        <v>8</v>
      </c>
      <c r="T21" s="51">
        <v>10</v>
      </c>
      <c r="U21" s="51">
        <v>12</v>
      </c>
    </row>
    <row r="22" spans="1:21" x14ac:dyDescent="0.3">
      <c r="A22" t="s">
        <v>87</v>
      </c>
      <c r="B22">
        <v>1</v>
      </c>
      <c r="C22">
        <v>1156.28</v>
      </c>
      <c r="D22">
        <v>1156.28</v>
      </c>
      <c r="E22">
        <v>60</v>
      </c>
      <c r="F22">
        <v>1117</v>
      </c>
      <c r="G22">
        <v>67020</v>
      </c>
      <c r="H22">
        <v>52</v>
      </c>
      <c r="I22">
        <v>821.51</v>
      </c>
      <c r="J22">
        <v>42718.64</v>
      </c>
      <c r="K22">
        <v>9</v>
      </c>
      <c r="L22">
        <v>1117.6400000000001</v>
      </c>
      <c r="M22">
        <v>10058.799999999999</v>
      </c>
      <c r="N22" s="44" t="s">
        <v>266</v>
      </c>
      <c r="O22" s="30" t="s">
        <v>181</v>
      </c>
      <c r="Q22" s="45" t="s">
        <v>186</v>
      </c>
      <c r="R22" s="51">
        <v>-13</v>
      </c>
      <c r="S22" s="51">
        <v>200</v>
      </c>
      <c r="T22" s="51">
        <v>185</v>
      </c>
      <c r="U22" s="51">
        <v>2</v>
      </c>
    </row>
    <row r="23" spans="1:21" x14ac:dyDescent="0.3">
      <c r="A23" t="s">
        <v>88</v>
      </c>
      <c r="B23">
        <v>275</v>
      </c>
      <c r="C23">
        <v>128.91999999999999</v>
      </c>
      <c r="D23">
        <v>35454.36</v>
      </c>
      <c r="E23"/>
      <c r="F23"/>
      <c r="G23"/>
      <c r="H23">
        <v>203</v>
      </c>
      <c r="I23">
        <v>143.34</v>
      </c>
      <c r="J23">
        <v>29097.71</v>
      </c>
      <c r="K23">
        <v>72</v>
      </c>
      <c r="L23">
        <v>128.93</v>
      </c>
      <c r="M23">
        <v>9282.6</v>
      </c>
      <c r="N23" s="44" t="s">
        <v>267</v>
      </c>
      <c r="O23" s="30" t="s">
        <v>179</v>
      </c>
      <c r="Q23" s="45" t="s">
        <v>190</v>
      </c>
      <c r="R23" s="51">
        <v>-1</v>
      </c>
      <c r="S23" s="51">
        <v>80</v>
      </c>
      <c r="T23" s="51">
        <v>62</v>
      </c>
      <c r="U23" s="51">
        <v>17</v>
      </c>
    </row>
    <row r="24" spans="1:21" x14ac:dyDescent="0.3">
      <c r="A24" t="s">
        <v>89</v>
      </c>
      <c r="B24">
        <v>37</v>
      </c>
      <c r="C24">
        <v>590.46</v>
      </c>
      <c r="D24">
        <v>21847.040000000001</v>
      </c>
      <c r="E24">
        <v>60</v>
      </c>
      <c r="F24">
        <v>567</v>
      </c>
      <c r="G24">
        <v>34020</v>
      </c>
      <c r="H24">
        <v>66</v>
      </c>
      <c r="I24">
        <v>664.8</v>
      </c>
      <c r="J24">
        <v>43877.11</v>
      </c>
      <c r="K24">
        <v>31</v>
      </c>
      <c r="L24">
        <v>575.95000000000005</v>
      </c>
      <c r="M24">
        <v>17854.41</v>
      </c>
      <c r="N24" s="44" t="s">
        <v>268</v>
      </c>
      <c r="O24" s="30" t="s">
        <v>180</v>
      </c>
      <c r="Q24" s="45" t="s">
        <v>189</v>
      </c>
      <c r="R24" s="51">
        <v>9</v>
      </c>
      <c r="S24" s="51">
        <v>260</v>
      </c>
      <c r="T24" s="51">
        <v>259</v>
      </c>
      <c r="U24" s="51">
        <v>10</v>
      </c>
    </row>
    <row r="25" spans="1:21" x14ac:dyDescent="0.3">
      <c r="A25" t="s">
        <v>90</v>
      </c>
      <c r="B25">
        <v>-1</v>
      </c>
      <c r="C25">
        <v>74.88</v>
      </c>
      <c r="D25">
        <v>-74.88</v>
      </c>
      <c r="E25"/>
      <c r="F25"/>
      <c r="G25"/>
      <c r="H25"/>
      <c r="I25"/>
      <c r="J25"/>
      <c r="K25">
        <v>-1</v>
      </c>
      <c r="L25">
        <v>74.88</v>
      </c>
      <c r="M25">
        <v>-74.88</v>
      </c>
      <c r="N25" s="44" t="s">
        <v>269</v>
      </c>
      <c r="O25" s="30" t="s">
        <v>232</v>
      </c>
      <c r="Q25" s="45" t="s">
        <v>195</v>
      </c>
      <c r="R25" s="51">
        <v>-70</v>
      </c>
      <c r="S25" s="51">
        <v>90</v>
      </c>
      <c r="T25" s="51">
        <v>71</v>
      </c>
      <c r="U25" s="51">
        <v>-51</v>
      </c>
    </row>
    <row r="26" spans="1:21" x14ac:dyDescent="0.3">
      <c r="A26" t="s">
        <v>91</v>
      </c>
      <c r="B26">
        <v>24</v>
      </c>
      <c r="C26">
        <v>150.30000000000001</v>
      </c>
      <c r="D26">
        <v>3607.08</v>
      </c>
      <c r="E26">
        <v>250</v>
      </c>
      <c r="F26">
        <v>158.15</v>
      </c>
      <c r="G26">
        <v>39537.5</v>
      </c>
      <c r="H26">
        <v>220</v>
      </c>
      <c r="I26">
        <v>173.45</v>
      </c>
      <c r="J26">
        <v>38159.410000000003</v>
      </c>
      <c r="K26">
        <v>54</v>
      </c>
      <c r="L26">
        <v>157.46</v>
      </c>
      <c r="M26">
        <v>8502.9500000000007</v>
      </c>
      <c r="N26" s="44" t="s">
        <v>270</v>
      </c>
      <c r="O26" s="30" t="s">
        <v>229</v>
      </c>
      <c r="Q26" s="45" t="s">
        <v>196</v>
      </c>
      <c r="R26" s="51">
        <v>-38</v>
      </c>
      <c r="S26" s="51">
        <v>100</v>
      </c>
      <c r="T26" s="51">
        <v>3</v>
      </c>
      <c r="U26" s="51">
        <v>59</v>
      </c>
    </row>
    <row r="27" spans="1:21" x14ac:dyDescent="0.3">
      <c r="A27" t="s">
        <v>92</v>
      </c>
      <c r="B27">
        <v>-9</v>
      </c>
      <c r="C27">
        <v>1110</v>
      </c>
      <c r="D27">
        <v>-9990</v>
      </c>
      <c r="E27"/>
      <c r="F27"/>
      <c r="G27"/>
      <c r="H27"/>
      <c r="I27"/>
      <c r="J27"/>
      <c r="K27">
        <v>-9</v>
      </c>
      <c r="L27">
        <v>1110</v>
      </c>
      <c r="M27">
        <v>-9990</v>
      </c>
      <c r="N27" s="44" t="s">
        <v>271</v>
      </c>
      <c r="O27" s="30" t="s">
        <v>232</v>
      </c>
      <c r="Q27" s="45" t="s">
        <v>198</v>
      </c>
      <c r="R27" s="51">
        <v>3</v>
      </c>
      <c r="S27" s="51">
        <v>736</v>
      </c>
      <c r="T27" s="51">
        <v>785</v>
      </c>
      <c r="U27" s="51">
        <v>-46</v>
      </c>
    </row>
    <row r="28" spans="1:21" x14ac:dyDescent="0.3">
      <c r="A28" t="s">
        <v>93</v>
      </c>
      <c r="B28">
        <v>-521</v>
      </c>
      <c r="C28">
        <v>1047.1400000000001</v>
      </c>
      <c r="D28">
        <v>-545561.42000000004</v>
      </c>
      <c r="E28"/>
      <c r="F28"/>
      <c r="G28"/>
      <c r="H28"/>
      <c r="I28"/>
      <c r="J28"/>
      <c r="K28">
        <v>-521</v>
      </c>
      <c r="L28">
        <v>1047.1400000000001</v>
      </c>
      <c r="M28">
        <v>-545561.42000000004</v>
      </c>
      <c r="N28" s="44" t="s">
        <v>272</v>
      </c>
      <c r="O28" s="30" t="s">
        <v>242</v>
      </c>
      <c r="Q28" s="45" t="s">
        <v>233</v>
      </c>
      <c r="R28" s="51">
        <v>4</v>
      </c>
      <c r="S28" s="51"/>
      <c r="T28" s="51"/>
      <c r="U28" s="51">
        <v>4</v>
      </c>
    </row>
    <row r="29" spans="1:21" x14ac:dyDescent="0.3">
      <c r="A29" t="s">
        <v>94</v>
      </c>
      <c r="B29">
        <v>-858</v>
      </c>
      <c r="C29">
        <v>1006.78</v>
      </c>
      <c r="D29">
        <v>-863814.79</v>
      </c>
      <c r="E29">
        <v>11468</v>
      </c>
      <c r="F29">
        <v>964.06</v>
      </c>
      <c r="G29">
        <v>11055840</v>
      </c>
      <c r="H29">
        <v>11483</v>
      </c>
      <c r="I29">
        <v>798.37</v>
      </c>
      <c r="J29">
        <v>9167680</v>
      </c>
      <c r="K29">
        <v>-873</v>
      </c>
      <c r="L29">
        <v>960.61</v>
      </c>
      <c r="M29">
        <v>-838608.67</v>
      </c>
      <c r="N29" s="44" t="s">
        <v>273</v>
      </c>
      <c r="O29" s="30" t="s">
        <v>176</v>
      </c>
      <c r="Q29" s="45" t="s">
        <v>199</v>
      </c>
      <c r="R29" s="51">
        <v>30</v>
      </c>
      <c r="S29" s="51"/>
      <c r="T29" s="51">
        <v>15</v>
      </c>
      <c r="U29" s="51">
        <v>15</v>
      </c>
    </row>
    <row r="30" spans="1:21" x14ac:dyDescent="0.3">
      <c r="A30" t="s">
        <v>95</v>
      </c>
      <c r="B30">
        <v>-357</v>
      </c>
      <c r="C30">
        <v>845.44</v>
      </c>
      <c r="D30">
        <v>-301822.24</v>
      </c>
      <c r="E30">
        <v>823</v>
      </c>
      <c r="F30">
        <v>810</v>
      </c>
      <c r="G30">
        <v>666630</v>
      </c>
      <c r="H30">
        <v>873</v>
      </c>
      <c r="I30">
        <v>753.76</v>
      </c>
      <c r="J30">
        <v>658035</v>
      </c>
      <c r="K30">
        <v>-407</v>
      </c>
      <c r="L30">
        <v>782.85</v>
      </c>
      <c r="M30">
        <v>-318619.65000000002</v>
      </c>
      <c r="N30" s="44" t="s">
        <v>274</v>
      </c>
      <c r="O30" s="30" t="s">
        <v>177</v>
      </c>
      <c r="Q30" s="45" t="s">
        <v>203</v>
      </c>
      <c r="R30" s="51">
        <v>-38</v>
      </c>
      <c r="S30" s="51">
        <v>160</v>
      </c>
      <c r="T30" s="51">
        <v>119</v>
      </c>
      <c r="U30" s="51">
        <v>3</v>
      </c>
    </row>
    <row r="31" spans="1:21" x14ac:dyDescent="0.3">
      <c r="A31" t="s">
        <v>96</v>
      </c>
      <c r="B31">
        <v>3</v>
      </c>
      <c r="C31">
        <v>309.58</v>
      </c>
      <c r="D31">
        <v>928.74</v>
      </c>
      <c r="E31"/>
      <c r="F31"/>
      <c r="G31"/>
      <c r="H31"/>
      <c r="I31"/>
      <c r="J31"/>
      <c r="K31">
        <v>3</v>
      </c>
      <c r="L31">
        <v>309.58</v>
      </c>
      <c r="M31">
        <v>928.74</v>
      </c>
      <c r="N31" s="44" t="s">
        <v>275</v>
      </c>
      <c r="O31" s="30" t="s">
        <v>232</v>
      </c>
      <c r="Q31" s="45" t="s">
        <v>204</v>
      </c>
      <c r="R31" s="51">
        <v>-1</v>
      </c>
      <c r="S31" s="51">
        <v>250</v>
      </c>
      <c r="T31" s="51">
        <v>196</v>
      </c>
      <c r="U31" s="51">
        <v>53</v>
      </c>
    </row>
    <row r="32" spans="1:21" x14ac:dyDescent="0.3">
      <c r="A32" t="s">
        <v>97</v>
      </c>
      <c r="B32">
        <v>57</v>
      </c>
      <c r="C32">
        <v>171.1</v>
      </c>
      <c r="D32">
        <v>9752.9</v>
      </c>
      <c r="E32"/>
      <c r="F32"/>
      <c r="G32"/>
      <c r="H32">
        <v>49</v>
      </c>
      <c r="I32">
        <v>214.22</v>
      </c>
      <c r="J32">
        <v>10496.61</v>
      </c>
      <c r="K32">
        <v>8</v>
      </c>
      <c r="L32">
        <v>171.1</v>
      </c>
      <c r="M32">
        <v>1368.83</v>
      </c>
      <c r="N32" s="44" t="s">
        <v>276</v>
      </c>
      <c r="O32" s="30" t="s">
        <v>183</v>
      </c>
      <c r="Q32" s="45" t="s">
        <v>208</v>
      </c>
      <c r="R32" s="51">
        <v>43</v>
      </c>
      <c r="S32" s="51"/>
      <c r="T32" s="51">
        <v>34</v>
      </c>
      <c r="U32" s="51">
        <v>9</v>
      </c>
    </row>
    <row r="33" spans="1:21" x14ac:dyDescent="0.3">
      <c r="A33" t="s">
        <v>98</v>
      </c>
      <c r="B33">
        <v>-52</v>
      </c>
      <c r="C33">
        <v>1442.65</v>
      </c>
      <c r="D33">
        <v>-75017.86</v>
      </c>
      <c r="E33">
        <v>120</v>
      </c>
      <c r="F33">
        <v>1380</v>
      </c>
      <c r="G33">
        <v>165600</v>
      </c>
      <c r="H33">
        <v>108</v>
      </c>
      <c r="I33">
        <v>1370.79</v>
      </c>
      <c r="J33">
        <v>148044.99</v>
      </c>
      <c r="K33">
        <v>-40</v>
      </c>
      <c r="L33">
        <v>1332.09</v>
      </c>
      <c r="M33">
        <v>-53283.61</v>
      </c>
      <c r="N33" s="44" t="s">
        <v>277</v>
      </c>
      <c r="O33" s="30" t="s">
        <v>185</v>
      </c>
      <c r="Q33" s="45" t="s">
        <v>207</v>
      </c>
      <c r="R33" s="51">
        <v>38</v>
      </c>
      <c r="S33" s="51"/>
      <c r="T33" s="51">
        <v>39</v>
      </c>
      <c r="U33" s="51">
        <v>-1</v>
      </c>
    </row>
    <row r="34" spans="1:21" x14ac:dyDescent="0.3">
      <c r="A34" t="s">
        <v>99</v>
      </c>
      <c r="B34">
        <v>511</v>
      </c>
      <c r="C34">
        <v>151.83000000000001</v>
      </c>
      <c r="D34">
        <v>77586.67</v>
      </c>
      <c r="E34"/>
      <c r="F34"/>
      <c r="G34"/>
      <c r="H34">
        <v>122</v>
      </c>
      <c r="I34">
        <v>162.13</v>
      </c>
      <c r="J34">
        <v>19779.66</v>
      </c>
      <c r="K34">
        <v>389</v>
      </c>
      <c r="L34">
        <v>151.83000000000001</v>
      </c>
      <c r="M34">
        <v>59063.040000000001</v>
      </c>
      <c r="N34" s="44" t="s">
        <v>278</v>
      </c>
      <c r="O34" s="30" t="s">
        <v>184</v>
      </c>
      <c r="Q34" s="45" t="s">
        <v>206</v>
      </c>
      <c r="R34" s="51">
        <v>27</v>
      </c>
      <c r="S34" s="51"/>
      <c r="T34" s="51">
        <v>27</v>
      </c>
      <c r="U34" s="51"/>
    </row>
    <row r="35" spans="1:21" x14ac:dyDescent="0.3">
      <c r="A35" t="s">
        <v>100</v>
      </c>
      <c r="B35">
        <v>14</v>
      </c>
      <c r="C35">
        <v>3299.75</v>
      </c>
      <c r="D35">
        <v>46196.47</v>
      </c>
      <c r="E35">
        <v>8</v>
      </c>
      <c r="F35">
        <v>3405</v>
      </c>
      <c r="G35">
        <v>27240</v>
      </c>
      <c r="H35">
        <v>10</v>
      </c>
      <c r="I35">
        <v>3127.12</v>
      </c>
      <c r="J35">
        <v>31271.200000000001</v>
      </c>
      <c r="K35">
        <v>12</v>
      </c>
      <c r="L35">
        <v>3338.02</v>
      </c>
      <c r="M35">
        <v>40056.26</v>
      </c>
      <c r="N35" s="44" t="s">
        <v>279</v>
      </c>
      <c r="O35" s="30" t="s">
        <v>187</v>
      </c>
      <c r="Q35" s="45" t="s">
        <v>210</v>
      </c>
      <c r="R35" s="51">
        <v>24</v>
      </c>
      <c r="S35" s="51">
        <v>800</v>
      </c>
      <c r="T35" s="51">
        <v>579</v>
      </c>
      <c r="U35" s="51">
        <v>245</v>
      </c>
    </row>
    <row r="36" spans="1:21" x14ac:dyDescent="0.3">
      <c r="A36" t="s">
        <v>101</v>
      </c>
      <c r="B36">
        <v>-13</v>
      </c>
      <c r="C36">
        <v>726.35</v>
      </c>
      <c r="D36">
        <v>-9442.59</v>
      </c>
      <c r="E36">
        <v>200</v>
      </c>
      <c r="F36">
        <v>700</v>
      </c>
      <c r="G36">
        <v>140000</v>
      </c>
      <c r="H36">
        <v>185</v>
      </c>
      <c r="I36">
        <v>699.79</v>
      </c>
      <c r="J36">
        <v>129461.93</v>
      </c>
      <c r="K36">
        <v>2</v>
      </c>
      <c r="L36">
        <v>698.17</v>
      </c>
      <c r="M36">
        <v>1396.34</v>
      </c>
      <c r="N36" s="44" t="s">
        <v>280</v>
      </c>
      <c r="O36" s="30" t="s">
        <v>186</v>
      </c>
      <c r="Q36" s="45" t="s">
        <v>234</v>
      </c>
      <c r="R36" s="51">
        <v>-1</v>
      </c>
      <c r="S36" s="51"/>
      <c r="T36" s="51"/>
      <c r="U36" s="51">
        <v>-1</v>
      </c>
    </row>
    <row r="37" spans="1:21" x14ac:dyDescent="0.3">
      <c r="A37" t="s">
        <v>102</v>
      </c>
      <c r="B37">
        <v>-1</v>
      </c>
      <c r="C37">
        <v>357.5</v>
      </c>
      <c r="D37">
        <v>-357.5</v>
      </c>
      <c r="E37"/>
      <c r="F37"/>
      <c r="G37"/>
      <c r="H37"/>
      <c r="I37"/>
      <c r="J37"/>
      <c r="K37">
        <v>-1</v>
      </c>
      <c r="L37">
        <v>357.5</v>
      </c>
      <c r="M37">
        <v>-357.5</v>
      </c>
      <c r="N37" s="44" t="s">
        <v>281</v>
      </c>
      <c r="O37" s="30" t="s">
        <v>188</v>
      </c>
      <c r="Q37" s="45" t="s">
        <v>215</v>
      </c>
      <c r="R37" s="51">
        <v>41</v>
      </c>
      <c r="S37" s="51">
        <v>50</v>
      </c>
      <c r="T37" s="51">
        <v>30</v>
      </c>
      <c r="U37" s="51">
        <v>61</v>
      </c>
    </row>
    <row r="38" spans="1:21" x14ac:dyDescent="0.3">
      <c r="A38" t="s">
        <v>103</v>
      </c>
      <c r="B38"/>
      <c r="C38"/>
      <c r="D38"/>
      <c r="E38"/>
      <c r="F38"/>
      <c r="G38"/>
      <c r="H38"/>
      <c r="I38"/>
      <c r="J38"/>
      <c r="K38"/>
      <c r="L38"/>
      <c r="M38"/>
      <c r="N38" s="44" t="s">
        <v>282</v>
      </c>
      <c r="O38" s="30" t="s">
        <v>236</v>
      </c>
      <c r="Q38" s="45" t="s">
        <v>213</v>
      </c>
      <c r="R38" s="51">
        <v>49</v>
      </c>
      <c r="S38" s="51">
        <v>60</v>
      </c>
      <c r="T38" s="51">
        <v>102</v>
      </c>
      <c r="U38" s="51">
        <v>7</v>
      </c>
    </row>
    <row r="39" spans="1:21" x14ac:dyDescent="0.3">
      <c r="A39" t="s">
        <v>104</v>
      </c>
      <c r="B39">
        <v>297</v>
      </c>
      <c r="C39">
        <v>189.61</v>
      </c>
      <c r="D39">
        <v>56314.17</v>
      </c>
      <c r="E39"/>
      <c r="F39"/>
      <c r="G39"/>
      <c r="H39"/>
      <c r="I39"/>
      <c r="J39"/>
      <c r="K39">
        <v>297</v>
      </c>
      <c r="L39">
        <v>189.61</v>
      </c>
      <c r="M39">
        <v>56314.17</v>
      </c>
      <c r="N39" s="44" t="s">
        <v>283</v>
      </c>
      <c r="O39" s="30" t="s">
        <v>237</v>
      </c>
      <c r="Q39" s="45" t="s">
        <v>235</v>
      </c>
      <c r="R39" s="51">
        <v>1</v>
      </c>
      <c r="S39" s="51"/>
      <c r="T39" s="51"/>
      <c r="U39" s="51">
        <v>1</v>
      </c>
    </row>
    <row r="40" spans="1:21" x14ac:dyDescent="0.3">
      <c r="A40" t="s">
        <v>105</v>
      </c>
      <c r="B40">
        <v>8</v>
      </c>
      <c r="C40">
        <v>189.86</v>
      </c>
      <c r="D40">
        <v>1518.87</v>
      </c>
      <c r="E40">
        <v>50</v>
      </c>
      <c r="F40">
        <v>202</v>
      </c>
      <c r="G40">
        <v>10100</v>
      </c>
      <c r="H40">
        <v>7</v>
      </c>
      <c r="I40">
        <v>228.21</v>
      </c>
      <c r="J40">
        <v>1597.45</v>
      </c>
      <c r="K40">
        <v>51</v>
      </c>
      <c r="L40">
        <v>200.33</v>
      </c>
      <c r="M40">
        <v>10216.59</v>
      </c>
      <c r="N40" s="44" t="s">
        <v>284</v>
      </c>
      <c r="O40" s="30" t="s">
        <v>192</v>
      </c>
      <c r="Q40" s="45" t="s">
        <v>214</v>
      </c>
      <c r="R40" s="51">
        <v>43</v>
      </c>
      <c r="S40" s="51">
        <v>80</v>
      </c>
      <c r="T40" s="51">
        <v>124</v>
      </c>
      <c r="U40" s="51">
        <v>-1</v>
      </c>
    </row>
    <row r="41" spans="1:21" x14ac:dyDescent="0.3">
      <c r="A41" t="s">
        <v>106</v>
      </c>
      <c r="B41">
        <v>9</v>
      </c>
      <c r="C41">
        <v>1786.53</v>
      </c>
      <c r="D41">
        <v>16078.78</v>
      </c>
      <c r="E41">
        <v>260</v>
      </c>
      <c r="F41">
        <v>1770</v>
      </c>
      <c r="G41">
        <v>460200</v>
      </c>
      <c r="H41">
        <v>259</v>
      </c>
      <c r="I41">
        <v>1841.67</v>
      </c>
      <c r="J41">
        <v>476993.37</v>
      </c>
      <c r="K41">
        <v>10</v>
      </c>
      <c r="L41">
        <v>1770.55</v>
      </c>
      <c r="M41">
        <v>17705.53</v>
      </c>
      <c r="N41" s="44" t="s">
        <v>285</v>
      </c>
      <c r="O41" s="30" t="s">
        <v>189</v>
      </c>
      <c r="Q41" s="45" t="s">
        <v>216</v>
      </c>
      <c r="R41" s="51">
        <v>-178</v>
      </c>
      <c r="S41" s="51">
        <v>80</v>
      </c>
      <c r="T41" s="51">
        <v>99</v>
      </c>
      <c r="U41" s="51">
        <v>-197</v>
      </c>
    </row>
    <row r="42" spans="1:21" x14ac:dyDescent="0.3">
      <c r="A42" t="s">
        <v>107</v>
      </c>
      <c r="B42">
        <v>5</v>
      </c>
      <c r="C42">
        <v>463.4</v>
      </c>
      <c r="D42">
        <v>2317</v>
      </c>
      <c r="E42">
        <v>120</v>
      </c>
      <c r="F42">
        <v>462.5</v>
      </c>
      <c r="G42">
        <v>55500</v>
      </c>
      <c r="H42">
        <v>80</v>
      </c>
      <c r="I42">
        <v>457.63</v>
      </c>
      <c r="J42">
        <v>36610.18</v>
      </c>
      <c r="K42">
        <v>45</v>
      </c>
      <c r="L42">
        <v>462.54</v>
      </c>
      <c r="M42">
        <v>20814.12</v>
      </c>
      <c r="N42" s="44" t="s">
        <v>286</v>
      </c>
      <c r="O42" s="30" t="s">
        <v>191</v>
      </c>
      <c r="Q42" s="45" t="s">
        <v>212</v>
      </c>
      <c r="R42" s="51">
        <v>5</v>
      </c>
      <c r="S42" s="51">
        <v>50</v>
      </c>
      <c r="T42" s="51">
        <v>50</v>
      </c>
      <c r="U42" s="51">
        <v>5</v>
      </c>
    </row>
    <row r="43" spans="1:21" x14ac:dyDescent="0.3">
      <c r="A43" t="s">
        <v>108</v>
      </c>
      <c r="B43">
        <v>-1</v>
      </c>
      <c r="C43">
        <v>911.24</v>
      </c>
      <c r="D43">
        <v>-911.24</v>
      </c>
      <c r="E43">
        <v>80</v>
      </c>
      <c r="F43">
        <v>905</v>
      </c>
      <c r="G43">
        <v>72400</v>
      </c>
      <c r="H43">
        <v>62</v>
      </c>
      <c r="I43">
        <v>958.48</v>
      </c>
      <c r="J43">
        <v>59425.63</v>
      </c>
      <c r="K43">
        <v>17</v>
      </c>
      <c r="L43">
        <v>904.92</v>
      </c>
      <c r="M43">
        <v>15383.66</v>
      </c>
      <c r="N43" s="44" t="s">
        <v>287</v>
      </c>
      <c r="O43" s="30" t="s">
        <v>190</v>
      </c>
      <c r="Q43" s="45" t="s">
        <v>230</v>
      </c>
      <c r="R43" s="51">
        <v>20</v>
      </c>
      <c r="S43" s="51">
        <v>20</v>
      </c>
      <c r="T43" s="51">
        <v>27</v>
      </c>
      <c r="U43" s="51">
        <v>13</v>
      </c>
    </row>
    <row r="44" spans="1:21" x14ac:dyDescent="0.3">
      <c r="A44" t="s">
        <v>109</v>
      </c>
      <c r="B44">
        <v>150</v>
      </c>
      <c r="C44">
        <v>64.680000000000007</v>
      </c>
      <c r="D44">
        <v>9702.51</v>
      </c>
      <c r="E44"/>
      <c r="F44"/>
      <c r="G44"/>
      <c r="H44">
        <v>6</v>
      </c>
      <c r="I44">
        <v>69.83</v>
      </c>
      <c r="J44">
        <v>418.98</v>
      </c>
      <c r="K44">
        <v>144</v>
      </c>
      <c r="L44">
        <v>64.680000000000007</v>
      </c>
      <c r="M44">
        <v>9314.41</v>
      </c>
      <c r="N44" s="44" t="s">
        <v>288</v>
      </c>
      <c r="O44" s="30" t="s">
        <v>193</v>
      </c>
      <c r="Q44" s="45" t="s">
        <v>218</v>
      </c>
      <c r="R44" s="51">
        <v>148</v>
      </c>
      <c r="S44" s="51"/>
      <c r="T44" s="51">
        <v>39</v>
      </c>
      <c r="U44" s="51">
        <v>109</v>
      </c>
    </row>
    <row r="45" spans="1:21" x14ac:dyDescent="0.3">
      <c r="A45" t="s">
        <v>110</v>
      </c>
      <c r="B45">
        <v>-39</v>
      </c>
      <c r="C45">
        <v>119.75</v>
      </c>
      <c r="D45">
        <v>-4670.3900000000003</v>
      </c>
      <c r="E45">
        <v>2904</v>
      </c>
      <c r="F45">
        <v>120.36</v>
      </c>
      <c r="G45">
        <v>349525.44</v>
      </c>
      <c r="H45">
        <v>2961</v>
      </c>
      <c r="I45">
        <v>77.459999999999994</v>
      </c>
      <c r="J45">
        <v>229350.13</v>
      </c>
      <c r="K45">
        <v>-96</v>
      </c>
      <c r="L45">
        <v>120.37</v>
      </c>
      <c r="M45">
        <v>-11555.35</v>
      </c>
      <c r="N45" s="44" t="s">
        <v>289</v>
      </c>
      <c r="O45" s="30" t="s">
        <v>194</v>
      </c>
      <c r="Q45" s="45" t="s">
        <v>222</v>
      </c>
      <c r="R45" s="51">
        <v>50</v>
      </c>
      <c r="S45" s="51">
        <v>50</v>
      </c>
      <c r="T45" s="51">
        <v>158</v>
      </c>
      <c r="U45" s="51">
        <v>-58</v>
      </c>
    </row>
    <row r="46" spans="1:21" x14ac:dyDescent="0.3">
      <c r="A46" t="s">
        <v>111</v>
      </c>
      <c r="B46">
        <v>-70</v>
      </c>
      <c r="C46">
        <v>2296.9499999999998</v>
      </c>
      <c r="D46">
        <v>-160786.38</v>
      </c>
      <c r="E46">
        <v>90</v>
      </c>
      <c r="F46">
        <v>2626.5</v>
      </c>
      <c r="G46">
        <v>236385</v>
      </c>
      <c r="H46">
        <v>71</v>
      </c>
      <c r="I46">
        <v>2890.76</v>
      </c>
      <c r="J46">
        <v>205244.1</v>
      </c>
      <c r="K46">
        <v>-51</v>
      </c>
      <c r="L46">
        <v>3779.93</v>
      </c>
      <c r="M46">
        <v>-192776.48</v>
      </c>
      <c r="N46" s="44" t="s">
        <v>290</v>
      </c>
      <c r="O46" s="30" t="s">
        <v>195</v>
      </c>
      <c r="Q46" s="45" t="s">
        <v>219</v>
      </c>
      <c r="R46" s="51">
        <v>-6</v>
      </c>
      <c r="S46" s="51">
        <v>140</v>
      </c>
      <c r="T46" s="51">
        <v>142</v>
      </c>
      <c r="U46" s="51">
        <v>-8</v>
      </c>
    </row>
    <row r="47" spans="1:21" x14ac:dyDescent="0.3">
      <c r="A47" t="s">
        <v>112</v>
      </c>
      <c r="B47">
        <v>-82</v>
      </c>
      <c r="C47">
        <v>31.68</v>
      </c>
      <c r="D47">
        <v>-2597.46</v>
      </c>
      <c r="E47">
        <v>100</v>
      </c>
      <c r="F47">
        <v>168.19</v>
      </c>
      <c r="G47">
        <v>16819</v>
      </c>
      <c r="H47">
        <v>3</v>
      </c>
      <c r="I47">
        <v>220</v>
      </c>
      <c r="J47">
        <v>660</v>
      </c>
      <c r="K47">
        <v>15</v>
      </c>
      <c r="L47">
        <v>790.09</v>
      </c>
      <c r="M47">
        <v>11851.28</v>
      </c>
      <c r="N47" s="44" t="s">
        <v>291</v>
      </c>
      <c r="O47" s="30" t="s">
        <v>196</v>
      </c>
      <c r="Q47" s="45" t="s">
        <v>221</v>
      </c>
      <c r="R47" s="51">
        <v>-5</v>
      </c>
      <c r="S47" s="51">
        <v>160</v>
      </c>
      <c r="T47" s="51">
        <v>300</v>
      </c>
      <c r="U47" s="51">
        <v>-145</v>
      </c>
    </row>
    <row r="48" spans="1:21" x14ac:dyDescent="0.3">
      <c r="A48" t="s">
        <v>113</v>
      </c>
      <c r="B48">
        <v>44</v>
      </c>
      <c r="C48">
        <v>155</v>
      </c>
      <c r="D48">
        <v>6820</v>
      </c>
      <c r="E48"/>
      <c r="F48"/>
      <c r="G48"/>
      <c r="H48"/>
      <c r="I48"/>
      <c r="J48"/>
      <c r="K48">
        <v>44</v>
      </c>
      <c r="L48">
        <v>155</v>
      </c>
      <c r="M48">
        <v>6820</v>
      </c>
      <c r="N48" s="44" t="s">
        <v>292</v>
      </c>
      <c r="O48" s="30" t="s">
        <v>196</v>
      </c>
      <c r="Q48" s="45" t="s">
        <v>220</v>
      </c>
      <c r="R48" s="51">
        <v>-8</v>
      </c>
      <c r="S48" s="51">
        <v>140</v>
      </c>
      <c r="T48" s="51">
        <v>171</v>
      </c>
      <c r="U48" s="51">
        <v>-39</v>
      </c>
    </row>
    <row r="49" spans="1:21" x14ac:dyDescent="0.3">
      <c r="A49" t="s">
        <v>114</v>
      </c>
      <c r="B49">
        <v>5</v>
      </c>
      <c r="C49">
        <v>868.04</v>
      </c>
      <c r="D49">
        <v>4340.1899999999996</v>
      </c>
      <c r="E49">
        <v>100</v>
      </c>
      <c r="F49">
        <v>902</v>
      </c>
      <c r="G49">
        <v>90200</v>
      </c>
      <c r="H49">
        <v>87</v>
      </c>
      <c r="I49">
        <v>980.76</v>
      </c>
      <c r="J49">
        <v>85325.78</v>
      </c>
      <c r="K49">
        <v>18</v>
      </c>
      <c r="L49">
        <v>900.38</v>
      </c>
      <c r="M49">
        <v>16206.89</v>
      </c>
      <c r="N49" s="44" t="s">
        <v>293</v>
      </c>
      <c r="O49" s="30" t="s">
        <v>197</v>
      </c>
      <c r="Q49" s="45" t="s">
        <v>223</v>
      </c>
      <c r="R49" s="51">
        <v>20</v>
      </c>
      <c r="S49" s="51"/>
      <c r="T49" s="51">
        <v>15</v>
      </c>
      <c r="U49" s="51">
        <v>5</v>
      </c>
    </row>
    <row r="50" spans="1:21" x14ac:dyDescent="0.3">
      <c r="A50" t="s">
        <v>115</v>
      </c>
      <c r="B50">
        <v>3</v>
      </c>
      <c r="C50">
        <v>1201.31</v>
      </c>
      <c r="D50">
        <v>3603.94</v>
      </c>
      <c r="E50">
        <v>736</v>
      </c>
      <c r="F50">
        <v>1196.77</v>
      </c>
      <c r="G50">
        <v>880822.72</v>
      </c>
      <c r="H50">
        <v>785</v>
      </c>
      <c r="I50">
        <v>1146.74</v>
      </c>
      <c r="J50">
        <v>900187.95</v>
      </c>
      <c r="K50">
        <v>-46</v>
      </c>
      <c r="L50">
        <v>1196.79</v>
      </c>
      <c r="M50">
        <v>-55052.27</v>
      </c>
      <c r="N50" s="44" t="s">
        <v>294</v>
      </c>
      <c r="O50" s="30" t="s">
        <v>198</v>
      </c>
      <c r="Q50" s="45" t="s">
        <v>228</v>
      </c>
      <c r="R50" s="51">
        <v>-1661</v>
      </c>
      <c r="S50" s="51">
        <v>6250</v>
      </c>
      <c r="T50" s="51">
        <v>6227</v>
      </c>
      <c r="U50" s="51">
        <v>-1638</v>
      </c>
    </row>
    <row r="51" spans="1:21" x14ac:dyDescent="0.3">
      <c r="A51" t="s">
        <v>116</v>
      </c>
      <c r="B51">
        <v>21</v>
      </c>
      <c r="C51">
        <v>1064.6099999999999</v>
      </c>
      <c r="D51">
        <v>22356.73</v>
      </c>
      <c r="E51"/>
      <c r="F51"/>
      <c r="G51"/>
      <c r="H51"/>
      <c r="I51"/>
      <c r="J51"/>
      <c r="K51">
        <v>21</v>
      </c>
      <c r="L51">
        <v>1064.6099999999999</v>
      </c>
      <c r="M51">
        <v>22356.73</v>
      </c>
      <c r="N51" s="44" t="s">
        <v>295</v>
      </c>
      <c r="O51" s="30" t="s">
        <v>232</v>
      </c>
      <c r="Q51" s="45" t="s">
        <v>227</v>
      </c>
      <c r="R51" s="51">
        <v>-1354</v>
      </c>
      <c r="S51" s="51">
        <v>9000</v>
      </c>
      <c r="T51" s="51">
        <v>8970</v>
      </c>
      <c r="U51" s="51">
        <v>-1324</v>
      </c>
    </row>
    <row r="52" spans="1:21" x14ac:dyDescent="0.3">
      <c r="A52" t="s">
        <v>117</v>
      </c>
      <c r="B52">
        <v>11</v>
      </c>
      <c r="C52">
        <v>646.24</v>
      </c>
      <c r="D52">
        <v>7108.61</v>
      </c>
      <c r="E52"/>
      <c r="F52"/>
      <c r="G52"/>
      <c r="H52"/>
      <c r="I52"/>
      <c r="J52"/>
      <c r="K52">
        <v>11</v>
      </c>
      <c r="L52">
        <v>646.24</v>
      </c>
      <c r="M52">
        <v>7108.61</v>
      </c>
      <c r="N52" s="44" t="s">
        <v>296</v>
      </c>
      <c r="O52" s="30" t="s">
        <v>232</v>
      </c>
      <c r="Q52" s="45" t="s">
        <v>56</v>
      </c>
      <c r="R52" s="51">
        <v>64</v>
      </c>
      <c r="S52" s="51">
        <v>150</v>
      </c>
      <c r="T52" s="51">
        <v>18</v>
      </c>
      <c r="U52" s="51">
        <v>196</v>
      </c>
    </row>
    <row r="53" spans="1:21" x14ac:dyDescent="0.3">
      <c r="A53" t="s">
        <v>118</v>
      </c>
      <c r="B53">
        <v>4</v>
      </c>
      <c r="C53">
        <v>214.12</v>
      </c>
      <c r="D53">
        <v>856.48</v>
      </c>
      <c r="E53"/>
      <c r="F53"/>
      <c r="G53"/>
      <c r="H53"/>
      <c r="I53"/>
      <c r="J53"/>
      <c r="K53">
        <v>4</v>
      </c>
      <c r="L53">
        <v>214.12</v>
      </c>
      <c r="M53">
        <v>856.48</v>
      </c>
      <c r="N53" s="44" t="s">
        <v>297</v>
      </c>
      <c r="O53" s="30" t="s">
        <v>233</v>
      </c>
      <c r="Q53" s="45" t="s">
        <v>58</v>
      </c>
      <c r="R53" s="51">
        <v>45</v>
      </c>
      <c r="S53" s="51">
        <v>60</v>
      </c>
      <c r="T53" s="51">
        <v>29</v>
      </c>
      <c r="U53" s="51">
        <v>76</v>
      </c>
    </row>
    <row r="54" spans="1:21" x14ac:dyDescent="0.3">
      <c r="A54" t="s">
        <v>119</v>
      </c>
      <c r="B54">
        <v>30</v>
      </c>
      <c r="C54">
        <v>648.76</v>
      </c>
      <c r="D54">
        <v>19462.77</v>
      </c>
      <c r="E54"/>
      <c r="F54"/>
      <c r="G54"/>
      <c r="H54">
        <v>15</v>
      </c>
      <c r="I54">
        <v>807.63</v>
      </c>
      <c r="J54">
        <v>12114.41</v>
      </c>
      <c r="K54">
        <v>15</v>
      </c>
      <c r="L54">
        <v>648.76</v>
      </c>
      <c r="M54">
        <v>9731.39</v>
      </c>
      <c r="N54" s="44" t="s">
        <v>298</v>
      </c>
      <c r="O54" s="30" t="s">
        <v>199</v>
      </c>
      <c r="Q54" s="45" t="s">
        <v>179</v>
      </c>
      <c r="R54" s="51">
        <v>275</v>
      </c>
      <c r="S54" s="51"/>
      <c r="T54" s="51">
        <v>203</v>
      </c>
      <c r="U54" s="51">
        <v>72</v>
      </c>
    </row>
    <row r="55" spans="1:21" x14ac:dyDescent="0.3">
      <c r="A55" t="s">
        <v>120</v>
      </c>
      <c r="B55">
        <v>-1</v>
      </c>
      <c r="C55">
        <v>633.44000000000005</v>
      </c>
      <c r="D55">
        <v>-633.44000000000005</v>
      </c>
      <c r="E55">
        <v>250</v>
      </c>
      <c r="F55">
        <v>625.29</v>
      </c>
      <c r="G55">
        <v>156322.5</v>
      </c>
      <c r="H55">
        <v>196</v>
      </c>
      <c r="I55">
        <v>625.74</v>
      </c>
      <c r="J55">
        <v>122644.47</v>
      </c>
      <c r="K55">
        <v>53</v>
      </c>
      <c r="L55">
        <v>625.26</v>
      </c>
      <c r="M55">
        <v>33138.629999999997</v>
      </c>
      <c r="N55" s="44" t="s">
        <v>299</v>
      </c>
      <c r="O55" s="30" t="s">
        <v>204</v>
      </c>
      <c r="Q55" s="45" t="s">
        <v>183</v>
      </c>
      <c r="R55" s="51">
        <v>57</v>
      </c>
      <c r="S55" s="51"/>
      <c r="T55" s="51">
        <v>49</v>
      </c>
      <c r="U55" s="51">
        <v>8</v>
      </c>
    </row>
    <row r="56" spans="1:21" x14ac:dyDescent="0.3">
      <c r="A56" t="s">
        <v>121</v>
      </c>
      <c r="B56">
        <v>104</v>
      </c>
      <c r="C56">
        <v>74.739999999999995</v>
      </c>
      <c r="D56">
        <v>7773.21</v>
      </c>
      <c r="E56"/>
      <c r="F56"/>
      <c r="G56"/>
      <c r="H56">
        <v>76</v>
      </c>
      <c r="I56">
        <v>78.180000000000007</v>
      </c>
      <c r="J56">
        <v>5941.44</v>
      </c>
      <c r="K56">
        <v>28</v>
      </c>
      <c r="L56">
        <v>74.739999999999995</v>
      </c>
      <c r="M56">
        <v>2092.79</v>
      </c>
      <c r="N56" s="44" t="s">
        <v>300</v>
      </c>
      <c r="O56" s="30" t="s">
        <v>201</v>
      </c>
      <c r="Q56" s="45" t="s">
        <v>236</v>
      </c>
      <c r="R56" s="51"/>
      <c r="S56" s="51"/>
      <c r="T56" s="51"/>
      <c r="U56" s="51"/>
    </row>
    <row r="57" spans="1:21" x14ac:dyDescent="0.3">
      <c r="A57" t="s">
        <v>122</v>
      </c>
      <c r="B57">
        <v>3</v>
      </c>
      <c r="C57">
        <v>5613.76</v>
      </c>
      <c r="D57">
        <v>16841.28</v>
      </c>
      <c r="E57">
        <v>170</v>
      </c>
      <c r="F57">
        <v>5573.17</v>
      </c>
      <c r="G57">
        <v>947438.9</v>
      </c>
      <c r="H57">
        <v>156</v>
      </c>
      <c r="I57">
        <v>5618.3</v>
      </c>
      <c r="J57">
        <v>876454.92</v>
      </c>
      <c r="K57">
        <v>17</v>
      </c>
      <c r="L57">
        <v>5573.87</v>
      </c>
      <c r="M57">
        <v>94755.86</v>
      </c>
      <c r="N57" s="44" t="s">
        <v>301</v>
      </c>
      <c r="O57" s="30" t="s">
        <v>200</v>
      </c>
      <c r="Q57" s="45" t="s">
        <v>188</v>
      </c>
      <c r="R57" s="51">
        <v>-1</v>
      </c>
      <c r="S57" s="51"/>
      <c r="T57" s="51"/>
      <c r="U57" s="51">
        <v>-1</v>
      </c>
    </row>
    <row r="58" spans="1:21" x14ac:dyDescent="0.3">
      <c r="A58" t="s">
        <v>123</v>
      </c>
      <c r="B58">
        <v>-38</v>
      </c>
      <c r="C58">
        <v>1539.62</v>
      </c>
      <c r="D58">
        <v>-58505.63</v>
      </c>
      <c r="E58">
        <v>160</v>
      </c>
      <c r="F58">
        <v>1462.73</v>
      </c>
      <c r="G58">
        <v>234036.8</v>
      </c>
      <c r="H58">
        <v>119</v>
      </c>
      <c r="I58">
        <v>1446.92</v>
      </c>
      <c r="J58">
        <v>172183.96</v>
      </c>
      <c r="K58">
        <v>3</v>
      </c>
      <c r="L58">
        <v>1438.78</v>
      </c>
      <c r="M58">
        <v>4316.34</v>
      </c>
      <c r="N58" s="44" t="s">
        <v>302</v>
      </c>
      <c r="O58" s="30" t="s">
        <v>203</v>
      </c>
      <c r="Q58" s="45" t="s">
        <v>237</v>
      </c>
      <c r="R58" s="51">
        <v>297</v>
      </c>
      <c r="S58" s="51"/>
      <c r="T58" s="51"/>
      <c r="U58" s="51">
        <v>297</v>
      </c>
    </row>
    <row r="59" spans="1:21" x14ac:dyDescent="0.3">
      <c r="A59" t="s">
        <v>124</v>
      </c>
      <c r="B59"/>
      <c r="C59"/>
      <c r="D59"/>
      <c r="E59">
        <v>120</v>
      </c>
      <c r="F59">
        <v>2838.6</v>
      </c>
      <c r="G59">
        <v>340632</v>
      </c>
      <c r="H59">
        <v>95</v>
      </c>
      <c r="I59">
        <v>2903.8</v>
      </c>
      <c r="J59">
        <v>275861.27</v>
      </c>
      <c r="K59">
        <v>25</v>
      </c>
      <c r="L59">
        <v>2838.6</v>
      </c>
      <c r="M59">
        <v>70965</v>
      </c>
      <c r="N59" s="44" t="s">
        <v>303</v>
      </c>
      <c r="O59" s="30" t="s">
        <v>202</v>
      </c>
      <c r="Q59" s="45" t="s">
        <v>191</v>
      </c>
      <c r="R59" s="51">
        <v>5</v>
      </c>
      <c r="S59" s="51">
        <v>120</v>
      </c>
      <c r="T59" s="51">
        <v>80</v>
      </c>
      <c r="U59" s="51">
        <v>45</v>
      </c>
    </row>
    <row r="60" spans="1:21" x14ac:dyDescent="0.3">
      <c r="A60" t="s">
        <v>125</v>
      </c>
      <c r="B60">
        <v>43</v>
      </c>
      <c r="C60">
        <v>390.45</v>
      </c>
      <c r="D60">
        <v>16789.330000000002</v>
      </c>
      <c r="E60"/>
      <c r="F60"/>
      <c r="G60"/>
      <c r="H60">
        <v>34</v>
      </c>
      <c r="I60">
        <v>440.91</v>
      </c>
      <c r="J60">
        <v>14990.93</v>
      </c>
      <c r="K60">
        <v>9</v>
      </c>
      <c r="L60">
        <v>390.45</v>
      </c>
      <c r="M60">
        <v>3514.05</v>
      </c>
      <c r="N60" s="44" t="s">
        <v>304</v>
      </c>
      <c r="O60" s="30" t="s">
        <v>208</v>
      </c>
      <c r="Q60" s="45" t="s">
        <v>192</v>
      </c>
      <c r="R60" s="51">
        <v>8</v>
      </c>
      <c r="S60" s="51">
        <v>50</v>
      </c>
      <c r="T60" s="51">
        <v>7</v>
      </c>
      <c r="U60" s="51">
        <v>51</v>
      </c>
    </row>
    <row r="61" spans="1:21" x14ac:dyDescent="0.3">
      <c r="A61" t="s">
        <v>126</v>
      </c>
      <c r="B61">
        <v>3</v>
      </c>
      <c r="C61">
        <v>3416.55</v>
      </c>
      <c r="D61">
        <v>10249.66</v>
      </c>
      <c r="E61"/>
      <c r="F61"/>
      <c r="G61"/>
      <c r="H61">
        <v>5</v>
      </c>
      <c r="I61">
        <v>3610.17</v>
      </c>
      <c r="J61">
        <v>18050.849999999999</v>
      </c>
      <c r="K61">
        <v>-2</v>
      </c>
      <c r="L61">
        <v>3416.56</v>
      </c>
      <c r="M61">
        <v>-6833.11</v>
      </c>
      <c r="N61" s="44" t="s">
        <v>305</v>
      </c>
      <c r="O61" s="30" t="s">
        <v>205</v>
      </c>
      <c r="Q61" s="45" t="s">
        <v>193</v>
      </c>
      <c r="R61" s="51">
        <v>150</v>
      </c>
      <c r="S61" s="51"/>
      <c r="T61" s="51">
        <v>6</v>
      </c>
      <c r="U61" s="51">
        <v>144</v>
      </c>
    </row>
    <row r="62" spans="1:21" x14ac:dyDescent="0.3">
      <c r="A62" t="s">
        <v>127</v>
      </c>
      <c r="B62">
        <v>38</v>
      </c>
      <c r="C62">
        <v>754.6</v>
      </c>
      <c r="D62">
        <v>28674.799999999999</v>
      </c>
      <c r="E62"/>
      <c r="F62"/>
      <c r="G62"/>
      <c r="H62">
        <v>39</v>
      </c>
      <c r="I62">
        <v>805.94</v>
      </c>
      <c r="J62">
        <v>31431.62</v>
      </c>
      <c r="K62">
        <v>-1</v>
      </c>
      <c r="L62">
        <v>754.6</v>
      </c>
      <c r="M62">
        <v>-754.6</v>
      </c>
      <c r="N62" s="44" t="s">
        <v>306</v>
      </c>
      <c r="O62" s="30" t="s">
        <v>207</v>
      </c>
      <c r="Q62" s="45" t="s">
        <v>200</v>
      </c>
      <c r="R62" s="51">
        <v>3</v>
      </c>
      <c r="S62" s="51">
        <v>170</v>
      </c>
      <c r="T62" s="51">
        <v>156</v>
      </c>
      <c r="U62" s="51">
        <v>17</v>
      </c>
    </row>
    <row r="63" spans="1:21" x14ac:dyDescent="0.3">
      <c r="A63" t="s">
        <v>128</v>
      </c>
      <c r="B63">
        <v>27</v>
      </c>
      <c r="C63">
        <v>1793.88</v>
      </c>
      <c r="D63">
        <v>48434.76</v>
      </c>
      <c r="E63"/>
      <c r="F63"/>
      <c r="G63"/>
      <c r="H63">
        <v>27</v>
      </c>
      <c r="I63">
        <v>1839.3</v>
      </c>
      <c r="J63">
        <v>49661.04</v>
      </c>
      <c r="K63"/>
      <c r="L63"/>
      <c r="M63"/>
      <c r="N63" s="44" t="s">
        <v>307</v>
      </c>
      <c r="O63" s="30" t="s">
        <v>206</v>
      </c>
      <c r="Q63" s="45" t="s">
        <v>201</v>
      </c>
      <c r="R63" s="51">
        <v>104</v>
      </c>
      <c r="S63" s="51"/>
      <c r="T63" s="51">
        <v>76</v>
      </c>
      <c r="U63" s="51">
        <v>28</v>
      </c>
    </row>
    <row r="64" spans="1:21" x14ac:dyDescent="0.3">
      <c r="A64" t="s">
        <v>129</v>
      </c>
      <c r="B64">
        <v>24</v>
      </c>
      <c r="C64">
        <v>65.17</v>
      </c>
      <c r="D64">
        <v>1564.12</v>
      </c>
      <c r="E64">
        <v>800</v>
      </c>
      <c r="F64">
        <v>68.209999999999994</v>
      </c>
      <c r="G64">
        <v>54565</v>
      </c>
      <c r="H64">
        <v>579</v>
      </c>
      <c r="I64">
        <v>80.91</v>
      </c>
      <c r="J64">
        <v>46847.82</v>
      </c>
      <c r="K64">
        <v>245</v>
      </c>
      <c r="L64">
        <v>68.12</v>
      </c>
      <c r="M64">
        <v>16688.88</v>
      </c>
      <c r="N64" s="44" t="s">
        <v>308</v>
      </c>
      <c r="O64" s="30" t="s">
        <v>210</v>
      </c>
      <c r="Q64" s="45" t="s">
        <v>202</v>
      </c>
      <c r="R64" s="51"/>
      <c r="S64" s="51">
        <v>120</v>
      </c>
      <c r="T64" s="51">
        <v>95</v>
      </c>
      <c r="U64" s="51">
        <v>25</v>
      </c>
    </row>
    <row r="65" spans="1:21" x14ac:dyDescent="0.3">
      <c r="A65" t="s">
        <v>130</v>
      </c>
      <c r="B65">
        <v>48</v>
      </c>
      <c r="C65">
        <v>157.97999999999999</v>
      </c>
      <c r="D65">
        <v>7583.03</v>
      </c>
      <c r="E65">
        <v>280</v>
      </c>
      <c r="F65">
        <v>163.77000000000001</v>
      </c>
      <c r="G65">
        <v>45855.6</v>
      </c>
      <c r="H65">
        <v>271</v>
      </c>
      <c r="I65">
        <v>185.31</v>
      </c>
      <c r="J65">
        <v>50219.18</v>
      </c>
      <c r="K65">
        <v>57</v>
      </c>
      <c r="L65">
        <v>162.91999999999999</v>
      </c>
      <c r="M65">
        <v>9286.59</v>
      </c>
      <c r="N65" s="44" t="s">
        <v>309</v>
      </c>
      <c r="O65" s="30" t="s">
        <v>209</v>
      </c>
      <c r="Q65" s="45" t="s">
        <v>205</v>
      </c>
      <c r="R65" s="51">
        <v>3</v>
      </c>
      <c r="S65" s="51"/>
      <c r="T65" s="51">
        <v>5</v>
      </c>
      <c r="U65" s="51">
        <v>-2</v>
      </c>
    </row>
    <row r="66" spans="1:21" x14ac:dyDescent="0.3">
      <c r="A66" t="s">
        <v>131</v>
      </c>
      <c r="B66">
        <v>-1</v>
      </c>
      <c r="C66">
        <v>142.69999999999999</v>
      </c>
      <c r="D66">
        <v>-142.69999999999999</v>
      </c>
      <c r="E66"/>
      <c r="F66"/>
      <c r="G66"/>
      <c r="H66"/>
      <c r="I66"/>
      <c r="J66"/>
      <c r="K66">
        <v>-1</v>
      </c>
      <c r="L66">
        <v>142.69999999999999</v>
      </c>
      <c r="M66">
        <v>-142.69999999999999</v>
      </c>
      <c r="N66" s="44" t="s">
        <v>310</v>
      </c>
      <c r="O66" s="30" t="s">
        <v>234</v>
      </c>
      <c r="Q66" s="45" t="s">
        <v>209</v>
      </c>
      <c r="R66" s="51">
        <v>48</v>
      </c>
      <c r="S66" s="51">
        <v>280</v>
      </c>
      <c r="T66" s="51">
        <v>271</v>
      </c>
      <c r="U66" s="51">
        <v>57</v>
      </c>
    </row>
    <row r="67" spans="1:21" x14ac:dyDescent="0.3">
      <c r="A67" t="s">
        <v>132</v>
      </c>
      <c r="B67">
        <v>41</v>
      </c>
      <c r="C67">
        <v>373.46</v>
      </c>
      <c r="D67">
        <v>15311.95</v>
      </c>
      <c r="E67">
        <v>150</v>
      </c>
      <c r="F67">
        <v>384.84</v>
      </c>
      <c r="G67">
        <v>57726</v>
      </c>
      <c r="H67">
        <v>97</v>
      </c>
      <c r="I67">
        <v>399.03</v>
      </c>
      <c r="J67">
        <v>38705.94</v>
      </c>
      <c r="K67">
        <v>94</v>
      </c>
      <c r="L67">
        <v>382.4</v>
      </c>
      <c r="M67">
        <v>35945.379999999997</v>
      </c>
      <c r="N67" s="44" t="s">
        <v>311</v>
      </c>
      <c r="O67" s="30" t="s">
        <v>211</v>
      </c>
      <c r="Q67" s="45" t="s">
        <v>211</v>
      </c>
      <c r="R67" s="51">
        <v>41</v>
      </c>
      <c r="S67" s="51">
        <v>150</v>
      </c>
      <c r="T67" s="51">
        <v>97</v>
      </c>
      <c r="U67" s="51">
        <v>94</v>
      </c>
    </row>
    <row r="68" spans="1:21" x14ac:dyDescent="0.3">
      <c r="A68" t="s">
        <v>133</v>
      </c>
      <c r="B68">
        <v>1</v>
      </c>
      <c r="C68">
        <v>1700</v>
      </c>
      <c r="D68">
        <v>1700</v>
      </c>
      <c r="E68"/>
      <c r="F68"/>
      <c r="G68"/>
      <c r="H68"/>
      <c r="I68"/>
      <c r="J68"/>
      <c r="K68">
        <v>1</v>
      </c>
      <c r="L68">
        <v>1700</v>
      </c>
      <c r="M68">
        <v>1700</v>
      </c>
      <c r="N68" s="44" t="s">
        <v>312</v>
      </c>
      <c r="O68" s="30" t="s">
        <v>235</v>
      </c>
      <c r="Q68" s="45" t="s">
        <v>238</v>
      </c>
      <c r="R68" s="51"/>
      <c r="S68" s="51"/>
      <c r="T68" s="51"/>
      <c r="U68" s="51"/>
    </row>
    <row r="69" spans="1:21" x14ac:dyDescent="0.3">
      <c r="A69" t="s">
        <v>134</v>
      </c>
      <c r="B69">
        <v>41</v>
      </c>
      <c r="C69">
        <v>114.25</v>
      </c>
      <c r="D69">
        <v>4684.17</v>
      </c>
      <c r="E69">
        <v>50</v>
      </c>
      <c r="F69">
        <v>113</v>
      </c>
      <c r="G69">
        <v>5650</v>
      </c>
      <c r="H69">
        <v>30</v>
      </c>
      <c r="I69">
        <v>179.78</v>
      </c>
      <c r="J69">
        <v>5393.3</v>
      </c>
      <c r="K69">
        <v>61</v>
      </c>
      <c r="L69">
        <v>113.56</v>
      </c>
      <c r="M69">
        <v>6927.3</v>
      </c>
      <c r="N69" s="44" t="s">
        <v>313</v>
      </c>
      <c r="O69" s="30" t="s">
        <v>215</v>
      </c>
      <c r="Q69" s="45" t="s">
        <v>224</v>
      </c>
      <c r="R69" s="51">
        <v>18</v>
      </c>
      <c r="S69" s="51">
        <v>20</v>
      </c>
      <c r="T69" s="51">
        <v>34</v>
      </c>
      <c r="U69" s="51">
        <v>4</v>
      </c>
    </row>
    <row r="70" spans="1:21" x14ac:dyDescent="0.3">
      <c r="A70" t="s">
        <v>135</v>
      </c>
      <c r="B70">
        <v>5</v>
      </c>
      <c r="C70">
        <v>1002.65</v>
      </c>
      <c r="D70">
        <v>5013.24</v>
      </c>
      <c r="E70">
        <v>50</v>
      </c>
      <c r="F70">
        <v>991</v>
      </c>
      <c r="G70">
        <v>49550</v>
      </c>
      <c r="H70">
        <v>50</v>
      </c>
      <c r="I70">
        <v>1116.21</v>
      </c>
      <c r="J70">
        <v>55810.37</v>
      </c>
      <c r="K70">
        <v>5</v>
      </c>
      <c r="L70">
        <v>992.06</v>
      </c>
      <c r="M70">
        <v>4960.29</v>
      </c>
      <c r="N70" s="44" t="s">
        <v>314</v>
      </c>
      <c r="O70" s="30" t="s">
        <v>212</v>
      </c>
      <c r="Q70" s="45" t="s">
        <v>225</v>
      </c>
      <c r="R70" s="51">
        <v>-174</v>
      </c>
      <c r="S70" s="51">
        <v>1360</v>
      </c>
      <c r="T70" s="51">
        <v>1825</v>
      </c>
      <c r="U70" s="51">
        <v>-639</v>
      </c>
    </row>
    <row r="71" spans="1:21" x14ac:dyDescent="0.3">
      <c r="A71" t="s">
        <v>136</v>
      </c>
      <c r="B71">
        <v>49</v>
      </c>
      <c r="C71">
        <v>270.07</v>
      </c>
      <c r="D71">
        <v>13233.43</v>
      </c>
      <c r="E71">
        <v>60</v>
      </c>
      <c r="F71">
        <v>263.5</v>
      </c>
      <c r="G71">
        <v>15810</v>
      </c>
      <c r="H71">
        <v>102</v>
      </c>
      <c r="I71">
        <v>291.3</v>
      </c>
      <c r="J71">
        <v>29713.06</v>
      </c>
      <c r="K71">
        <v>7</v>
      </c>
      <c r="L71">
        <v>266.45</v>
      </c>
      <c r="M71">
        <v>1865.17</v>
      </c>
      <c r="N71" s="44" t="s">
        <v>315</v>
      </c>
      <c r="O71" s="30" t="s">
        <v>213</v>
      </c>
      <c r="Q71" s="45" t="s">
        <v>226</v>
      </c>
      <c r="R71" s="51">
        <v>-17</v>
      </c>
      <c r="S71" s="51">
        <v>3540</v>
      </c>
      <c r="T71" s="51">
        <v>3877</v>
      </c>
      <c r="U71" s="51">
        <v>-354</v>
      </c>
    </row>
    <row r="72" spans="1:21" x14ac:dyDescent="0.3">
      <c r="A72" t="s">
        <v>137</v>
      </c>
      <c r="B72">
        <v>43</v>
      </c>
      <c r="C72">
        <v>517.32000000000005</v>
      </c>
      <c r="D72">
        <v>22244.560000000001</v>
      </c>
      <c r="E72">
        <v>80</v>
      </c>
      <c r="F72">
        <v>511</v>
      </c>
      <c r="G72">
        <v>40880</v>
      </c>
      <c r="H72">
        <v>124</v>
      </c>
      <c r="I72">
        <v>553.72</v>
      </c>
      <c r="J72">
        <v>68661.289999999994</v>
      </c>
      <c r="K72">
        <v>-1</v>
      </c>
      <c r="L72">
        <v>513.21</v>
      </c>
      <c r="M72">
        <v>-513.21</v>
      </c>
      <c r="N72" s="44" t="s">
        <v>316</v>
      </c>
      <c r="O72" s="30" t="s">
        <v>214</v>
      </c>
      <c r="Q72" s="45" t="s">
        <v>239</v>
      </c>
      <c r="R72" s="51">
        <v>-7</v>
      </c>
      <c r="S72" s="51"/>
      <c r="T72" s="51"/>
      <c r="U72" s="51">
        <v>-7</v>
      </c>
    </row>
    <row r="73" spans="1:21" x14ac:dyDescent="0.3">
      <c r="A73" t="s">
        <v>138</v>
      </c>
      <c r="B73">
        <v>-178</v>
      </c>
      <c r="C73">
        <v>384.79</v>
      </c>
      <c r="D73">
        <v>-68492.350000000006</v>
      </c>
      <c r="E73">
        <v>80</v>
      </c>
      <c r="F73">
        <v>376.78</v>
      </c>
      <c r="G73">
        <v>30142.400000000001</v>
      </c>
      <c r="H73">
        <v>99</v>
      </c>
      <c r="I73">
        <v>389.11</v>
      </c>
      <c r="J73">
        <v>38521.870000000003</v>
      </c>
      <c r="K73">
        <v>-197</v>
      </c>
      <c r="L73">
        <v>391.33</v>
      </c>
      <c r="M73">
        <v>-77091.23</v>
      </c>
      <c r="N73" s="44" t="s">
        <v>317</v>
      </c>
      <c r="O73" s="30" t="s">
        <v>216</v>
      </c>
      <c r="Q73" s="45" t="s">
        <v>240</v>
      </c>
      <c r="R73" s="51"/>
      <c r="S73" s="51"/>
      <c r="T73" s="51"/>
      <c r="U73" s="51"/>
    </row>
    <row r="74" spans="1:21" x14ac:dyDescent="0.3">
      <c r="A74" t="s">
        <v>139</v>
      </c>
      <c r="B74">
        <v>45</v>
      </c>
      <c r="C74">
        <v>643.41999999999996</v>
      </c>
      <c r="D74">
        <v>28953.85</v>
      </c>
      <c r="E74">
        <v>250</v>
      </c>
      <c r="F74">
        <v>513.6</v>
      </c>
      <c r="G74">
        <v>128400</v>
      </c>
      <c r="H74">
        <v>113</v>
      </c>
      <c r="I74">
        <v>614.75</v>
      </c>
      <c r="J74">
        <v>69466.95</v>
      </c>
      <c r="K74">
        <v>182</v>
      </c>
      <c r="L74">
        <v>533.4</v>
      </c>
      <c r="M74">
        <v>97079.32</v>
      </c>
      <c r="N74" s="44" t="s">
        <v>318</v>
      </c>
      <c r="O74" s="30" t="s">
        <v>217</v>
      </c>
      <c r="Q74" s="45" t="s">
        <v>167</v>
      </c>
      <c r="R74" s="51">
        <v>-8</v>
      </c>
      <c r="S74" s="51">
        <v>4</v>
      </c>
      <c r="T74" s="51">
        <v>4</v>
      </c>
      <c r="U74" s="51">
        <v>-8</v>
      </c>
    </row>
    <row r="75" spans="1:21" x14ac:dyDescent="0.3">
      <c r="A75" t="s">
        <v>140</v>
      </c>
      <c r="B75">
        <v>20</v>
      </c>
      <c r="C75">
        <v>1392.48</v>
      </c>
      <c r="D75">
        <v>27849.63</v>
      </c>
      <c r="E75">
        <v>20</v>
      </c>
      <c r="F75">
        <v>1454.13</v>
      </c>
      <c r="G75">
        <v>29082.6</v>
      </c>
      <c r="H75">
        <v>27</v>
      </c>
      <c r="I75">
        <v>1547.74</v>
      </c>
      <c r="J75">
        <v>41788.99</v>
      </c>
      <c r="K75">
        <v>13</v>
      </c>
      <c r="L75">
        <v>1423.31</v>
      </c>
      <c r="M75">
        <v>18502.97</v>
      </c>
      <c r="N75" s="44" t="s">
        <v>319</v>
      </c>
      <c r="O75" s="30" t="s">
        <v>230</v>
      </c>
      <c r="Q75" s="45" t="s">
        <v>166</v>
      </c>
      <c r="R75" s="51">
        <v>-19</v>
      </c>
      <c r="S75" s="51"/>
      <c r="T75" s="51">
        <v>6</v>
      </c>
      <c r="U75" s="51">
        <v>-25</v>
      </c>
    </row>
    <row r="76" spans="1:21" x14ac:dyDescent="0.3">
      <c r="A76" t="s">
        <v>141</v>
      </c>
      <c r="B76">
        <v>148</v>
      </c>
      <c r="C76">
        <v>228.6</v>
      </c>
      <c r="D76">
        <v>33832.839999999997</v>
      </c>
      <c r="E76"/>
      <c r="F76"/>
      <c r="G76"/>
      <c r="H76">
        <v>39</v>
      </c>
      <c r="I76">
        <v>273.58999999999997</v>
      </c>
      <c r="J76">
        <v>10670</v>
      </c>
      <c r="K76">
        <v>109</v>
      </c>
      <c r="L76">
        <v>228.6</v>
      </c>
      <c r="M76">
        <v>24917.43</v>
      </c>
      <c r="N76" s="44" t="s">
        <v>320</v>
      </c>
      <c r="O76" s="30" t="s">
        <v>218</v>
      </c>
      <c r="Q76" s="45" t="s">
        <v>168</v>
      </c>
      <c r="R76" s="51">
        <v>6</v>
      </c>
      <c r="S76" s="51">
        <v>16</v>
      </c>
      <c r="T76" s="51">
        <v>5</v>
      </c>
      <c r="U76" s="51">
        <v>17</v>
      </c>
    </row>
    <row r="77" spans="1:21" x14ac:dyDescent="0.3">
      <c r="A77" t="s">
        <v>144</v>
      </c>
      <c r="B77">
        <v>-6</v>
      </c>
      <c r="C77">
        <v>2065.39</v>
      </c>
      <c r="D77">
        <v>-12392.36</v>
      </c>
      <c r="E77">
        <v>140</v>
      </c>
      <c r="F77">
        <v>1919.2</v>
      </c>
      <c r="G77">
        <v>268687.8</v>
      </c>
      <c r="H77">
        <v>142</v>
      </c>
      <c r="I77">
        <v>1840.18</v>
      </c>
      <c r="J77">
        <v>261305.82</v>
      </c>
      <c r="K77">
        <v>-8</v>
      </c>
      <c r="L77">
        <v>1912.65</v>
      </c>
      <c r="M77">
        <v>-15301.22</v>
      </c>
      <c r="N77" s="44" t="s">
        <v>321</v>
      </c>
      <c r="O77" s="30" t="s">
        <v>219</v>
      </c>
      <c r="Q77" s="45" t="s">
        <v>241</v>
      </c>
      <c r="R77" s="51">
        <v>19</v>
      </c>
      <c r="S77" s="51"/>
      <c r="T77" s="51"/>
      <c r="U77" s="51">
        <v>19</v>
      </c>
    </row>
    <row r="78" spans="1:21" x14ac:dyDescent="0.3">
      <c r="A78" t="s">
        <v>145</v>
      </c>
      <c r="B78">
        <v>-8</v>
      </c>
      <c r="C78">
        <v>1057.8399999999999</v>
      </c>
      <c r="D78">
        <v>-8462.7000000000007</v>
      </c>
      <c r="E78">
        <v>140</v>
      </c>
      <c r="F78">
        <v>975.8</v>
      </c>
      <c r="G78">
        <v>136611.4</v>
      </c>
      <c r="H78">
        <v>171</v>
      </c>
      <c r="I78">
        <v>962.39</v>
      </c>
      <c r="J78">
        <v>164569.22</v>
      </c>
      <c r="K78">
        <v>-39</v>
      </c>
      <c r="L78">
        <v>970.82</v>
      </c>
      <c r="M78">
        <v>-37862.120000000003</v>
      </c>
      <c r="N78" s="44" t="s">
        <v>322</v>
      </c>
      <c r="O78" s="30" t="s">
        <v>220</v>
      </c>
      <c r="Q78" s="45" t="s">
        <v>232</v>
      </c>
      <c r="R78" s="51">
        <v>21</v>
      </c>
      <c r="S78" s="51"/>
      <c r="T78" s="51"/>
      <c r="U78" s="51">
        <v>21</v>
      </c>
    </row>
    <row r="79" spans="1:21" x14ac:dyDescent="0.3">
      <c r="A79" t="s">
        <v>146</v>
      </c>
      <c r="B79">
        <v>50</v>
      </c>
      <c r="C79">
        <v>210.67</v>
      </c>
      <c r="D79">
        <v>10533.5</v>
      </c>
      <c r="E79">
        <v>50</v>
      </c>
      <c r="F79">
        <v>208.26</v>
      </c>
      <c r="G79">
        <v>10413</v>
      </c>
      <c r="H79">
        <v>158</v>
      </c>
      <c r="I79">
        <v>208.73</v>
      </c>
      <c r="J79">
        <v>32979.5</v>
      </c>
      <c r="K79">
        <v>-58</v>
      </c>
      <c r="L79">
        <v>209.47</v>
      </c>
      <c r="M79">
        <v>-12148.97</v>
      </c>
      <c r="N79" s="44" t="s">
        <v>323</v>
      </c>
      <c r="O79" s="30" t="s">
        <v>222</v>
      </c>
      <c r="Q79" s="45" t="s">
        <v>242</v>
      </c>
      <c r="R79" s="51">
        <v>-521</v>
      </c>
      <c r="S79" s="51"/>
      <c r="T79" s="51"/>
      <c r="U79" s="51">
        <v>-521</v>
      </c>
    </row>
    <row r="80" spans="1:21" x14ac:dyDescent="0.3">
      <c r="A80" t="s">
        <v>147</v>
      </c>
      <c r="B80">
        <v>-5</v>
      </c>
      <c r="C80">
        <v>544.19000000000005</v>
      </c>
      <c r="D80">
        <v>-2720.94</v>
      </c>
      <c r="E80">
        <v>160</v>
      </c>
      <c r="F80">
        <v>519.83000000000004</v>
      </c>
      <c r="G80">
        <v>83172.800000000003</v>
      </c>
      <c r="H80">
        <v>300</v>
      </c>
      <c r="I80">
        <v>507.32</v>
      </c>
      <c r="J80">
        <v>152196.68</v>
      </c>
      <c r="K80">
        <v>-145</v>
      </c>
      <c r="L80">
        <v>519.04</v>
      </c>
      <c r="M80">
        <v>-75261.42</v>
      </c>
      <c r="N80" s="44" t="s">
        <v>324</v>
      </c>
      <c r="O80" s="30" t="s">
        <v>221</v>
      </c>
      <c r="Q80" s="45" t="s">
        <v>176</v>
      </c>
      <c r="R80" s="51">
        <v>-858</v>
      </c>
      <c r="S80" s="51">
        <v>11468</v>
      </c>
      <c r="T80" s="51">
        <v>11483</v>
      </c>
      <c r="U80" s="51">
        <v>-873</v>
      </c>
    </row>
    <row r="81" spans="1:21" x14ac:dyDescent="0.3">
      <c r="A81" t="s">
        <v>148</v>
      </c>
      <c r="B81">
        <v>20</v>
      </c>
      <c r="C81">
        <v>1169.3399999999999</v>
      </c>
      <c r="D81">
        <v>23386.78</v>
      </c>
      <c r="E81"/>
      <c r="F81"/>
      <c r="G81"/>
      <c r="H81">
        <v>15</v>
      </c>
      <c r="I81">
        <v>1257.57</v>
      </c>
      <c r="J81">
        <v>18863.490000000002</v>
      </c>
      <c r="K81">
        <v>5</v>
      </c>
      <c r="L81">
        <v>1169.3399999999999</v>
      </c>
      <c r="M81">
        <v>5846.7</v>
      </c>
      <c r="N81" s="44" t="s">
        <v>325</v>
      </c>
      <c r="O81" s="30" t="s">
        <v>223</v>
      </c>
      <c r="Q81" s="45" t="s">
        <v>177</v>
      </c>
      <c r="R81" s="51">
        <v>-357</v>
      </c>
      <c r="S81" s="51">
        <v>823</v>
      </c>
      <c r="T81" s="51">
        <v>873</v>
      </c>
      <c r="U81" s="51">
        <v>-407</v>
      </c>
    </row>
    <row r="82" spans="1:21" x14ac:dyDescent="0.3">
      <c r="A82" t="s">
        <v>149</v>
      </c>
      <c r="B82"/>
      <c r="C82"/>
      <c r="D82"/>
      <c r="E82"/>
      <c r="F82"/>
      <c r="G82"/>
      <c r="H82"/>
      <c r="I82"/>
      <c r="J82"/>
      <c r="K82"/>
      <c r="L82"/>
      <c r="M82"/>
      <c r="N82" s="44" t="s">
        <v>326</v>
      </c>
      <c r="O82" s="30" t="s">
        <v>238</v>
      </c>
      <c r="Q82" s="45" t="s">
        <v>20</v>
      </c>
      <c r="R82" s="51">
        <v>-2447</v>
      </c>
      <c r="S82" s="51">
        <v>43389</v>
      </c>
      <c r="T82" s="51">
        <v>43742</v>
      </c>
      <c r="U82" s="51">
        <v>-2800</v>
      </c>
    </row>
    <row r="83" spans="1:21" x14ac:dyDescent="0.3">
      <c r="A83" t="s">
        <v>150</v>
      </c>
      <c r="B83">
        <v>18</v>
      </c>
      <c r="C83">
        <v>2943.5</v>
      </c>
      <c r="D83">
        <v>52983</v>
      </c>
      <c r="E83">
        <v>20</v>
      </c>
      <c r="F83">
        <v>2900</v>
      </c>
      <c r="G83">
        <v>58000</v>
      </c>
      <c r="H83">
        <v>34</v>
      </c>
      <c r="I83">
        <v>3065.58</v>
      </c>
      <c r="J83">
        <v>104229.71</v>
      </c>
      <c r="K83">
        <v>4</v>
      </c>
      <c r="L83">
        <v>2920.61</v>
      </c>
      <c r="M83">
        <v>11682.42</v>
      </c>
      <c r="N83" s="44" t="s">
        <v>327</v>
      </c>
      <c r="O83" s="30" t="s">
        <v>224</v>
      </c>
      <c r="Q83"/>
      <c r="R83"/>
      <c r="S83"/>
      <c r="T83"/>
      <c r="U83"/>
    </row>
    <row r="84" spans="1:21" x14ac:dyDescent="0.3">
      <c r="A84" t="s">
        <v>151</v>
      </c>
      <c r="B84">
        <v>-1661</v>
      </c>
      <c r="C84">
        <v>139.93</v>
      </c>
      <c r="D84">
        <v>-232416.7</v>
      </c>
      <c r="E84">
        <v>6250</v>
      </c>
      <c r="F84">
        <v>133.19999999999999</v>
      </c>
      <c r="G84">
        <v>832500</v>
      </c>
      <c r="H84">
        <v>6227</v>
      </c>
      <c r="I84">
        <v>127.84</v>
      </c>
      <c r="J84">
        <v>796073.07</v>
      </c>
      <c r="K84">
        <v>-1638</v>
      </c>
      <c r="L84">
        <v>130.77000000000001</v>
      </c>
      <c r="M84">
        <v>-214194.04</v>
      </c>
      <c r="N84" s="44" t="s">
        <v>328</v>
      </c>
      <c r="O84" s="30" t="s">
        <v>228</v>
      </c>
      <c r="Q84"/>
      <c r="R84"/>
      <c r="S84"/>
      <c r="T84"/>
      <c r="U84"/>
    </row>
    <row r="85" spans="1:21" x14ac:dyDescent="0.3">
      <c r="A85" t="s">
        <v>152</v>
      </c>
      <c r="B85">
        <v>-174</v>
      </c>
      <c r="C85">
        <v>1245.8900000000001</v>
      </c>
      <c r="D85">
        <v>-216784.06</v>
      </c>
      <c r="E85">
        <v>1360</v>
      </c>
      <c r="F85">
        <v>1244.28</v>
      </c>
      <c r="G85">
        <v>1692220.8</v>
      </c>
      <c r="H85">
        <v>1825</v>
      </c>
      <c r="I85">
        <v>1135.3599999999999</v>
      </c>
      <c r="J85">
        <v>2072023.61</v>
      </c>
      <c r="K85">
        <v>-639</v>
      </c>
      <c r="L85">
        <v>1244.04</v>
      </c>
      <c r="M85">
        <v>-794944.41</v>
      </c>
      <c r="N85" s="44" t="s">
        <v>329</v>
      </c>
      <c r="O85" s="30" t="s">
        <v>225</v>
      </c>
      <c r="Q85"/>
      <c r="R85"/>
      <c r="S85"/>
      <c r="T85"/>
      <c r="U85"/>
    </row>
    <row r="86" spans="1:21" x14ac:dyDescent="0.3">
      <c r="A86" t="s">
        <v>153</v>
      </c>
      <c r="B86">
        <v>-1354</v>
      </c>
      <c r="C86">
        <v>332.43</v>
      </c>
      <c r="D86">
        <v>-450108.73</v>
      </c>
      <c r="E86">
        <v>9000</v>
      </c>
      <c r="F86">
        <v>322.8</v>
      </c>
      <c r="G86">
        <v>2905200</v>
      </c>
      <c r="H86">
        <v>8970</v>
      </c>
      <c r="I86">
        <v>298.25</v>
      </c>
      <c r="J86">
        <v>2675275.7799999998</v>
      </c>
      <c r="K86">
        <v>-1324</v>
      </c>
      <c r="L86">
        <v>321.08999999999997</v>
      </c>
      <c r="M86">
        <v>-425129.58</v>
      </c>
      <c r="N86" s="44" t="s">
        <v>330</v>
      </c>
      <c r="O86" s="30" t="s">
        <v>227</v>
      </c>
      <c r="Q86"/>
      <c r="R86"/>
      <c r="S86"/>
      <c r="T86"/>
      <c r="U86"/>
    </row>
    <row r="87" spans="1:21" x14ac:dyDescent="0.3">
      <c r="A87" t="s">
        <v>154</v>
      </c>
      <c r="B87">
        <v>-17</v>
      </c>
      <c r="C87">
        <v>634.42999999999995</v>
      </c>
      <c r="D87">
        <v>-10785.34</v>
      </c>
      <c r="E87">
        <v>3540</v>
      </c>
      <c r="F87">
        <v>629.28</v>
      </c>
      <c r="G87">
        <v>2227651.2000000002</v>
      </c>
      <c r="H87">
        <v>3877</v>
      </c>
      <c r="I87">
        <v>579.64</v>
      </c>
      <c r="J87">
        <v>2247283.25</v>
      </c>
      <c r="K87">
        <v>-354</v>
      </c>
      <c r="L87">
        <v>629.26</v>
      </c>
      <c r="M87">
        <v>-222756.32</v>
      </c>
      <c r="N87" s="44" t="s">
        <v>331</v>
      </c>
      <c r="O87" s="30" t="s">
        <v>226</v>
      </c>
      <c r="Q87"/>
      <c r="R87"/>
      <c r="S87"/>
      <c r="T87"/>
      <c r="U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8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194</v>
      </c>
      <c r="C3" s="3"/>
      <c r="D3" s="4"/>
      <c r="E3" s="38">
        <f t="shared" ref="E3:E82" ca="1" si="0">VLOOKUP($B3,FinalDealer_vlookup,2,0)</f>
        <v>-39</v>
      </c>
      <c r="F3" s="39">
        <f t="shared" ref="F3:F82" ca="1" si="1">VLOOKUP($B3,FinalDealer_vlookup,3,0)</f>
        <v>2904</v>
      </c>
      <c r="G3" s="40">
        <v>0</v>
      </c>
      <c r="H3" s="40">
        <f t="shared" ref="H3:H82" ca="1" si="2">VLOOKUP($B3,FinalDealer_vlookup,4,0)</f>
        <v>2961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82" ca="1" si="3">VLOOKUP($B3,FinalDealer_vlookup,5,0)</f>
        <v>-96</v>
      </c>
    </row>
    <row r="4" spans="1:13" x14ac:dyDescent="0.3">
      <c r="A4" s="16"/>
      <c r="B4" s="4" t="s">
        <v>197</v>
      </c>
      <c r="C4" s="3"/>
      <c r="D4" s="4"/>
      <c r="E4" s="42">
        <f t="shared" ca="1" si="0"/>
        <v>5</v>
      </c>
      <c r="F4" s="39">
        <f t="shared" ca="1" si="1"/>
        <v>100</v>
      </c>
      <c r="G4" s="39">
        <v>0</v>
      </c>
      <c r="H4" s="39">
        <f t="shared" ca="1" si="2"/>
        <v>87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18</v>
      </c>
    </row>
    <row r="5" spans="1:13" x14ac:dyDescent="0.3">
      <c r="A5" s="16"/>
      <c r="B5" s="4" t="s">
        <v>217</v>
      </c>
      <c r="C5" s="3"/>
      <c r="D5" s="4"/>
      <c r="E5" s="42">
        <f t="shared" ca="1" si="0"/>
        <v>45</v>
      </c>
      <c r="F5" s="39">
        <f t="shared" ca="1" si="1"/>
        <v>250</v>
      </c>
      <c r="G5" s="39">
        <v>0</v>
      </c>
      <c r="H5" s="39">
        <f t="shared" ca="1" si="2"/>
        <v>113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182</v>
      </c>
    </row>
    <row r="6" spans="1:13" x14ac:dyDescent="0.3">
      <c r="A6" s="16"/>
      <c r="B6" s="4" t="s">
        <v>57</v>
      </c>
      <c r="C6" s="3"/>
      <c r="D6" s="4"/>
      <c r="E6" s="42">
        <f t="shared" ca="1" si="0"/>
        <v>6</v>
      </c>
      <c r="F6" s="39">
        <f t="shared" ca="1" si="1"/>
        <v>30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36</v>
      </c>
    </row>
    <row r="7" spans="1:13" x14ac:dyDescent="0.3">
      <c r="A7" s="16"/>
      <c r="B7" s="4" t="s">
        <v>44</v>
      </c>
      <c r="C7" s="3"/>
      <c r="D7" s="4"/>
      <c r="E7" s="42">
        <f t="shared" ca="1" si="0"/>
        <v>384</v>
      </c>
      <c r="F7" s="39">
        <f t="shared" ca="1" si="1"/>
        <v>2000</v>
      </c>
      <c r="G7" s="39">
        <v>0</v>
      </c>
      <c r="H7" s="39">
        <f t="shared" ca="1" si="2"/>
        <v>1560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824</v>
      </c>
    </row>
    <row r="8" spans="1:13" x14ac:dyDescent="0.3">
      <c r="A8" s="16"/>
      <c r="B8" s="4" t="s">
        <v>170</v>
      </c>
      <c r="C8" s="3"/>
      <c r="D8" s="4"/>
      <c r="E8" s="42">
        <f t="shared" ca="1" si="0"/>
        <v>50</v>
      </c>
      <c r="F8" s="39">
        <f t="shared" ca="1" si="1"/>
        <v>50</v>
      </c>
      <c r="G8" s="39">
        <v>0</v>
      </c>
      <c r="H8" s="39">
        <f t="shared" ca="1" si="2"/>
        <v>58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42</v>
      </c>
    </row>
    <row r="9" spans="1:13" x14ac:dyDescent="0.3">
      <c r="A9" s="16"/>
      <c r="B9" s="4" t="s">
        <v>169</v>
      </c>
      <c r="C9" s="3"/>
      <c r="D9" s="4"/>
      <c r="E9" s="42">
        <f t="shared" ca="1" si="0"/>
        <v>15</v>
      </c>
      <c r="F9" s="39">
        <f t="shared" ca="1" si="1"/>
        <v>0</v>
      </c>
      <c r="G9" s="39">
        <v>0</v>
      </c>
      <c r="H9" s="39">
        <f t="shared" ca="1" si="2"/>
        <v>15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174</v>
      </c>
      <c r="C10" s="3"/>
      <c r="D10" s="4"/>
      <c r="E10" s="42">
        <f t="shared" ca="1" si="0"/>
        <v>26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26</v>
      </c>
    </row>
    <row r="11" spans="1:13" x14ac:dyDescent="0.3">
      <c r="A11" s="16"/>
      <c r="B11" s="4" t="s">
        <v>171</v>
      </c>
      <c r="C11" s="3"/>
      <c r="D11" s="4"/>
      <c r="E11" s="42">
        <f t="shared" ca="1" si="0"/>
        <v>-4</v>
      </c>
      <c r="F11" s="39">
        <f t="shared" ca="1" si="1"/>
        <v>50</v>
      </c>
      <c r="G11" s="39">
        <v>0</v>
      </c>
      <c r="H11" s="39">
        <f t="shared" ca="1" si="2"/>
        <v>50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-4</v>
      </c>
    </row>
    <row r="12" spans="1:13" x14ac:dyDescent="0.3">
      <c r="A12" s="16"/>
      <c r="B12" s="4" t="s">
        <v>172</v>
      </c>
      <c r="C12" s="3"/>
      <c r="D12" s="4"/>
      <c r="E12" s="42">
        <f t="shared" ca="1" si="0"/>
        <v>12</v>
      </c>
      <c r="F12" s="39">
        <f t="shared" ca="1" si="1"/>
        <v>40</v>
      </c>
      <c r="G12" s="39">
        <v>0</v>
      </c>
      <c r="H12" s="39">
        <f t="shared" ca="1" si="2"/>
        <v>32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20</v>
      </c>
    </row>
    <row r="13" spans="1:13" x14ac:dyDescent="0.3">
      <c r="A13" s="16"/>
      <c r="B13" s="4" t="s">
        <v>173</v>
      </c>
      <c r="C13" s="3"/>
      <c r="D13" s="4"/>
      <c r="E13" s="42">
        <f t="shared" ca="1" si="0"/>
        <v>4</v>
      </c>
      <c r="F13" s="39">
        <f t="shared" ca="1" si="1"/>
        <v>60</v>
      </c>
      <c r="G13" s="39">
        <v>0</v>
      </c>
      <c r="H13" s="39">
        <f t="shared" ca="1" si="2"/>
        <v>58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6</v>
      </c>
    </row>
    <row r="14" spans="1:13" x14ac:dyDescent="0.3">
      <c r="A14" s="16"/>
      <c r="B14" s="4" t="s">
        <v>175</v>
      </c>
      <c r="C14" s="3"/>
      <c r="D14" s="4"/>
      <c r="E14" s="42">
        <f t="shared" ca="1" si="0"/>
        <v>22</v>
      </c>
      <c r="F14" s="39">
        <f t="shared" ca="1" si="1"/>
        <v>220</v>
      </c>
      <c r="G14" s="39">
        <v>0</v>
      </c>
      <c r="H14" s="39">
        <f t="shared" ca="1" si="2"/>
        <v>128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114</v>
      </c>
    </row>
    <row r="15" spans="1:13" x14ac:dyDescent="0.3">
      <c r="A15" s="16"/>
      <c r="B15" s="4" t="s">
        <v>178</v>
      </c>
      <c r="C15" s="3"/>
      <c r="D15" s="4"/>
      <c r="E15" s="42">
        <f t="shared" ca="1" si="0"/>
        <v>15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15</v>
      </c>
    </row>
    <row r="16" spans="1:13" x14ac:dyDescent="0.3">
      <c r="A16" s="16"/>
      <c r="B16" s="4" t="s">
        <v>182</v>
      </c>
      <c r="C16" s="3"/>
      <c r="D16" s="4"/>
      <c r="E16" s="42">
        <f t="shared" ca="1" si="0"/>
        <v>94</v>
      </c>
      <c r="F16" s="39">
        <f t="shared" ca="1" si="1"/>
        <v>100</v>
      </c>
      <c r="G16" s="39">
        <v>0</v>
      </c>
      <c r="H16" s="39">
        <f t="shared" ca="1" si="2"/>
        <v>75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119</v>
      </c>
    </row>
    <row r="17" spans="1:13" x14ac:dyDescent="0.3">
      <c r="A17" s="16"/>
      <c r="B17" s="4" t="s">
        <v>180</v>
      </c>
      <c r="C17" s="3"/>
      <c r="D17" s="4"/>
      <c r="E17" s="42">
        <f t="shared" ca="1" si="0"/>
        <v>37</v>
      </c>
      <c r="F17" s="39">
        <f t="shared" ca="1" si="1"/>
        <v>60</v>
      </c>
      <c r="G17" s="39">
        <v>0</v>
      </c>
      <c r="H17" s="39">
        <f t="shared" ca="1" si="2"/>
        <v>66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31</v>
      </c>
    </row>
    <row r="18" spans="1:13" x14ac:dyDescent="0.3">
      <c r="A18" s="16"/>
      <c r="B18" s="4" t="s">
        <v>181</v>
      </c>
      <c r="C18" s="3"/>
      <c r="D18" s="4"/>
      <c r="E18" s="42">
        <f t="shared" ca="1" si="0"/>
        <v>1</v>
      </c>
      <c r="F18" s="39">
        <f t="shared" ca="1" si="1"/>
        <v>60</v>
      </c>
      <c r="G18" s="39">
        <v>0</v>
      </c>
      <c r="H18" s="39">
        <f t="shared" ca="1" si="2"/>
        <v>52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9</v>
      </c>
    </row>
    <row r="19" spans="1:13" x14ac:dyDescent="0.3">
      <c r="A19" s="16"/>
      <c r="B19" s="4" t="s">
        <v>229</v>
      </c>
      <c r="C19" s="3"/>
      <c r="D19" s="4"/>
      <c r="E19" s="42">
        <f t="shared" ca="1" si="0"/>
        <v>24</v>
      </c>
      <c r="F19" s="39">
        <f t="shared" ca="1" si="1"/>
        <v>250</v>
      </c>
      <c r="G19" s="39">
        <v>0</v>
      </c>
      <c r="H19" s="39">
        <f t="shared" ca="1" si="2"/>
        <v>220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54</v>
      </c>
    </row>
    <row r="20" spans="1:13" x14ac:dyDescent="0.3">
      <c r="A20" s="16"/>
      <c r="B20" s="4" t="s">
        <v>184</v>
      </c>
      <c r="C20" s="3"/>
      <c r="D20" s="4"/>
      <c r="E20" s="42">
        <f t="shared" ca="1" si="0"/>
        <v>511</v>
      </c>
      <c r="F20" s="39">
        <f t="shared" ca="1" si="1"/>
        <v>0</v>
      </c>
      <c r="G20" s="39">
        <v>0</v>
      </c>
      <c r="H20" s="39">
        <f t="shared" ca="1" si="2"/>
        <v>122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389</v>
      </c>
    </row>
    <row r="21" spans="1:13" x14ac:dyDescent="0.3">
      <c r="A21" s="16"/>
      <c r="B21" s="4" t="s">
        <v>185</v>
      </c>
      <c r="C21" s="3"/>
      <c r="D21" s="4"/>
      <c r="E21" s="42">
        <f t="shared" ca="1" si="0"/>
        <v>-52</v>
      </c>
      <c r="F21" s="39">
        <f t="shared" ca="1" si="1"/>
        <v>120</v>
      </c>
      <c r="G21" s="39">
        <v>0</v>
      </c>
      <c r="H21" s="39">
        <f t="shared" ca="1" si="2"/>
        <v>108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-40</v>
      </c>
    </row>
    <row r="22" spans="1:13" x14ac:dyDescent="0.3">
      <c r="A22" s="16"/>
      <c r="B22" s="4" t="s">
        <v>187</v>
      </c>
      <c r="C22" s="3"/>
      <c r="D22" s="4"/>
      <c r="E22" s="42">
        <f t="shared" ca="1" si="0"/>
        <v>14</v>
      </c>
      <c r="F22" s="39">
        <f t="shared" ca="1" si="1"/>
        <v>8</v>
      </c>
      <c r="G22" s="39">
        <v>0</v>
      </c>
      <c r="H22" s="39">
        <f t="shared" ca="1" si="2"/>
        <v>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12</v>
      </c>
    </row>
    <row r="23" spans="1:13" x14ac:dyDescent="0.3">
      <c r="A23" s="16"/>
      <c r="B23" s="4" t="s">
        <v>186</v>
      </c>
      <c r="C23" s="3"/>
      <c r="D23" s="4"/>
      <c r="E23" s="42">
        <f t="shared" ca="1" si="0"/>
        <v>-13</v>
      </c>
      <c r="F23" s="39">
        <f t="shared" ca="1" si="1"/>
        <v>200</v>
      </c>
      <c r="G23" s="39">
        <v>0</v>
      </c>
      <c r="H23" s="39">
        <f t="shared" ca="1" si="2"/>
        <v>185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2</v>
      </c>
    </row>
    <row r="24" spans="1:13" x14ac:dyDescent="0.3">
      <c r="A24" s="16"/>
      <c r="B24" s="4" t="s">
        <v>190</v>
      </c>
      <c r="C24" s="3"/>
      <c r="D24" s="4"/>
      <c r="E24" s="42">
        <f t="shared" ca="1" si="0"/>
        <v>-1</v>
      </c>
      <c r="F24" s="39">
        <f t="shared" ca="1" si="1"/>
        <v>80</v>
      </c>
      <c r="G24" s="39">
        <v>0</v>
      </c>
      <c r="H24" s="39">
        <f t="shared" ca="1" si="2"/>
        <v>62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17</v>
      </c>
    </row>
    <row r="25" spans="1:13" x14ac:dyDescent="0.3">
      <c r="A25" s="16"/>
      <c r="B25" s="4" t="s">
        <v>189</v>
      </c>
      <c r="C25" s="3"/>
      <c r="D25" s="4"/>
      <c r="E25" s="42">
        <f t="shared" ca="1" si="0"/>
        <v>9</v>
      </c>
      <c r="F25" s="39">
        <f t="shared" ca="1" si="1"/>
        <v>260</v>
      </c>
      <c r="G25" s="39">
        <v>0</v>
      </c>
      <c r="H25" s="39">
        <f t="shared" ca="1" si="2"/>
        <v>259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10</v>
      </c>
    </row>
    <row r="26" spans="1:13" x14ac:dyDescent="0.3">
      <c r="A26" s="16"/>
      <c r="B26" s="4" t="s">
        <v>195</v>
      </c>
      <c r="C26" s="3"/>
      <c r="D26" s="4"/>
      <c r="E26" s="42">
        <f t="shared" ca="1" si="0"/>
        <v>-70</v>
      </c>
      <c r="F26" s="39">
        <f t="shared" ca="1" si="1"/>
        <v>90</v>
      </c>
      <c r="G26" s="39">
        <v>0</v>
      </c>
      <c r="H26" s="39">
        <f t="shared" ca="1" si="2"/>
        <v>71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-51</v>
      </c>
    </row>
    <row r="27" spans="1:13" x14ac:dyDescent="0.3">
      <c r="A27" s="16"/>
      <c r="B27" s="4" t="s">
        <v>196</v>
      </c>
      <c r="C27" s="3"/>
      <c r="D27" s="4"/>
      <c r="E27" s="42">
        <f t="shared" ca="1" si="0"/>
        <v>-38</v>
      </c>
      <c r="F27" s="39">
        <f t="shared" ca="1" si="1"/>
        <v>100</v>
      </c>
      <c r="G27" s="39">
        <v>0</v>
      </c>
      <c r="H27" s="39">
        <f t="shared" ca="1" si="2"/>
        <v>3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59</v>
      </c>
    </row>
    <row r="28" spans="1:13" x14ac:dyDescent="0.3">
      <c r="A28" s="16"/>
      <c r="B28" s="4" t="s">
        <v>198</v>
      </c>
      <c r="C28" s="3"/>
      <c r="D28" s="4"/>
      <c r="E28" s="42">
        <f t="shared" ca="1" si="0"/>
        <v>3</v>
      </c>
      <c r="F28" s="39">
        <f t="shared" ca="1" si="1"/>
        <v>736</v>
      </c>
      <c r="G28" s="39">
        <v>0</v>
      </c>
      <c r="H28" s="39">
        <f t="shared" ca="1" si="2"/>
        <v>785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-46</v>
      </c>
    </row>
    <row r="29" spans="1:13" x14ac:dyDescent="0.3">
      <c r="A29" s="16"/>
      <c r="B29" s="4" t="s">
        <v>233</v>
      </c>
      <c r="C29" s="3"/>
      <c r="D29" s="4"/>
      <c r="E29" s="42">
        <f t="shared" ca="1" si="0"/>
        <v>4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4</v>
      </c>
    </row>
    <row r="30" spans="1:13" x14ac:dyDescent="0.3">
      <c r="A30" s="16"/>
      <c r="B30" s="4" t="s">
        <v>199</v>
      </c>
      <c r="C30" s="3"/>
      <c r="D30" s="4"/>
      <c r="E30" s="42">
        <f t="shared" ca="1" si="0"/>
        <v>30</v>
      </c>
      <c r="F30" s="39">
        <f t="shared" ca="1" si="1"/>
        <v>0</v>
      </c>
      <c r="G30" s="39">
        <v>0</v>
      </c>
      <c r="H30" s="39">
        <f t="shared" ca="1" si="2"/>
        <v>15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15</v>
      </c>
    </row>
    <row r="31" spans="1:13" x14ac:dyDescent="0.3">
      <c r="A31" s="16"/>
      <c r="B31" s="4" t="s">
        <v>203</v>
      </c>
      <c r="C31" s="3"/>
      <c r="D31" s="4"/>
      <c r="E31" s="42">
        <f t="shared" ca="1" si="0"/>
        <v>-38</v>
      </c>
      <c r="F31" s="39">
        <f t="shared" ca="1" si="1"/>
        <v>160</v>
      </c>
      <c r="G31" s="39">
        <v>0</v>
      </c>
      <c r="H31" s="39">
        <f t="shared" ca="1" si="2"/>
        <v>119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3</v>
      </c>
    </row>
    <row r="32" spans="1:13" x14ac:dyDescent="0.3">
      <c r="A32" s="16"/>
      <c r="B32" s="4" t="s">
        <v>204</v>
      </c>
      <c r="C32" s="3"/>
      <c r="D32" s="4"/>
      <c r="E32" s="42">
        <f t="shared" ca="1" si="0"/>
        <v>-1</v>
      </c>
      <c r="F32" s="39">
        <f t="shared" ca="1" si="1"/>
        <v>250</v>
      </c>
      <c r="G32" s="39">
        <v>0</v>
      </c>
      <c r="H32" s="39">
        <f t="shared" ca="1" si="2"/>
        <v>196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53</v>
      </c>
    </row>
    <row r="33" spans="1:13" x14ac:dyDescent="0.3">
      <c r="A33" s="16"/>
      <c r="B33" s="4" t="s">
        <v>208</v>
      </c>
      <c r="C33" s="3"/>
      <c r="D33" s="4"/>
      <c r="E33" s="42">
        <f t="shared" ca="1" si="0"/>
        <v>43</v>
      </c>
      <c r="F33" s="39">
        <f t="shared" ca="1" si="1"/>
        <v>0</v>
      </c>
      <c r="G33" s="39">
        <v>0</v>
      </c>
      <c r="H33" s="39">
        <f t="shared" ca="1" si="2"/>
        <v>34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9</v>
      </c>
    </row>
    <row r="34" spans="1:13" x14ac:dyDescent="0.3">
      <c r="A34" s="16"/>
      <c r="B34" s="4" t="s">
        <v>207</v>
      </c>
      <c r="C34" s="3"/>
      <c r="D34" s="4"/>
      <c r="E34" s="42">
        <f t="shared" ca="1" si="0"/>
        <v>38</v>
      </c>
      <c r="F34" s="39">
        <f t="shared" ca="1" si="1"/>
        <v>0</v>
      </c>
      <c r="G34" s="39">
        <v>0</v>
      </c>
      <c r="H34" s="39">
        <f t="shared" ca="1" si="2"/>
        <v>39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-1</v>
      </c>
    </row>
    <row r="35" spans="1:13" x14ac:dyDescent="0.3">
      <c r="A35" s="16"/>
      <c r="B35" s="4" t="s">
        <v>206</v>
      </c>
      <c r="C35" s="3"/>
      <c r="D35" s="4"/>
      <c r="E35" s="42">
        <f t="shared" ca="1" si="0"/>
        <v>27</v>
      </c>
      <c r="F35" s="39">
        <f t="shared" ca="1" si="1"/>
        <v>0</v>
      </c>
      <c r="G35" s="39">
        <v>0</v>
      </c>
      <c r="H35" s="39">
        <f t="shared" ca="1" si="2"/>
        <v>27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210</v>
      </c>
      <c r="C36" s="3"/>
      <c r="D36" s="4"/>
      <c r="E36" s="42">
        <f t="shared" ca="1" si="0"/>
        <v>24</v>
      </c>
      <c r="F36" s="39">
        <f t="shared" ca="1" si="1"/>
        <v>800</v>
      </c>
      <c r="G36" s="39">
        <v>0</v>
      </c>
      <c r="H36" s="39">
        <f t="shared" ca="1" si="2"/>
        <v>579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245</v>
      </c>
    </row>
    <row r="37" spans="1:13" x14ac:dyDescent="0.3">
      <c r="A37" s="16"/>
      <c r="B37" s="4" t="s">
        <v>234</v>
      </c>
      <c r="C37" s="3"/>
      <c r="D37" s="4"/>
      <c r="E37" s="42">
        <f t="shared" ca="1" si="0"/>
        <v>-1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-1</v>
      </c>
    </row>
    <row r="38" spans="1:13" x14ac:dyDescent="0.3">
      <c r="A38" s="16"/>
      <c r="B38" s="4" t="s">
        <v>215</v>
      </c>
      <c r="C38" s="3"/>
      <c r="D38" s="4"/>
      <c r="E38" s="42">
        <f t="shared" ca="1" si="0"/>
        <v>41</v>
      </c>
      <c r="F38" s="39">
        <f t="shared" ca="1" si="1"/>
        <v>50</v>
      </c>
      <c r="G38" s="39">
        <v>0</v>
      </c>
      <c r="H38" s="39">
        <f t="shared" ca="1" si="2"/>
        <v>30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61</v>
      </c>
    </row>
    <row r="39" spans="1:13" x14ac:dyDescent="0.3">
      <c r="A39" s="16"/>
      <c r="B39" s="4" t="s">
        <v>213</v>
      </c>
      <c r="C39" s="3"/>
      <c r="D39" s="4"/>
      <c r="E39" s="42">
        <f t="shared" ca="1" si="0"/>
        <v>49</v>
      </c>
      <c r="F39" s="39">
        <f t="shared" ca="1" si="1"/>
        <v>60</v>
      </c>
      <c r="G39" s="39">
        <v>0</v>
      </c>
      <c r="H39" s="39">
        <f t="shared" ca="1" si="2"/>
        <v>102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7</v>
      </c>
    </row>
    <row r="40" spans="1:13" x14ac:dyDescent="0.3">
      <c r="A40" s="16"/>
      <c r="B40" s="4" t="s">
        <v>235</v>
      </c>
      <c r="C40" s="3"/>
      <c r="D40" s="4"/>
      <c r="E40" s="42">
        <f t="shared" ca="1" si="0"/>
        <v>1</v>
      </c>
      <c r="F40" s="39">
        <f t="shared" ca="1" si="1"/>
        <v>0</v>
      </c>
      <c r="G40" s="39">
        <v>0</v>
      </c>
      <c r="H40" s="39">
        <f t="shared" ca="1" si="2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1</v>
      </c>
    </row>
    <row r="41" spans="1:13" x14ac:dyDescent="0.3">
      <c r="A41" s="16"/>
      <c r="B41" s="4" t="s">
        <v>214</v>
      </c>
      <c r="C41" s="3"/>
      <c r="D41" s="4"/>
      <c r="E41" s="42">
        <f t="shared" ca="1" si="0"/>
        <v>43</v>
      </c>
      <c r="F41" s="39">
        <f t="shared" ca="1" si="1"/>
        <v>80</v>
      </c>
      <c r="G41" s="39">
        <v>0</v>
      </c>
      <c r="H41" s="39">
        <f t="shared" ca="1" si="2"/>
        <v>124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-1</v>
      </c>
    </row>
    <row r="42" spans="1:13" x14ac:dyDescent="0.3">
      <c r="A42" s="16"/>
      <c r="B42" s="4" t="s">
        <v>216</v>
      </c>
      <c r="C42" s="3"/>
      <c r="D42" s="4"/>
      <c r="E42" s="42">
        <f t="shared" ca="1" si="0"/>
        <v>-178</v>
      </c>
      <c r="F42" s="39">
        <f t="shared" ca="1" si="1"/>
        <v>80</v>
      </c>
      <c r="G42" s="39">
        <v>0</v>
      </c>
      <c r="H42" s="39">
        <f t="shared" ca="1" si="2"/>
        <v>99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-197</v>
      </c>
    </row>
    <row r="43" spans="1:13" x14ac:dyDescent="0.3">
      <c r="A43" s="16"/>
      <c r="B43" s="4" t="s">
        <v>212</v>
      </c>
      <c r="C43" s="3"/>
      <c r="D43" s="4"/>
      <c r="E43" s="42">
        <f t="shared" ca="1" si="0"/>
        <v>5</v>
      </c>
      <c r="F43" s="39">
        <f t="shared" ca="1" si="1"/>
        <v>50</v>
      </c>
      <c r="G43" s="39">
        <v>0</v>
      </c>
      <c r="H43" s="39">
        <f t="shared" ca="1" si="2"/>
        <v>50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5</v>
      </c>
    </row>
    <row r="44" spans="1:13" x14ac:dyDescent="0.3">
      <c r="A44" s="16"/>
      <c r="B44" s="4" t="s">
        <v>230</v>
      </c>
      <c r="C44" s="3"/>
      <c r="D44" s="4"/>
      <c r="E44" s="42">
        <f t="shared" ca="1" si="0"/>
        <v>20</v>
      </c>
      <c r="F44" s="39">
        <f t="shared" ca="1" si="1"/>
        <v>20</v>
      </c>
      <c r="G44" s="39">
        <v>0</v>
      </c>
      <c r="H44" s="39">
        <f t="shared" ca="1" si="2"/>
        <v>27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13</v>
      </c>
    </row>
    <row r="45" spans="1:13" x14ac:dyDescent="0.3">
      <c r="A45" s="16"/>
      <c r="B45" s="4" t="s">
        <v>218</v>
      </c>
      <c r="C45" s="3"/>
      <c r="D45" s="4"/>
      <c r="E45" s="42">
        <f t="shared" ca="1" si="0"/>
        <v>148</v>
      </c>
      <c r="F45" s="39">
        <f t="shared" ca="1" si="1"/>
        <v>0</v>
      </c>
      <c r="G45" s="39">
        <v>0</v>
      </c>
      <c r="H45" s="39">
        <f t="shared" ca="1" si="2"/>
        <v>39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109</v>
      </c>
    </row>
    <row r="46" spans="1:13" x14ac:dyDescent="0.3">
      <c r="A46" s="16"/>
      <c r="B46" s="4" t="s">
        <v>222</v>
      </c>
      <c r="C46" s="3"/>
      <c r="D46" s="4"/>
      <c r="E46" s="42">
        <f t="shared" ca="1" si="0"/>
        <v>50</v>
      </c>
      <c r="F46" s="39">
        <f t="shared" ca="1" si="1"/>
        <v>50</v>
      </c>
      <c r="G46" s="39">
        <v>0</v>
      </c>
      <c r="H46" s="39">
        <f t="shared" ca="1" si="2"/>
        <v>158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-58</v>
      </c>
    </row>
    <row r="47" spans="1:13" x14ac:dyDescent="0.3">
      <c r="A47" s="16"/>
      <c r="B47" s="4" t="s">
        <v>219</v>
      </c>
      <c r="C47" s="3"/>
      <c r="D47" s="4"/>
      <c r="E47" s="42">
        <f t="shared" ca="1" si="0"/>
        <v>-6</v>
      </c>
      <c r="F47" s="39">
        <f t="shared" ca="1" si="1"/>
        <v>140</v>
      </c>
      <c r="G47" s="39">
        <v>0</v>
      </c>
      <c r="H47" s="39">
        <f t="shared" ca="1" si="2"/>
        <v>142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-8</v>
      </c>
    </row>
    <row r="48" spans="1:13" x14ac:dyDescent="0.3">
      <c r="A48" s="16"/>
      <c r="B48" s="4" t="s">
        <v>221</v>
      </c>
      <c r="C48" s="3"/>
      <c r="D48" s="4"/>
      <c r="E48" s="42">
        <f t="shared" ca="1" si="0"/>
        <v>-5</v>
      </c>
      <c r="F48" s="39">
        <f t="shared" ca="1" si="1"/>
        <v>160</v>
      </c>
      <c r="G48" s="39">
        <v>0</v>
      </c>
      <c r="H48" s="39">
        <f t="shared" ca="1" si="2"/>
        <v>300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-145</v>
      </c>
    </row>
    <row r="49" spans="1:13" x14ac:dyDescent="0.3">
      <c r="A49" s="16"/>
      <c r="B49" s="4" t="s">
        <v>220</v>
      </c>
      <c r="C49" s="3"/>
      <c r="D49" s="4"/>
      <c r="E49" s="42">
        <f t="shared" ca="1" si="0"/>
        <v>-8</v>
      </c>
      <c r="F49" s="39">
        <f t="shared" ca="1" si="1"/>
        <v>140</v>
      </c>
      <c r="G49" s="39">
        <v>0</v>
      </c>
      <c r="H49" s="39">
        <f t="shared" ca="1" si="2"/>
        <v>171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-39</v>
      </c>
    </row>
    <row r="50" spans="1:13" x14ac:dyDescent="0.3">
      <c r="A50" s="16"/>
      <c r="B50" s="4" t="s">
        <v>223</v>
      </c>
      <c r="C50" s="3"/>
      <c r="D50" s="4"/>
      <c r="E50" s="42">
        <f t="shared" ca="1" si="0"/>
        <v>20</v>
      </c>
      <c r="F50" s="39">
        <f t="shared" ca="1" si="1"/>
        <v>0</v>
      </c>
      <c r="G50" s="39">
        <v>0</v>
      </c>
      <c r="H50" s="39">
        <f t="shared" ca="1" si="2"/>
        <v>15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5</v>
      </c>
    </row>
    <row r="51" spans="1:13" x14ac:dyDescent="0.3">
      <c r="A51" s="16"/>
      <c r="B51" s="4" t="s">
        <v>228</v>
      </c>
      <c r="C51" s="3"/>
      <c r="D51" s="4"/>
      <c r="E51" s="42">
        <f t="shared" ca="1" si="0"/>
        <v>-1661</v>
      </c>
      <c r="F51" s="39">
        <f t="shared" ca="1" si="1"/>
        <v>6250</v>
      </c>
      <c r="G51" s="39">
        <v>0</v>
      </c>
      <c r="H51" s="39">
        <f t="shared" ca="1" si="2"/>
        <v>6227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-1638</v>
      </c>
    </row>
    <row r="52" spans="1:13" x14ac:dyDescent="0.3">
      <c r="A52" s="16"/>
      <c r="B52" s="4" t="s">
        <v>227</v>
      </c>
      <c r="C52" s="3"/>
      <c r="D52" s="4"/>
      <c r="E52" s="42">
        <f t="shared" ca="1" si="0"/>
        <v>-1354</v>
      </c>
      <c r="F52" s="39">
        <f t="shared" ca="1" si="1"/>
        <v>9000</v>
      </c>
      <c r="G52" s="39">
        <v>0</v>
      </c>
      <c r="H52" s="39">
        <f t="shared" ca="1" si="2"/>
        <v>8970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-1324</v>
      </c>
    </row>
    <row r="53" spans="1:13" x14ac:dyDescent="0.3">
      <c r="A53" s="16"/>
      <c r="B53" s="4" t="s">
        <v>56</v>
      </c>
      <c r="C53" s="3"/>
      <c r="D53" s="4"/>
      <c r="E53" s="42">
        <f t="shared" ca="1" si="0"/>
        <v>64</v>
      </c>
      <c r="F53" s="39">
        <f t="shared" ca="1" si="1"/>
        <v>150</v>
      </c>
      <c r="G53" s="39">
        <v>0</v>
      </c>
      <c r="H53" s="39">
        <f t="shared" ca="1" si="2"/>
        <v>18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196</v>
      </c>
    </row>
    <row r="54" spans="1:13" x14ac:dyDescent="0.3">
      <c r="A54" s="16"/>
      <c r="B54" s="4" t="s">
        <v>58</v>
      </c>
      <c r="C54" s="3"/>
      <c r="D54" s="4"/>
      <c r="E54" s="42">
        <f t="shared" ca="1" si="0"/>
        <v>45</v>
      </c>
      <c r="F54" s="39">
        <f t="shared" ca="1" si="1"/>
        <v>60</v>
      </c>
      <c r="G54" s="39">
        <v>0</v>
      </c>
      <c r="H54" s="39">
        <f t="shared" ca="1" si="2"/>
        <v>29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76</v>
      </c>
    </row>
    <row r="55" spans="1:13" x14ac:dyDescent="0.3">
      <c r="A55" s="16"/>
      <c r="B55" s="4" t="s">
        <v>179</v>
      </c>
      <c r="C55" s="3"/>
      <c r="D55" s="4"/>
      <c r="E55" s="42">
        <f t="shared" ca="1" si="0"/>
        <v>275</v>
      </c>
      <c r="F55" s="39">
        <f t="shared" ca="1" si="1"/>
        <v>0</v>
      </c>
      <c r="G55" s="39">
        <v>0</v>
      </c>
      <c r="H55" s="39">
        <f t="shared" ca="1" si="2"/>
        <v>203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72</v>
      </c>
    </row>
    <row r="56" spans="1:13" x14ac:dyDescent="0.3">
      <c r="A56" s="16"/>
      <c r="B56" s="4" t="s">
        <v>183</v>
      </c>
      <c r="C56" s="3"/>
      <c r="D56" s="4"/>
      <c r="E56" s="42">
        <f t="shared" ca="1" si="0"/>
        <v>57</v>
      </c>
      <c r="F56" s="39">
        <f t="shared" ca="1" si="1"/>
        <v>0</v>
      </c>
      <c r="G56" s="39">
        <v>0</v>
      </c>
      <c r="H56" s="39">
        <f t="shared" ca="1" si="2"/>
        <v>49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8</v>
      </c>
    </row>
    <row r="57" spans="1:13" x14ac:dyDescent="0.3">
      <c r="A57" s="16"/>
      <c r="B57" s="4" t="s">
        <v>236</v>
      </c>
      <c r="C57" s="3"/>
      <c r="D57" s="4"/>
      <c r="E57" s="42">
        <f t="shared" ca="1" si="0"/>
        <v>0</v>
      </c>
      <c r="F57" s="39">
        <f t="shared" ca="1" si="1"/>
        <v>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0</v>
      </c>
    </row>
    <row r="58" spans="1:13" x14ac:dyDescent="0.3">
      <c r="A58" s="16"/>
      <c r="B58" s="4" t="s">
        <v>188</v>
      </c>
      <c r="C58" s="3"/>
      <c r="D58" s="4"/>
      <c r="E58" s="42">
        <f t="shared" ca="1" si="0"/>
        <v>-1</v>
      </c>
      <c r="F58" s="39">
        <f t="shared" ca="1" si="1"/>
        <v>0</v>
      </c>
      <c r="G58" s="39">
        <v>0</v>
      </c>
      <c r="H58" s="39">
        <f t="shared" ca="1" si="2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-1</v>
      </c>
    </row>
    <row r="59" spans="1:13" x14ac:dyDescent="0.3">
      <c r="A59" s="16"/>
      <c r="B59" s="4" t="s">
        <v>237</v>
      </c>
      <c r="C59" s="3"/>
      <c r="D59" s="4"/>
      <c r="E59" s="42">
        <f t="shared" ca="1" si="0"/>
        <v>297</v>
      </c>
      <c r="F59" s="39">
        <f t="shared" ca="1" si="1"/>
        <v>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297</v>
      </c>
    </row>
    <row r="60" spans="1:13" x14ac:dyDescent="0.3">
      <c r="A60" s="16"/>
      <c r="B60" s="4" t="s">
        <v>191</v>
      </c>
      <c r="C60" s="3"/>
      <c r="D60" s="4"/>
      <c r="E60" s="42">
        <f t="shared" ca="1" si="0"/>
        <v>5</v>
      </c>
      <c r="F60" s="39">
        <f t="shared" ca="1" si="1"/>
        <v>120</v>
      </c>
      <c r="G60" s="39">
        <v>0</v>
      </c>
      <c r="H60" s="39">
        <f t="shared" ca="1" si="2"/>
        <v>80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45</v>
      </c>
    </row>
    <row r="61" spans="1:13" x14ac:dyDescent="0.3">
      <c r="A61" s="16"/>
      <c r="B61" s="4" t="s">
        <v>192</v>
      </c>
      <c r="C61" s="3"/>
      <c r="D61" s="4"/>
      <c r="E61" s="42">
        <f t="shared" ca="1" si="0"/>
        <v>8</v>
      </c>
      <c r="F61" s="39">
        <f t="shared" ca="1" si="1"/>
        <v>50</v>
      </c>
      <c r="G61" s="39">
        <v>0</v>
      </c>
      <c r="H61" s="39">
        <f t="shared" ca="1" si="2"/>
        <v>7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51</v>
      </c>
    </row>
    <row r="62" spans="1:13" x14ac:dyDescent="0.3">
      <c r="A62" s="16"/>
      <c r="B62" s="4" t="s">
        <v>193</v>
      </c>
      <c r="C62" s="3"/>
      <c r="D62" s="4"/>
      <c r="E62" s="42">
        <f t="shared" ca="1" si="0"/>
        <v>150</v>
      </c>
      <c r="F62" s="39">
        <f t="shared" ca="1" si="1"/>
        <v>0</v>
      </c>
      <c r="G62" s="39">
        <v>0</v>
      </c>
      <c r="H62" s="39">
        <f t="shared" ca="1" si="2"/>
        <v>6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144</v>
      </c>
    </row>
    <row r="63" spans="1:13" x14ac:dyDescent="0.3">
      <c r="A63" s="16"/>
      <c r="B63" s="4" t="s">
        <v>200</v>
      </c>
      <c r="C63" s="3"/>
      <c r="D63" s="4"/>
      <c r="E63" s="42">
        <f t="shared" ca="1" si="0"/>
        <v>3</v>
      </c>
      <c r="F63" s="39">
        <f t="shared" ca="1" si="1"/>
        <v>170</v>
      </c>
      <c r="G63" s="39">
        <v>0</v>
      </c>
      <c r="H63" s="39">
        <f t="shared" ca="1" si="2"/>
        <v>156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17</v>
      </c>
    </row>
    <row r="64" spans="1:13" x14ac:dyDescent="0.3">
      <c r="A64" s="16"/>
      <c r="B64" s="4" t="s">
        <v>201</v>
      </c>
      <c r="C64" s="3"/>
      <c r="D64" s="4"/>
      <c r="E64" s="42">
        <f t="shared" ca="1" si="0"/>
        <v>104</v>
      </c>
      <c r="F64" s="39">
        <f t="shared" ca="1" si="1"/>
        <v>0</v>
      </c>
      <c r="G64" s="39">
        <v>0</v>
      </c>
      <c r="H64" s="39">
        <f t="shared" ca="1" si="2"/>
        <v>76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28</v>
      </c>
    </row>
    <row r="65" spans="1:13" x14ac:dyDescent="0.3">
      <c r="A65" s="16"/>
      <c r="B65" s="4" t="s">
        <v>202</v>
      </c>
      <c r="C65" s="3"/>
      <c r="D65" s="4"/>
      <c r="E65" s="42">
        <f t="shared" ca="1" si="0"/>
        <v>0</v>
      </c>
      <c r="F65" s="39">
        <f t="shared" ca="1" si="1"/>
        <v>120</v>
      </c>
      <c r="G65" s="39">
        <v>0</v>
      </c>
      <c r="H65" s="39">
        <f t="shared" ca="1" si="2"/>
        <v>95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25</v>
      </c>
    </row>
    <row r="66" spans="1:13" x14ac:dyDescent="0.3">
      <c r="A66" s="16"/>
      <c r="B66" s="4" t="s">
        <v>205</v>
      </c>
      <c r="C66" s="3"/>
      <c r="D66" s="4"/>
      <c r="E66" s="42">
        <f t="shared" ca="1" si="0"/>
        <v>3</v>
      </c>
      <c r="F66" s="39">
        <f t="shared" ca="1" si="1"/>
        <v>0</v>
      </c>
      <c r="G66" s="39">
        <v>0</v>
      </c>
      <c r="H66" s="39">
        <f t="shared" ca="1" si="2"/>
        <v>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-2</v>
      </c>
    </row>
    <row r="67" spans="1:13" x14ac:dyDescent="0.3">
      <c r="A67" s="16"/>
      <c r="B67" s="4" t="s">
        <v>209</v>
      </c>
      <c r="C67" s="3"/>
      <c r="D67" s="4"/>
      <c r="E67" s="42">
        <f t="shared" ca="1" si="0"/>
        <v>48</v>
      </c>
      <c r="F67" s="39">
        <f t="shared" ca="1" si="1"/>
        <v>280</v>
      </c>
      <c r="G67" s="39">
        <v>0</v>
      </c>
      <c r="H67" s="39">
        <f t="shared" ca="1" si="2"/>
        <v>271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57</v>
      </c>
    </row>
    <row r="68" spans="1:13" x14ac:dyDescent="0.3">
      <c r="A68" s="16"/>
      <c r="B68" s="4" t="s">
        <v>211</v>
      </c>
      <c r="C68" s="3"/>
      <c r="D68" s="4"/>
      <c r="E68" s="42">
        <f t="shared" ca="1" si="0"/>
        <v>41</v>
      </c>
      <c r="F68" s="39">
        <f t="shared" ca="1" si="1"/>
        <v>150</v>
      </c>
      <c r="G68" s="39">
        <v>0</v>
      </c>
      <c r="H68" s="39">
        <f t="shared" ca="1" si="2"/>
        <v>97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94</v>
      </c>
    </row>
    <row r="69" spans="1:13" x14ac:dyDescent="0.3">
      <c r="A69" s="16"/>
      <c r="B69" s="4" t="s">
        <v>238</v>
      </c>
      <c r="C69" s="3"/>
      <c r="D69" s="4"/>
      <c r="E69" s="42">
        <f t="shared" ca="1" si="0"/>
        <v>0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224</v>
      </c>
      <c r="C70" s="3"/>
      <c r="D70" s="4"/>
      <c r="E70" s="42">
        <f t="shared" ca="1" si="0"/>
        <v>18</v>
      </c>
      <c r="F70" s="39">
        <f t="shared" ca="1" si="1"/>
        <v>20</v>
      </c>
      <c r="G70" s="39">
        <v>0</v>
      </c>
      <c r="H70" s="39">
        <f t="shared" ca="1" si="2"/>
        <v>34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4</v>
      </c>
    </row>
    <row r="71" spans="1:13" x14ac:dyDescent="0.3">
      <c r="A71" s="16"/>
      <c r="B71" s="4" t="s">
        <v>225</v>
      </c>
      <c r="C71" s="3"/>
      <c r="D71" s="4"/>
      <c r="E71" s="42">
        <f t="shared" ca="1" si="0"/>
        <v>-174</v>
      </c>
      <c r="F71" s="39">
        <f t="shared" ca="1" si="1"/>
        <v>1360</v>
      </c>
      <c r="G71" s="39">
        <v>0</v>
      </c>
      <c r="H71" s="39">
        <f t="shared" ca="1" si="2"/>
        <v>1825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-639</v>
      </c>
    </row>
    <row r="72" spans="1:13" x14ac:dyDescent="0.3">
      <c r="A72" s="16"/>
      <c r="B72" s="4" t="s">
        <v>226</v>
      </c>
      <c r="C72" s="3"/>
      <c r="D72" s="4"/>
      <c r="E72" s="42">
        <f t="shared" ca="1" si="0"/>
        <v>-17</v>
      </c>
      <c r="F72" s="39">
        <f t="shared" ca="1" si="1"/>
        <v>3540</v>
      </c>
      <c r="G72" s="39">
        <v>0</v>
      </c>
      <c r="H72" s="39">
        <f t="shared" ca="1" si="2"/>
        <v>3877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-354</v>
      </c>
    </row>
    <row r="73" spans="1:13" x14ac:dyDescent="0.3">
      <c r="A73" s="16"/>
      <c r="B73" s="4" t="s">
        <v>239</v>
      </c>
      <c r="C73" s="3"/>
      <c r="D73" s="4"/>
      <c r="E73" s="42">
        <f t="shared" ca="1" si="0"/>
        <v>-7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-7</v>
      </c>
    </row>
    <row r="74" spans="1:13" x14ac:dyDescent="0.3">
      <c r="A74" s="16"/>
      <c r="B74" s="4" t="s">
        <v>240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167</v>
      </c>
      <c r="C75" s="3"/>
      <c r="D75" s="4"/>
      <c r="E75" s="42">
        <f t="shared" ca="1" si="0"/>
        <v>-8</v>
      </c>
      <c r="F75" s="39">
        <f t="shared" ca="1" si="1"/>
        <v>4</v>
      </c>
      <c r="G75" s="39">
        <v>0</v>
      </c>
      <c r="H75" s="39">
        <f t="shared" ca="1" si="2"/>
        <v>4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-8</v>
      </c>
    </row>
    <row r="76" spans="1:13" x14ac:dyDescent="0.3">
      <c r="A76" s="16"/>
      <c r="B76" s="4" t="s">
        <v>166</v>
      </c>
      <c r="C76" s="3"/>
      <c r="D76" s="4"/>
      <c r="E76" s="42">
        <f t="shared" ca="1" si="0"/>
        <v>-19</v>
      </c>
      <c r="F76" s="39">
        <f t="shared" ca="1" si="1"/>
        <v>0</v>
      </c>
      <c r="G76" s="39">
        <v>0</v>
      </c>
      <c r="H76" s="39">
        <f t="shared" ca="1" si="2"/>
        <v>6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-25</v>
      </c>
    </row>
    <row r="77" spans="1:13" x14ac:dyDescent="0.3">
      <c r="A77" s="16"/>
      <c r="B77" s="4" t="s">
        <v>168</v>
      </c>
      <c r="C77" s="3"/>
      <c r="D77" s="4"/>
      <c r="E77" s="42">
        <f t="shared" ca="1" si="0"/>
        <v>6</v>
      </c>
      <c r="F77" s="39">
        <f t="shared" ca="1" si="1"/>
        <v>16</v>
      </c>
      <c r="G77" s="39">
        <v>0</v>
      </c>
      <c r="H77" s="39">
        <f t="shared" ca="1" si="2"/>
        <v>5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17</v>
      </c>
    </row>
    <row r="78" spans="1:13" x14ac:dyDescent="0.3">
      <c r="A78" s="16"/>
      <c r="B78" s="4" t="s">
        <v>241</v>
      </c>
      <c r="C78" s="3"/>
      <c r="D78" s="4"/>
      <c r="E78" s="42">
        <f t="shared" ca="1" si="0"/>
        <v>19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19</v>
      </c>
    </row>
    <row r="79" spans="1:13" x14ac:dyDescent="0.3">
      <c r="A79" s="16"/>
      <c r="B79" s="4" t="s">
        <v>232</v>
      </c>
      <c r="C79" s="3"/>
      <c r="D79" s="4"/>
      <c r="E79" s="42">
        <f t="shared" ca="1" si="0"/>
        <v>21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21</v>
      </c>
    </row>
    <row r="80" spans="1:13" x14ac:dyDescent="0.3">
      <c r="A80" s="16"/>
      <c r="B80" s="4" t="s">
        <v>242</v>
      </c>
      <c r="C80" s="3"/>
      <c r="D80" s="4"/>
      <c r="E80" s="42">
        <f t="shared" ca="1" si="0"/>
        <v>-521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-521</v>
      </c>
    </row>
    <row r="81" spans="1:13" x14ac:dyDescent="0.3">
      <c r="A81" s="16"/>
      <c r="B81" s="4" t="s">
        <v>176</v>
      </c>
      <c r="C81" s="3"/>
      <c r="D81" s="4"/>
      <c r="E81" s="42">
        <f t="shared" ca="1" si="0"/>
        <v>-858</v>
      </c>
      <c r="F81" s="39">
        <f t="shared" ca="1" si="1"/>
        <v>11468</v>
      </c>
      <c r="G81" s="39">
        <v>0</v>
      </c>
      <c r="H81" s="39">
        <f t="shared" ca="1" si="2"/>
        <v>11483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-873</v>
      </c>
    </row>
    <row r="82" spans="1:13" ht="15" thickBot="1" x14ac:dyDescent="0.35">
      <c r="A82" s="16"/>
      <c r="B82" s="4" t="s">
        <v>177</v>
      </c>
      <c r="C82" s="3"/>
      <c r="D82" s="4"/>
      <c r="E82" s="42">
        <f t="shared" ca="1" si="0"/>
        <v>-357</v>
      </c>
      <c r="F82" s="39">
        <f t="shared" ca="1" si="1"/>
        <v>823</v>
      </c>
      <c r="G82" s="39">
        <v>0</v>
      </c>
      <c r="H82" s="39">
        <f t="shared" ca="1" si="2"/>
        <v>873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-407</v>
      </c>
    </row>
    <row r="83" spans="1:13" ht="15" thickBot="1" x14ac:dyDescent="0.35">
      <c r="A83" s="16"/>
      <c r="B83" s="19"/>
      <c r="C83" s="18"/>
      <c r="D83" s="19" t="s">
        <v>18</v>
      </c>
      <c r="E83" s="24">
        <f ca="1">SUM(E3:E82)</f>
        <v>-2447</v>
      </c>
      <c r="F83" s="24">
        <f ca="1">SUM(F3:F82)</f>
        <v>43389</v>
      </c>
      <c r="G83" s="24">
        <f>SUM(G3:G82)</f>
        <v>0</v>
      </c>
      <c r="H83" s="24">
        <f ca="1">SUM(H3:H82)</f>
        <v>43742</v>
      </c>
      <c r="I83" s="24">
        <f>SUM(I3:I82)</f>
        <v>0</v>
      </c>
      <c r="J83" s="24">
        <f>SUM(J3:J82)</f>
        <v>0</v>
      </c>
      <c r="K83" s="24">
        <f>SUM(K3:K82)</f>
        <v>0</v>
      </c>
      <c r="L83" s="24">
        <f>SUM(L3:L82)</f>
        <v>0</v>
      </c>
      <c r="M83" s="25">
        <f ca="1">SUM(M3:M82)</f>
        <v>-2800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L85"/>
  <sheetViews>
    <sheetView workbookViewId="0">
      <selection activeCell="C21" sqref="C2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4.4" customHeight="1" x14ac:dyDescent="0.3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4.4" customHeight="1" x14ac:dyDescent="0.3">
      <c r="A3" s="62" t="s">
        <v>163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4.4" customHeight="1" x14ac:dyDescent="0.3">
      <c r="A4" s="62" t="s">
        <v>243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ht="14.4" customHeight="1" x14ac:dyDescent="0.3">
      <c r="A5" s="62" t="s">
        <v>42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" customHeight="1" x14ac:dyDescent="0.3">
      <c r="A6" s="61" t="s">
        <v>54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4.4" customHeight="1" x14ac:dyDescent="0.3">
      <c r="A7" s="61" t="s">
        <v>164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x14ac:dyDescent="0.3">
      <c r="A8" s="94" t="s">
        <v>12</v>
      </c>
      <c r="B8" s="94" t="s">
        <v>55</v>
      </c>
      <c r="C8" s="94" t="s">
        <v>43</v>
      </c>
      <c r="D8" s="94" t="s">
        <v>3</v>
      </c>
      <c r="E8" s="94" t="s">
        <v>4</v>
      </c>
      <c r="F8" s="94" t="s">
        <v>5</v>
      </c>
      <c r="G8" s="94" t="s">
        <v>6</v>
      </c>
      <c r="H8" s="94" t="s">
        <v>7</v>
      </c>
      <c r="I8" s="94" t="s">
        <v>8</v>
      </c>
      <c r="J8" s="94" t="s">
        <v>9</v>
      </c>
      <c r="K8" s="94" t="s">
        <v>10</v>
      </c>
      <c r="L8" s="94" t="s">
        <v>11</v>
      </c>
    </row>
    <row r="9" spans="1:12" x14ac:dyDescent="0.3">
      <c r="A9" s="95" t="s">
        <v>165</v>
      </c>
      <c r="B9" s="96">
        <v>3272418</v>
      </c>
      <c r="C9" s="95" t="s">
        <v>56</v>
      </c>
      <c r="D9" s="96">
        <v>64</v>
      </c>
      <c r="E9" s="96">
        <v>150</v>
      </c>
      <c r="F9" s="96">
        <v>0</v>
      </c>
      <c r="G9" s="96">
        <v>18</v>
      </c>
      <c r="H9" s="96">
        <v>0</v>
      </c>
      <c r="I9" s="96">
        <v>0</v>
      </c>
      <c r="J9" s="96">
        <v>0</v>
      </c>
      <c r="K9" s="96">
        <v>0</v>
      </c>
      <c r="L9" s="96">
        <v>196</v>
      </c>
    </row>
    <row r="10" spans="1:12" x14ac:dyDescent="0.3">
      <c r="A10" s="95" t="s">
        <v>165</v>
      </c>
      <c r="B10" s="96">
        <v>3272418</v>
      </c>
      <c r="C10" s="95" t="s">
        <v>57</v>
      </c>
      <c r="D10" s="96">
        <v>6</v>
      </c>
      <c r="E10" s="96">
        <v>30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36</v>
      </c>
    </row>
    <row r="11" spans="1:12" x14ac:dyDescent="0.3">
      <c r="A11" s="95" t="s">
        <v>165</v>
      </c>
      <c r="B11" s="96">
        <v>3272418</v>
      </c>
      <c r="C11" s="95" t="s">
        <v>58</v>
      </c>
      <c r="D11" s="96">
        <v>45</v>
      </c>
      <c r="E11" s="96">
        <v>60</v>
      </c>
      <c r="F11" s="96">
        <v>0</v>
      </c>
      <c r="G11" s="96">
        <v>29</v>
      </c>
      <c r="H11" s="96">
        <v>0</v>
      </c>
      <c r="I11" s="96">
        <v>0</v>
      </c>
      <c r="J11" s="96">
        <v>0</v>
      </c>
      <c r="K11" s="96">
        <v>0</v>
      </c>
      <c r="L11" s="96">
        <v>76</v>
      </c>
    </row>
    <row r="12" spans="1:12" x14ac:dyDescent="0.3">
      <c r="A12" s="95" t="s">
        <v>165</v>
      </c>
      <c r="B12" s="96">
        <v>3272418</v>
      </c>
      <c r="C12" s="95" t="s">
        <v>44</v>
      </c>
      <c r="D12" s="96">
        <v>384</v>
      </c>
      <c r="E12" s="96">
        <v>2000</v>
      </c>
      <c r="F12" s="96">
        <v>0</v>
      </c>
      <c r="G12" s="96">
        <v>1560</v>
      </c>
      <c r="H12" s="96">
        <v>0</v>
      </c>
      <c r="I12" s="96">
        <v>0</v>
      </c>
      <c r="J12" s="96">
        <v>0</v>
      </c>
      <c r="K12" s="96">
        <v>0</v>
      </c>
      <c r="L12" s="96">
        <v>824</v>
      </c>
    </row>
    <row r="13" spans="1:12" x14ac:dyDescent="0.3">
      <c r="A13" s="95" t="s">
        <v>165</v>
      </c>
      <c r="B13" s="96">
        <v>3272418</v>
      </c>
      <c r="C13" s="95" t="s">
        <v>166</v>
      </c>
      <c r="D13" s="96">
        <v>-19</v>
      </c>
      <c r="E13" s="96">
        <v>20</v>
      </c>
      <c r="F13" s="96">
        <v>20</v>
      </c>
      <c r="G13" s="96">
        <v>6</v>
      </c>
      <c r="H13" s="96">
        <v>0</v>
      </c>
      <c r="I13" s="96">
        <v>0</v>
      </c>
      <c r="J13" s="96">
        <v>0</v>
      </c>
      <c r="K13" s="96">
        <v>0</v>
      </c>
      <c r="L13" s="96">
        <v>-25</v>
      </c>
    </row>
    <row r="14" spans="1:12" x14ac:dyDescent="0.3">
      <c r="A14" s="95" t="s">
        <v>165</v>
      </c>
      <c r="B14" s="96">
        <v>3272418</v>
      </c>
      <c r="C14" s="95" t="s">
        <v>167</v>
      </c>
      <c r="D14" s="96">
        <v>-8</v>
      </c>
      <c r="E14" s="96">
        <v>4</v>
      </c>
      <c r="F14" s="96">
        <v>0</v>
      </c>
      <c r="G14" s="96">
        <v>4</v>
      </c>
      <c r="H14" s="96">
        <v>0</v>
      </c>
      <c r="I14" s="96">
        <v>0</v>
      </c>
      <c r="J14" s="96">
        <v>0</v>
      </c>
      <c r="K14" s="96">
        <v>0</v>
      </c>
      <c r="L14" s="96">
        <v>-8</v>
      </c>
    </row>
    <row r="15" spans="1:12" x14ac:dyDescent="0.3">
      <c r="A15" s="95" t="s">
        <v>165</v>
      </c>
      <c r="B15" s="96">
        <v>3272418</v>
      </c>
      <c r="C15" s="95" t="s">
        <v>239</v>
      </c>
      <c r="D15" s="96">
        <v>-7</v>
      </c>
      <c r="E15" s="96">
        <v>0</v>
      </c>
      <c r="F15" s="96">
        <v>0</v>
      </c>
      <c r="G15" s="96">
        <v>0</v>
      </c>
      <c r="H15" s="96">
        <v>0</v>
      </c>
      <c r="I15" s="96">
        <v>0</v>
      </c>
      <c r="J15" s="96">
        <v>0</v>
      </c>
      <c r="K15" s="96">
        <v>0</v>
      </c>
      <c r="L15" s="96">
        <v>-7</v>
      </c>
    </row>
    <row r="16" spans="1:12" x14ac:dyDescent="0.3">
      <c r="A16" s="95" t="s">
        <v>165</v>
      </c>
      <c r="B16" s="96">
        <v>3272418</v>
      </c>
      <c r="C16" s="95" t="s">
        <v>241</v>
      </c>
      <c r="D16" s="96">
        <v>19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19</v>
      </c>
    </row>
    <row r="17" spans="1:12" x14ac:dyDescent="0.3">
      <c r="A17" s="95" t="s">
        <v>165</v>
      </c>
      <c r="B17" s="96">
        <v>3272418</v>
      </c>
      <c r="C17" s="95" t="s">
        <v>168</v>
      </c>
      <c r="D17" s="96">
        <v>6</v>
      </c>
      <c r="E17" s="96">
        <v>16</v>
      </c>
      <c r="F17" s="96">
        <v>0</v>
      </c>
      <c r="G17" s="96">
        <v>5</v>
      </c>
      <c r="H17" s="96">
        <v>0</v>
      </c>
      <c r="I17" s="96">
        <v>0</v>
      </c>
      <c r="J17" s="96">
        <v>0</v>
      </c>
      <c r="K17" s="96">
        <v>0</v>
      </c>
      <c r="L17" s="96">
        <v>17</v>
      </c>
    </row>
    <row r="18" spans="1:12" x14ac:dyDescent="0.3">
      <c r="A18" s="95" t="s">
        <v>165</v>
      </c>
      <c r="B18" s="96">
        <v>3272418</v>
      </c>
      <c r="C18" s="95" t="s">
        <v>169</v>
      </c>
      <c r="D18" s="96">
        <v>15</v>
      </c>
      <c r="E18" s="96">
        <v>0</v>
      </c>
      <c r="F18" s="96">
        <v>0</v>
      </c>
      <c r="G18" s="96">
        <v>15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</row>
    <row r="19" spans="1:12" x14ac:dyDescent="0.3">
      <c r="A19" s="95" t="s">
        <v>165</v>
      </c>
      <c r="B19" s="96">
        <v>3272418</v>
      </c>
      <c r="C19" s="95" t="s">
        <v>170</v>
      </c>
      <c r="D19" s="96">
        <v>50</v>
      </c>
      <c r="E19" s="96">
        <v>50</v>
      </c>
      <c r="F19" s="96">
        <v>0</v>
      </c>
      <c r="G19" s="96">
        <v>58</v>
      </c>
      <c r="H19" s="96">
        <v>0</v>
      </c>
      <c r="I19" s="96">
        <v>0</v>
      </c>
      <c r="J19" s="96">
        <v>0</v>
      </c>
      <c r="K19" s="96">
        <v>0</v>
      </c>
      <c r="L19" s="96">
        <v>42</v>
      </c>
    </row>
    <row r="20" spans="1:12" x14ac:dyDescent="0.3">
      <c r="A20" s="95" t="s">
        <v>165</v>
      </c>
      <c r="B20" s="96">
        <v>3272418</v>
      </c>
      <c r="C20" s="95" t="s">
        <v>171</v>
      </c>
      <c r="D20" s="96">
        <v>-4</v>
      </c>
      <c r="E20" s="96">
        <v>50</v>
      </c>
      <c r="F20" s="96">
        <v>0</v>
      </c>
      <c r="G20" s="96">
        <v>50</v>
      </c>
      <c r="H20" s="96">
        <v>0</v>
      </c>
      <c r="I20" s="96">
        <v>0</v>
      </c>
      <c r="J20" s="96">
        <v>0</v>
      </c>
      <c r="K20" s="96">
        <v>0</v>
      </c>
      <c r="L20" s="96">
        <v>-4</v>
      </c>
    </row>
    <row r="21" spans="1:12" x14ac:dyDescent="0.3">
      <c r="A21" s="95" t="s">
        <v>165</v>
      </c>
      <c r="B21" s="96">
        <v>3272418</v>
      </c>
      <c r="C21" s="95" t="s">
        <v>172</v>
      </c>
      <c r="D21" s="96">
        <v>12</v>
      </c>
      <c r="E21" s="96">
        <v>40</v>
      </c>
      <c r="F21" s="96">
        <v>0</v>
      </c>
      <c r="G21" s="96">
        <v>32</v>
      </c>
      <c r="H21" s="96">
        <v>0</v>
      </c>
      <c r="I21" s="96">
        <v>0</v>
      </c>
      <c r="J21" s="96">
        <v>0</v>
      </c>
      <c r="K21" s="96">
        <v>0</v>
      </c>
      <c r="L21" s="96">
        <v>20</v>
      </c>
    </row>
    <row r="22" spans="1:12" x14ac:dyDescent="0.3">
      <c r="A22" s="95" t="s">
        <v>165</v>
      </c>
      <c r="B22" s="96">
        <v>3272418</v>
      </c>
      <c r="C22" s="95" t="s">
        <v>173</v>
      </c>
      <c r="D22" s="96">
        <v>4</v>
      </c>
      <c r="E22" s="96">
        <v>60</v>
      </c>
      <c r="F22" s="96">
        <v>0</v>
      </c>
      <c r="G22" s="96">
        <v>58</v>
      </c>
      <c r="H22" s="96">
        <v>0</v>
      </c>
      <c r="I22" s="96">
        <v>0</v>
      </c>
      <c r="J22" s="96">
        <v>0</v>
      </c>
      <c r="K22" s="96">
        <v>0</v>
      </c>
      <c r="L22" s="96">
        <v>6</v>
      </c>
    </row>
    <row r="23" spans="1:12" x14ac:dyDescent="0.3">
      <c r="A23" s="95" t="s">
        <v>165</v>
      </c>
      <c r="B23" s="96">
        <v>3272418</v>
      </c>
      <c r="C23" s="95" t="s">
        <v>174</v>
      </c>
      <c r="D23" s="96">
        <v>26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26</v>
      </c>
    </row>
    <row r="24" spans="1:12" x14ac:dyDescent="0.3">
      <c r="A24" s="95" t="s">
        <v>165</v>
      </c>
      <c r="B24" s="96">
        <v>3272418</v>
      </c>
      <c r="C24" s="95" t="s">
        <v>175</v>
      </c>
      <c r="D24" s="96">
        <v>22</v>
      </c>
      <c r="E24" s="96">
        <v>220</v>
      </c>
      <c r="F24" s="96">
        <v>0</v>
      </c>
      <c r="G24" s="96">
        <v>128</v>
      </c>
      <c r="H24" s="96">
        <v>0</v>
      </c>
      <c r="I24" s="96">
        <v>0</v>
      </c>
      <c r="J24" s="96">
        <v>0</v>
      </c>
      <c r="K24" s="96">
        <v>0</v>
      </c>
      <c r="L24" s="96">
        <v>114</v>
      </c>
    </row>
    <row r="25" spans="1:12" x14ac:dyDescent="0.3">
      <c r="A25" s="95" t="s">
        <v>165</v>
      </c>
      <c r="B25" s="96">
        <v>3272418</v>
      </c>
      <c r="C25" s="95" t="s">
        <v>176</v>
      </c>
      <c r="D25" s="96">
        <v>-858</v>
      </c>
      <c r="E25" s="96">
        <v>11500</v>
      </c>
      <c r="F25" s="96">
        <v>32</v>
      </c>
      <c r="G25" s="96">
        <v>11693</v>
      </c>
      <c r="H25" s="96">
        <v>210</v>
      </c>
      <c r="I25" s="96">
        <v>0</v>
      </c>
      <c r="J25" s="96">
        <v>0</v>
      </c>
      <c r="K25" s="96">
        <v>0</v>
      </c>
      <c r="L25" s="96">
        <v>-873</v>
      </c>
    </row>
    <row r="26" spans="1:12" x14ac:dyDescent="0.3">
      <c r="A26" s="95" t="s">
        <v>165</v>
      </c>
      <c r="B26" s="96">
        <v>3272418</v>
      </c>
      <c r="C26" s="95" t="s">
        <v>242</v>
      </c>
      <c r="D26" s="96">
        <v>-521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-521</v>
      </c>
    </row>
    <row r="27" spans="1:12" x14ac:dyDescent="0.3">
      <c r="A27" s="95" t="s">
        <v>165</v>
      </c>
      <c r="B27" s="96">
        <v>3272418</v>
      </c>
      <c r="C27" s="95" t="s">
        <v>177</v>
      </c>
      <c r="D27" s="96">
        <v>-357</v>
      </c>
      <c r="E27" s="96">
        <v>960</v>
      </c>
      <c r="F27" s="96">
        <v>137</v>
      </c>
      <c r="G27" s="96">
        <v>893</v>
      </c>
      <c r="H27" s="96">
        <v>20</v>
      </c>
      <c r="I27" s="96">
        <v>0</v>
      </c>
      <c r="J27" s="96">
        <v>0</v>
      </c>
      <c r="K27" s="96">
        <v>0</v>
      </c>
      <c r="L27" s="96">
        <v>-407</v>
      </c>
    </row>
    <row r="28" spans="1:12" x14ac:dyDescent="0.3">
      <c r="A28" s="95" t="s">
        <v>165</v>
      </c>
      <c r="B28" s="96">
        <v>3272418</v>
      </c>
      <c r="C28" s="95" t="s">
        <v>178</v>
      </c>
      <c r="D28" s="96">
        <v>15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15</v>
      </c>
    </row>
    <row r="29" spans="1:12" x14ac:dyDescent="0.3">
      <c r="A29" s="95" t="s">
        <v>165</v>
      </c>
      <c r="B29" s="96">
        <v>3272418</v>
      </c>
      <c r="C29" s="95" t="s">
        <v>179</v>
      </c>
      <c r="D29" s="96">
        <v>275</v>
      </c>
      <c r="E29" s="96">
        <v>0</v>
      </c>
      <c r="F29" s="96">
        <v>0</v>
      </c>
      <c r="G29" s="96">
        <v>203</v>
      </c>
      <c r="H29" s="96">
        <v>0</v>
      </c>
      <c r="I29" s="96">
        <v>0</v>
      </c>
      <c r="J29" s="96">
        <v>0</v>
      </c>
      <c r="K29" s="96">
        <v>0</v>
      </c>
      <c r="L29" s="96">
        <v>72</v>
      </c>
    </row>
    <row r="30" spans="1:12" x14ac:dyDescent="0.3">
      <c r="A30" s="95" t="s">
        <v>165</v>
      </c>
      <c r="B30" s="96">
        <v>3272418</v>
      </c>
      <c r="C30" s="95" t="s">
        <v>180</v>
      </c>
      <c r="D30" s="96">
        <v>37</v>
      </c>
      <c r="E30" s="96">
        <v>60</v>
      </c>
      <c r="F30" s="96">
        <v>0</v>
      </c>
      <c r="G30" s="96">
        <v>66</v>
      </c>
      <c r="H30" s="96">
        <v>0</v>
      </c>
      <c r="I30" s="96">
        <v>0</v>
      </c>
      <c r="J30" s="96">
        <v>0</v>
      </c>
      <c r="K30" s="96">
        <v>0</v>
      </c>
      <c r="L30" s="96">
        <v>31</v>
      </c>
    </row>
    <row r="31" spans="1:12" x14ac:dyDescent="0.3">
      <c r="A31" s="95" t="s">
        <v>165</v>
      </c>
      <c r="B31" s="96">
        <v>3272418</v>
      </c>
      <c r="C31" s="95" t="s">
        <v>181</v>
      </c>
      <c r="D31" s="96">
        <v>1</v>
      </c>
      <c r="E31" s="96">
        <v>60</v>
      </c>
      <c r="F31" s="96">
        <v>0</v>
      </c>
      <c r="G31" s="96">
        <v>52</v>
      </c>
      <c r="H31" s="96">
        <v>0</v>
      </c>
      <c r="I31" s="96">
        <v>0</v>
      </c>
      <c r="J31" s="96">
        <v>0</v>
      </c>
      <c r="K31" s="96">
        <v>0</v>
      </c>
      <c r="L31" s="96">
        <v>9</v>
      </c>
    </row>
    <row r="32" spans="1:12" x14ac:dyDescent="0.3">
      <c r="A32" s="95" t="s">
        <v>165</v>
      </c>
      <c r="B32" s="96">
        <v>3272418</v>
      </c>
      <c r="C32" s="95" t="s">
        <v>182</v>
      </c>
      <c r="D32" s="96">
        <v>94</v>
      </c>
      <c r="E32" s="96">
        <v>100</v>
      </c>
      <c r="F32" s="96">
        <v>0</v>
      </c>
      <c r="G32" s="96">
        <v>75</v>
      </c>
      <c r="H32" s="96">
        <v>0</v>
      </c>
      <c r="I32" s="96">
        <v>0</v>
      </c>
      <c r="J32" s="96">
        <v>0</v>
      </c>
      <c r="K32" s="96">
        <v>0</v>
      </c>
      <c r="L32" s="96">
        <v>119</v>
      </c>
    </row>
    <row r="33" spans="1:12" x14ac:dyDescent="0.3">
      <c r="A33" s="95" t="s">
        <v>165</v>
      </c>
      <c r="B33" s="96">
        <v>3272418</v>
      </c>
      <c r="C33" s="95" t="s">
        <v>183</v>
      </c>
      <c r="D33" s="96">
        <v>57</v>
      </c>
      <c r="E33" s="96">
        <v>0</v>
      </c>
      <c r="F33" s="96">
        <v>0</v>
      </c>
      <c r="G33" s="96">
        <v>49</v>
      </c>
      <c r="H33" s="96">
        <v>0</v>
      </c>
      <c r="I33" s="96">
        <v>0</v>
      </c>
      <c r="J33" s="96">
        <v>0</v>
      </c>
      <c r="K33" s="96">
        <v>0</v>
      </c>
      <c r="L33" s="96">
        <v>8</v>
      </c>
    </row>
    <row r="34" spans="1:12" x14ac:dyDescent="0.3">
      <c r="A34" s="95" t="s">
        <v>165</v>
      </c>
      <c r="B34" s="96">
        <v>3272418</v>
      </c>
      <c r="C34" s="95" t="s">
        <v>184</v>
      </c>
      <c r="D34" s="96">
        <v>511</v>
      </c>
      <c r="E34" s="96">
        <v>0</v>
      </c>
      <c r="F34" s="96">
        <v>0</v>
      </c>
      <c r="G34" s="96">
        <v>140</v>
      </c>
      <c r="H34" s="96">
        <v>18</v>
      </c>
      <c r="I34" s="96">
        <v>0</v>
      </c>
      <c r="J34" s="96">
        <v>0</v>
      </c>
      <c r="K34" s="96">
        <v>0</v>
      </c>
      <c r="L34" s="96">
        <v>389</v>
      </c>
    </row>
    <row r="35" spans="1:12" x14ac:dyDescent="0.3">
      <c r="A35" s="95" t="s">
        <v>165</v>
      </c>
      <c r="B35" s="96">
        <v>3272418</v>
      </c>
      <c r="C35" s="95" t="s">
        <v>185</v>
      </c>
      <c r="D35" s="96">
        <v>-52</v>
      </c>
      <c r="E35" s="96">
        <v>120</v>
      </c>
      <c r="F35" s="96">
        <v>0</v>
      </c>
      <c r="G35" s="96">
        <v>108</v>
      </c>
      <c r="H35" s="96">
        <v>0</v>
      </c>
      <c r="I35" s="96">
        <v>0</v>
      </c>
      <c r="J35" s="96">
        <v>0</v>
      </c>
      <c r="K35" s="96">
        <v>0</v>
      </c>
      <c r="L35" s="96">
        <v>-40</v>
      </c>
    </row>
    <row r="36" spans="1:12" x14ac:dyDescent="0.3">
      <c r="A36" s="95" t="s">
        <v>165</v>
      </c>
      <c r="B36" s="96">
        <v>3272418</v>
      </c>
      <c r="C36" s="95" t="s">
        <v>186</v>
      </c>
      <c r="D36" s="96">
        <v>-13</v>
      </c>
      <c r="E36" s="96">
        <v>200</v>
      </c>
      <c r="F36" s="96">
        <v>0</v>
      </c>
      <c r="G36" s="96">
        <v>185</v>
      </c>
      <c r="H36" s="96">
        <v>0</v>
      </c>
      <c r="I36" s="96">
        <v>0</v>
      </c>
      <c r="J36" s="96">
        <v>0</v>
      </c>
      <c r="K36" s="96">
        <v>0</v>
      </c>
      <c r="L36" s="96">
        <v>2</v>
      </c>
    </row>
    <row r="37" spans="1:12" x14ac:dyDescent="0.3">
      <c r="A37" s="95" t="s">
        <v>165</v>
      </c>
      <c r="B37" s="96">
        <v>3272418</v>
      </c>
      <c r="C37" s="95" t="s">
        <v>187</v>
      </c>
      <c r="D37" s="96">
        <v>14</v>
      </c>
      <c r="E37" s="96">
        <v>8</v>
      </c>
      <c r="F37" s="96">
        <v>0</v>
      </c>
      <c r="G37" s="96">
        <v>10</v>
      </c>
      <c r="H37" s="96">
        <v>0</v>
      </c>
      <c r="I37" s="96">
        <v>0</v>
      </c>
      <c r="J37" s="96">
        <v>0</v>
      </c>
      <c r="K37" s="96">
        <v>0</v>
      </c>
      <c r="L37" s="96">
        <v>12</v>
      </c>
    </row>
    <row r="38" spans="1:12" x14ac:dyDescent="0.3">
      <c r="A38" s="95" t="s">
        <v>165</v>
      </c>
      <c r="B38" s="96">
        <v>3272418</v>
      </c>
      <c r="C38" s="95" t="s">
        <v>188</v>
      </c>
      <c r="D38" s="96">
        <v>-1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-1</v>
      </c>
    </row>
    <row r="39" spans="1:12" x14ac:dyDescent="0.3">
      <c r="A39" s="95" t="s">
        <v>165</v>
      </c>
      <c r="B39" s="96">
        <v>3272418</v>
      </c>
      <c r="C39" s="95" t="s">
        <v>237</v>
      </c>
      <c r="D39" s="96">
        <v>297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96">
        <v>0</v>
      </c>
      <c r="L39" s="96">
        <v>297</v>
      </c>
    </row>
    <row r="40" spans="1:12" x14ac:dyDescent="0.3">
      <c r="A40" s="95" t="s">
        <v>165</v>
      </c>
      <c r="B40" s="96">
        <v>3272418</v>
      </c>
      <c r="C40" s="95" t="s">
        <v>189</v>
      </c>
      <c r="D40" s="96">
        <v>9</v>
      </c>
      <c r="E40" s="96">
        <v>280</v>
      </c>
      <c r="F40" s="96">
        <v>20</v>
      </c>
      <c r="G40" s="96">
        <v>259</v>
      </c>
      <c r="H40" s="96">
        <v>0</v>
      </c>
      <c r="I40" s="96">
        <v>0</v>
      </c>
      <c r="J40" s="96">
        <v>0</v>
      </c>
      <c r="K40" s="96">
        <v>0</v>
      </c>
      <c r="L40" s="96">
        <v>10</v>
      </c>
    </row>
    <row r="41" spans="1:12" x14ac:dyDescent="0.3">
      <c r="A41" s="95" t="s">
        <v>165</v>
      </c>
      <c r="B41" s="96">
        <v>3272418</v>
      </c>
      <c r="C41" s="95" t="s">
        <v>190</v>
      </c>
      <c r="D41" s="96">
        <v>-1</v>
      </c>
      <c r="E41" s="96">
        <v>80</v>
      </c>
      <c r="F41" s="96">
        <v>0</v>
      </c>
      <c r="G41" s="96">
        <v>64</v>
      </c>
      <c r="H41" s="96">
        <v>2</v>
      </c>
      <c r="I41" s="96">
        <v>0</v>
      </c>
      <c r="J41" s="96">
        <v>0</v>
      </c>
      <c r="K41" s="96">
        <v>0</v>
      </c>
      <c r="L41" s="96">
        <v>17</v>
      </c>
    </row>
    <row r="42" spans="1:12" x14ac:dyDescent="0.3">
      <c r="A42" s="95" t="s">
        <v>165</v>
      </c>
      <c r="B42" s="96">
        <v>3272418</v>
      </c>
      <c r="C42" s="95" t="s">
        <v>191</v>
      </c>
      <c r="D42" s="96">
        <v>5</v>
      </c>
      <c r="E42" s="96">
        <v>120</v>
      </c>
      <c r="F42" s="96">
        <v>0</v>
      </c>
      <c r="G42" s="96">
        <v>80</v>
      </c>
      <c r="H42" s="96">
        <v>0</v>
      </c>
      <c r="I42" s="96">
        <v>0</v>
      </c>
      <c r="J42" s="96">
        <v>0</v>
      </c>
      <c r="K42" s="96">
        <v>0</v>
      </c>
      <c r="L42" s="96">
        <v>45</v>
      </c>
    </row>
    <row r="43" spans="1:12" x14ac:dyDescent="0.3">
      <c r="A43" s="95" t="s">
        <v>165</v>
      </c>
      <c r="B43" s="96">
        <v>3272418</v>
      </c>
      <c r="C43" s="95" t="s">
        <v>192</v>
      </c>
      <c r="D43" s="96">
        <v>8</v>
      </c>
      <c r="E43" s="96">
        <v>50</v>
      </c>
      <c r="F43" s="96">
        <v>0</v>
      </c>
      <c r="G43" s="96">
        <v>7</v>
      </c>
      <c r="H43" s="96">
        <v>0</v>
      </c>
      <c r="I43" s="96">
        <v>0</v>
      </c>
      <c r="J43" s="96">
        <v>0</v>
      </c>
      <c r="K43" s="96">
        <v>0</v>
      </c>
      <c r="L43" s="96">
        <v>51</v>
      </c>
    </row>
    <row r="44" spans="1:12" x14ac:dyDescent="0.3">
      <c r="A44" s="95" t="s">
        <v>165</v>
      </c>
      <c r="B44" s="96">
        <v>3272418</v>
      </c>
      <c r="C44" s="95" t="s">
        <v>193</v>
      </c>
      <c r="D44" s="96">
        <v>150</v>
      </c>
      <c r="E44" s="96">
        <v>0</v>
      </c>
      <c r="F44" s="96">
        <v>0</v>
      </c>
      <c r="G44" s="96">
        <v>6</v>
      </c>
      <c r="H44" s="96">
        <v>0</v>
      </c>
      <c r="I44" s="96">
        <v>0</v>
      </c>
      <c r="J44" s="96">
        <v>0</v>
      </c>
      <c r="K44" s="96">
        <v>0</v>
      </c>
      <c r="L44" s="96">
        <v>144</v>
      </c>
    </row>
    <row r="45" spans="1:12" x14ac:dyDescent="0.3">
      <c r="A45" s="95" t="s">
        <v>165</v>
      </c>
      <c r="B45" s="96">
        <v>3272418</v>
      </c>
      <c r="C45" s="95" t="s">
        <v>194</v>
      </c>
      <c r="D45" s="96">
        <v>-39</v>
      </c>
      <c r="E45" s="96">
        <v>4824</v>
      </c>
      <c r="F45" s="96">
        <v>1920</v>
      </c>
      <c r="G45" s="96">
        <v>2963</v>
      </c>
      <c r="H45" s="96">
        <v>2</v>
      </c>
      <c r="I45" s="96">
        <v>0</v>
      </c>
      <c r="J45" s="96">
        <v>0</v>
      </c>
      <c r="K45" s="96">
        <v>0</v>
      </c>
      <c r="L45" s="96">
        <v>-96</v>
      </c>
    </row>
    <row r="46" spans="1:12" x14ac:dyDescent="0.3">
      <c r="A46" s="95" t="s">
        <v>165</v>
      </c>
      <c r="B46" s="96">
        <v>3272418</v>
      </c>
      <c r="C46" s="95" t="s">
        <v>195</v>
      </c>
      <c r="D46" s="96">
        <v>-70</v>
      </c>
      <c r="E46" s="96">
        <v>90</v>
      </c>
      <c r="F46" s="96">
        <v>0</v>
      </c>
      <c r="G46" s="96">
        <v>71</v>
      </c>
      <c r="H46" s="96">
        <v>0</v>
      </c>
      <c r="I46" s="96">
        <v>0</v>
      </c>
      <c r="J46" s="96">
        <v>0</v>
      </c>
      <c r="K46" s="96">
        <v>0</v>
      </c>
      <c r="L46" s="96">
        <v>-51</v>
      </c>
    </row>
    <row r="47" spans="1:12" x14ac:dyDescent="0.3">
      <c r="A47" s="95" t="s">
        <v>165</v>
      </c>
      <c r="B47" s="96">
        <v>3272418</v>
      </c>
      <c r="C47" s="95" t="s">
        <v>196</v>
      </c>
      <c r="D47" s="96">
        <v>-38</v>
      </c>
      <c r="E47" s="96">
        <v>100</v>
      </c>
      <c r="F47" s="96">
        <v>0</v>
      </c>
      <c r="G47" s="96">
        <v>3</v>
      </c>
      <c r="H47" s="96">
        <v>0</v>
      </c>
      <c r="I47" s="96">
        <v>0</v>
      </c>
      <c r="J47" s="96">
        <v>0</v>
      </c>
      <c r="K47" s="96">
        <v>0</v>
      </c>
      <c r="L47" s="96">
        <v>59</v>
      </c>
    </row>
    <row r="48" spans="1:12" x14ac:dyDescent="0.3">
      <c r="A48" s="95" t="s">
        <v>165</v>
      </c>
      <c r="B48" s="96">
        <v>3272418</v>
      </c>
      <c r="C48" s="95" t="s">
        <v>197</v>
      </c>
      <c r="D48" s="96">
        <v>5</v>
      </c>
      <c r="E48" s="96">
        <v>140</v>
      </c>
      <c r="F48" s="96">
        <v>40</v>
      </c>
      <c r="G48" s="96">
        <v>119</v>
      </c>
      <c r="H48" s="96">
        <v>32</v>
      </c>
      <c r="I48" s="96">
        <v>0</v>
      </c>
      <c r="J48" s="96">
        <v>0</v>
      </c>
      <c r="K48" s="96">
        <v>0</v>
      </c>
      <c r="L48" s="96">
        <v>18</v>
      </c>
    </row>
    <row r="49" spans="1:12" x14ac:dyDescent="0.3">
      <c r="A49" s="95" t="s">
        <v>165</v>
      </c>
      <c r="B49" s="96">
        <v>3272418</v>
      </c>
      <c r="C49" s="95" t="s">
        <v>198</v>
      </c>
      <c r="D49" s="96">
        <v>3</v>
      </c>
      <c r="E49" s="96">
        <v>1200</v>
      </c>
      <c r="F49" s="96">
        <v>464</v>
      </c>
      <c r="G49" s="96">
        <v>785</v>
      </c>
      <c r="H49" s="96">
        <v>0</v>
      </c>
      <c r="I49" s="96">
        <v>0</v>
      </c>
      <c r="J49" s="96">
        <v>0</v>
      </c>
      <c r="K49" s="96">
        <v>0</v>
      </c>
      <c r="L49" s="96">
        <v>-46</v>
      </c>
    </row>
    <row r="50" spans="1:12" x14ac:dyDescent="0.3">
      <c r="A50" s="95" t="s">
        <v>165</v>
      </c>
      <c r="B50" s="96">
        <v>3272418</v>
      </c>
      <c r="C50" s="95" t="s">
        <v>233</v>
      </c>
      <c r="D50" s="96">
        <v>4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>
        <v>0</v>
      </c>
      <c r="L50" s="96">
        <v>4</v>
      </c>
    </row>
    <row r="51" spans="1:12" x14ac:dyDescent="0.3">
      <c r="A51" s="95" t="s">
        <v>165</v>
      </c>
      <c r="B51" s="96">
        <v>3272418</v>
      </c>
      <c r="C51" s="95" t="s">
        <v>199</v>
      </c>
      <c r="D51" s="96">
        <v>30</v>
      </c>
      <c r="E51" s="96">
        <v>0</v>
      </c>
      <c r="F51" s="96">
        <v>0</v>
      </c>
      <c r="G51" s="96">
        <v>15</v>
      </c>
      <c r="H51" s="96">
        <v>0</v>
      </c>
      <c r="I51" s="96">
        <v>0</v>
      </c>
      <c r="J51" s="96">
        <v>0</v>
      </c>
      <c r="K51" s="96">
        <v>0</v>
      </c>
      <c r="L51" s="96">
        <v>15</v>
      </c>
    </row>
    <row r="52" spans="1:12" x14ac:dyDescent="0.3">
      <c r="A52" s="95" t="s">
        <v>165</v>
      </c>
      <c r="B52" s="96">
        <v>3272418</v>
      </c>
      <c r="C52" s="95" t="s">
        <v>200</v>
      </c>
      <c r="D52" s="96">
        <v>3</v>
      </c>
      <c r="E52" s="96">
        <v>190</v>
      </c>
      <c r="F52" s="96">
        <v>20</v>
      </c>
      <c r="G52" s="96">
        <v>167</v>
      </c>
      <c r="H52" s="96">
        <v>11</v>
      </c>
      <c r="I52" s="96">
        <v>0</v>
      </c>
      <c r="J52" s="96">
        <v>0</v>
      </c>
      <c r="K52" s="96">
        <v>0</v>
      </c>
      <c r="L52" s="96">
        <v>17</v>
      </c>
    </row>
    <row r="53" spans="1:12" x14ac:dyDescent="0.3">
      <c r="A53" s="95" t="s">
        <v>165</v>
      </c>
      <c r="B53" s="96">
        <v>3272418</v>
      </c>
      <c r="C53" s="95" t="s">
        <v>201</v>
      </c>
      <c r="D53" s="96">
        <v>104</v>
      </c>
      <c r="E53" s="96">
        <v>0</v>
      </c>
      <c r="F53" s="96">
        <v>0</v>
      </c>
      <c r="G53" s="96">
        <v>76</v>
      </c>
      <c r="H53" s="96">
        <v>0</v>
      </c>
      <c r="I53" s="96">
        <v>0</v>
      </c>
      <c r="J53" s="96">
        <v>0</v>
      </c>
      <c r="K53" s="96">
        <v>0</v>
      </c>
      <c r="L53" s="96">
        <v>28</v>
      </c>
    </row>
    <row r="54" spans="1:12" x14ac:dyDescent="0.3">
      <c r="A54" s="95" t="s">
        <v>165</v>
      </c>
      <c r="B54" s="96">
        <v>3272418</v>
      </c>
      <c r="C54" s="95" t="s">
        <v>202</v>
      </c>
      <c r="D54" s="96">
        <v>0</v>
      </c>
      <c r="E54" s="96">
        <v>140</v>
      </c>
      <c r="F54" s="96">
        <v>20</v>
      </c>
      <c r="G54" s="96">
        <v>99</v>
      </c>
      <c r="H54" s="96">
        <v>4</v>
      </c>
      <c r="I54" s="96">
        <v>0</v>
      </c>
      <c r="J54" s="96">
        <v>0</v>
      </c>
      <c r="K54" s="96">
        <v>0</v>
      </c>
      <c r="L54" s="96">
        <v>25</v>
      </c>
    </row>
    <row r="55" spans="1:12" x14ac:dyDescent="0.3">
      <c r="A55" s="95" t="s">
        <v>165</v>
      </c>
      <c r="B55" s="96">
        <v>3272418</v>
      </c>
      <c r="C55" s="95" t="s">
        <v>203</v>
      </c>
      <c r="D55" s="96">
        <v>-38</v>
      </c>
      <c r="E55" s="96">
        <v>200</v>
      </c>
      <c r="F55" s="96">
        <v>40</v>
      </c>
      <c r="G55" s="96">
        <v>119</v>
      </c>
      <c r="H55" s="96">
        <v>0</v>
      </c>
      <c r="I55" s="96">
        <v>0</v>
      </c>
      <c r="J55" s="96">
        <v>0</v>
      </c>
      <c r="K55" s="96">
        <v>0</v>
      </c>
      <c r="L55" s="96">
        <v>3</v>
      </c>
    </row>
    <row r="56" spans="1:12" x14ac:dyDescent="0.3">
      <c r="A56" s="95" t="s">
        <v>165</v>
      </c>
      <c r="B56" s="96">
        <v>3272418</v>
      </c>
      <c r="C56" s="95" t="s">
        <v>204</v>
      </c>
      <c r="D56" s="96">
        <v>-1</v>
      </c>
      <c r="E56" s="96">
        <v>300</v>
      </c>
      <c r="F56" s="96">
        <v>50</v>
      </c>
      <c r="G56" s="96">
        <v>196</v>
      </c>
      <c r="H56" s="96">
        <v>0</v>
      </c>
      <c r="I56" s="96">
        <v>0</v>
      </c>
      <c r="J56" s="96">
        <v>0</v>
      </c>
      <c r="K56" s="96">
        <v>0</v>
      </c>
      <c r="L56" s="96">
        <v>53</v>
      </c>
    </row>
    <row r="57" spans="1:12" x14ac:dyDescent="0.3">
      <c r="A57" s="95" t="s">
        <v>165</v>
      </c>
      <c r="B57" s="96">
        <v>3272418</v>
      </c>
      <c r="C57" s="95" t="s">
        <v>205</v>
      </c>
      <c r="D57" s="96">
        <v>3</v>
      </c>
      <c r="E57" s="96">
        <v>0</v>
      </c>
      <c r="F57" s="96">
        <v>0</v>
      </c>
      <c r="G57" s="96">
        <v>5</v>
      </c>
      <c r="H57" s="96">
        <v>0</v>
      </c>
      <c r="I57" s="96">
        <v>0</v>
      </c>
      <c r="J57" s="96">
        <v>0</v>
      </c>
      <c r="K57" s="96">
        <v>0</v>
      </c>
      <c r="L57" s="96">
        <v>-2</v>
      </c>
    </row>
    <row r="58" spans="1:12" x14ac:dyDescent="0.3">
      <c r="A58" s="95" t="s">
        <v>165</v>
      </c>
      <c r="B58" s="96">
        <v>3272418</v>
      </c>
      <c r="C58" s="95" t="s">
        <v>206</v>
      </c>
      <c r="D58" s="96">
        <v>27</v>
      </c>
      <c r="E58" s="96">
        <v>0</v>
      </c>
      <c r="F58" s="96">
        <v>0</v>
      </c>
      <c r="G58" s="96">
        <v>27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</row>
    <row r="59" spans="1:12" x14ac:dyDescent="0.3">
      <c r="A59" s="95" t="s">
        <v>165</v>
      </c>
      <c r="B59" s="96">
        <v>3272418</v>
      </c>
      <c r="C59" s="95" t="s">
        <v>207</v>
      </c>
      <c r="D59" s="96">
        <v>38</v>
      </c>
      <c r="E59" s="96">
        <v>0</v>
      </c>
      <c r="F59" s="96">
        <v>0</v>
      </c>
      <c r="G59" s="96">
        <v>39</v>
      </c>
      <c r="H59" s="96">
        <v>0</v>
      </c>
      <c r="I59" s="96">
        <v>0</v>
      </c>
      <c r="J59" s="96">
        <v>0</v>
      </c>
      <c r="K59" s="96">
        <v>0</v>
      </c>
      <c r="L59" s="96">
        <v>-1</v>
      </c>
    </row>
    <row r="60" spans="1:12" x14ac:dyDescent="0.3">
      <c r="A60" s="95" t="s">
        <v>165</v>
      </c>
      <c r="B60" s="96">
        <v>3272418</v>
      </c>
      <c r="C60" s="95" t="s">
        <v>208</v>
      </c>
      <c r="D60" s="96">
        <v>43</v>
      </c>
      <c r="E60" s="96">
        <v>0</v>
      </c>
      <c r="F60" s="96">
        <v>0</v>
      </c>
      <c r="G60" s="96">
        <v>34</v>
      </c>
      <c r="H60" s="96">
        <v>0</v>
      </c>
      <c r="I60" s="96">
        <v>0</v>
      </c>
      <c r="J60" s="96">
        <v>0</v>
      </c>
      <c r="K60" s="96">
        <v>0</v>
      </c>
      <c r="L60" s="96">
        <v>9</v>
      </c>
    </row>
    <row r="61" spans="1:12" x14ac:dyDescent="0.3">
      <c r="A61" s="95" t="s">
        <v>165</v>
      </c>
      <c r="B61" s="96">
        <v>3272418</v>
      </c>
      <c r="C61" s="95" t="s">
        <v>209</v>
      </c>
      <c r="D61" s="96">
        <v>48</v>
      </c>
      <c r="E61" s="96">
        <v>280</v>
      </c>
      <c r="F61" s="96">
        <v>0</v>
      </c>
      <c r="G61" s="96">
        <v>271</v>
      </c>
      <c r="H61" s="96">
        <v>0</v>
      </c>
      <c r="I61" s="96">
        <v>0</v>
      </c>
      <c r="J61" s="96">
        <v>0</v>
      </c>
      <c r="K61" s="96">
        <v>0</v>
      </c>
      <c r="L61" s="96">
        <v>57</v>
      </c>
    </row>
    <row r="62" spans="1:12" x14ac:dyDescent="0.3">
      <c r="A62" s="95" t="s">
        <v>165</v>
      </c>
      <c r="B62" s="96">
        <v>3272418</v>
      </c>
      <c r="C62" s="95" t="s">
        <v>210</v>
      </c>
      <c r="D62" s="96">
        <v>24</v>
      </c>
      <c r="E62" s="96">
        <v>800</v>
      </c>
      <c r="F62" s="96">
        <v>0</v>
      </c>
      <c r="G62" s="96">
        <v>580</v>
      </c>
      <c r="H62" s="96">
        <v>1</v>
      </c>
      <c r="I62" s="96">
        <v>0</v>
      </c>
      <c r="J62" s="96">
        <v>0</v>
      </c>
      <c r="K62" s="96">
        <v>0</v>
      </c>
      <c r="L62" s="96">
        <v>245</v>
      </c>
    </row>
    <row r="63" spans="1:12" x14ac:dyDescent="0.3">
      <c r="A63" s="95" t="s">
        <v>165</v>
      </c>
      <c r="B63" s="96">
        <v>3272418</v>
      </c>
      <c r="C63" s="95" t="s">
        <v>234</v>
      </c>
      <c r="D63" s="96">
        <v>-1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-1</v>
      </c>
    </row>
    <row r="64" spans="1:12" x14ac:dyDescent="0.3">
      <c r="A64" s="95" t="s">
        <v>165</v>
      </c>
      <c r="B64" s="96">
        <v>3272418</v>
      </c>
      <c r="C64" s="95" t="s">
        <v>211</v>
      </c>
      <c r="D64" s="96">
        <v>41</v>
      </c>
      <c r="E64" s="96">
        <v>150</v>
      </c>
      <c r="F64" s="96">
        <v>0</v>
      </c>
      <c r="G64" s="96">
        <v>97</v>
      </c>
      <c r="H64" s="96">
        <v>0</v>
      </c>
      <c r="I64" s="96">
        <v>0</v>
      </c>
      <c r="J64" s="96">
        <v>0</v>
      </c>
      <c r="K64" s="96">
        <v>0</v>
      </c>
      <c r="L64" s="96">
        <v>94</v>
      </c>
    </row>
    <row r="65" spans="1:12" x14ac:dyDescent="0.3">
      <c r="A65" s="95" t="s">
        <v>165</v>
      </c>
      <c r="B65" s="96">
        <v>3272418</v>
      </c>
      <c r="C65" s="95" t="s">
        <v>212</v>
      </c>
      <c r="D65" s="96">
        <v>5</v>
      </c>
      <c r="E65" s="96">
        <v>50</v>
      </c>
      <c r="F65" s="96">
        <v>0</v>
      </c>
      <c r="G65" s="96">
        <v>50</v>
      </c>
      <c r="H65" s="96">
        <v>0</v>
      </c>
      <c r="I65" s="96">
        <v>0</v>
      </c>
      <c r="J65" s="96">
        <v>0</v>
      </c>
      <c r="K65" s="96">
        <v>0</v>
      </c>
      <c r="L65" s="96">
        <v>5</v>
      </c>
    </row>
    <row r="66" spans="1:12" x14ac:dyDescent="0.3">
      <c r="A66" s="95" t="s">
        <v>165</v>
      </c>
      <c r="B66" s="96">
        <v>3272418</v>
      </c>
      <c r="C66" s="95" t="s">
        <v>213</v>
      </c>
      <c r="D66" s="96">
        <v>49</v>
      </c>
      <c r="E66" s="96">
        <v>60</v>
      </c>
      <c r="F66" s="96">
        <v>0</v>
      </c>
      <c r="G66" s="96">
        <v>102</v>
      </c>
      <c r="H66" s="96">
        <v>0</v>
      </c>
      <c r="I66" s="96">
        <v>0</v>
      </c>
      <c r="J66" s="96">
        <v>0</v>
      </c>
      <c r="K66" s="96">
        <v>0</v>
      </c>
      <c r="L66" s="96">
        <v>7</v>
      </c>
    </row>
    <row r="67" spans="1:12" x14ac:dyDescent="0.3">
      <c r="A67" s="95" t="s">
        <v>165</v>
      </c>
      <c r="B67" s="96">
        <v>3272418</v>
      </c>
      <c r="C67" s="95" t="s">
        <v>214</v>
      </c>
      <c r="D67" s="96">
        <v>43</v>
      </c>
      <c r="E67" s="96">
        <v>80</v>
      </c>
      <c r="F67" s="96">
        <v>0</v>
      </c>
      <c r="G67" s="96">
        <v>124</v>
      </c>
      <c r="H67" s="96">
        <v>0</v>
      </c>
      <c r="I67" s="96">
        <v>0</v>
      </c>
      <c r="J67" s="96">
        <v>0</v>
      </c>
      <c r="K67" s="96">
        <v>0</v>
      </c>
      <c r="L67" s="96">
        <v>-1</v>
      </c>
    </row>
    <row r="68" spans="1:12" x14ac:dyDescent="0.3">
      <c r="A68" s="95" t="s">
        <v>165</v>
      </c>
      <c r="B68" s="96">
        <v>3272418</v>
      </c>
      <c r="C68" s="95" t="s">
        <v>215</v>
      </c>
      <c r="D68" s="96">
        <v>41</v>
      </c>
      <c r="E68" s="96">
        <v>50</v>
      </c>
      <c r="F68" s="96">
        <v>0</v>
      </c>
      <c r="G68" s="96">
        <v>30</v>
      </c>
      <c r="H68" s="96">
        <v>0</v>
      </c>
      <c r="I68" s="96">
        <v>0</v>
      </c>
      <c r="J68" s="96">
        <v>0</v>
      </c>
      <c r="K68" s="96">
        <v>0</v>
      </c>
      <c r="L68" s="96">
        <v>61</v>
      </c>
    </row>
    <row r="69" spans="1:12" x14ac:dyDescent="0.3">
      <c r="A69" s="95" t="s">
        <v>165</v>
      </c>
      <c r="B69" s="96">
        <v>3272418</v>
      </c>
      <c r="C69" s="95" t="s">
        <v>235</v>
      </c>
      <c r="D69" s="96">
        <v>1</v>
      </c>
      <c r="E69" s="96"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1</v>
      </c>
    </row>
    <row r="70" spans="1:12" x14ac:dyDescent="0.3">
      <c r="A70" s="95" t="s">
        <v>165</v>
      </c>
      <c r="B70" s="96">
        <v>3272418</v>
      </c>
      <c r="C70" s="95" t="s">
        <v>216</v>
      </c>
      <c r="D70" s="96">
        <v>-178</v>
      </c>
      <c r="E70" s="96">
        <v>80</v>
      </c>
      <c r="F70" s="96">
        <v>0</v>
      </c>
      <c r="G70" s="96">
        <v>99</v>
      </c>
      <c r="H70" s="96">
        <v>0</v>
      </c>
      <c r="I70" s="96">
        <v>0</v>
      </c>
      <c r="J70" s="96">
        <v>0</v>
      </c>
      <c r="K70" s="96">
        <v>0</v>
      </c>
      <c r="L70" s="96">
        <v>-197</v>
      </c>
    </row>
    <row r="71" spans="1:12" x14ac:dyDescent="0.3">
      <c r="A71" s="95" t="s">
        <v>165</v>
      </c>
      <c r="B71" s="96">
        <v>3272418</v>
      </c>
      <c r="C71" s="95" t="s">
        <v>217</v>
      </c>
      <c r="D71" s="96">
        <v>45</v>
      </c>
      <c r="E71" s="96">
        <v>250</v>
      </c>
      <c r="F71" s="96">
        <v>0</v>
      </c>
      <c r="G71" s="96">
        <v>113</v>
      </c>
      <c r="H71" s="96">
        <v>0</v>
      </c>
      <c r="I71" s="96">
        <v>0</v>
      </c>
      <c r="J71" s="96">
        <v>0</v>
      </c>
      <c r="K71" s="96">
        <v>0</v>
      </c>
      <c r="L71" s="96">
        <v>182</v>
      </c>
    </row>
    <row r="72" spans="1:12" x14ac:dyDescent="0.3">
      <c r="A72" s="95" t="s">
        <v>165</v>
      </c>
      <c r="B72" s="96">
        <v>3272418</v>
      </c>
      <c r="C72" s="95" t="s">
        <v>218</v>
      </c>
      <c r="D72" s="96">
        <v>148</v>
      </c>
      <c r="E72" s="96">
        <v>0</v>
      </c>
      <c r="F72" s="96">
        <v>0</v>
      </c>
      <c r="G72" s="96">
        <v>39</v>
      </c>
      <c r="H72" s="96">
        <v>0</v>
      </c>
      <c r="I72" s="96">
        <v>0</v>
      </c>
      <c r="J72" s="96">
        <v>0</v>
      </c>
      <c r="K72" s="96">
        <v>0</v>
      </c>
      <c r="L72" s="96">
        <v>109</v>
      </c>
    </row>
    <row r="73" spans="1:12" x14ac:dyDescent="0.3">
      <c r="A73" s="95" t="s">
        <v>165</v>
      </c>
      <c r="B73" s="96">
        <v>3272418</v>
      </c>
      <c r="C73" s="95" t="s">
        <v>219</v>
      </c>
      <c r="D73" s="96">
        <v>-6</v>
      </c>
      <c r="E73" s="96">
        <v>240</v>
      </c>
      <c r="F73" s="96">
        <v>100</v>
      </c>
      <c r="G73" s="96">
        <v>142</v>
      </c>
      <c r="H73" s="96">
        <v>0</v>
      </c>
      <c r="I73" s="96">
        <v>0</v>
      </c>
      <c r="J73" s="96">
        <v>0</v>
      </c>
      <c r="K73" s="96">
        <v>0</v>
      </c>
      <c r="L73" s="96">
        <v>-8</v>
      </c>
    </row>
    <row r="74" spans="1:12" x14ac:dyDescent="0.3">
      <c r="A74" s="95" t="s">
        <v>165</v>
      </c>
      <c r="B74" s="96">
        <v>3272418</v>
      </c>
      <c r="C74" s="95" t="s">
        <v>220</v>
      </c>
      <c r="D74" s="96">
        <v>-8</v>
      </c>
      <c r="E74" s="96">
        <v>300</v>
      </c>
      <c r="F74" s="96">
        <v>160</v>
      </c>
      <c r="G74" s="96">
        <v>171</v>
      </c>
      <c r="H74" s="96">
        <v>0</v>
      </c>
      <c r="I74" s="96">
        <v>0</v>
      </c>
      <c r="J74" s="96">
        <v>0</v>
      </c>
      <c r="K74" s="96">
        <v>0</v>
      </c>
      <c r="L74" s="96">
        <v>-39</v>
      </c>
    </row>
    <row r="75" spans="1:12" x14ac:dyDescent="0.3">
      <c r="A75" s="95" t="s">
        <v>165</v>
      </c>
      <c r="B75" s="96">
        <v>3272418</v>
      </c>
      <c r="C75" s="95" t="s">
        <v>221</v>
      </c>
      <c r="D75" s="96">
        <v>-5</v>
      </c>
      <c r="E75" s="96">
        <v>360</v>
      </c>
      <c r="F75" s="96">
        <v>200</v>
      </c>
      <c r="G75" s="96">
        <v>300</v>
      </c>
      <c r="H75" s="96">
        <v>0</v>
      </c>
      <c r="I75" s="96">
        <v>0</v>
      </c>
      <c r="J75" s="96">
        <v>0</v>
      </c>
      <c r="K75" s="96">
        <v>0</v>
      </c>
      <c r="L75" s="96">
        <v>-145</v>
      </c>
    </row>
    <row r="76" spans="1:12" x14ac:dyDescent="0.3">
      <c r="A76" s="95" t="s">
        <v>165</v>
      </c>
      <c r="B76" s="96">
        <v>3272418</v>
      </c>
      <c r="C76" s="95" t="s">
        <v>222</v>
      </c>
      <c r="D76" s="96">
        <v>50</v>
      </c>
      <c r="E76" s="96">
        <v>200</v>
      </c>
      <c r="F76" s="96">
        <v>150</v>
      </c>
      <c r="G76" s="96">
        <v>208</v>
      </c>
      <c r="H76" s="96">
        <v>50</v>
      </c>
      <c r="I76" s="96">
        <v>0</v>
      </c>
      <c r="J76" s="96">
        <v>0</v>
      </c>
      <c r="K76" s="96">
        <v>0</v>
      </c>
      <c r="L76" s="96">
        <v>-58</v>
      </c>
    </row>
    <row r="77" spans="1:12" x14ac:dyDescent="0.3">
      <c r="A77" s="95" t="s">
        <v>165</v>
      </c>
      <c r="B77" s="96">
        <v>3272418</v>
      </c>
      <c r="C77" s="95" t="s">
        <v>223</v>
      </c>
      <c r="D77" s="96">
        <v>20</v>
      </c>
      <c r="E77" s="96">
        <v>0</v>
      </c>
      <c r="F77" s="96">
        <v>0</v>
      </c>
      <c r="G77" s="96">
        <v>15</v>
      </c>
      <c r="H77" s="96">
        <v>0</v>
      </c>
      <c r="I77" s="96">
        <v>0</v>
      </c>
      <c r="J77" s="96">
        <v>0</v>
      </c>
      <c r="K77" s="96">
        <v>0</v>
      </c>
      <c r="L77" s="96">
        <v>5</v>
      </c>
    </row>
    <row r="78" spans="1:12" x14ac:dyDescent="0.3">
      <c r="A78" s="95" t="s">
        <v>165</v>
      </c>
      <c r="B78" s="96">
        <v>3272418</v>
      </c>
      <c r="C78" s="95" t="s">
        <v>224</v>
      </c>
      <c r="D78" s="96">
        <v>18</v>
      </c>
      <c r="E78" s="96">
        <v>20</v>
      </c>
      <c r="F78" s="96">
        <v>0</v>
      </c>
      <c r="G78" s="96">
        <v>34</v>
      </c>
      <c r="H78" s="96">
        <v>0</v>
      </c>
      <c r="I78" s="96">
        <v>0</v>
      </c>
      <c r="J78" s="96">
        <v>0</v>
      </c>
      <c r="K78" s="96">
        <v>0</v>
      </c>
      <c r="L78" s="96">
        <v>4</v>
      </c>
    </row>
    <row r="79" spans="1:12" x14ac:dyDescent="0.3">
      <c r="A79" s="95" t="s">
        <v>165</v>
      </c>
      <c r="B79" s="96">
        <v>3272418</v>
      </c>
      <c r="C79" s="95" t="s">
        <v>225</v>
      </c>
      <c r="D79" s="96">
        <v>-174</v>
      </c>
      <c r="E79" s="96">
        <v>1410</v>
      </c>
      <c r="F79" s="96">
        <v>50</v>
      </c>
      <c r="G79" s="96">
        <v>1825</v>
      </c>
      <c r="H79" s="96">
        <v>0</v>
      </c>
      <c r="I79" s="96">
        <v>0</v>
      </c>
      <c r="J79" s="96">
        <v>0</v>
      </c>
      <c r="K79" s="96">
        <v>0</v>
      </c>
      <c r="L79" s="96">
        <v>-639</v>
      </c>
    </row>
    <row r="80" spans="1:12" x14ac:dyDescent="0.3">
      <c r="A80" s="95" t="s">
        <v>165</v>
      </c>
      <c r="B80" s="96">
        <v>3272418</v>
      </c>
      <c r="C80" s="95" t="s">
        <v>226</v>
      </c>
      <c r="D80" s="96">
        <v>-17</v>
      </c>
      <c r="E80" s="96">
        <v>3580</v>
      </c>
      <c r="F80" s="96">
        <v>40</v>
      </c>
      <c r="G80" s="96">
        <v>3877</v>
      </c>
      <c r="H80" s="96">
        <v>0</v>
      </c>
      <c r="I80" s="96">
        <v>0</v>
      </c>
      <c r="J80" s="96">
        <v>0</v>
      </c>
      <c r="K80" s="96">
        <v>0</v>
      </c>
      <c r="L80" s="96">
        <v>-354</v>
      </c>
    </row>
    <row r="81" spans="1:12" x14ac:dyDescent="0.3">
      <c r="A81" s="95" t="s">
        <v>165</v>
      </c>
      <c r="B81" s="96">
        <v>3272418</v>
      </c>
      <c r="C81" s="95" t="s">
        <v>227</v>
      </c>
      <c r="D81" s="96">
        <v>-1354</v>
      </c>
      <c r="E81" s="96">
        <v>9240</v>
      </c>
      <c r="F81" s="96">
        <v>240</v>
      </c>
      <c r="G81" s="96">
        <v>8970</v>
      </c>
      <c r="H81" s="96">
        <v>0</v>
      </c>
      <c r="I81" s="96">
        <v>0</v>
      </c>
      <c r="J81" s="96">
        <v>0</v>
      </c>
      <c r="K81" s="96">
        <v>0</v>
      </c>
      <c r="L81" s="96">
        <v>-1324</v>
      </c>
    </row>
    <row r="82" spans="1:12" x14ac:dyDescent="0.3">
      <c r="A82" s="95" t="s">
        <v>165</v>
      </c>
      <c r="B82" s="96">
        <v>3272418</v>
      </c>
      <c r="C82" s="95" t="s">
        <v>228</v>
      </c>
      <c r="D82" s="96">
        <v>-1661</v>
      </c>
      <c r="E82" s="96">
        <v>8800</v>
      </c>
      <c r="F82" s="96">
        <v>2550</v>
      </c>
      <c r="G82" s="96">
        <v>6229</v>
      </c>
      <c r="H82" s="96">
        <v>2</v>
      </c>
      <c r="I82" s="96">
        <v>0</v>
      </c>
      <c r="J82" s="96">
        <v>0</v>
      </c>
      <c r="K82" s="96">
        <v>0</v>
      </c>
      <c r="L82" s="96">
        <v>-1638</v>
      </c>
    </row>
    <row r="83" spans="1:12" x14ac:dyDescent="0.3">
      <c r="A83" s="95" t="s">
        <v>165</v>
      </c>
      <c r="B83" s="96">
        <v>3272418</v>
      </c>
      <c r="C83" s="95" t="s">
        <v>229</v>
      </c>
      <c r="D83" s="96">
        <v>24</v>
      </c>
      <c r="E83" s="96">
        <v>250</v>
      </c>
      <c r="F83" s="96">
        <v>0</v>
      </c>
      <c r="G83" s="96">
        <v>240</v>
      </c>
      <c r="H83" s="96">
        <v>20</v>
      </c>
      <c r="I83" s="96">
        <v>0</v>
      </c>
      <c r="J83" s="96">
        <v>0</v>
      </c>
      <c r="K83" s="96">
        <v>0</v>
      </c>
      <c r="L83" s="96">
        <v>54</v>
      </c>
    </row>
    <row r="84" spans="1:12" x14ac:dyDescent="0.3">
      <c r="A84" s="95" t="s">
        <v>165</v>
      </c>
      <c r="B84" s="96">
        <v>3272418</v>
      </c>
      <c r="C84" s="95" t="s">
        <v>230</v>
      </c>
      <c r="D84" s="96">
        <v>20</v>
      </c>
      <c r="E84" s="96">
        <v>20</v>
      </c>
      <c r="F84" s="96">
        <v>0</v>
      </c>
      <c r="G84" s="96">
        <v>27</v>
      </c>
      <c r="H84" s="96">
        <v>0</v>
      </c>
      <c r="I84" s="96">
        <v>0</v>
      </c>
      <c r="J84" s="96">
        <v>0</v>
      </c>
      <c r="K84" s="96">
        <v>0</v>
      </c>
      <c r="L84" s="96">
        <v>13</v>
      </c>
    </row>
    <row r="85" spans="1:12" x14ac:dyDescent="0.3">
      <c r="A85" s="97" t="s">
        <v>231</v>
      </c>
      <c r="B85" s="95"/>
      <c r="C85" s="95"/>
      <c r="D85" s="96">
        <v>-2468</v>
      </c>
      <c r="E85" s="96">
        <v>49642</v>
      </c>
      <c r="F85" s="96">
        <v>6253</v>
      </c>
      <c r="G85" s="96">
        <v>44114</v>
      </c>
      <c r="H85" s="96">
        <v>372</v>
      </c>
      <c r="I85" s="96">
        <v>0</v>
      </c>
      <c r="J85" s="96">
        <v>0</v>
      </c>
      <c r="K85" s="96">
        <v>0</v>
      </c>
      <c r="L85" s="96">
        <v>-2821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9"/>
  <sheetViews>
    <sheetView workbookViewId="0">
      <selection activeCell="C1" sqref="C1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56</v>
      </c>
      <c r="B1">
        <f>VLOOKUP(A1,'[2]Opration TeamMember_ItemMaster_'!$B$9:$E$991,4,0)</f>
        <v>13</v>
      </c>
      <c r="C1">
        <v>64</v>
      </c>
    </row>
    <row r="2" spans="1:3" x14ac:dyDescent="0.3">
      <c r="A2" t="s">
        <v>57</v>
      </c>
      <c r="B2">
        <f>VLOOKUP(A2,'[2]Opration TeamMember_ItemMaster_'!$B$9:$E$991,4,0)</f>
        <v>14</v>
      </c>
      <c r="C2">
        <v>6</v>
      </c>
    </row>
    <row r="3" spans="1:3" x14ac:dyDescent="0.3">
      <c r="A3" t="s">
        <v>58</v>
      </c>
      <c r="B3">
        <f>VLOOKUP(A3,'[2]Opration TeamMember_ItemMaster_'!$B$9:$E$991,4,0)</f>
        <v>15</v>
      </c>
      <c r="C3">
        <v>45</v>
      </c>
    </row>
    <row r="4" spans="1:3" x14ac:dyDescent="0.3">
      <c r="A4" t="s">
        <v>44</v>
      </c>
      <c r="B4" s="93">
        <f>VLOOKUP(A4,'[2]Opration TeamMember_ItemMaster_'!$B$9:$E$991,4,0)</f>
        <v>16</v>
      </c>
      <c r="C4">
        <v>384</v>
      </c>
    </row>
    <row r="5" spans="1:3" x14ac:dyDescent="0.3">
      <c r="A5" t="s">
        <v>166</v>
      </c>
      <c r="B5" s="93">
        <f>VLOOKUP(A5,'[2]Opration TeamMember_ItemMaster_'!$B$9:$E$991,4,0)</f>
        <v>19</v>
      </c>
      <c r="C5">
        <v>-19</v>
      </c>
    </row>
    <row r="6" spans="1:3" x14ac:dyDescent="0.3">
      <c r="A6" t="s">
        <v>167</v>
      </c>
      <c r="B6" s="93">
        <f>VLOOKUP(A6,'[2]Opration TeamMember_ItemMaster_'!$B$9:$E$991,4,0)</f>
        <v>20</v>
      </c>
      <c r="C6">
        <v>-8</v>
      </c>
    </row>
    <row r="7" spans="1:3" x14ac:dyDescent="0.3">
      <c r="A7" t="s">
        <v>168</v>
      </c>
      <c r="B7" s="93">
        <f>VLOOKUP(A7,'[2]Opration TeamMember_ItemMaster_'!$B$9:$E$991,4,0)</f>
        <v>23</v>
      </c>
      <c r="C7">
        <v>6</v>
      </c>
    </row>
    <row r="8" spans="1:3" x14ac:dyDescent="0.3">
      <c r="A8" t="s">
        <v>169</v>
      </c>
      <c r="B8" s="93">
        <f>VLOOKUP(A8,'[2]Opration TeamMember_ItemMaster_'!$B$9:$E$991,4,0)</f>
        <v>29</v>
      </c>
      <c r="C8">
        <v>15</v>
      </c>
    </row>
    <row r="9" spans="1:3" x14ac:dyDescent="0.3">
      <c r="A9" t="s">
        <v>170</v>
      </c>
      <c r="B9" s="93">
        <f>VLOOKUP(A9,'[2]Opration TeamMember_ItemMaster_'!$B$9:$E$991,4,0)</f>
        <v>30</v>
      </c>
      <c r="C9">
        <v>50</v>
      </c>
    </row>
    <row r="10" spans="1:3" x14ac:dyDescent="0.3">
      <c r="A10" t="s">
        <v>171</v>
      </c>
      <c r="B10" s="93">
        <f>VLOOKUP(A10,'[2]Opration TeamMember_ItemMaster_'!$B$9:$E$991,4,0)</f>
        <v>31</v>
      </c>
      <c r="C10">
        <v>-4</v>
      </c>
    </row>
    <row r="11" spans="1:3" x14ac:dyDescent="0.3">
      <c r="A11" t="s">
        <v>172</v>
      </c>
      <c r="B11" s="93">
        <f>VLOOKUP(A11,'[2]Opration TeamMember_ItemMaster_'!$B$9:$E$991,4,0)</f>
        <v>33</v>
      </c>
      <c r="C11">
        <v>12</v>
      </c>
    </row>
    <row r="12" spans="1:3" x14ac:dyDescent="0.3">
      <c r="A12" t="s">
        <v>173</v>
      </c>
      <c r="B12" s="93">
        <f>VLOOKUP(A12,'[2]Opration TeamMember_ItemMaster_'!$B$9:$E$991,4,0)</f>
        <v>34</v>
      </c>
      <c r="C12">
        <v>4</v>
      </c>
    </row>
    <row r="13" spans="1:3" x14ac:dyDescent="0.3">
      <c r="A13" t="s">
        <v>174</v>
      </c>
      <c r="B13" s="93">
        <f>VLOOKUP(A13,'[2]Opration TeamMember_ItemMaster_'!$B$9:$E$991,4,0)</f>
        <v>35</v>
      </c>
      <c r="C13">
        <v>26</v>
      </c>
    </row>
    <row r="14" spans="1:3" x14ac:dyDescent="0.3">
      <c r="A14" t="s">
        <v>175</v>
      </c>
      <c r="B14" s="93">
        <f>VLOOKUP(A14,'[2]Opration TeamMember_ItemMaster_'!$B$9:$E$991,4,0)</f>
        <v>42</v>
      </c>
      <c r="C14">
        <v>22</v>
      </c>
    </row>
    <row r="15" spans="1:3" x14ac:dyDescent="0.3">
      <c r="A15" t="s">
        <v>176</v>
      </c>
      <c r="B15" s="93">
        <f>VLOOKUP(A15,'[2]Opration TeamMember_ItemMaster_'!$B$9:$E$991,4,0)</f>
        <v>59</v>
      </c>
      <c r="C15">
        <v>-858</v>
      </c>
    </row>
    <row r="16" spans="1:3" x14ac:dyDescent="0.3">
      <c r="A16" t="s">
        <v>177</v>
      </c>
      <c r="B16" s="93">
        <f>VLOOKUP(A16,'[2]Opration TeamMember_ItemMaster_'!$B$9:$E$991,4,0)</f>
        <v>78</v>
      </c>
      <c r="C16">
        <v>-357</v>
      </c>
    </row>
    <row r="17" spans="1:3" x14ac:dyDescent="0.3">
      <c r="A17" t="s">
        <v>178</v>
      </c>
      <c r="B17" s="93">
        <f>VLOOKUP(A17,'[2]Opration TeamMember_ItemMaster_'!$B$9:$E$991,4,0)</f>
        <v>103</v>
      </c>
      <c r="C17">
        <v>15</v>
      </c>
    </row>
    <row r="18" spans="1:3" x14ac:dyDescent="0.3">
      <c r="A18" t="s">
        <v>179</v>
      </c>
      <c r="B18" s="93">
        <f>VLOOKUP(A18,'[2]Opration TeamMember_ItemMaster_'!$B$9:$E$991,4,0)</f>
        <v>112</v>
      </c>
      <c r="C18">
        <v>275</v>
      </c>
    </row>
    <row r="19" spans="1:3" x14ac:dyDescent="0.3">
      <c r="A19" t="s">
        <v>180</v>
      </c>
      <c r="B19" s="93">
        <f>VLOOKUP(A19,'[2]Opration TeamMember_ItemMaster_'!$B$9:$E$991,4,0)</f>
        <v>114</v>
      </c>
      <c r="C19">
        <v>37</v>
      </c>
    </row>
    <row r="20" spans="1:3" x14ac:dyDescent="0.3">
      <c r="A20" t="s">
        <v>181</v>
      </c>
      <c r="B20" s="93">
        <f>VLOOKUP(A20,'[2]Opration TeamMember_ItemMaster_'!$B$9:$E$991,4,0)</f>
        <v>115</v>
      </c>
      <c r="C20">
        <v>1</v>
      </c>
    </row>
    <row r="21" spans="1:3" x14ac:dyDescent="0.3">
      <c r="A21" t="s">
        <v>182</v>
      </c>
      <c r="B21" s="93">
        <f>VLOOKUP(A21,'[2]Opration TeamMember_ItemMaster_'!$B$9:$E$991,4,0)</f>
        <v>116</v>
      </c>
      <c r="C21">
        <v>94</v>
      </c>
    </row>
    <row r="22" spans="1:3" x14ac:dyDescent="0.3">
      <c r="A22" t="s">
        <v>183</v>
      </c>
      <c r="B22" s="93">
        <f>VLOOKUP(A22,'[2]Opration TeamMember_ItemMaster_'!$B$9:$E$991,4,0)</f>
        <v>138</v>
      </c>
      <c r="C22">
        <v>57</v>
      </c>
    </row>
    <row r="23" spans="1:3" x14ac:dyDescent="0.3">
      <c r="A23" t="s">
        <v>184</v>
      </c>
      <c r="B23" s="93">
        <f>VLOOKUP(A23,'[2]Opration TeamMember_ItemMaster_'!$B$9:$E$991,4,0)</f>
        <v>144</v>
      </c>
      <c r="C23">
        <v>511</v>
      </c>
    </row>
    <row r="24" spans="1:3" x14ac:dyDescent="0.3">
      <c r="A24" t="s">
        <v>185</v>
      </c>
      <c r="B24" s="93">
        <f>VLOOKUP(A24,'[2]Opration TeamMember_ItemMaster_'!$B$9:$E$991,4,0)</f>
        <v>145</v>
      </c>
      <c r="C24">
        <v>-52</v>
      </c>
    </row>
    <row r="25" spans="1:3" x14ac:dyDescent="0.3">
      <c r="A25" t="s">
        <v>186</v>
      </c>
      <c r="B25" s="93">
        <f>VLOOKUP(A25,'[2]Opration TeamMember_ItemMaster_'!$B$9:$E$991,4,0)</f>
        <v>146</v>
      </c>
      <c r="C25">
        <v>-13</v>
      </c>
    </row>
    <row r="26" spans="1:3" x14ac:dyDescent="0.3">
      <c r="A26" t="s">
        <v>187</v>
      </c>
      <c r="B26" s="93">
        <f>VLOOKUP(A26,'[2]Opration TeamMember_ItemMaster_'!$B$9:$E$991,4,0)</f>
        <v>148</v>
      </c>
      <c r="C26">
        <v>14</v>
      </c>
    </row>
    <row r="27" spans="1:3" x14ac:dyDescent="0.3">
      <c r="A27" t="s">
        <v>188</v>
      </c>
      <c r="B27" s="93">
        <f>VLOOKUP(A27,'[2]Opration TeamMember_ItemMaster_'!$B$9:$E$991,4,0)</f>
        <v>155</v>
      </c>
      <c r="C27">
        <v>-1</v>
      </c>
    </row>
    <row r="28" spans="1:3" x14ac:dyDescent="0.3">
      <c r="A28" t="s">
        <v>189</v>
      </c>
      <c r="B28" s="93">
        <f>VLOOKUP(A28,'[2]Opration TeamMember_ItemMaster_'!$B$9:$E$991,4,0)</f>
        <v>162</v>
      </c>
      <c r="C28">
        <v>9</v>
      </c>
    </row>
    <row r="29" spans="1:3" x14ac:dyDescent="0.3">
      <c r="A29" t="s">
        <v>190</v>
      </c>
      <c r="B29" s="93">
        <f>VLOOKUP(A29,'[2]Opration TeamMember_ItemMaster_'!$B$9:$E$991,4,0)</f>
        <v>163</v>
      </c>
      <c r="C29">
        <v>-1</v>
      </c>
    </row>
    <row r="30" spans="1:3" x14ac:dyDescent="0.3">
      <c r="A30" t="s">
        <v>191</v>
      </c>
      <c r="B30" s="93">
        <f>VLOOKUP(A30,'[2]Opration TeamMember_ItemMaster_'!$B$9:$E$991,4,0)</f>
        <v>164</v>
      </c>
      <c r="C30">
        <v>5</v>
      </c>
    </row>
    <row r="31" spans="1:3" x14ac:dyDescent="0.3">
      <c r="A31" t="s">
        <v>192</v>
      </c>
      <c r="B31" s="93">
        <f>VLOOKUP(A31,'[2]Opration TeamMember_ItemMaster_'!$B$9:$E$991,4,0)</f>
        <v>165</v>
      </c>
      <c r="C31">
        <v>8</v>
      </c>
    </row>
    <row r="32" spans="1:3" x14ac:dyDescent="0.3">
      <c r="A32" t="s">
        <v>193</v>
      </c>
      <c r="B32" s="93">
        <f>VLOOKUP(A32,'[2]Opration TeamMember_ItemMaster_'!$B$9:$E$991,4,0)</f>
        <v>175</v>
      </c>
      <c r="C32">
        <v>150</v>
      </c>
    </row>
    <row r="33" spans="1:3" x14ac:dyDescent="0.3">
      <c r="A33" t="s">
        <v>194</v>
      </c>
      <c r="B33" s="93">
        <f>VLOOKUP(A33,'[2]Opration TeamMember_ItemMaster_'!$B$9:$E$991,4,0)</f>
        <v>177</v>
      </c>
      <c r="C33">
        <v>-39</v>
      </c>
    </row>
    <row r="34" spans="1:3" x14ac:dyDescent="0.3">
      <c r="A34" t="s">
        <v>195</v>
      </c>
      <c r="B34" s="93">
        <f>VLOOKUP(A34,'[2]Opration TeamMember_ItemMaster_'!$B$9:$E$991,4,0)</f>
        <v>178</v>
      </c>
      <c r="C34">
        <v>-70</v>
      </c>
    </row>
    <row r="35" spans="1:3" x14ac:dyDescent="0.3">
      <c r="A35" t="s">
        <v>196</v>
      </c>
      <c r="B35" s="93">
        <f>VLOOKUP(A35,'[2]Opration TeamMember_ItemMaster_'!$B$9:$E$991,4,0)</f>
        <v>179</v>
      </c>
      <c r="C35">
        <v>-38</v>
      </c>
    </row>
    <row r="36" spans="1:3" x14ac:dyDescent="0.3">
      <c r="A36" t="s">
        <v>197</v>
      </c>
      <c r="B36" s="93">
        <f>VLOOKUP(A36,'[2]Opration TeamMember_ItemMaster_'!$B$9:$E$991,4,0)</f>
        <v>182</v>
      </c>
      <c r="C36">
        <v>5</v>
      </c>
    </row>
    <row r="37" spans="1:3" x14ac:dyDescent="0.3">
      <c r="A37" t="s">
        <v>198</v>
      </c>
      <c r="B37" s="93">
        <f>VLOOKUP(A37,'[2]Opration TeamMember_ItemMaster_'!$B$9:$E$991,4,0)</f>
        <v>212</v>
      </c>
      <c r="C37">
        <v>3</v>
      </c>
    </row>
    <row r="38" spans="1:3" x14ac:dyDescent="0.3">
      <c r="A38" t="s">
        <v>199</v>
      </c>
      <c r="B38" s="93">
        <f>VLOOKUP(A38,'[2]Opration TeamMember_ItemMaster_'!$B$9:$E$991,4,0)</f>
        <v>228</v>
      </c>
      <c r="C38">
        <v>30</v>
      </c>
    </row>
    <row r="39" spans="1:3" x14ac:dyDescent="0.3">
      <c r="A39" t="s">
        <v>200</v>
      </c>
      <c r="B39" s="93">
        <f>VLOOKUP(A39,'[2]Opration TeamMember_ItemMaster_'!$B$9:$E$991,4,0)</f>
        <v>290</v>
      </c>
      <c r="C39">
        <v>3</v>
      </c>
    </row>
    <row r="40" spans="1:3" x14ac:dyDescent="0.3">
      <c r="A40" t="s">
        <v>201</v>
      </c>
      <c r="B40" s="93">
        <f>VLOOKUP(A40,'[2]Opration TeamMember_ItemMaster_'!$B$9:$E$991,4,0)</f>
        <v>291</v>
      </c>
      <c r="C40">
        <v>104</v>
      </c>
    </row>
    <row r="41" spans="1:3" x14ac:dyDescent="0.3">
      <c r="A41" t="s">
        <v>202</v>
      </c>
      <c r="B41" s="93">
        <f>VLOOKUP(A41,'[2]Opration TeamMember_ItemMaster_'!$B$9:$E$991,4,0)</f>
        <v>292</v>
      </c>
      <c r="C41">
        <v>0</v>
      </c>
    </row>
    <row r="42" spans="1:3" x14ac:dyDescent="0.3">
      <c r="A42" t="s">
        <v>203</v>
      </c>
      <c r="B42" s="93">
        <f>VLOOKUP(A42,'[2]Opration TeamMember_ItemMaster_'!$B$9:$E$991,4,0)</f>
        <v>293</v>
      </c>
      <c r="C42">
        <v>-38</v>
      </c>
    </row>
    <row r="43" spans="1:3" x14ac:dyDescent="0.3">
      <c r="A43" t="s">
        <v>204</v>
      </c>
      <c r="B43" s="93">
        <f>VLOOKUP(A43,'[2]Opration TeamMember_ItemMaster_'!$B$9:$E$991,4,0)</f>
        <v>294</v>
      </c>
      <c r="C43">
        <v>-1</v>
      </c>
    </row>
    <row r="44" spans="1:3" x14ac:dyDescent="0.3">
      <c r="A44" t="s">
        <v>205</v>
      </c>
      <c r="B44" s="93">
        <f>VLOOKUP(A44,'[2]Opration TeamMember_ItemMaster_'!$B$9:$E$991,4,0)</f>
        <v>296</v>
      </c>
      <c r="C44">
        <v>3</v>
      </c>
    </row>
    <row r="45" spans="1:3" x14ac:dyDescent="0.3">
      <c r="A45" t="s">
        <v>206</v>
      </c>
      <c r="B45" s="93">
        <f>VLOOKUP(A45,'[2]Opration TeamMember_ItemMaster_'!$B$9:$E$991,4,0)</f>
        <v>297</v>
      </c>
      <c r="C45">
        <v>27</v>
      </c>
    </row>
    <row r="46" spans="1:3" x14ac:dyDescent="0.3">
      <c r="A46" t="s">
        <v>207</v>
      </c>
      <c r="B46" s="93">
        <f>VLOOKUP(A46,'[2]Opration TeamMember_ItemMaster_'!$B$9:$E$991,4,0)</f>
        <v>299</v>
      </c>
      <c r="C46">
        <v>38</v>
      </c>
    </row>
    <row r="47" spans="1:3" x14ac:dyDescent="0.3">
      <c r="A47" t="s">
        <v>208</v>
      </c>
      <c r="B47" s="93">
        <f>VLOOKUP(A47,'[2]Opration TeamMember_ItemMaster_'!$B$9:$E$991,4,0)</f>
        <v>300</v>
      </c>
      <c r="C47">
        <v>43</v>
      </c>
    </row>
    <row r="48" spans="1:3" x14ac:dyDescent="0.3">
      <c r="A48" t="s">
        <v>209</v>
      </c>
      <c r="B48" s="93">
        <f>VLOOKUP(A48,'[2]Opration TeamMember_ItemMaster_'!$B$9:$E$991,4,0)</f>
        <v>306</v>
      </c>
      <c r="C48">
        <v>48</v>
      </c>
    </row>
    <row r="49" spans="1:3" x14ac:dyDescent="0.3">
      <c r="A49" t="s">
        <v>210</v>
      </c>
      <c r="B49" s="93">
        <f>VLOOKUP(A49,'[2]Opration TeamMember_ItemMaster_'!$B$9:$E$991,4,0)</f>
        <v>307</v>
      </c>
      <c r="C49">
        <v>24</v>
      </c>
    </row>
    <row r="50" spans="1:3" x14ac:dyDescent="0.3">
      <c r="A50" t="s">
        <v>211</v>
      </c>
      <c r="B50" s="93">
        <f>VLOOKUP(A50,'[2]Opration TeamMember_ItemMaster_'!$B$9:$E$991,4,0)</f>
        <v>323</v>
      </c>
      <c r="C50">
        <v>41</v>
      </c>
    </row>
    <row r="51" spans="1:3" x14ac:dyDescent="0.3">
      <c r="A51" t="s">
        <v>212</v>
      </c>
      <c r="B51" s="93">
        <f>VLOOKUP(A51,'[2]Opration TeamMember_ItemMaster_'!$B$9:$E$991,4,0)</f>
        <v>324</v>
      </c>
      <c r="C51">
        <v>5</v>
      </c>
    </row>
    <row r="52" spans="1:3" x14ac:dyDescent="0.3">
      <c r="A52" t="s">
        <v>213</v>
      </c>
      <c r="B52" s="93">
        <f>VLOOKUP(A52,'[2]Opration TeamMember_ItemMaster_'!$B$9:$E$991,4,0)</f>
        <v>325</v>
      </c>
      <c r="C52">
        <v>49</v>
      </c>
    </row>
    <row r="53" spans="1:3" x14ac:dyDescent="0.3">
      <c r="A53" t="s">
        <v>214</v>
      </c>
      <c r="B53" s="93">
        <f>VLOOKUP(A53,'[2]Opration TeamMember_ItemMaster_'!$B$9:$E$991,4,0)</f>
        <v>326</v>
      </c>
      <c r="C53">
        <v>43</v>
      </c>
    </row>
    <row r="54" spans="1:3" x14ac:dyDescent="0.3">
      <c r="A54" t="s">
        <v>215</v>
      </c>
      <c r="B54" s="93">
        <f>VLOOKUP(A54,'[2]Opration TeamMember_ItemMaster_'!$B$9:$E$991,4,0)</f>
        <v>327</v>
      </c>
      <c r="C54">
        <v>41</v>
      </c>
    </row>
    <row r="55" spans="1:3" x14ac:dyDescent="0.3">
      <c r="A55" t="s">
        <v>216</v>
      </c>
      <c r="B55" s="93">
        <f>VLOOKUP(A55,'[2]Opration TeamMember_ItemMaster_'!$B$9:$E$991,4,0)</f>
        <v>336</v>
      </c>
      <c r="C55">
        <v>-178</v>
      </c>
    </row>
    <row r="56" spans="1:3" x14ac:dyDescent="0.3">
      <c r="A56" t="s">
        <v>217</v>
      </c>
      <c r="B56" s="93">
        <f>VLOOKUP(A56,'[2]Opration TeamMember_ItemMaster_'!$B$9:$E$991,4,0)</f>
        <v>339</v>
      </c>
      <c r="C56">
        <v>45</v>
      </c>
    </row>
    <row r="57" spans="1:3" x14ac:dyDescent="0.3">
      <c r="A57" t="s">
        <v>218</v>
      </c>
      <c r="B57" s="93">
        <f>VLOOKUP(A57,'[2]Opration TeamMember_ItemMaster_'!$B$9:$E$991,4,0)</f>
        <v>353</v>
      </c>
      <c r="C57">
        <v>148</v>
      </c>
    </row>
    <row r="58" spans="1:3" x14ac:dyDescent="0.3">
      <c r="A58" t="s">
        <v>219</v>
      </c>
      <c r="B58" s="93">
        <f>VLOOKUP(A58,'[2]Opration TeamMember_ItemMaster_'!$B$9:$E$991,4,0)</f>
        <v>365</v>
      </c>
      <c r="C58">
        <v>-6</v>
      </c>
    </row>
    <row r="59" spans="1:3" x14ac:dyDescent="0.3">
      <c r="A59" t="s">
        <v>220</v>
      </c>
      <c r="B59" s="93">
        <f>VLOOKUP(A59,'[2]Opration TeamMember_ItemMaster_'!$B$9:$E$991,4,0)</f>
        <v>366</v>
      </c>
      <c r="C59">
        <v>-8</v>
      </c>
    </row>
    <row r="60" spans="1:3" x14ac:dyDescent="0.3">
      <c r="A60" t="s">
        <v>221</v>
      </c>
      <c r="B60" s="93">
        <f>VLOOKUP(A60,'[2]Opration TeamMember_ItemMaster_'!$B$9:$E$991,4,0)</f>
        <v>368</v>
      </c>
      <c r="C60">
        <v>-5</v>
      </c>
    </row>
    <row r="61" spans="1:3" x14ac:dyDescent="0.3">
      <c r="A61" t="s">
        <v>222</v>
      </c>
      <c r="B61" s="93">
        <f>VLOOKUP(A61,'[2]Opration TeamMember_ItemMaster_'!$B$9:$E$991,4,0)</f>
        <v>370</v>
      </c>
      <c r="C61">
        <v>50</v>
      </c>
    </row>
    <row r="62" spans="1:3" x14ac:dyDescent="0.3">
      <c r="A62" t="s">
        <v>223</v>
      </c>
      <c r="B62" s="93">
        <f>VLOOKUP(A62,'[2]Opration TeamMember_ItemMaster_'!$B$9:$E$991,4,0)</f>
        <v>373</v>
      </c>
      <c r="C62">
        <v>20</v>
      </c>
    </row>
    <row r="63" spans="1:3" x14ac:dyDescent="0.3">
      <c r="A63" t="s">
        <v>224</v>
      </c>
      <c r="B63" s="93">
        <f>VLOOKUP(A63,'[2]Opration TeamMember_ItemMaster_'!$B$9:$E$991,4,0)</f>
        <v>400</v>
      </c>
      <c r="C63">
        <v>18</v>
      </c>
    </row>
    <row r="64" spans="1:3" x14ac:dyDescent="0.3">
      <c r="A64" t="s">
        <v>225</v>
      </c>
      <c r="B64" s="93">
        <f>VLOOKUP(A64,'[2]Opration TeamMember_ItemMaster_'!$B$9:$E$991,4,0)</f>
        <v>403</v>
      </c>
      <c r="C64">
        <v>-174</v>
      </c>
    </row>
    <row r="65" spans="1:3" x14ac:dyDescent="0.3">
      <c r="A65" t="s">
        <v>226</v>
      </c>
      <c r="B65" s="93">
        <f>VLOOKUP(A65,'[2]Opration TeamMember_ItemMaster_'!$B$9:$E$991,4,0)</f>
        <v>404</v>
      </c>
      <c r="C65">
        <v>-17</v>
      </c>
    </row>
    <row r="66" spans="1:3" x14ac:dyDescent="0.3">
      <c r="A66" t="s">
        <v>227</v>
      </c>
      <c r="B66" s="93">
        <f>VLOOKUP(A66,'[2]Opration TeamMember_ItemMaster_'!$B$9:$E$991,4,0)</f>
        <v>405</v>
      </c>
      <c r="C66">
        <v>-1354</v>
      </c>
    </row>
    <row r="67" spans="1:3" x14ac:dyDescent="0.3">
      <c r="A67" t="s">
        <v>228</v>
      </c>
      <c r="B67" s="93">
        <f>VLOOKUP(A67,'[2]Opration TeamMember_ItemMaster_'!$B$9:$E$991,4,0)</f>
        <v>406</v>
      </c>
      <c r="C67">
        <v>-1661</v>
      </c>
    </row>
    <row r="68" spans="1:3" x14ac:dyDescent="0.3">
      <c r="A68" t="s">
        <v>229</v>
      </c>
      <c r="B68" s="93">
        <f>VLOOKUP(A68,'[2]Opration TeamMember_ItemMaster_'!$B$9:$E$991,4,0)</f>
        <v>928</v>
      </c>
      <c r="C68">
        <v>24</v>
      </c>
    </row>
    <row r="69" spans="1:3" x14ac:dyDescent="0.3">
      <c r="A69" t="s">
        <v>230</v>
      </c>
      <c r="B69" s="93">
        <f>VLOOKUP(A69,'[2]Opration TeamMember_ItemMaster_'!$B$9:$E$991,4,0)</f>
        <v>345</v>
      </c>
      <c r="C69">
        <v>20</v>
      </c>
    </row>
    <row r="70" spans="1:3" x14ac:dyDescent="0.3">
      <c r="A70" t="s">
        <v>233</v>
      </c>
      <c r="B70" s="93">
        <f>VLOOKUP(A70,'[2]Opration TeamMember_ItemMaster_'!$B$9:$E$991,4,0)</f>
        <v>221</v>
      </c>
      <c r="C70">
        <v>4</v>
      </c>
    </row>
    <row r="71" spans="1:3" x14ac:dyDescent="0.3">
      <c r="A71" t="s">
        <v>234</v>
      </c>
      <c r="B71" s="93">
        <f>VLOOKUP(A71,'[2]Opration TeamMember_ItemMaster_'!$B$9:$E$991,4,0)</f>
        <v>317</v>
      </c>
      <c r="C71">
        <v>-1</v>
      </c>
    </row>
    <row r="72" spans="1:3" x14ac:dyDescent="0.3">
      <c r="A72" t="s">
        <v>235</v>
      </c>
      <c r="B72" s="93">
        <f>VLOOKUP(A72,'[2]Opration TeamMember_ItemMaster_'!$B$9:$E$991,4,0)</f>
        <v>333</v>
      </c>
      <c r="C72">
        <v>1</v>
      </c>
    </row>
    <row r="73" spans="1:3" x14ac:dyDescent="0.3">
      <c r="A73" t="s">
        <v>236</v>
      </c>
      <c r="B73" s="93">
        <f>VLOOKUP(A73,'[2]Opration TeamMember_ItemMaster_'!$B$9:$E$991,4,0)</f>
        <v>154</v>
      </c>
      <c r="C73">
        <v>0</v>
      </c>
    </row>
    <row r="74" spans="1:3" x14ac:dyDescent="0.3">
      <c r="A74" t="s">
        <v>237</v>
      </c>
      <c r="B74" s="93">
        <f>VLOOKUP(A74,'[2]Opration TeamMember_ItemMaster_'!$B$9:$E$991,4,0)</f>
        <v>156</v>
      </c>
      <c r="C74">
        <v>297</v>
      </c>
    </row>
    <row r="75" spans="1:3" x14ac:dyDescent="0.3">
      <c r="A75" t="s">
        <v>238</v>
      </c>
      <c r="B75" s="93">
        <f>VLOOKUP(A75,'[2]Opration TeamMember_ItemMaster_'!$B$9:$E$991,4,0)</f>
        <v>396</v>
      </c>
      <c r="C75">
        <v>0</v>
      </c>
    </row>
    <row r="76" spans="1:3" x14ac:dyDescent="0.3">
      <c r="A76" t="s">
        <v>239</v>
      </c>
      <c r="B76" s="93">
        <f>VLOOKUP(A76,'[2]Opration TeamMember_ItemMaster_'!$B$9:$E$991,4,0)</f>
        <v>21</v>
      </c>
      <c r="C76">
        <v>-7</v>
      </c>
    </row>
    <row r="77" spans="1:3" x14ac:dyDescent="0.3">
      <c r="A77" t="s">
        <v>240</v>
      </c>
      <c r="B77" s="93">
        <f>VLOOKUP(A77,'[2]Opration TeamMember_ItemMaster_'!$B$9:$E$991,4,0)</f>
        <v>18</v>
      </c>
      <c r="C77">
        <v>0</v>
      </c>
    </row>
    <row r="78" spans="1:3" x14ac:dyDescent="0.3">
      <c r="A78" t="s">
        <v>241</v>
      </c>
      <c r="B78" s="93">
        <f>VLOOKUP(A78,'[2]Opration TeamMember_ItemMaster_'!$B$9:$E$991,4,0)</f>
        <v>22</v>
      </c>
      <c r="C78">
        <v>19</v>
      </c>
    </row>
    <row r="79" spans="1:3" x14ac:dyDescent="0.3">
      <c r="A79" t="s">
        <v>242</v>
      </c>
      <c r="B79" s="93">
        <f>VLOOKUP(A79,'[2]Opration TeamMember_ItemMaster_'!$B$9:$E$991,4,0)</f>
        <v>62</v>
      </c>
      <c r="C79">
        <v>-521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8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10.3320312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0.88671875" style="20" bestFit="1" customWidth="1"/>
    <col min="24" max="24" width="8.8867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3" t="s">
        <v>244</v>
      </c>
      <c r="C1" s="64"/>
      <c r="D1" s="64"/>
      <c r="E1" s="64"/>
      <c r="F1" s="64"/>
      <c r="G1" s="64"/>
      <c r="H1" s="64"/>
      <c r="I1" s="64"/>
      <c r="J1" s="65"/>
      <c r="K1" s="63" t="s">
        <v>245</v>
      </c>
      <c r="L1" s="64"/>
      <c r="M1" s="64"/>
      <c r="N1" s="64"/>
      <c r="O1" s="64"/>
      <c r="P1" s="64"/>
      <c r="Q1" s="64"/>
      <c r="R1" s="64"/>
      <c r="S1" s="65"/>
      <c r="T1" s="63" t="s">
        <v>13</v>
      </c>
      <c r="U1" s="64"/>
      <c r="V1" s="64"/>
      <c r="W1" s="64"/>
      <c r="X1" s="64"/>
      <c r="Y1" s="64"/>
      <c r="Z1" s="64"/>
      <c r="AA1" s="64"/>
      <c r="AB1" s="6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56</v>
      </c>
      <c r="B4" s="20">
        <v>64</v>
      </c>
      <c r="C4" s="20">
        <v>150</v>
      </c>
      <c r="D4" s="20">
        <v>0</v>
      </c>
      <c r="E4" s="20">
        <v>18</v>
      </c>
      <c r="F4" s="20">
        <v>0</v>
      </c>
      <c r="G4" s="20">
        <v>0</v>
      </c>
      <c r="H4" s="20">
        <v>0</v>
      </c>
      <c r="I4" s="20">
        <v>0</v>
      </c>
      <c r="J4" s="20">
        <v>196</v>
      </c>
      <c r="K4" s="27">
        <v>64</v>
      </c>
      <c r="L4" s="28">
        <v>150</v>
      </c>
      <c r="M4" s="28">
        <v>0</v>
      </c>
      <c r="N4" s="28">
        <v>18</v>
      </c>
      <c r="O4" s="28">
        <v>0</v>
      </c>
      <c r="P4" s="28">
        <v>0</v>
      </c>
      <c r="Q4" s="28">
        <v>0</v>
      </c>
      <c r="R4" s="28">
        <v>0</v>
      </c>
      <c r="S4" s="26">
        <v>196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57</v>
      </c>
      <c r="B5" s="20">
        <v>6</v>
      </c>
      <c r="C5" s="20">
        <v>30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36</v>
      </c>
      <c r="K5" s="27">
        <v>6</v>
      </c>
      <c r="L5" s="20">
        <v>30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36</v>
      </c>
      <c r="T5" s="20">
        <f t="shared" ref="T5:T68" si="1">B5-K5</f>
        <v>0</v>
      </c>
      <c r="U5" s="20">
        <f t="shared" ref="U5:U82" si="2">C5-L5</f>
        <v>0</v>
      </c>
      <c r="V5" s="20">
        <f t="shared" ref="V5:V82" si="3">D5-M5</f>
        <v>0</v>
      </c>
      <c r="W5" s="20">
        <f t="shared" ref="W5:W82" si="4">E5-N5</f>
        <v>0</v>
      </c>
      <c r="X5" s="20">
        <f t="shared" ref="X5:X82" si="5">F5-O5</f>
        <v>0</v>
      </c>
      <c r="Y5" s="20">
        <f t="shared" ref="Y5:Y82" si="6">G5-P5</f>
        <v>0</v>
      </c>
      <c r="Z5" s="20">
        <f t="shared" ref="Z5:Z82" si="7">H5-Q5</f>
        <v>0</v>
      </c>
      <c r="AA5" s="20">
        <f t="shared" ref="AA5:AA82" si="8">I5-R5</f>
        <v>0</v>
      </c>
      <c r="AB5" s="20">
        <f t="shared" ref="AB5:AB82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58</v>
      </c>
      <c r="B6" s="20">
        <v>45</v>
      </c>
      <c r="C6" s="20">
        <v>60</v>
      </c>
      <c r="D6" s="20">
        <v>0</v>
      </c>
      <c r="E6" s="20">
        <v>29</v>
      </c>
      <c r="F6" s="20">
        <v>0</v>
      </c>
      <c r="G6" s="20">
        <v>0</v>
      </c>
      <c r="H6" s="20">
        <v>0</v>
      </c>
      <c r="I6" s="20">
        <v>0</v>
      </c>
      <c r="J6" s="26">
        <v>76</v>
      </c>
      <c r="K6" s="27">
        <v>45</v>
      </c>
      <c r="L6" s="20">
        <v>60</v>
      </c>
      <c r="M6" s="20">
        <v>0</v>
      </c>
      <c r="N6" s="20">
        <v>29</v>
      </c>
      <c r="O6" s="20">
        <v>0</v>
      </c>
      <c r="P6" s="20">
        <v>0</v>
      </c>
      <c r="Q6" s="20">
        <v>0</v>
      </c>
      <c r="R6" s="20">
        <v>0</v>
      </c>
      <c r="S6" s="26">
        <v>76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44</v>
      </c>
      <c r="B7" s="20">
        <v>384</v>
      </c>
      <c r="C7" s="20">
        <v>2000</v>
      </c>
      <c r="D7" s="20">
        <v>0</v>
      </c>
      <c r="E7" s="20">
        <v>1560</v>
      </c>
      <c r="F7" s="20">
        <v>0</v>
      </c>
      <c r="G7" s="20">
        <v>0</v>
      </c>
      <c r="H7" s="20">
        <v>0</v>
      </c>
      <c r="I7" s="20">
        <v>0</v>
      </c>
      <c r="J7" s="26">
        <v>824</v>
      </c>
      <c r="K7" s="27">
        <v>384</v>
      </c>
      <c r="L7" s="20">
        <v>2000</v>
      </c>
      <c r="M7" s="20">
        <v>0</v>
      </c>
      <c r="N7" s="20">
        <v>1560</v>
      </c>
      <c r="O7" s="20">
        <v>0</v>
      </c>
      <c r="P7" s="20">
        <v>0</v>
      </c>
      <c r="Q7" s="20">
        <v>0</v>
      </c>
      <c r="R7" s="20">
        <v>0</v>
      </c>
      <c r="S7" s="26">
        <v>824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166</v>
      </c>
      <c r="B8" s="20">
        <v>-19</v>
      </c>
      <c r="C8" s="20">
        <v>20</v>
      </c>
      <c r="D8" s="20">
        <v>20</v>
      </c>
      <c r="E8" s="20">
        <v>6</v>
      </c>
      <c r="F8" s="20">
        <v>0</v>
      </c>
      <c r="G8" s="20">
        <v>0</v>
      </c>
      <c r="H8" s="20">
        <v>0</v>
      </c>
      <c r="I8" s="20">
        <v>0</v>
      </c>
      <c r="J8" s="26">
        <v>-25</v>
      </c>
      <c r="K8" s="27">
        <v>-19</v>
      </c>
      <c r="L8" s="20">
        <v>0</v>
      </c>
      <c r="M8" s="20">
        <v>0</v>
      </c>
      <c r="N8" s="20">
        <v>6</v>
      </c>
      <c r="O8" s="20">
        <v>0</v>
      </c>
      <c r="P8" s="20">
        <v>0</v>
      </c>
      <c r="Q8" s="20">
        <v>0</v>
      </c>
      <c r="R8" s="20">
        <v>0</v>
      </c>
      <c r="S8" s="26">
        <v>-25</v>
      </c>
      <c r="T8" s="20">
        <f t="shared" si="1"/>
        <v>0</v>
      </c>
      <c r="U8" s="20">
        <f t="shared" si="2"/>
        <v>20</v>
      </c>
      <c r="V8" s="20">
        <f t="shared" si="3"/>
        <v>20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167</v>
      </c>
      <c r="B9" s="20">
        <v>-8</v>
      </c>
      <c r="C9" s="20">
        <v>4</v>
      </c>
      <c r="D9" s="20">
        <v>0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6">
        <v>-8</v>
      </c>
      <c r="K9" s="27">
        <v>-8</v>
      </c>
      <c r="L9" s="20">
        <v>4</v>
      </c>
      <c r="M9" s="20">
        <v>0</v>
      </c>
      <c r="N9" s="20">
        <v>4</v>
      </c>
      <c r="O9" s="20">
        <v>0</v>
      </c>
      <c r="P9" s="20">
        <v>0</v>
      </c>
      <c r="Q9" s="20">
        <v>0</v>
      </c>
      <c r="R9" s="20">
        <v>0</v>
      </c>
      <c r="S9" s="26">
        <v>-8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168</v>
      </c>
      <c r="B10" s="20">
        <v>6</v>
      </c>
      <c r="C10" s="20">
        <v>16</v>
      </c>
      <c r="D10" s="20">
        <v>0</v>
      </c>
      <c r="E10" s="20">
        <v>5</v>
      </c>
      <c r="F10" s="20">
        <v>0</v>
      </c>
      <c r="G10" s="20">
        <v>0</v>
      </c>
      <c r="H10" s="20">
        <v>0</v>
      </c>
      <c r="I10" s="20">
        <v>0</v>
      </c>
      <c r="J10" s="26">
        <v>17</v>
      </c>
      <c r="K10" s="27">
        <v>6</v>
      </c>
      <c r="L10" s="20">
        <v>16</v>
      </c>
      <c r="M10" s="20">
        <v>0</v>
      </c>
      <c r="N10" s="20">
        <v>5</v>
      </c>
      <c r="O10" s="20">
        <v>0</v>
      </c>
      <c r="P10" s="20">
        <v>0</v>
      </c>
      <c r="Q10" s="20">
        <v>0</v>
      </c>
      <c r="R10" s="20">
        <v>0</v>
      </c>
      <c r="S10" s="26">
        <v>17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169</v>
      </c>
      <c r="B11" s="20">
        <v>15</v>
      </c>
      <c r="C11" s="20">
        <v>0</v>
      </c>
      <c r="D11" s="20">
        <v>0</v>
      </c>
      <c r="E11" s="20">
        <v>15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15</v>
      </c>
      <c r="L11" s="20">
        <v>0</v>
      </c>
      <c r="M11" s="20">
        <v>0</v>
      </c>
      <c r="N11" s="20">
        <v>15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170</v>
      </c>
      <c r="B12" s="20">
        <v>50</v>
      </c>
      <c r="C12" s="20">
        <v>50</v>
      </c>
      <c r="D12" s="20">
        <v>0</v>
      </c>
      <c r="E12" s="20">
        <v>58</v>
      </c>
      <c r="F12" s="20">
        <v>0</v>
      </c>
      <c r="G12" s="20">
        <v>0</v>
      </c>
      <c r="H12" s="20">
        <v>0</v>
      </c>
      <c r="I12" s="20">
        <v>0</v>
      </c>
      <c r="J12" s="26">
        <v>42</v>
      </c>
      <c r="K12" s="27">
        <v>50</v>
      </c>
      <c r="L12" s="20">
        <v>50</v>
      </c>
      <c r="M12" s="20">
        <v>0</v>
      </c>
      <c r="N12" s="20">
        <v>58</v>
      </c>
      <c r="O12" s="20">
        <v>0</v>
      </c>
      <c r="P12" s="20">
        <v>0</v>
      </c>
      <c r="Q12" s="20">
        <v>0</v>
      </c>
      <c r="R12" s="20">
        <v>0</v>
      </c>
      <c r="S12" s="26">
        <v>42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171</v>
      </c>
      <c r="B13" s="20">
        <v>-4</v>
      </c>
      <c r="C13" s="20">
        <v>50</v>
      </c>
      <c r="D13" s="20">
        <v>0</v>
      </c>
      <c r="E13" s="20">
        <v>50</v>
      </c>
      <c r="F13" s="20">
        <v>0</v>
      </c>
      <c r="G13" s="20">
        <v>0</v>
      </c>
      <c r="H13" s="20">
        <v>0</v>
      </c>
      <c r="I13" s="20">
        <v>0</v>
      </c>
      <c r="J13" s="26">
        <v>-4</v>
      </c>
      <c r="K13" s="27">
        <v>-4</v>
      </c>
      <c r="L13" s="20">
        <v>50</v>
      </c>
      <c r="M13" s="20">
        <v>0</v>
      </c>
      <c r="N13" s="20">
        <v>50</v>
      </c>
      <c r="O13" s="20">
        <v>0</v>
      </c>
      <c r="P13" s="20">
        <v>0</v>
      </c>
      <c r="Q13" s="20">
        <v>0</v>
      </c>
      <c r="R13" s="20">
        <v>0</v>
      </c>
      <c r="S13" s="26">
        <v>-4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172</v>
      </c>
      <c r="B14" s="20">
        <v>12</v>
      </c>
      <c r="C14" s="20">
        <v>40</v>
      </c>
      <c r="D14" s="20">
        <v>0</v>
      </c>
      <c r="E14" s="20">
        <v>32</v>
      </c>
      <c r="F14" s="20">
        <v>0</v>
      </c>
      <c r="G14" s="20">
        <v>0</v>
      </c>
      <c r="H14" s="20">
        <v>0</v>
      </c>
      <c r="I14" s="20">
        <v>0</v>
      </c>
      <c r="J14" s="26">
        <v>20</v>
      </c>
      <c r="K14" s="27">
        <v>12</v>
      </c>
      <c r="L14" s="20">
        <v>40</v>
      </c>
      <c r="M14" s="20">
        <v>0</v>
      </c>
      <c r="N14" s="20">
        <v>32</v>
      </c>
      <c r="O14" s="20">
        <v>0</v>
      </c>
      <c r="P14" s="20">
        <v>0</v>
      </c>
      <c r="Q14" s="20">
        <v>0</v>
      </c>
      <c r="R14" s="20">
        <v>0</v>
      </c>
      <c r="S14" s="26">
        <v>20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173</v>
      </c>
      <c r="B15" s="20">
        <v>4</v>
      </c>
      <c r="C15" s="20">
        <v>60</v>
      </c>
      <c r="D15" s="20">
        <v>0</v>
      </c>
      <c r="E15" s="20">
        <v>58</v>
      </c>
      <c r="F15" s="20">
        <v>0</v>
      </c>
      <c r="G15" s="20">
        <v>0</v>
      </c>
      <c r="H15" s="20">
        <v>0</v>
      </c>
      <c r="I15" s="20">
        <v>0</v>
      </c>
      <c r="J15" s="26">
        <v>6</v>
      </c>
      <c r="K15" s="27">
        <v>4</v>
      </c>
      <c r="L15" s="20">
        <v>60</v>
      </c>
      <c r="M15" s="20">
        <v>0</v>
      </c>
      <c r="N15" s="20">
        <v>58</v>
      </c>
      <c r="O15" s="20">
        <v>0</v>
      </c>
      <c r="P15" s="20">
        <v>0</v>
      </c>
      <c r="Q15" s="20">
        <v>0</v>
      </c>
      <c r="R15" s="20">
        <v>0</v>
      </c>
      <c r="S15" s="26">
        <v>6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174</v>
      </c>
      <c r="B16" s="20">
        <v>26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26</v>
      </c>
      <c r="K16" s="27">
        <v>26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26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175</v>
      </c>
      <c r="B17" s="20">
        <v>22</v>
      </c>
      <c r="C17" s="20">
        <v>220</v>
      </c>
      <c r="D17" s="20">
        <v>0</v>
      </c>
      <c r="E17" s="20">
        <v>128</v>
      </c>
      <c r="F17" s="20">
        <v>0</v>
      </c>
      <c r="G17" s="20">
        <v>0</v>
      </c>
      <c r="H17" s="20">
        <v>0</v>
      </c>
      <c r="I17" s="20">
        <v>0</v>
      </c>
      <c r="J17" s="26">
        <v>114</v>
      </c>
      <c r="K17" s="27">
        <v>22</v>
      </c>
      <c r="L17" s="20">
        <v>220</v>
      </c>
      <c r="M17" s="20">
        <v>0</v>
      </c>
      <c r="N17" s="20">
        <v>128</v>
      </c>
      <c r="O17" s="20">
        <v>0</v>
      </c>
      <c r="P17" s="20">
        <v>0</v>
      </c>
      <c r="Q17" s="20">
        <v>0</v>
      </c>
      <c r="R17" s="20">
        <v>0</v>
      </c>
      <c r="S17" s="26">
        <v>114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176</v>
      </c>
      <c r="B18" s="20">
        <v>-858</v>
      </c>
      <c r="C18" s="20">
        <v>11500</v>
      </c>
      <c r="D18" s="20">
        <v>32</v>
      </c>
      <c r="E18" s="20">
        <v>11693</v>
      </c>
      <c r="F18" s="20">
        <v>210</v>
      </c>
      <c r="G18" s="20">
        <v>0</v>
      </c>
      <c r="H18" s="20">
        <v>0</v>
      </c>
      <c r="I18" s="20">
        <v>0</v>
      </c>
      <c r="J18" s="26">
        <v>-873</v>
      </c>
      <c r="K18" s="27">
        <v>-858</v>
      </c>
      <c r="L18" s="20">
        <v>11468</v>
      </c>
      <c r="M18" s="20">
        <v>0</v>
      </c>
      <c r="N18" s="20">
        <v>11483</v>
      </c>
      <c r="O18" s="20">
        <v>0</v>
      </c>
      <c r="P18" s="20">
        <v>0</v>
      </c>
      <c r="Q18" s="20">
        <v>0</v>
      </c>
      <c r="R18" s="20">
        <v>0</v>
      </c>
      <c r="S18" s="26">
        <v>-873</v>
      </c>
      <c r="T18" s="20">
        <f t="shared" si="1"/>
        <v>0</v>
      </c>
      <c r="U18" s="20">
        <f t="shared" si="2"/>
        <v>32</v>
      </c>
      <c r="V18" s="20">
        <f t="shared" si="3"/>
        <v>32</v>
      </c>
      <c r="W18" s="20">
        <f t="shared" si="4"/>
        <v>210</v>
      </c>
      <c r="X18" s="20">
        <f t="shared" si="5"/>
        <v>210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177</v>
      </c>
      <c r="B19" s="20">
        <v>-357</v>
      </c>
      <c r="C19" s="20">
        <v>960</v>
      </c>
      <c r="D19" s="20">
        <v>137</v>
      </c>
      <c r="E19" s="20">
        <v>893</v>
      </c>
      <c r="F19" s="20">
        <v>20</v>
      </c>
      <c r="G19" s="20">
        <v>0</v>
      </c>
      <c r="H19" s="20">
        <v>0</v>
      </c>
      <c r="I19" s="20">
        <v>0</v>
      </c>
      <c r="J19" s="26">
        <v>-407</v>
      </c>
      <c r="K19" s="27">
        <v>-357</v>
      </c>
      <c r="L19" s="20">
        <v>823</v>
      </c>
      <c r="M19" s="20">
        <v>0</v>
      </c>
      <c r="N19" s="20">
        <v>873</v>
      </c>
      <c r="O19" s="20">
        <v>0</v>
      </c>
      <c r="P19" s="20">
        <v>0</v>
      </c>
      <c r="Q19" s="20">
        <v>0</v>
      </c>
      <c r="R19" s="20">
        <v>0</v>
      </c>
      <c r="S19" s="26">
        <v>-407</v>
      </c>
      <c r="T19" s="20">
        <f t="shared" si="1"/>
        <v>0</v>
      </c>
      <c r="U19" s="20">
        <f t="shared" si="2"/>
        <v>137</v>
      </c>
      <c r="V19" s="20">
        <f t="shared" si="3"/>
        <v>137</v>
      </c>
      <c r="W19" s="20">
        <f t="shared" si="4"/>
        <v>20</v>
      </c>
      <c r="X19" s="20">
        <f t="shared" si="5"/>
        <v>20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178</v>
      </c>
      <c r="B20" s="20">
        <v>15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15</v>
      </c>
      <c r="K20" s="27">
        <v>15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15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179</v>
      </c>
      <c r="B21" s="20">
        <v>275</v>
      </c>
      <c r="C21" s="20">
        <v>0</v>
      </c>
      <c r="D21" s="20">
        <v>0</v>
      </c>
      <c r="E21" s="20">
        <v>203</v>
      </c>
      <c r="F21" s="20">
        <v>0</v>
      </c>
      <c r="G21" s="20">
        <v>0</v>
      </c>
      <c r="H21" s="20">
        <v>0</v>
      </c>
      <c r="I21" s="20">
        <v>0</v>
      </c>
      <c r="J21" s="26">
        <v>72</v>
      </c>
      <c r="K21" s="27">
        <v>275</v>
      </c>
      <c r="L21" s="20">
        <v>0</v>
      </c>
      <c r="M21" s="20">
        <v>0</v>
      </c>
      <c r="N21" s="20">
        <v>203</v>
      </c>
      <c r="O21" s="20">
        <v>0</v>
      </c>
      <c r="P21" s="20">
        <v>0</v>
      </c>
      <c r="Q21" s="20">
        <v>0</v>
      </c>
      <c r="R21" s="20">
        <v>0</v>
      </c>
      <c r="S21" s="26">
        <v>72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180</v>
      </c>
      <c r="B22" s="20">
        <v>37</v>
      </c>
      <c r="C22" s="20">
        <v>60</v>
      </c>
      <c r="D22" s="20">
        <v>0</v>
      </c>
      <c r="E22" s="20">
        <v>66</v>
      </c>
      <c r="F22" s="20">
        <v>0</v>
      </c>
      <c r="G22" s="20">
        <v>0</v>
      </c>
      <c r="H22" s="20">
        <v>0</v>
      </c>
      <c r="I22" s="20">
        <v>0</v>
      </c>
      <c r="J22" s="26">
        <v>31</v>
      </c>
      <c r="K22" s="27">
        <v>37</v>
      </c>
      <c r="L22" s="20">
        <v>60</v>
      </c>
      <c r="M22" s="20">
        <v>0</v>
      </c>
      <c r="N22" s="20">
        <v>66</v>
      </c>
      <c r="O22" s="20">
        <v>0</v>
      </c>
      <c r="P22" s="20">
        <v>0</v>
      </c>
      <c r="Q22" s="20">
        <v>0</v>
      </c>
      <c r="R22" s="20">
        <v>0</v>
      </c>
      <c r="S22" s="26">
        <v>31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181</v>
      </c>
      <c r="B23" s="20">
        <v>1</v>
      </c>
      <c r="C23" s="20">
        <v>60</v>
      </c>
      <c r="D23" s="20">
        <v>0</v>
      </c>
      <c r="E23" s="20">
        <v>52</v>
      </c>
      <c r="F23" s="20">
        <v>0</v>
      </c>
      <c r="G23" s="20">
        <v>0</v>
      </c>
      <c r="H23" s="20">
        <v>0</v>
      </c>
      <c r="I23" s="20">
        <v>0</v>
      </c>
      <c r="J23" s="26">
        <v>9</v>
      </c>
      <c r="K23" s="27">
        <v>1</v>
      </c>
      <c r="L23" s="20">
        <v>60</v>
      </c>
      <c r="M23" s="20">
        <v>0</v>
      </c>
      <c r="N23" s="20">
        <v>52</v>
      </c>
      <c r="O23" s="20">
        <v>0</v>
      </c>
      <c r="P23" s="20">
        <v>0</v>
      </c>
      <c r="Q23" s="20">
        <v>0</v>
      </c>
      <c r="R23" s="20">
        <v>0</v>
      </c>
      <c r="S23" s="26">
        <v>9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182</v>
      </c>
      <c r="B24" s="20">
        <v>94</v>
      </c>
      <c r="C24" s="20">
        <v>100</v>
      </c>
      <c r="D24" s="20">
        <v>0</v>
      </c>
      <c r="E24" s="20">
        <v>75</v>
      </c>
      <c r="F24" s="20">
        <v>0</v>
      </c>
      <c r="G24" s="20">
        <v>0</v>
      </c>
      <c r="H24" s="20">
        <v>0</v>
      </c>
      <c r="I24" s="20">
        <v>0</v>
      </c>
      <c r="J24" s="20">
        <v>119</v>
      </c>
      <c r="K24" s="27">
        <v>94</v>
      </c>
      <c r="L24" s="20">
        <v>100</v>
      </c>
      <c r="M24" s="20">
        <v>0</v>
      </c>
      <c r="N24" s="20">
        <v>75</v>
      </c>
      <c r="O24" s="20">
        <v>0</v>
      </c>
      <c r="P24" s="20">
        <v>0</v>
      </c>
      <c r="Q24" s="20">
        <v>0</v>
      </c>
      <c r="R24" s="20">
        <v>0</v>
      </c>
      <c r="S24" s="26">
        <v>119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183</v>
      </c>
      <c r="B25" s="20">
        <v>57</v>
      </c>
      <c r="C25" s="20">
        <v>0</v>
      </c>
      <c r="D25" s="20">
        <v>0</v>
      </c>
      <c r="E25" s="20">
        <v>49</v>
      </c>
      <c r="F25" s="20">
        <v>0</v>
      </c>
      <c r="G25" s="20">
        <v>0</v>
      </c>
      <c r="H25" s="20">
        <v>0</v>
      </c>
      <c r="I25" s="20">
        <v>0</v>
      </c>
      <c r="J25" s="26">
        <v>8</v>
      </c>
      <c r="K25" s="27">
        <v>57</v>
      </c>
      <c r="L25" s="20">
        <v>0</v>
      </c>
      <c r="M25" s="20">
        <v>0</v>
      </c>
      <c r="N25" s="20">
        <v>49</v>
      </c>
      <c r="O25" s="20">
        <v>0</v>
      </c>
      <c r="P25" s="20">
        <v>0</v>
      </c>
      <c r="Q25" s="20">
        <v>0</v>
      </c>
      <c r="R25" s="20">
        <v>0</v>
      </c>
      <c r="S25" s="26">
        <v>8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184</v>
      </c>
      <c r="B26" s="20">
        <v>511</v>
      </c>
      <c r="C26" s="20">
        <v>0</v>
      </c>
      <c r="D26" s="20">
        <v>0</v>
      </c>
      <c r="E26" s="20">
        <v>140</v>
      </c>
      <c r="F26" s="20">
        <v>18</v>
      </c>
      <c r="G26" s="20">
        <v>0</v>
      </c>
      <c r="H26" s="20">
        <v>0</v>
      </c>
      <c r="I26" s="20">
        <v>0</v>
      </c>
      <c r="J26" s="26">
        <v>389</v>
      </c>
      <c r="K26" s="27">
        <v>511</v>
      </c>
      <c r="L26" s="20">
        <v>0</v>
      </c>
      <c r="M26" s="20">
        <v>0</v>
      </c>
      <c r="N26" s="20">
        <v>122</v>
      </c>
      <c r="O26" s="20">
        <v>0</v>
      </c>
      <c r="P26" s="20">
        <v>0</v>
      </c>
      <c r="Q26" s="20">
        <v>0</v>
      </c>
      <c r="R26" s="20">
        <v>0</v>
      </c>
      <c r="S26" s="26">
        <v>389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18</v>
      </c>
      <c r="X26" s="20">
        <f t="shared" si="5"/>
        <v>18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185</v>
      </c>
      <c r="B27" s="20">
        <v>-52</v>
      </c>
      <c r="C27" s="20">
        <v>120</v>
      </c>
      <c r="D27" s="20">
        <v>0</v>
      </c>
      <c r="E27" s="20">
        <v>108</v>
      </c>
      <c r="F27" s="20">
        <v>0</v>
      </c>
      <c r="G27" s="20">
        <v>0</v>
      </c>
      <c r="H27" s="20">
        <v>0</v>
      </c>
      <c r="I27" s="20">
        <v>0</v>
      </c>
      <c r="J27" s="26">
        <v>-40</v>
      </c>
      <c r="K27" s="27">
        <v>-52</v>
      </c>
      <c r="L27" s="20">
        <v>120</v>
      </c>
      <c r="M27" s="20">
        <v>0</v>
      </c>
      <c r="N27" s="20">
        <v>108</v>
      </c>
      <c r="O27" s="20">
        <v>0</v>
      </c>
      <c r="P27" s="20">
        <v>0</v>
      </c>
      <c r="Q27" s="20">
        <v>0</v>
      </c>
      <c r="R27" s="20">
        <v>0</v>
      </c>
      <c r="S27" s="26">
        <v>-40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186</v>
      </c>
      <c r="B28" s="20">
        <v>-13</v>
      </c>
      <c r="C28" s="20">
        <v>200</v>
      </c>
      <c r="D28" s="20">
        <v>0</v>
      </c>
      <c r="E28" s="20">
        <v>185</v>
      </c>
      <c r="F28" s="20">
        <v>0</v>
      </c>
      <c r="G28" s="20">
        <v>0</v>
      </c>
      <c r="H28" s="20">
        <v>0</v>
      </c>
      <c r="I28" s="20">
        <v>0</v>
      </c>
      <c r="J28" s="26">
        <v>2</v>
      </c>
      <c r="K28" s="27">
        <v>-13</v>
      </c>
      <c r="L28" s="20">
        <v>200</v>
      </c>
      <c r="M28" s="20">
        <v>0</v>
      </c>
      <c r="N28" s="20">
        <v>185</v>
      </c>
      <c r="O28" s="20">
        <v>0</v>
      </c>
      <c r="P28" s="20">
        <v>0</v>
      </c>
      <c r="Q28" s="20">
        <v>0</v>
      </c>
      <c r="R28" s="20">
        <v>0</v>
      </c>
      <c r="S28" s="26">
        <v>2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187</v>
      </c>
      <c r="B29" s="20">
        <v>14</v>
      </c>
      <c r="C29" s="20">
        <v>8</v>
      </c>
      <c r="D29" s="20">
        <v>0</v>
      </c>
      <c r="E29" s="20">
        <v>10</v>
      </c>
      <c r="F29" s="20">
        <v>0</v>
      </c>
      <c r="G29" s="20">
        <v>0</v>
      </c>
      <c r="H29" s="20">
        <v>0</v>
      </c>
      <c r="I29" s="20">
        <v>0</v>
      </c>
      <c r="J29" s="26">
        <v>12</v>
      </c>
      <c r="K29" s="27">
        <v>14</v>
      </c>
      <c r="L29" s="20">
        <v>8</v>
      </c>
      <c r="M29" s="20">
        <v>0</v>
      </c>
      <c r="N29" s="20">
        <v>10</v>
      </c>
      <c r="O29" s="20">
        <v>0</v>
      </c>
      <c r="P29" s="20">
        <v>0</v>
      </c>
      <c r="Q29" s="20">
        <v>0</v>
      </c>
      <c r="R29" s="20">
        <v>0</v>
      </c>
      <c r="S29" s="26">
        <v>12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188</v>
      </c>
      <c r="B30" s="20">
        <v>-1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-1</v>
      </c>
      <c r="K30" s="27">
        <v>-1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-1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189</v>
      </c>
      <c r="B31" s="20">
        <v>9</v>
      </c>
      <c r="C31" s="20">
        <v>280</v>
      </c>
      <c r="D31" s="20">
        <v>20</v>
      </c>
      <c r="E31" s="20">
        <v>259</v>
      </c>
      <c r="F31" s="20">
        <v>0</v>
      </c>
      <c r="G31" s="20">
        <v>0</v>
      </c>
      <c r="H31" s="20">
        <v>0</v>
      </c>
      <c r="I31" s="20">
        <v>0</v>
      </c>
      <c r="J31" s="26">
        <v>10</v>
      </c>
      <c r="K31" s="27">
        <v>9</v>
      </c>
      <c r="L31" s="20">
        <v>260</v>
      </c>
      <c r="M31" s="20">
        <v>0</v>
      </c>
      <c r="N31" s="20">
        <v>259</v>
      </c>
      <c r="O31" s="20">
        <v>0</v>
      </c>
      <c r="P31" s="20">
        <v>0</v>
      </c>
      <c r="Q31" s="20">
        <v>0</v>
      </c>
      <c r="R31" s="20">
        <v>0</v>
      </c>
      <c r="S31" s="26">
        <v>10</v>
      </c>
      <c r="T31" s="20">
        <f t="shared" si="1"/>
        <v>0</v>
      </c>
      <c r="U31" s="20">
        <f t="shared" si="2"/>
        <v>20</v>
      </c>
      <c r="V31" s="20">
        <f t="shared" si="3"/>
        <v>20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190</v>
      </c>
      <c r="B32" s="20">
        <v>-1</v>
      </c>
      <c r="C32" s="20">
        <v>80</v>
      </c>
      <c r="D32" s="20">
        <v>0</v>
      </c>
      <c r="E32" s="20">
        <v>64</v>
      </c>
      <c r="F32" s="20">
        <v>2</v>
      </c>
      <c r="G32" s="20">
        <v>0</v>
      </c>
      <c r="H32" s="20">
        <v>0</v>
      </c>
      <c r="I32" s="20">
        <v>0</v>
      </c>
      <c r="J32" s="26">
        <v>17</v>
      </c>
      <c r="K32" s="27">
        <v>-1</v>
      </c>
      <c r="L32" s="20">
        <v>80</v>
      </c>
      <c r="M32" s="20">
        <v>0</v>
      </c>
      <c r="N32" s="20">
        <v>62</v>
      </c>
      <c r="O32" s="20">
        <v>0</v>
      </c>
      <c r="P32" s="20">
        <v>0</v>
      </c>
      <c r="Q32" s="20">
        <v>0</v>
      </c>
      <c r="R32" s="20">
        <v>0</v>
      </c>
      <c r="S32" s="26">
        <v>17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2</v>
      </c>
      <c r="X32" s="20">
        <f t="shared" si="5"/>
        <v>2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191</v>
      </c>
      <c r="B33" s="20">
        <v>5</v>
      </c>
      <c r="C33" s="20">
        <v>120</v>
      </c>
      <c r="D33" s="20">
        <v>0</v>
      </c>
      <c r="E33" s="20">
        <v>80</v>
      </c>
      <c r="F33" s="20">
        <v>0</v>
      </c>
      <c r="G33" s="20">
        <v>0</v>
      </c>
      <c r="H33" s="20">
        <v>0</v>
      </c>
      <c r="I33" s="20">
        <v>0</v>
      </c>
      <c r="J33" s="26">
        <v>45</v>
      </c>
      <c r="K33" s="27">
        <v>5</v>
      </c>
      <c r="L33" s="20">
        <v>120</v>
      </c>
      <c r="M33" s="20">
        <v>0</v>
      </c>
      <c r="N33" s="20">
        <v>80</v>
      </c>
      <c r="O33" s="20">
        <v>0</v>
      </c>
      <c r="P33" s="20">
        <v>0</v>
      </c>
      <c r="Q33" s="20">
        <v>0</v>
      </c>
      <c r="R33" s="20">
        <v>0</v>
      </c>
      <c r="S33" s="26">
        <v>45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192</v>
      </c>
      <c r="B34" s="20">
        <v>8</v>
      </c>
      <c r="C34" s="20">
        <v>50</v>
      </c>
      <c r="D34" s="20">
        <v>0</v>
      </c>
      <c r="E34" s="20">
        <v>7</v>
      </c>
      <c r="F34" s="20">
        <v>0</v>
      </c>
      <c r="G34" s="20">
        <v>0</v>
      </c>
      <c r="H34" s="20">
        <v>0</v>
      </c>
      <c r="I34" s="20">
        <v>0</v>
      </c>
      <c r="J34" s="26">
        <v>51</v>
      </c>
      <c r="K34" s="27">
        <v>8</v>
      </c>
      <c r="L34" s="20">
        <v>50</v>
      </c>
      <c r="M34" s="20">
        <v>0</v>
      </c>
      <c r="N34" s="20">
        <v>7</v>
      </c>
      <c r="O34" s="20">
        <v>0</v>
      </c>
      <c r="P34" s="20">
        <v>0</v>
      </c>
      <c r="Q34" s="20">
        <v>0</v>
      </c>
      <c r="R34" s="20">
        <v>0</v>
      </c>
      <c r="S34" s="26">
        <v>51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193</v>
      </c>
      <c r="B35" s="20">
        <v>150</v>
      </c>
      <c r="C35" s="20">
        <v>0</v>
      </c>
      <c r="D35" s="20">
        <v>0</v>
      </c>
      <c r="E35" s="20">
        <v>6</v>
      </c>
      <c r="F35" s="20">
        <v>0</v>
      </c>
      <c r="G35" s="20">
        <v>0</v>
      </c>
      <c r="H35" s="20">
        <v>0</v>
      </c>
      <c r="I35" s="20">
        <v>0</v>
      </c>
      <c r="J35" s="26">
        <v>144</v>
      </c>
      <c r="K35" s="27">
        <v>150</v>
      </c>
      <c r="L35" s="20">
        <v>0</v>
      </c>
      <c r="M35" s="20">
        <v>0</v>
      </c>
      <c r="N35" s="20">
        <v>6</v>
      </c>
      <c r="O35" s="20">
        <v>0</v>
      </c>
      <c r="P35" s="20">
        <v>0</v>
      </c>
      <c r="Q35" s="20">
        <v>0</v>
      </c>
      <c r="R35" s="20">
        <v>0</v>
      </c>
      <c r="S35" s="26">
        <v>144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194</v>
      </c>
      <c r="B36" s="20">
        <v>-39</v>
      </c>
      <c r="C36" s="20">
        <v>4824</v>
      </c>
      <c r="D36" s="20">
        <v>1920</v>
      </c>
      <c r="E36" s="20">
        <v>2963</v>
      </c>
      <c r="F36" s="20">
        <v>2</v>
      </c>
      <c r="G36" s="20">
        <v>0</v>
      </c>
      <c r="H36" s="20">
        <v>0</v>
      </c>
      <c r="I36" s="20">
        <v>0</v>
      </c>
      <c r="J36" s="26">
        <v>-96</v>
      </c>
      <c r="K36" s="27">
        <v>-39</v>
      </c>
      <c r="L36" s="20">
        <v>2904</v>
      </c>
      <c r="M36" s="20">
        <v>0</v>
      </c>
      <c r="N36" s="20">
        <v>2961</v>
      </c>
      <c r="O36" s="20">
        <v>0</v>
      </c>
      <c r="P36" s="20">
        <v>0</v>
      </c>
      <c r="Q36" s="20">
        <v>0</v>
      </c>
      <c r="R36" s="20">
        <v>0</v>
      </c>
      <c r="S36" s="26">
        <v>-96</v>
      </c>
      <c r="T36" s="20">
        <f t="shared" si="1"/>
        <v>0</v>
      </c>
      <c r="U36" s="20">
        <f t="shared" si="2"/>
        <v>1920</v>
      </c>
      <c r="V36" s="20">
        <f t="shared" si="3"/>
        <v>1920</v>
      </c>
      <c r="W36" s="20">
        <f t="shared" si="4"/>
        <v>2</v>
      </c>
      <c r="X36" s="20">
        <f t="shared" si="5"/>
        <v>2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195</v>
      </c>
      <c r="B37" s="20">
        <v>-70</v>
      </c>
      <c r="C37" s="20">
        <v>90</v>
      </c>
      <c r="D37" s="20">
        <v>0</v>
      </c>
      <c r="E37" s="20">
        <v>71</v>
      </c>
      <c r="F37" s="20">
        <v>0</v>
      </c>
      <c r="G37" s="20">
        <v>0</v>
      </c>
      <c r="H37" s="20">
        <v>0</v>
      </c>
      <c r="I37" s="20">
        <v>0</v>
      </c>
      <c r="J37" s="26">
        <v>-51</v>
      </c>
      <c r="K37" s="27">
        <v>-70</v>
      </c>
      <c r="L37" s="20">
        <v>90</v>
      </c>
      <c r="M37" s="20">
        <v>0</v>
      </c>
      <c r="N37" s="20">
        <v>71</v>
      </c>
      <c r="O37" s="20">
        <v>0</v>
      </c>
      <c r="P37" s="20">
        <v>0</v>
      </c>
      <c r="Q37" s="20">
        <v>0</v>
      </c>
      <c r="R37" s="20">
        <v>0</v>
      </c>
      <c r="S37" s="26">
        <v>-51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196</v>
      </c>
      <c r="B38" s="20">
        <v>-38</v>
      </c>
      <c r="C38" s="20">
        <v>100</v>
      </c>
      <c r="D38" s="20">
        <v>0</v>
      </c>
      <c r="E38" s="20">
        <v>3</v>
      </c>
      <c r="F38" s="20">
        <v>0</v>
      </c>
      <c r="G38" s="20">
        <v>0</v>
      </c>
      <c r="H38" s="20">
        <v>0</v>
      </c>
      <c r="I38" s="20">
        <v>0</v>
      </c>
      <c r="J38" s="26">
        <v>59</v>
      </c>
      <c r="K38" s="27">
        <v>-38</v>
      </c>
      <c r="L38" s="20">
        <v>100</v>
      </c>
      <c r="M38" s="20">
        <v>0</v>
      </c>
      <c r="N38" s="20">
        <v>3</v>
      </c>
      <c r="O38" s="20">
        <v>0</v>
      </c>
      <c r="P38" s="20">
        <v>0</v>
      </c>
      <c r="Q38" s="20">
        <v>0</v>
      </c>
      <c r="R38" s="20">
        <v>0</v>
      </c>
      <c r="S38" s="26">
        <v>59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197</v>
      </c>
      <c r="B39" s="20">
        <v>5</v>
      </c>
      <c r="C39" s="20">
        <v>140</v>
      </c>
      <c r="D39" s="20">
        <v>40</v>
      </c>
      <c r="E39" s="20">
        <v>119</v>
      </c>
      <c r="F39" s="20">
        <v>32</v>
      </c>
      <c r="G39" s="20">
        <v>0</v>
      </c>
      <c r="H39" s="20">
        <v>0</v>
      </c>
      <c r="I39" s="20">
        <v>0</v>
      </c>
      <c r="J39" s="26">
        <v>18</v>
      </c>
      <c r="K39" s="27">
        <v>5</v>
      </c>
      <c r="L39" s="20">
        <v>100</v>
      </c>
      <c r="M39" s="20">
        <v>0</v>
      </c>
      <c r="N39" s="20">
        <v>87</v>
      </c>
      <c r="O39" s="20">
        <v>0</v>
      </c>
      <c r="P39" s="20">
        <v>0</v>
      </c>
      <c r="Q39" s="20">
        <v>0</v>
      </c>
      <c r="R39" s="20">
        <v>0</v>
      </c>
      <c r="S39" s="26">
        <v>18</v>
      </c>
      <c r="T39" s="20">
        <f t="shared" si="1"/>
        <v>0</v>
      </c>
      <c r="U39" s="20">
        <f t="shared" si="2"/>
        <v>40</v>
      </c>
      <c r="V39" s="20">
        <f t="shared" si="3"/>
        <v>40</v>
      </c>
      <c r="W39" s="20">
        <f t="shared" si="4"/>
        <v>32</v>
      </c>
      <c r="X39" s="20">
        <f t="shared" si="5"/>
        <v>32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198</v>
      </c>
      <c r="B40" s="20">
        <v>3</v>
      </c>
      <c r="C40" s="20">
        <v>1200</v>
      </c>
      <c r="D40" s="20">
        <v>464</v>
      </c>
      <c r="E40" s="20">
        <v>785</v>
      </c>
      <c r="F40" s="20">
        <v>0</v>
      </c>
      <c r="G40" s="20">
        <v>0</v>
      </c>
      <c r="H40" s="20">
        <v>0</v>
      </c>
      <c r="I40" s="20">
        <v>0</v>
      </c>
      <c r="J40" s="26">
        <v>-46</v>
      </c>
      <c r="K40" s="27">
        <v>3</v>
      </c>
      <c r="L40" s="20">
        <v>736</v>
      </c>
      <c r="M40" s="20">
        <v>0</v>
      </c>
      <c r="N40" s="20">
        <v>785</v>
      </c>
      <c r="O40" s="20">
        <v>0</v>
      </c>
      <c r="P40" s="20">
        <v>0</v>
      </c>
      <c r="Q40" s="20">
        <v>0</v>
      </c>
      <c r="R40" s="20">
        <v>0</v>
      </c>
      <c r="S40" s="26">
        <v>-46</v>
      </c>
      <c r="T40" s="20">
        <f t="shared" si="1"/>
        <v>0</v>
      </c>
      <c r="U40" s="20">
        <f t="shared" si="2"/>
        <v>464</v>
      </c>
      <c r="V40" s="20">
        <f t="shared" si="3"/>
        <v>464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199</v>
      </c>
      <c r="B41" s="20">
        <v>30</v>
      </c>
      <c r="C41" s="20">
        <v>0</v>
      </c>
      <c r="D41" s="20">
        <v>0</v>
      </c>
      <c r="E41" s="20">
        <v>15</v>
      </c>
      <c r="F41" s="20">
        <v>0</v>
      </c>
      <c r="G41" s="20">
        <v>0</v>
      </c>
      <c r="H41" s="20">
        <v>0</v>
      </c>
      <c r="I41" s="20">
        <v>0</v>
      </c>
      <c r="J41" s="26">
        <v>15</v>
      </c>
      <c r="K41" s="27">
        <v>30</v>
      </c>
      <c r="L41" s="20">
        <v>0</v>
      </c>
      <c r="M41" s="20">
        <v>0</v>
      </c>
      <c r="N41" s="20">
        <v>15</v>
      </c>
      <c r="O41" s="20">
        <v>0</v>
      </c>
      <c r="P41" s="20">
        <v>0</v>
      </c>
      <c r="Q41" s="20">
        <v>0</v>
      </c>
      <c r="R41" s="20">
        <v>0</v>
      </c>
      <c r="S41" s="26">
        <v>15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200</v>
      </c>
      <c r="B42" s="20">
        <v>3</v>
      </c>
      <c r="C42" s="20">
        <v>190</v>
      </c>
      <c r="D42" s="20">
        <v>20</v>
      </c>
      <c r="E42" s="20">
        <v>167</v>
      </c>
      <c r="F42" s="20">
        <v>11</v>
      </c>
      <c r="G42" s="20">
        <v>0</v>
      </c>
      <c r="H42" s="20">
        <v>0</v>
      </c>
      <c r="I42" s="20">
        <v>0</v>
      </c>
      <c r="J42" s="26">
        <v>17</v>
      </c>
      <c r="K42" s="27">
        <v>3</v>
      </c>
      <c r="L42" s="20">
        <v>170</v>
      </c>
      <c r="M42" s="20">
        <v>0</v>
      </c>
      <c r="N42" s="20">
        <v>156</v>
      </c>
      <c r="O42" s="20">
        <v>0</v>
      </c>
      <c r="P42" s="20">
        <v>0</v>
      </c>
      <c r="Q42" s="20">
        <v>0</v>
      </c>
      <c r="R42" s="20">
        <v>0</v>
      </c>
      <c r="S42" s="26">
        <v>17</v>
      </c>
      <c r="T42" s="20">
        <f t="shared" si="1"/>
        <v>0</v>
      </c>
      <c r="U42" s="20">
        <f t="shared" si="2"/>
        <v>20</v>
      </c>
      <c r="V42" s="20">
        <f t="shared" si="3"/>
        <v>20</v>
      </c>
      <c r="W42" s="20">
        <f t="shared" si="4"/>
        <v>11</v>
      </c>
      <c r="X42" s="20">
        <f t="shared" si="5"/>
        <v>11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201</v>
      </c>
      <c r="B43" s="20">
        <v>104</v>
      </c>
      <c r="C43" s="20">
        <v>0</v>
      </c>
      <c r="D43" s="20">
        <v>0</v>
      </c>
      <c r="E43" s="20">
        <v>76</v>
      </c>
      <c r="F43" s="20">
        <v>0</v>
      </c>
      <c r="G43" s="20">
        <v>0</v>
      </c>
      <c r="H43" s="20">
        <v>0</v>
      </c>
      <c r="I43" s="20">
        <v>0</v>
      </c>
      <c r="J43" s="20">
        <v>28</v>
      </c>
      <c r="K43" s="27">
        <v>104</v>
      </c>
      <c r="L43" s="20">
        <v>0</v>
      </c>
      <c r="M43" s="20">
        <v>0</v>
      </c>
      <c r="N43" s="20">
        <v>76</v>
      </c>
      <c r="O43" s="20">
        <v>0</v>
      </c>
      <c r="P43" s="20">
        <v>0</v>
      </c>
      <c r="Q43" s="20">
        <v>0</v>
      </c>
      <c r="R43" s="20">
        <v>0</v>
      </c>
      <c r="S43" s="26">
        <v>28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202</v>
      </c>
      <c r="B44" s="20">
        <v>0</v>
      </c>
      <c r="C44" s="20">
        <v>140</v>
      </c>
      <c r="D44" s="20">
        <v>20</v>
      </c>
      <c r="E44" s="20">
        <v>99</v>
      </c>
      <c r="F44" s="20">
        <v>4</v>
      </c>
      <c r="G44" s="20">
        <v>0</v>
      </c>
      <c r="H44" s="20">
        <v>0</v>
      </c>
      <c r="I44" s="20">
        <v>0</v>
      </c>
      <c r="J44" s="26">
        <v>25</v>
      </c>
      <c r="K44" s="27">
        <v>0</v>
      </c>
      <c r="L44" s="20">
        <v>120</v>
      </c>
      <c r="M44" s="20">
        <v>0</v>
      </c>
      <c r="N44" s="20">
        <v>95</v>
      </c>
      <c r="O44" s="20">
        <v>0</v>
      </c>
      <c r="P44" s="20">
        <v>0</v>
      </c>
      <c r="Q44" s="20">
        <v>0</v>
      </c>
      <c r="R44" s="20">
        <v>0</v>
      </c>
      <c r="S44" s="26">
        <v>25</v>
      </c>
      <c r="T44" s="20">
        <f t="shared" si="1"/>
        <v>0</v>
      </c>
      <c r="U44" s="20">
        <f t="shared" si="2"/>
        <v>20</v>
      </c>
      <c r="V44" s="20">
        <f t="shared" si="3"/>
        <v>20</v>
      </c>
      <c r="W44" s="20">
        <f t="shared" si="4"/>
        <v>4</v>
      </c>
      <c r="X44" s="20">
        <f t="shared" si="5"/>
        <v>4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203</v>
      </c>
      <c r="B45" s="20">
        <v>-38</v>
      </c>
      <c r="C45" s="20">
        <v>200</v>
      </c>
      <c r="D45" s="20">
        <v>40</v>
      </c>
      <c r="E45" s="20">
        <v>119</v>
      </c>
      <c r="F45" s="20">
        <v>0</v>
      </c>
      <c r="G45" s="20">
        <v>0</v>
      </c>
      <c r="H45" s="20">
        <v>0</v>
      </c>
      <c r="I45" s="20">
        <v>0</v>
      </c>
      <c r="J45" s="26">
        <v>3</v>
      </c>
      <c r="K45" s="27">
        <v>-38</v>
      </c>
      <c r="L45" s="20">
        <v>160</v>
      </c>
      <c r="M45" s="20">
        <v>0</v>
      </c>
      <c r="N45" s="20">
        <v>119</v>
      </c>
      <c r="O45" s="20">
        <v>0</v>
      </c>
      <c r="P45" s="20">
        <v>0</v>
      </c>
      <c r="Q45" s="20">
        <v>0</v>
      </c>
      <c r="R45" s="20">
        <v>0</v>
      </c>
      <c r="S45" s="26">
        <v>3</v>
      </c>
      <c r="T45" s="20">
        <f t="shared" si="1"/>
        <v>0</v>
      </c>
      <c r="U45" s="20">
        <f t="shared" si="2"/>
        <v>40</v>
      </c>
      <c r="V45" s="20">
        <f t="shared" si="3"/>
        <v>40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204</v>
      </c>
      <c r="B46" s="20">
        <v>-1</v>
      </c>
      <c r="C46" s="20">
        <v>300</v>
      </c>
      <c r="D46" s="20">
        <v>50</v>
      </c>
      <c r="E46" s="20">
        <v>196</v>
      </c>
      <c r="F46" s="20">
        <v>0</v>
      </c>
      <c r="G46" s="20">
        <v>0</v>
      </c>
      <c r="H46" s="20">
        <v>0</v>
      </c>
      <c r="I46" s="20">
        <v>0</v>
      </c>
      <c r="J46" s="26">
        <v>53</v>
      </c>
      <c r="K46" s="27">
        <v>-1</v>
      </c>
      <c r="L46" s="20">
        <v>250</v>
      </c>
      <c r="M46" s="20">
        <v>0</v>
      </c>
      <c r="N46" s="20">
        <v>196</v>
      </c>
      <c r="O46" s="20">
        <v>0</v>
      </c>
      <c r="P46" s="20">
        <v>0</v>
      </c>
      <c r="Q46" s="20">
        <v>0</v>
      </c>
      <c r="R46" s="20">
        <v>0</v>
      </c>
      <c r="S46" s="26">
        <v>53</v>
      </c>
      <c r="T46" s="20">
        <f t="shared" si="1"/>
        <v>0</v>
      </c>
      <c r="U46" s="20">
        <f t="shared" si="2"/>
        <v>50</v>
      </c>
      <c r="V46" s="20">
        <f t="shared" si="3"/>
        <v>50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205</v>
      </c>
      <c r="B47" s="20">
        <v>3</v>
      </c>
      <c r="C47" s="20">
        <v>0</v>
      </c>
      <c r="D47" s="20">
        <v>0</v>
      </c>
      <c r="E47" s="20">
        <v>5</v>
      </c>
      <c r="F47" s="20">
        <v>0</v>
      </c>
      <c r="G47" s="20">
        <v>0</v>
      </c>
      <c r="H47" s="20">
        <v>0</v>
      </c>
      <c r="I47" s="20">
        <v>0</v>
      </c>
      <c r="J47" s="26">
        <v>-2</v>
      </c>
      <c r="K47" s="27">
        <v>3</v>
      </c>
      <c r="L47" s="20">
        <v>0</v>
      </c>
      <c r="M47" s="20">
        <v>0</v>
      </c>
      <c r="N47" s="20">
        <v>5</v>
      </c>
      <c r="O47" s="20">
        <v>0</v>
      </c>
      <c r="P47" s="20">
        <v>0</v>
      </c>
      <c r="Q47" s="20">
        <v>0</v>
      </c>
      <c r="R47" s="20">
        <v>0</v>
      </c>
      <c r="S47" s="26">
        <v>-2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206</v>
      </c>
      <c r="B48" s="20">
        <v>27</v>
      </c>
      <c r="C48" s="20">
        <v>0</v>
      </c>
      <c r="D48" s="20">
        <v>0</v>
      </c>
      <c r="E48" s="20">
        <v>27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27</v>
      </c>
      <c r="L48" s="20">
        <v>0</v>
      </c>
      <c r="M48" s="20">
        <v>0</v>
      </c>
      <c r="N48" s="20">
        <v>27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207</v>
      </c>
      <c r="B49" s="20">
        <v>38</v>
      </c>
      <c r="C49" s="20">
        <v>0</v>
      </c>
      <c r="D49" s="20">
        <v>0</v>
      </c>
      <c r="E49" s="20">
        <v>39</v>
      </c>
      <c r="F49" s="20">
        <v>0</v>
      </c>
      <c r="G49" s="20">
        <v>0</v>
      </c>
      <c r="H49" s="20">
        <v>0</v>
      </c>
      <c r="I49" s="20">
        <v>0</v>
      </c>
      <c r="J49" s="26">
        <v>-1</v>
      </c>
      <c r="K49" s="27">
        <v>38</v>
      </c>
      <c r="L49" s="20">
        <v>0</v>
      </c>
      <c r="M49" s="20">
        <v>0</v>
      </c>
      <c r="N49" s="20">
        <v>39</v>
      </c>
      <c r="O49" s="20">
        <v>0</v>
      </c>
      <c r="P49" s="20">
        <v>0</v>
      </c>
      <c r="Q49" s="20">
        <v>0</v>
      </c>
      <c r="R49" s="20">
        <v>0</v>
      </c>
      <c r="S49" s="26">
        <v>-1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208</v>
      </c>
      <c r="B50" s="20">
        <v>43</v>
      </c>
      <c r="C50" s="20">
        <v>0</v>
      </c>
      <c r="D50" s="20">
        <v>0</v>
      </c>
      <c r="E50" s="20">
        <v>34</v>
      </c>
      <c r="F50" s="20">
        <v>0</v>
      </c>
      <c r="G50" s="20">
        <v>0</v>
      </c>
      <c r="H50" s="20">
        <v>0</v>
      </c>
      <c r="I50" s="20">
        <v>0</v>
      </c>
      <c r="J50" s="26">
        <v>9</v>
      </c>
      <c r="K50" s="27">
        <v>43</v>
      </c>
      <c r="L50" s="20">
        <v>0</v>
      </c>
      <c r="M50" s="20">
        <v>0</v>
      </c>
      <c r="N50" s="20">
        <v>34</v>
      </c>
      <c r="O50" s="20">
        <v>0</v>
      </c>
      <c r="P50" s="20">
        <v>0</v>
      </c>
      <c r="Q50" s="20">
        <v>0</v>
      </c>
      <c r="R50" s="20">
        <v>0</v>
      </c>
      <c r="S50" s="26">
        <v>9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209</v>
      </c>
      <c r="B51" s="20">
        <v>48</v>
      </c>
      <c r="C51" s="20">
        <v>280</v>
      </c>
      <c r="D51" s="20">
        <v>0</v>
      </c>
      <c r="E51" s="20">
        <v>271</v>
      </c>
      <c r="F51" s="20">
        <v>0</v>
      </c>
      <c r="G51" s="20">
        <v>0</v>
      </c>
      <c r="H51" s="20">
        <v>0</v>
      </c>
      <c r="I51" s="20">
        <v>0</v>
      </c>
      <c r="J51" s="26">
        <v>57</v>
      </c>
      <c r="K51" s="27">
        <v>48</v>
      </c>
      <c r="L51" s="20">
        <v>280</v>
      </c>
      <c r="M51" s="20">
        <v>0</v>
      </c>
      <c r="N51" s="20">
        <v>271</v>
      </c>
      <c r="O51" s="20">
        <v>0</v>
      </c>
      <c r="P51" s="20">
        <v>0</v>
      </c>
      <c r="Q51" s="20">
        <v>0</v>
      </c>
      <c r="R51" s="20">
        <v>0</v>
      </c>
      <c r="S51" s="26">
        <v>57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210</v>
      </c>
      <c r="B52" s="20">
        <v>24</v>
      </c>
      <c r="C52" s="20">
        <v>800</v>
      </c>
      <c r="D52" s="20">
        <v>0</v>
      </c>
      <c r="E52" s="20">
        <v>580</v>
      </c>
      <c r="F52" s="20">
        <v>1</v>
      </c>
      <c r="G52" s="20">
        <v>0</v>
      </c>
      <c r="H52" s="20">
        <v>0</v>
      </c>
      <c r="I52" s="20">
        <v>0</v>
      </c>
      <c r="J52" s="26">
        <v>245</v>
      </c>
      <c r="K52" s="27">
        <v>24</v>
      </c>
      <c r="L52" s="20">
        <v>800</v>
      </c>
      <c r="M52" s="20">
        <v>0</v>
      </c>
      <c r="N52" s="20">
        <v>579</v>
      </c>
      <c r="O52" s="20">
        <v>0</v>
      </c>
      <c r="P52" s="20">
        <v>0</v>
      </c>
      <c r="Q52" s="20">
        <v>0</v>
      </c>
      <c r="R52" s="20">
        <v>0</v>
      </c>
      <c r="S52" s="26">
        <v>245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1</v>
      </c>
      <c r="X52" s="20">
        <f t="shared" si="5"/>
        <v>1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211</v>
      </c>
      <c r="B53" s="20">
        <v>41</v>
      </c>
      <c r="C53" s="20">
        <v>150</v>
      </c>
      <c r="D53" s="20">
        <v>0</v>
      </c>
      <c r="E53" s="20">
        <v>97</v>
      </c>
      <c r="F53" s="20">
        <v>0</v>
      </c>
      <c r="G53" s="20">
        <v>0</v>
      </c>
      <c r="H53" s="20">
        <v>0</v>
      </c>
      <c r="I53" s="20">
        <v>0</v>
      </c>
      <c r="J53" s="26">
        <v>94</v>
      </c>
      <c r="K53" s="27">
        <v>41</v>
      </c>
      <c r="L53" s="20">
        <v>150</v>
      </c>
      <c r="M53" s="20">
        <v>0</v>
      </c>
      <c r="N53" s="20">
        <v>97</v>
      </c>
      <c r="O53" s="20">
        <v>0</v>
      </c>
      <c r="P53" s="20">
        <v>0</v>
      </c>
      <c r="Q53" s="20">
        <v>0</v>
      </c>
      <c r="R53" s="20">
        <v>0</v>
      </c>
      <c r="S53" s="26">
        <v>94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212</v>
      </c>
      <c r="B54" s="20">
        <v>5</v>
      </c>
      <c r="C54" s="20">
        <v>50</v>
      </c>
      <c r="D54" s="20">
        <v>0</v>
      </c>
      <c r="E54" s="20">
        <v>50</v>
      </c>
      <c r="F54" s="20">
        <v>0</v>
      </c>
      <c r="G54" s="20">
        <v>0</v>
      </c>
      <c r="H54" s="20">
        <v>0</v>
      </c>
      <c r="I54" s="20">
        <v>0</v>
      </c>
      <c r="J54" s="26">
        <v>5</v>
      </c>
      <c r="K54" s="27">
        <v>5</v>
      </c>
      <c r="L54" s="20">
        <v>50</v>
      </c>
      <c r="M54" s="20">
        <v>0</v>
      </c>
      <c r="N54" s="20">
        <v>50</v>
      </c>
      <c r="O54" s="20">
        <v>0</v>
      </c>
      <c r="P54" s="20">
        <v>0</v>
      </c>
      <c r="Q54" s="20">
        <v>0</v>
      </c>
      <c r="R54" s="20">
        <v>0</v>
      </c>
      <c r="S54" s="26">
        <v>5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213</v>
      </c>
      <c r="B55" s="20">
        <v>49</v>
      </c>
      <c r="C55" s="20">
        <v>60</v>
      </c>
      <c r="D55" s="20">
        <v>0</v>
      </c>
      <c r="E55" s="20">
        <v>102</v>
      </c>
      <c r="F55" s="20">
        <v>0</v>
      </c>
      <c r="G55" s="20">
        <v>0</v>
      </c>
      <c r="H55" s="20">
        <v>0</v>
      </c>
      <c r="I55" s="20">
        <v>0</v>
      </c>
      <c r="J55" s="26">
        <v>7</v>
      </c>
      <c r="K55" s="27">
        <v>49</v>
      </c>
      <c r="L55" s="20">
        <v>60</v>
      </c>
      <c r="M55" s="20">
        <v>0</v>
      </c>
      <c r="N55" s="20">
        <v>102</v>
      </c>
      <c r="O55" s="20">
        <v>0</v>
      </c>
      <c r="P55" s="20">
        <v>0</v>
      </c>
      <c r="Q55" s="20">
        <v>0</v>
      </c>
      <c r="R55" s="20">
        <v>0</v>
      </c>
      <c r="S55" s="26">
        <v>7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214</v>
      </c>
      <c r="B56" s="20">
        <v>43</v>
      </c>
      <c r="C56" s="20">
        <v>80</v>
      </c>
      <c r="D56" s="20">
        <v>0</v>
      </c>
      <c r="E56" s="20">
        <v>124</v>
      </c>
      <c r="F56" s="20">
        <v>0</v>
      </c>
      <c r="G56" s="20">
        <v>0</v>
      </c>
      <c r="H56" s="20">
        <v>0</v>
      </c>
      <c r="I56" s="20">
        <v>0</v>
      </c>
      <c r="J56" s="26">
        <v>-1</v>
      </c>
      <c r="K56" s="27">
        <v>43</v>
      </c>
      <c r="L56" s="20">
        <v>80</v>
      </c>
      <c r="M56" s="20">
        <v>0</v>
      </c>
      <c r="N56" s="20">
        <v>124</v>
      </c>
      <c r="O56" s="20">
        <v>0</v>
      </c>
      <c r="P56" s="20">
        <v>0</v>
      </c>
      <c r="Q56" s="20">
        <v>0</v>
      </c>
      <c r="R56" s="20">
        <v>0</v>
      </c>
      <c r="S56" s="26">
        <v>-1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215</v>
      </c>
      <c r="B57" s="20">
        <v>41</v>
      </c>
      <c r="C57" s="20">
        <v>50</v>
      </c>
      <c r="D57" s="20">
        <v>0</v>
      </c>
      <c r="E57" s="20">
        <v>30</v>
      </c>
      <c r="F57" s="20">
        <v>0</v>
      </c>
      <c r="G57" s="20">
        <v>0</v>
      </c>
      <c r="H57" s="20">
        <v>0</v>
      </c>
      <c r="I57" s="20">
        <v>0</v>
      </c>
      <c r="J57" s="26">
        <v>61</v>
      </c>
      <c r="K57" s="27">
        <v>41</v>
      </c>
      <c r="L57" s="20">
        <v>50</v>
      </c>
      <c r="M57" s="20">
        <v>0</v>
      </c>
      <c r="N57" s="20">
        <v>30</v>
      </c>
      <c r="O57" s="20">
        <v>0</v>
      </c>
      <c r="P57" s="20">
        <v>0</v>
      </c>
      <c r="Q57" s="20">
        <v>0</v>
      </c>
      <c r="R57" s="20">
        <v>0</v>
      </c>
      <c r="S57" s="26">
        <v>61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216</v>
      </c>
      <c r="B58" s="20">
        <v>-178</v>
      </c>
      <c r="C58" s="20">
        <v>80</v>
      </c>
      <c r="D58" s="20">
        <v>0</v>
      </c>
      <c r="E58" s="20">
        <v>99</v>
      </c>
      <c r="F58" s="20">
        <v>0</v>
      </c>
      <c r="G58" s="20">
        <v>0</v>
      </c>
      <c r="H58" s="20">
        <v>0</v>
      </c>
      <c r="I58" s="20">
        <v>0</v>
      </c>
      <c r="J58" s="26">
        <v>-197</v>
      </c>
      <c r="K58" s="27">
        <v>-178</v>
      </c>
      <c r="L58" s="20">
        <v>80</v>
      </c>
      <c r="M58" s="20">
        <v>0</v>
      </c>
      <c r="N58" s="20">
        <v>99</v>
      </c>
      <c r="O58" s="20">
        <v>0</v>
      </c>
      <c r="P58" s="20">
        <v>0</v>
      </c>
      <c r="Q58" s="20">
        <v>0</v>
      </c>
      <c r="R58" s="20">
        <v>0</v>
      </c>
      <c r="S58" s="26">
        <v>-197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217</v>
      </c>
      <c r="B59" s="20">
        <v>45</v>
      </c>
      <c r="C59" s="20">
        <v>250</v>
      </c>
      <c r="D59" s="20">
        <v>0</v>
      </c>
      <c r="E59" s="20">
        <v>113</v>
      </c>
      <c r="F59" s="20">
        <v>0</v>
      </c>
      <c r="G59" s="20">
        <v>0</v>
      </c>
      <c r="H59" s="20">
        <v>0</v>
      </c>
      <c r="I59" s="20">
        <v>0</v>
      </c>
      <c r="J59" s="26">
        <v>182</v>
      </c>
      <c r="K59" s="27">
        <v>45</v>
      </c>
      <c r="L59" s="20">
        <v>250</v>
      </c>
      <c r="M59" s="20">
        <v>0</v>
      </c>
      <c r="N59" s="20">
        <v>113</v>
      </c>
      <c r="O59" s="20">
        <v>0</v>
      </c>
      <c r="P59" s="20">
        <v>0</v>
      </c>
      <c r="Q59" s="20">
        <v>0</v>
      </c>
      <c r="R59" s="20">
        <v>0</v>
      </c>
      <c r="S59" s="26">
        <v>182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218</v>
      </c>
      <c r="B60" s="20">
        <v>148</v>
      </c>
      <c r="C60" s="20">
        <v>0</v>
      </c>
      <c r="D60" s="20">
        <v>0</v>
      </c>
      <c r="E60" s="20">
        <v>39</v>
      </c>
      <c r="F60" s="20">
        <v>0</v>
      </c>
      <c r="G60" s="20">
        <v>0</v>
      </c>
      <c r="H60" s="20">
        <v>0</v>
      </c>
      <c r="I60" s="20">
        <v>0</v>
      </c>
      <c r="J60" s="26">
        <v>109</v>
      </c>
      <c r="K60" s="27">
        <v>148</v>
      </c>
      <c r="L60" s="20">
        <v>0</v>
      </c>
      <c r="M60" s="20">
        <v>0</v>
      </c>
      <c r="N60" s="20">
        <v>39</v>
      </c>
      <c r="O60" s="20">
        <v>0</v>
      </c>
      <c r="P60" s="20">
        <v>0</v>
      </c>
      <c r="Q60" s="20">
        <v>0</v>
      </c>
      <c r="R60" s="20">
        <v>0</v>
      </c>
      <c r="S60" s="26">
        <v>109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219</v>
      </c>
      <c r="B61" s="20">
        <v>-6</v>
      </c>
      <c r="C61" s="20">
        <v>240</v>
      </c>
      <c r="D61" s="20">
        <v>100</v>
      </c>
      <c r="E61" s="20">
        <v>142</v>
      </c>
      <c r="F61" s="20">
        <v>0</v>
      </c>
      <c r="G61" s="20">
        <v>0</v>
      </c>
      <c r="H61" s="20">
        <v>0</v>
      </c>
      <c r="I61" s="20">
        <v>0</v>
      </c>
      <c r="J61" s="26">
        <v>-8</v>
      </c>
      <c r="K61" s="27">
        <v>-6</v>
      </c>
      <c r="L61" s="20">
        <v>140</v>
      </c>
      <c r="M61" s="20">
        <v>0</v>
      </c>
      <c r="N61" s="20">
        <v>142</v>
      </c>
      <c r="O61" s="20">
        <v>0</v>
      </c>
      <c r="P61" s="20">
        <v>0</v>
      </c>
      <c r="Q61" s="20">
        <v>0</v>
      </c>
      <c r="R61" s="20">
        <v>0</v>
      </c>
      <c r="S61" s="26">
        <v>-8</v>
      </c>
      <c r="T61" s="20">
        <f t="shared" si="1"/>
        <v>0</v>
      </c>
      <c r="U61" s="20">
        <f t="shared" si="2"/>
        <v>100</v>
      </c>
      <c r="V61" s="20">
        <f t="shared" si="3"/>
        <v>100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220</v>
      </c>
      <c r="B62" s="20">
        <v>-8</v>
      </c>
      <c r="C62" s="20">
        <v>300</v>
      </c>
      <c r="D62" s="20">
        <v>160</v>
      </c>
      <c r="E62" s="20">
        <v>171</v>
      </c>
      <c r="F62" s="20">
        <v>0</v>
      </c>
      <c r="G62" s="20">
        <v>0</v>
      </c>
      <c r="H62" s="20">
        <v>0</v>
      </c>
      <c r="I62" s="20">
        <v>0</v>
      </c>
      <c r="J62" s="20">
        <v>-39</v>
      </c>
      <c r="K62" s="27">
        <v>-8</v>
      </c>
      <c r="L62" s="20">
        <v>140</v>
      </c>
      <c r="M62" s="20">
        <v>0</v>
      </c>
      <c r="N62" s="20">
        <v>171</v>
      </c>
      <c r="O62" s="20">
        <v>0</v>
      </c>
      <c r="P62" s="20">
        <v>0</v>
      </c>
      <c r="Q62" s="20">
        <v>0</v>
      </c>
      <c r="R62" s="20">
        <v>0</v>
      </c>
      <c r="S62" s="26">
        <v>-39</v>
      </c>
      <c r="T62" s="20">
        <f t="shared" si="1"/>
        <v>0</v>
      </c>
      <c r="U62" s="20">
        <f t="shared" si="2"/>
        <v>160</v>
      </c>
      <c r="V62" s="20">
        <f t="shared" si="3"/>
        <v>160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221</v>
      </c>
      <c r="B63" s="20">
        <v>-5</v>
      </c>
      <c r="C63" s="20">
        <v>360</v>
      </c>
      <c r="D63" s="20">
        <v>200</v>
      </c>
      <c r="E63" s="20">
        <v>300</v>
      </c>
      <c r="F63" s="20">
        <v>0</v>
      </c>
      <c r="G63" s="20">
        <v>0</v>
      </c>
      <c r="H63" s="20">
        <v>0</v>
      </c>
      <c r="I63" s="20">
        <v>0</v>
      </c>
      <c r="J63" s="26">
        <v>-145</v>
      </c>
      <c r="K63" s="27">
        <v>-5</v>
      </c>
      <c r="L63" s="20">
        <v>160</v>
      </c>
      <c r="M63" s="20">
        <v>0</v>
      </c>
      <c r="N63" s="20">
        <v>300</v>
      </c>
      <c r="O63" s="20">
        <v>0</v>
      </c>
      <c r="P63" s="20">
        <v>0</v>
      </c>
      <c r="Q63" s="20">
        <v>0</v>
      </c>
      <c r="R63" s="20">
        <v>0</v>
      </c>
      <c r="S63" s="26">
        <v>-145</v>
      </c>
      <c r="T63" s="20">
        <f t="shared" si="1"/>
        <v>0</v>
      </c>
      <c r="U63" s="20">
        <f t="shared" si="2"/>
        <v>200</v>
      </c>
      <c r="V63" s="20">
        <f t="shared" si="3"/>
        <v>200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222</v>
      </c>
      <c r="B64" s="20">
        <v>50</v>
      </c>
      <c r="C64" s="20">
        <v>200</v>
      </c>
      <c r="D64" s="20">
        <v>150</v>
      </c>
      <c r="E64" s="20">
        <v>208</v>
      </c>
      <c r="F64" s="20">
        <v>50</v>
      </c>
      <c r="G64" s="20">
        <v>0</v>
      </c>
      <c r="H64" s="20">
        <v>0</v>
      </c>
      <c r="I64" s="20">
        <v>0</v>
      </c>
      <c r="J64" s="26">
        <v>-58</v>
      </c>
      <c r="K64" s="27">
        <v>50</v>
      </c>
      <c r="L64" s="20">
        <v>50</v>
      </c>
      <c r="M64" s="20">
        <v>0</v>
      </c>
      <c r="N64" s="20">
        <v>158</v>
      </c>
      <c r="O64" s="20">
        <v>0</v>
      </c>
      <c r="P64" s="20">
        <v>0</v>
      </c>
      <c r="Q64" s="20">
        <v>0</v>
      </c>
      <c r="R64" s="20">
        <v>0</v>
      </c>
      <c r="S64" s="26">
        <v>-58</v>
      </c>
      <c r="T64" s="20">
        <f t="shared" si="1"/>
        <v>0</v>
      </c>
      <c r="U64" s="20">
        <f t="shared" si="2"/>
        <v>150</v>
      </c>
      <c r="V64" s="20">
        <f t="shared" si="3"/>
        <v>150</v>
      </c>
      <c r="W64" s="20">
        <f t="shared" si="4"/>
        <v>50</v>
      </c>
      <c r="X64" s="20">
        <f t="shared" si="5"/>
        <v>50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223</v>
      </c>
      <c r="B65" s="20">
        <v>20</v>
      </c>
      <c r="C65" s="20">
        <v>0</v>
      </c>
      <c r="D65" s="20">
        <v>0</v>
      </c>
      <c r="E65" s="20">
        <v>15</v>
      </c>
      <c r="F65" s="20">
        <v>0</v>
      </c>
      <c r="G65" s="20">
        <v>0</v>
      </c>
      <c r="H65" s="20">
        <v>0</v>
      </c>
      <c r="I65" s="20">
        <v>0</v>
      </c>
      <c r="J65" s="26">
        <v>5</v>
      </c>
      <c r="K65" s="27">
        <v>20</v>
      </c>
      <c r="L65" s="20">
        <v>0</v>
      </c>
      <c r="M65" s="20">
        <v>0</v>
      </c>
      <c r="N65" s="20">
        <v>15</v>
      </c>
      <c r="O65" s="20">
        <v>0</v>
      </c>
      <c r="P65" s="20">
        <v>0</v>
      </c>
      <c r="Q65" s="20">
        <v>0</v>
      </c>
      <c r="R65" s="20">
        <v>0</v>
      </c>
      <c r="S65" s="26">
        <v>5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224</v>
      </c>
      <c r="B66" s="20">
        <v>18</v>
      </c>
      <c r="C66" s="20">
        <v>20</v>
      </c>
      <c r="D66" s="20">
        <v>0</v>
      </c>
      <c r="E66" s="20">
        <v>34</v>
      </c>
      <c r="F66" s="20">
        <v>0</v>
      </c>
      <c r="G66" s="20">
        <v>0</v>
      </c>
      <c r="H66" s="20">
        <v>0</v>
      </c>
      <c r="I66" s="20">
        <v>0</v>
      </c>
      <c r="J66" s="26">
        <v>4</v>
      </c>
      <c r="K66" s="27">
        <v>18</v>
      </c>
      <c r="L66" s="20">
        <v>20</v>
      </c>
      <c r="M66" s="20">
        <v>0</v>
      </c>
      <c r="N66" s="20">
        <v>34</v>
      </c>
      <c r="O66" s="20">
        <v>0</v>
      </c>
      <c r="P66" s="20">
        <v>0</v>
      </c>
      <c r="Q66" s="20">
        <v>0</v>
      </c>
      <c r="R66" s="20">
        <v>0</v>
      </c>
      <c r="S66" s="26">
        <v>4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225</v>
      </c>
      <c r="B67" s="20">
        <v>-174</v>
      </c>
      <c r="C67" s="20">
        <v>1410</v>
      </c>
      <c r="D67" s="20">
        <v>50</v>
      </c>
      <c r="E67" s="20">
        <v>1825</v>
      </c>
      <c r="F67" s="20">
        <v>0</v>
      </c>
      <c r="G67" s="20">
        <v>0</v>
      </c>
      <c r="H67" s="20">
        <v>0</v>
      </c>
      <c r="I67" s="20">
        <v>0</v>
      </c>
      <c r="J67" s="26">
        <v>-639</v>
      </c>
      <c r="K67" s="27">
        <v>-174</v>
      </c>
      <c r="L67" s="20">
        <v>1360</v>
      </c>
      <c r="M67" s="20">
        <v>0</v>
      </c>
      <c r="N67" s="20">
        <v>1825</v>
      </c>
      <c r="O67" s="20">
        <v>0</v>
      </c>
      <c r="P67" s="20">
        <v>0</v>
      </c>
      <c r="Q67" s="20">
        <v>0</v>
      </c>
      <c r="R67" s="20">
        <v>0</v>
      </c>
      <c r="S67" s="26">
        <v>-639</v>
      </c>
      <c r="T67" s="20">
        <f t="shared" si="1"/>
        <v>0</v>
      </c>
      <c r="U67" s="20">
        <f t="shared" si="2"/>
        <v>50</v>
      </c>
      <c r="V67" s="20">
        <f t="shared" si="3"/>
        <v>50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226</v>
      </c>
      <c r="B68" s="20">
        <v>-17</v>
      </c>
      <c r="C68" s="20">
        <v>3580</v>
      </c>
      <c r="D68" s="20">
        <v>40</v>
      </c>
      <c r="E68" s="20">
        <v>3877</v>
      </c>
      <c r="F68" s="20">
        <v>0</v>
      </c>
      <c r="G68" s="20">
        <v>0</v>
      </c>
      <c r="H68" s="20">
        <v>0</v>
      </c>
      <c r="I68" s="20">
        <v>0</v>
      </c>
      <c r="J68" s="26">
        <v>-354</v>
      </c>
      <c r="K68" s="27">
        <v>-17</v>
      </c>
      <c r="L68" s="20">
        <v>3540</v>
      </c>
      <c r="M68" s="20">
        <v>0</v>
      </c>
      <c r="N68" s="20">
        <v>3877</v>
      </c>
      <c r="O68" s="20">
        <v>0</v>
      </c>
      <c r="P68" s="20">
        <v>0</v>
      </c>
      <c r="Q68" s="20">
        <v>0</v>
      </c>
      <c r="R68" s="20">
        <v>0</v>
      </c>
      <c r="S68" s="26">
        <v>-354</v>
      </c>
      <c r="T68" s="20">
        <f t="shared" si="1"/>
        <v>0</v>
      </c>
      <c r="U68" s="20">
        <f t="shared" si="2"/>
        <v>40</v>
      </c>
      <c r="V68" s="20">
        <f t="shared" si="3"/>
        <v>40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227</v>
      </c>
      <c r="B69" s="20">
        <v>-1354</v>
      </c>
      <c r="C69" s="20">
        <v>9240</v>
      </c>
      <c r="D69" s="20">
        <v>240</v>
      </c>
      <c r="E69" s="20">
        <v>8970</v>
      </c>
      <c r="F69" s="20">
        <v>0</v>
      </c>
      <c r="G69" s="20">
        <v>0</v>
      </c>
      <c r="H69" s="20">
        <v>0</v>
      </c>
      <c r="I69" s="20">
        <v>0</v>
      </c>
      <c r="J69" s="26">
        <v>-1324</v>
      </c>
      <c r="K69" s="27">
        <v>-1354</v>
      </c>
      <c r="L69" s="20">
        <v>9000</v>
      </c>
      <c r="M69" s="20">
        <v>0</v>
      </c>
      <c r="N69" s="20">
        <v>8970</v>
      </c>
      <c r="O69" s="20">
        <v>0</v>
      </c>
      <c r="P69" s="20">
        <v>0</v>
      </c>
      <c r="Q69" s="20">
        <v>0</v>
      </c>
      <c r="R69" s="20">
        <v>0</v>
      </c>
      <c r="S69" s="26">
        <v>-1324</v>
      </c>
      <c r="T69" s="20">
        <f t="shared" ref="T69:T82" si="11">B69-K69</f>
        <v>0</v>
      </c>
      <c r="U69" s="20">
        <f t="shared" si="2"/>
        <v>240</v>
      </c>
      <c r="V69" s="20">
        <f t="shared" si="3"/>
        <v>240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82" si="12">IF(AND(T69=0,AB69=0),"Ok","Issue")</f>
        <v>Ok</v>
      </c>
    </row>
    <row r="70" spans="1:29" x14ac:dyDescent="0.3">
      <c r="A70" s="17" t="s">
        <v>228</v>
      </c>
      <c r="B70" s="20">
        <v>-1661</v>
      </c>
      <c r="C70" s="20">
        <v>8800</v>
      </c>
      <c r="D70" s="20">
        <v>2550</v>
      </c>
      <c r="E70" s="20">
        <v>6229</v>
      </c>
      <c r="F70" s="20">
        <v>2</v>
      </c>
      <c r="G70" s="20">
        <v>0</v>
      </c>
      <c r="H70" s="20">
        <v>0</v>
      </c>
      <c r="I70" s="20">
        <v>0</v>
      </c>
      <c r="J70" s="26">
        <v>-1638</v>
      </c>
      <c r="K70" s="27">
        <v>-1661</v>
      </c>
      <c r="L70" s="20">
        <v>6250</v>
      </c>
      <c r="M70" s="20">
        <v>0</v>
      </c>
      <c r="N70" s="20">
        <v>6227</v>
      </c>
      <c r="O70" s="20">
        <v>0</v>
      </c>
      <c r="P70" s="20">
        <v>0</v>
      </c>
      <c r="Q70" s="20">
        <v>0</v>
      </c>
      <c r="R70" s="20">
        <v>0</v>
      </c>
      <c r="S70" s="26">
        <v>-1638</v>
      </c>
      <c r="T70" s="20">
        <f t="shared" si="11"/>
        <v>0</v>
      </c>
      <c r="U70" s="20">
        <f t="shared" si="2"/>
        <v>2550</v>
      </c>
      <c r="V70" s="20">
        <f t="shared" si="3"/>
        <v>2550</v>
      </c>
      <c r="W70" s="20">
        <f t="shared" si="4"/>
        <v>2</v>
      </c>
      <c r="X70" s="20">
        <f t="shared" si="5"/>
        <v>2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229</v>
      </c>
      <c r="B71" s="20">
        <v>24</v>
      </c>
      <c r="C71" s="20">
        <v>250</v>
      </c>
      <c r="D71" s="20">
        <v>0</v>
      </c>
      <c r="E71" s="20">
        <v>240</v>
      </c>
      <c r="F71" s="20">
        <v>20</v>
      </c>
      <c r="G71" s="20">
        <v>0</v>
      </c>
      <c r="H71" s="20">
        <v>0</v>
      </c>
      <c r="I71" s="20">
        <v>0</v>
      </c>
      <c r="J71" s="26">
        <v>54</v>
      </c>
      <c r="K71" s="27">
        <v>24</v>
      </c>
      <c r="L71" s="20">
        <v>250</v>
      </c>
      <c r="M71" s="20">
        <v>0</v>
      </c>
      <c r="N71" s="20">
        <v>220</v>
      </c>
      <c r="O71" s="20">
        <v>0</v>
      </c>
      <c r="P71" s="20">
        <v>0</v>
      </c>
      <c r="Q71" s="20">
        <v>0</v>
      </c>
      <c r="R71" s="20">
        <v>0</v>
      </c>
      <c r="S71" s="26">
        <v>54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20</v>
      </c>
      <c r="X71" s="20">
        <f t="shared" si="5"/>
        <v>20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230</v>
      </c>
      <c r="B72" s="20">
        <v>20</v>
      </c>
      <c r="C72" s="20">
        <v>20</v>
      </c>
      <c r="D72" s="20">
        <v>0</v>
      </c>
      <c r="E72" s="20">
        <v>27</v>
      </c>
      <c r="F72" s="20">
        <v>0</v>
      </c>
      <c r="G72" s="20">
        <v>0</v>
      </c>
      <c r="H72" s="20">
        <v>0</v>
      </c>
      <c r="I72" s="20">
        <v>0</v>
      </c>
      <c r="J72" s="26">
        <v>13</v>
      </c>
      <c r="K72" s="27">
        <v>20</v>
      </c>
      <c r="L72" s="20">
        <v>20</v>
      </c>
      <c r="M72" s="20">
        <v>0</v>
      </c>
      <c r="N72" s="20">
        <v>27</v>
      </c>
      <c r="O72" s="20">
        <v>0</v>
      </c>
      <c r="P72" s="20">
        <v>0</v>
      </c>
      <c r="Q72" s="20">
        <v>0</v>
      </c>
      <c r="R72" s="20">
        <v>0</v>
      </c>
      <c r="S72" s="26">
        <v>13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233</v>
      </c>
      <c r="B73" s="20">
        <v>4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4</v>
      </c>
      <c r="K73" s="27">
        <v>4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4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234</v>
      </c>
      <c r="B74" s="20">
        <v>-1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-1</v>
      </c>
      <c r="K74" s="27">
        <v>-1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-1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235</v>
      </c>
      <c r="B75" s="20">
        <v>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1</v>
      </c>
      <c r="K75" s="27">
        <v>1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1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236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237</v>
      </c>
      <c r="B77" s="20">
        <v>297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297</v>
      </c>
      <c r="K77" s="27">
        <v>297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297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238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239</v>
      </c>
      <c r="B79" s="20">
        <v>-7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-7</v>
      </c>
      <c r="K79" s="27">
        <v>-7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-7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240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241</v>
      </c>
      <c r="B81" s="20">
        <v>19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19</v>
      </c>
      <c r="K81" s="27">
        <v>19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19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0</v>
      </c>
      <c r="X81" s="20">
        <f t="shared" si="5"/>
        <v>0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ht="15" thickBot="1" x14ac:dyDescent="0.35">
      <c r="A82" s="17" t="s">
        <v>242</v>
      </c>
      <c r="B82" s="20">
        <v>-521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-521</v>
      </c>
      <c r="K82" s="27">
        <v>-521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-521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0</v>
      </c>
      <c r="X82" s="20">
        <f t="shared" si="5"/>
        <v>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s="37" customFormat="1" ht="16.2" thickBot="1" x14ac:dyDescent="0.35">
      <c r="A83" s="32" t="s">
        <v>19</v>
      </c>
      <c r="B83" s="33">
        <f>SUM(B4:B82)</f>
        <v>-2468</v>
      </c>
      <c r="C83" s="33">
        <f>SUM(C4:C82)</f>
        <v>49642</v>
      </c>
      <c r="D83" s="33">
        <f>SUM(D4:D82)</f>
        <v>6253</v>
      </c>
      <c r="E83" s="33">
        <f>SUM(E4:E82)</f>
        <v>44114</v>
      </c>
      <c r="F83" s="33">
        <f>SUM(F4:F82)</f>
        <v>372</v>
      </c>
      <c r="G83" s="33">
        <f>SUM(G4:G82)</f>
        <v>0</v>
      </c>
      <c r="H83" s="33">
        <f>SUM(H4:H82)</f>
        <v>0</v>
      </c>
      <c r="I83" s="33">
        <f>SUM(I4:I82)</f>
        <v>0</v>
      </c>
      <c r="J83" s="34">
        <f>SUM(J4:J82)</f>
        <v>-2821</v>
      </c>
      <c r="K83" s="35">
        <f>SUM(K4:K82)</f>
        <v>-2468</v>
      </c>
      <c r="L83" s="33">
        <f>SUM(L4:L82)</f>
        <v>43389</v>
      </c>
      <c r="M83" s="33">
        <f>SUM(M4:M82)</f>
        <v>0</v>
      </c>
      <c r="N83" s="33">
        <f>SUM(N4:N82)</f>
        <v>43742</v>
      </c>
      <c r="O83" s="33">
        <f>SUM(O4:O82)</f>
        <v>0</v>
      </c>
      <c r="P83" s="33">
        <f>SUM(P4:P82)</f>
        <v>0</v>
      </c>
      <c r="Q83" s="33">
        <f>SUM(Q4:Q82)</f>
        <v>0</v>
      </c>
      <c r="R83" s="33">
        <f>SUM(R4:R82)</f>
        <v>0</v>
      </c>
      <c r="S83" s="34">
        <f>SUM(S4:S82)</f>
        <v>-2821</v>
      </c>
      <c r="T83" s="33">
        <f>SUM(T4:T82)</f>
        <v>0</v>
      </c>
      <c r="U83" s="33">
        <f>SUM(U4:U82)</f>
        <v>6253</v>
      </c>
      <c r="V83" s="33">
        <f>SUM(V4:V82)</f>
        <v>6253</v>
      </c>
      <c r="W83" s="33">
        <f>SUM(W4:W82)</f>
        <v>372</v>
      </c>
      <c r="X83" s="33">
        <f>SUM(X4:X82)</f>
        <v>372</v>
      </c>
      <c r="Y83" s="33">
        <f>SUM(Y4:Y82)</f>
        <v>0</v>
      </c>
      <c r="Z83" s="33">
        <f>SUM(Z4:Z82)</f>
        <v>0</v>
      </c>
      <c r="AA83" s="33">
        <f>SUM(AA4:AA82)</f>
        <v>0</v>
      </c>
      <c r="AB83" s="34">
        <f>SUM(AB4:AB82)</f>
        <v>0</v>
      </c>
      <c r="AC83" s="36"/>
    </row>
  </sheetData>
  <mergeCells count="3">
    <mergeCell ref="B1:J1"/>
    <mergeCell ref="K1:S1"/>
    <mergeCell ref="T1:AB1"/>
  </mergeCells>
  <conditionalFormatting sqref="A83:A1048576 A1:A4">
    <cfRule type="duplicateValues" dxfId="23" priority="155"/>
  </conditionalFormatting>
  <conditionalFormatting sqref="A80">
    <cfRule type="duplicateValues" dxfId="22" priority="22"/>
  </conditionalFormatting>
  <conditionalFormatting sqref="A81">
    <cfRule type="duplicateValues" dxfId="21" priority="23"/>
  </conditionalFormatting>
  <conditionalFormatting sqref="A62">
    <cfRule type="duplicateValues" dxfId="20" priority="17"/>
  </conditionalFormatting>
  <conditionalFormatting sqref="A63">
    <cfRule type="duplicateValues" dxfId="19" priority="18"/>
  </conditionalFormatting>
  <conditionalFormatting sqref="A68:A75">
    <cfRule type="duplicateValues" dxfId="18" priority="16"/>
  </conditionalFormatting>
  <conditionalFormatting sqref="A64:A67">
    <cfRule type="duplicateValues" dxfId="17" priority="19"/>
  </conditionalFormatting>
  <conditionalFormatting sqref="A76:A79">
    <cfRule type="duplicateValues" dxfId="16" priority="20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82">
    <cfRule type="duplicateValues" dxfId="0" priority="17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2020-12-21T06:42:09Z</dcterms:modified>
</cp:coreProperties>
</file>