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RECO\12 DEC 2020\3649676-Siruguppa Commercial Corporati\"/>
    </mc:Choice>
  </mc:AlternateContent>
  <xr:revisionPtr revIDLastSave="0" documentId="13_ncr:1_{AFF84C2C-5B07-4D6D-9D73-D2332980AD25}" xr6:coauthVersionLast="45" xr6:coauthVersionMax="45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working'!$A$1:$O$139</definedName>
    <definedName name="_xlnm._FilterDatabase" localSheetId="5" hidden="1">Reco!$A$3:$AC$139</definedName>
    <definedName name="_xlnm._FilterDatabase" localSheetId="3" hidden="1">'Zylem SNS Report'!$A$2:$L$13</definedName>
    <definedName name="Dealer_pivot">OFFSET('Dealer Report working'!$A$1,0,0,COUNTA('Dealer Report working'!$A:$A),COUNTA('Dealer Report working'!$A$1:$O$1))</definedName>
    <definedName name="FInal_Dealer">OFFSET('Final Dealer Work'!$B$2,0,0,COUNTA('Final Dealer Work'!$B:$B),COUNTA('Final Dealer Work'!$2:$2))</definedName>
    <definedName name="FinalDealer_vlookup">OFFSET('Dealer Report working'!$Q$1,0,0,COUNTA('Dealer Report working'!$Q:$Q),COUNTA('Dealer Report working'!$Q$1:$U$1))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11" r:id="rId10"/>
  </pivotCaches>
</workbook>
</file>

<file path=xl/calcChain.xml><?xml version="1.0" encoding="utf-8"?>
<calcChain xmlns="http://schemas.openxmlformats.org/spreadsheetml/2006/main">
  <c r="B4" i="6" l="1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116" i="6"/>
  <c r="B117" i="6"/>
  <c r="B118" i="6"/>
  <c r="B119" i="6"/>
  <c r="B120" i="6"/>
  <c r="B121" i="6"/>
  <c r="B122" i="6"/>
  <c r="B123" i="6"/>
  <c r="B124" i="6"/>
  <c r="B125" i="6"/>
  <c r="B126" i="6"/>
  <c r="B127" i="6"/>
  <c r="B128" i="6"/>
  <c r="B129" i="6"/>
  <c r="B130" i="6"/>
  <c r="B131" i="6"/>
  <c r="B132" i="6"/>
  <c r="B133" i="6"/>
  <c r="B134" i="6"/>
  <c r="N139" i="5"/>
  <c r="N138" i="5"/>
  <c r="N137" i="5"/>
  <c r="N136" i="5"/>
  <c r="N135" i="5"/>
  <c r="N134" i="5"/>
  <c r="N133" i="5"/>
  <c r="N127" i="5"/>
  <c r="N126" i="5"/>
  <c r="N125" i="5"/>
  <c r="N124" i="5"/>
  <c r="N123" i="5"/>
  <c r="N122" i="5"/>
  <c r="N117" i="5"/>
  <c r="N109" i="5"/>
  <c r="N105" i="5"/>
  <c r="N104" i="5"/>
  <c r="N103" i="5"/>
  <c r="N101" i="5"/>
  <c r="N100" i="5"/>
  <c r="N99" i="5"/>
  <c r="N96" i="5"/>
  <c r="N90" i="5"/>
  <c r="N88" i="5"/>
  <c r="N87" i="5"/>
  <c r="N83" i="5"/>
  <c r="N82" i="5"/>
  <c r="N81" i="5"/>
  <c r="N80" i="5"/>
  <c r="N79" i="5"/>
  <c r="N78" i="5"/>
  <c r="N74" i="5"/>
  <c r="N73" i="5"/>
  <c r="N72" i="5"/>
  <c r="N69" i="5"/>
  <c r="N68" i="5"/>
  <c r="N67" i="5"/>
  <c r="N66" i="5"/>
  <c r="N65" i="5"/>
  <c r="N64" i="5"/>
  <c r="N63" i="5"/>
  <c r="N61" i="5"/>
  <c r="N60" i="5"/>
  <c r="N56" i="5"/>
  <c r="N50" i="5"/>
  <c r="N49" i="5"/>
  <c r="N43" i="5"/>
  <c r="N42" i="5"/>
  <c r="N40" i="5"/>
  <c r="N39" i="5"/>
  <c r="N38" i="5"/>
  <c r="N37" i="5"/>
  <c r="N36" i="5"/>
  <c r="N35" i="5"/>
  <c r="N23" i="5"/>
  <c r="N22" i="5"/>
  <c r="N20" i="5"/>
  <c r="N16" i="5"/>
  <c r="N15" i="5"/>
  <c r="N14" i="5"/>
  <c r="N13" i="5"/>
  <c r="N7" i="5"/>
  <c r="N6" i="5"/>
  <c r="N5" i="5"/>
  <c r="N4" i="5"/>
  <c r="N3" i="5"/>
  <c r="N2" i="5"/>
  <c r="N8" i="5"/>
  <c r="N9" i="5"/>
  <c r="N10" i="5"/>
  <c r="N11" i="5"/>
  <c r="N12" i="5"/>
  <c r="N17" i="5"/>
  <c r="N18" i="5"/>
  <c r="N19" i="5"/>
  <c r="N21" i="5"/>
  <c r="N24" i="5"/>
  <c r="N25" i="5"/>
  <c r="N26" i="5"/>
  <c r="N27" i="5"/>
  <c r="N28" i="5"/>
  <c r="N29" i="5"/>
  <c r="N30" i="5"/>
  <c r="N31" i="5"/>
  <c r="N32" i="5"/>
  <c r="N33" i="5"/>
  <c r="N34" i="5"/>
  <c r="N41" i="5"/>
  <c r="N44" i="5"/>
  <c r="N45" i="5"/>
  <c r="N46" i="5"/>
  <c r="N47" i="5"/>
  <c r="N48" i="5"/>
  <c r="N51" i="5"/>
  <c r="N52" i="5"/>
  <c r="N53" i="5"/>
  <c r="N54" i="5"/>
  <c r="N55" i="5"/>
  <c r="N57" i="5"/>
  <c r="N58" i="5"/>
  <c r="N59" i="5"/>
  <c r="N62" i="5"/>
  <c r="N70" i="5"/>
  <c r="N71" i="5"/>
  <c r="N75" i="5"/>
  <c r="N76" i="5"/>
  <c r="N77" i="5"/>
  <c r="N84" i="5"/>
  <c r="N85" i="5"/>
  <c r="N86" i="5"/>
  <c r="N89" i="5"/>
  <c r="N91" i="5"/>
  <c r="N92" i="5"/>
  <c r="N93" i="5"/>
  <c r="N94" i="5"/>
  <c r="N95" i="5"/>
  <c r="N97" i="5"/>
  <c r="N98" i="5"/>
  <c r="N102" i="5"/>
  <c r="N106" i="5"/>
  <c r="N107" i="5"/>
  <c r="N108" i="5"/>
  <c r="N110" i="5"/>
  <c r="N111" i="5"/>
  <c r="N112" i="5"/>
  <c r="N113" i="5"/>
  <c r="N114" i="5"/>
  <c r="N115" i="5"/>
  <c r="N116" i="5"/>
  <c r="N118" i="5"/>
  <c r="N119" i="5"/>
  <c r="N120" i="5"/>
  <c r="N121" i="5"/>
  <c r="N128" i="5"/>
  <c r="N129" i="5"/>
  <c r="N130" i="5"/>
  <c r="N131" i="5"/>
  <c r="N132" i="5"/>
  <c r="P166" i="1"/>
  <c r="Q166" i="1" s="1"/>
  <c r="N166" i="1"/>
  <c r="R166" i="1" s="1"/>
  <c r="S166" i="1" s="1"/>
  <c r="R165" i="1"/>
  <c r="S165" i="1" s="1"/>
  <c r="P165" i="1"/>
  <c r="Q165" i="1" s="1"/>
  <c r="N165" i="1"/>
  <c r="O165" i="1" s="1"/>
  <c r="P164" i="1"/>
  <c r="Q164" i="1" s="1"/>
  <c r="N164" i="1"/>
  <c r="O164" i="1" s="1"/>
  <c r="P163" i="1"/>
  <c r="Q163" i="1" s="1"/>
  <c r="N163" i="1"/>
  <c r="O163" i="1" s="1"/>
  <c r="R162" i="1"/>
  <c r="S162" i="1" s="1"/>
  <c r="P162" i="1"/>
  <c r="Q162" i="1" s="1"/>
  <c r="N162" i="1"/>
  <c r="O162" i="1" s="1"/>
  <c r="R161" i="1"/>
  <c r="S161" i="1" s="1"/>
  <c r="P161" i="1"/>
  <c r="Q161" i="1" s="1"/>
  <c r="N161" i="1"/>
  <c r="O161" i="1" s="1"/>
  <c r="P160" i="1"/>
  <c r="Q160" i="1" s="1"/>
  <c r="N160" i="1"/>
  <c r="O160" i="1" s="1"/>
  <c r="P159" i="1"/>
  <c r="Q159" i="1" s="1"/>
  <c r="N159" i="1"/>
  <c r="O159" i="1" s="1"/>
  <c r="P158" i="1"/>
  <c r="Q158" i="1" s="1"/>
  <c r="N158" i="1"/>
  <c r="O158" i="1" s="1"/>
  <c r="P157" i="1"/>
  <c r="Q157" i="1" s="1"/>
  <c r="N157" i="1"/>
  <c r="O157" i="1" s="1"/>
  <c r="P156" i="1"/>
  <c r="Q156" i="1" s="1"/>
  <c r="N156" i="1"/>
  <c r="O156" i="1" s="1"/>
  <c r="P155" i="1"/>
  <c r="Q155" i="1" s="1"/>
  <c r="N155" i="1"/>
  <c r="O155" i="1" s="1"/>
  <c r="P154" i="1"/>
  <c r="Q154" i="1" s="1"/>
  <c r="N154" i="1"/>
  <c r="O154" i="1" s="1"/>
  <c r="R153" i="1"/>
  <c r="S153" i="1" s="1"/>
  <c r="P153" i="1"/>
  <c r="Q153" i="1" s="1"/>
  <c r="N153" i="1"/>
  <c r="O153" i="1" s="1"/>
  <c r="P152" i="1"/>
  <c r="Q152" i="1" s="1"/>
  <c r="N152" i="1"/>
  <c r="O152" i="1" s="1"/>
  <c r="P151" i="1"/>
  <c r="Q151" i="1" s="1"/>
  <c r="N151" i="1"/>
  <c r="O151" i="1" s="1"/>
  <c r="P150" i="1"/>
  <c r="Q150" i="1" s="1"/>
  <c r="N150" i="1"/>
  <c r="O150" i="1" s="1"/>
  <c r="P149" i="1"/>
  <c r="Q149" i="1" s="1"/>
  <c r="N149" i="1"/>
  <c r="O149" i="1" s="1"/>
  <c r="P148" i="1"/>
  <c r="Q148" i="1" s="1"/>
  <c r="N148" i="1"/>
  <c r="O148" i="1" s="1"/>
  <c r="P147" i="1"/>
  <c r="Q147" i="1" s="1"/>
  <c r="N147" i="1"/>
  <c r="O147" i="1" s="1"/>
  <c r="P146" i="1"/>
  <c r="Q146" i="1" s="1"/>
  <c r="N146" i="1"/>
  <c r="O146" i="1" s="1"/>
  <c r="R145" i="1"/>
  <c r="S145" i="1" s="1"/>
  <c r="P145" i="1"/>
  <c r="Q145" i="1" s="1"/>
  <c r="N145" i="1"/>
  <c r="O145" i="1" s="1"/>
  <c r="P144" i="1"/>
  <c r="Q144" i="1" s="1"/>
  <c r="N144" i="1"/>
  <c r="O144" i="1" s="1"/>
  <c r="P143" i="1"/>
  <c r="Q143" i="1" s="1"/>
  <c r="N143" i="1"/>
  <c r="O143" i="1" s="1"/>
  <c r="P142" i="1"/>
  <c r="Q142" i="1" s="1"/>
  <c r="N142" i="1"/>
  <c r="O142" i="1" s="1"/>
  <c r="P141" i="1"/>
  <c r="Q141" i="1" s="1"/>
  <c r="N141" i="1"/>
  <c r="O141" i="1" s="1"/>
  <c r="P140" i="1"/>
  <c r="Q140" i="1" s="1"/>
  <c r="N140" i="1"/>
  <c r="O140" i="1" s="1"/>
  <c r="P139" i="1"/>
  <c r="Q139" i="1" s="1"/>
  <c r="N139" i="1"/>
  <c r="O139" i="1" s="1"/>
  <c r="P138" i="1"/>
  <c r="Q138" i="1" s="1"/>
  <c r="N138" i="1"/>
  <c r="O138" i="1" s="1"/>
  <c r="R137" i="1"/>
  <c r="S137" i="1" s="1"/>
  <c r="P137" i="1"/>
  <c r="Q137" i="1" s="1"/>
  <c r="N137" i="1"/>
  <c r="O137" i="1" s="1"/>
  <c r="P136" i="1"/>
  <c r="Q136" i="1" s="1"/>
  <c r="N136" i="1"/>
  <c r="O136" i="1" s="1"/>
  <c r="P135" i="1"/>
  <c r="Q135" i="1" s="1"/>
  <c r="N135" i="1"/>
  <c r="O135" i="1" s="1"/>
  <c r="P134" i="1"/>
  <c r="Q134" i="1" s="1"/>
  <c r="N134" i="1"/>
  <c r="O134" i="1" s="1"/>
  <c r="P133" i="1"/>
  <c r="Q133" i="1" s="1"/>
  <c r="N133" i="1"/>
  <c r="O133" i="1" s="1"/>
  <c r="P132" i="1"/>
  <c r="Q132" i="1" s="1"/>
  <c r="N132" i="1"/>
  <c r="O132" i="1" s="1"/>
  <c r="P131" i="1"/>
  <c r="Q131" i="1" s="1"/>
  <c r="N131" i="1"/>
  <c r="O131" i="1" s="1"/>
  <c r="P130" i="1"/>
  <c r="Q130" i="1" s="1"/>
  <c r="N130" i="1"/>
  <c r="O130" i="1" s="1"/>
  <c r="R129" i="1"/>
  <c r="S129" i="1" s="1"/>
  <c r="P129" i="1"/>
  <c r="Q129" i="1" s="1"/>
  <c r="N129" i="1"/>
  <c r="O129" i="1" s="1"/>
  <c r="P128" i="1"/>
  <c r="Q128" i="1" s="1"/>
  <c r="N128" i="1"/>
  <c r="O128" i="1" s="1"/>
  <c r="P127" i="1"/>
  <c r="Q127" i="1" s="1"/>
  <c r="N127" i="1"/>
  <c r="O127" i="1" s="1"/>
  <c r="P126" i="1"/>
  <c r="Q126" i="1" s="1"/>
  <c r="N126" i="1"/>
  <c r="O126" i="1" s="1"/>
  <c r="P125" i="1"/>
  <c r="Q125" i="1" s="1"/>
  <c r="N125" i="1"/>
  <c r="O125" i="1" s="1"/>
  <c r="P124" i="1"/>
  <c r="Q124" i="1" s="1"/>
  <c r="N124" i="1"/>
  <c r="O124" i="1" s="1"/>
  <c r="P123" i="1"/>
  <c r="Q123" i="1" s="1"/>
  <c r="N123" i="1"/>
  <c r="O123" i="1" s="1"/>
  <c r="R122" i="1"/>
  <c r="S122" i="1" s="1"/>
  <c r="P122" i="1"/>
  <c r="Q122" i="1" s="1"/>
  <c r="N122" i="1"/>
  <c r="O122" i="1" s="1"/>
  <c r="R121" i="1"/>
  <c r="S121" i="1" s="1"/>
  <c r="P121" i="1"/>
  <c r="Q121" i="1" s="1"/>
  <c r="N121" i="1"/>
  <c r="O121" i="1" s="1"/>
  <c r="P120" i="1"/>
  <c r="Q120" i="1" s="1"/>
  <c r="N120" i="1"/>
  <c r="O120" i="1" s="1"/>
  <c r="P119" i="1"/>
  <c r="Q119" i="1" s="1"/>
  <c r="N119" i="1"/>
  <c r="O119" i="1" s="1"/>
  <c r="P118" i="1"/>
  <c r="Q118" i="1" s="1"/>
  <c r="N118" i="1"/>
  <c r="O118" i="1" s="1"/>
  <c r="P117" i="1"/>
  <c r="Q117" i="1" s="1"/>
  <c r="N117" i="1"/>
  <c r="O117" i="1" s="1"/>
  <c r="P116" i="1"/>
  <c r="Q116" i="1" s="1"/>
  <c r="N116" i="1"/>
  <c r="O116" i="1" s="1"/>
  <c r="P115" i="1"/>
  <c r="Q115" i="1" s="1"/>
  <c r="N115" i="1"/>
  <c r="O115" i="1" s="1"/>
  <c r="R114" i="1"/>
  <c r="S114" i="1" s="1"/>
  <c r="P114" i="1"/>
  <c r="Q114" i="1" s="1"/>
  <c r="N114" i="1"/>
  <c r="O114" i="1" s="1"/>
  <c r="R113" i="1"/>
  <c r="S113" i="1" s="1"/>
  <c r="P113" i="1"/>
  <c r="Q113" i="1" s="1"/>
  <c r="N113" i="1"/>
  <c r="O113" i="1" s="1"/>
  <c r="P112" i="1"/>
  <c r="Q112" i="1" s="1"/>
  <c r="N112" i="1"/>
  <c r="O112" i="1" s="1"/>
  <c r="P111" i="1"/>
  <c r="Q111" i="1" s="1"/>
  <c r="N111" i="1"/>
  <c r="O111" i="1" s="1"/>
  <c r="P110" i="1"/>
  <c r="Q110" i="1" s="1"/>
  <c r="N110" i="1"/>
  <c r="O110" i="1" s="1"/>
  <c r="P109" i="1"/>
  <c r="Q109" i="1" s="1"/>
  <c r="N109" i="1"/>
  <c r="O109" i="1" s="1"/>
  <c r="P108" i="1"/>
  <c r="Q108" i="1" s="1"/>
  <c r="N108" i="1"/>
  <c r="O108" i="1" s="1"/>
  <c r="P107" i="1"/>
  <c r="Q107" i="1" s="1"/>
  <c r="N107" i="1"/>
  <c r="O107" i="1" s="1"/>
  <c r="R106" i="1"/>
  <c r="S106" i="1" s="1"/>
  <c r="P106" i="1"/>
  <c r="Q106" i="1" s="1"/>
  <c r="N106" i="1"/>
  <c r="O106" i="1" s="1"/>
  <c r="R105" i="1"/>
  <c r="S105" i="1" s="1"/>
  <c r="P105" i="1"/>
  <c r="Q105" i="1" s="1"/>
  <c r="N105" i="1"/>
  <c r="O105" i="1" s="1"/>
  <c r="P104" i="1"/>
  <c r="Q104" i="1" s="1"/>
  <c r="N104" i="1"/>
  <c r="O104" i="1" s="1"/>
  <c r="P103" i="1"/>
  <c r="Q103" i="1" s="1"/>
  <c r="N103" i="1"/>
  <c r="O103" i="1" s="1"/>
  <c r="P102" i="1"/>
  <c r="Q102" i="1" s="1"/>
  <c r="N102" i="1"/>
  <c r="O102" i="1" s="1"/>
  <c r="P101" i="1"/>
  <c r="Q101" i="1" s="1"/>
  <c r="N101" i="1"/>
  <c r="O101" i="1" s="1"/>
  <c r="P100" i="1"/>
  <c r="Q100" i="1" s="1"/>
  <c r="N100" i="1"/>
  <c r="O100" i="1" s="1"/>
  <c r="P99" i="1"/>
  <c r="Q99" i="1" s="1"/>
  <c r="N99" i="1"/>
  <c r="O99" i="1" s="1"/>
  <c r="R98" i="1"/>
  <c r="S98" i="1" s="1"/>
  <c r="P98" i="1"/>
  <c r="Q98" i="1" s="1"/>
  <c r="N98" i="1"/>
  <c r="O98" i="1" s="1"/>
  <c r="R97" i="1"/>
  <c r="S97" i="1" s="1"/>
  <c r="P97" i="1"/>
  <c r="Q97" i="1" s="1"/>
  <c r="N97" i="1"/>
  <c r="O97" i="1" s="1"/>
  <c r="P96" i="1"/>
  <c r="Q96" i="1" s="1"/>
  <c r="N96" i="1"/>
  <c r="O96" i="1" s="1"/>
  <c r="P95" i="1"/>
  <c r="Q95" i="1" s="1"/>
  <c r="N95" i="1"/>
  <c r="O95" i="1" s="1"/>
  <c r="P94" i="1"/>
  <c r="Q94" i="1" s="1"/>
  <c r="N94" i="1"/>
  <c r="O94" i="1" s="1"/>
  <c r="P93" i="1"/>
  <c r="Q93" i="1" s="1"/>
  <c r="N93" i="1"/>
  <c r="O93" i="1" s="1"/>
  <c r="P92" i="1"/>
  <c r="Q92" i="1" s="1"/>
  <c r="N92" i="1"/>
  <c r="O92" i="1" s="1"/>
  <c r="P91" i="1"/>
  <c r="Q91" i="1" s="1"/>
  <c r="N91" i="1"/>
  <c r="O91" i="1" s="1"/>
  <c r="R90" i="1"/>
  <c r="S90" i="1" s="1"/>
  <c r="P90" i="1"/>
  <c r="Q90" i="1" s="1"/>
  <c r="N90" i="1"/>
  <c r="O90" i="1" s="1"/>
  <c r="R89" i="1"/>
  <c r="S89" i="1" s="1"/>
  <c r="P89" i="1"/>
  <c r="Q89" i="1" s="1"/>
  <c r="N89" i="1"/>
  <c r="O89" i="1" s="1"/>
  <c r="P88" i="1"/>
  <c r="Q88" i="1" s="1"/>
  <c r="N88" i="1"/>
  <c r="O88" i="1" s="1"/>
  <c r="P87" i="1"/>
  <c r="Q87" i="1" s="1"/>
  <c r="N87" i="1"/>
  <c r="O87" i="1" s="1"/>
  <c r="P86" i="1"/>
  <c r="Q86" i="1" s="1"/>
  <c r="N86" i="1"/>
  <c r="O86" i="1" s="1"/>
  <c r="P85" i="1"/>
  <c r="Q85" i="1" s="1"/>
  <c r="N85" i="1"/>
  <c r="O85" i="1" s="1"/>
  <c r="P84" i="1"/>
  <c r="Q84" i="1" s="1"/>
  <c r="N84" i="1"/>
  <c r="O84" i="1" s="1"/>
  <c r="P83" i="1"/>
  <c r="Q83" i="1" s="1"/>
  <c r="N83" i="1"/>
  <c r="O83" i="1" s="1"/>
  <c r="R82" i="1"/>
  <c r="S82" i="1" s="1"/>
  <c r="P82" i="1"/>
  <c r="Q82" i="1" s="1"/>
  <c r="N82" i="1"/>
  <c r="O82" i="1" s="1"/>
  <c r="R81" i="1"/>
  <c r="S81" i="1" s="1"/>
  <c r="P81" i="1"/>
  <c r="Q81" i="1" s="1"/>
  <c r="N81" i="1"/>
  <c r="O81" i="1" s="1"/>
  <c r="P80" i="1"/>
  <c r="Q80" i="1" s="1"/>
  <c r="N80" i="1"/>
  <c r="O80" i="1" s="1"/>
  <c r="P79" i="1"/>
  <c r="Q79" i="1" s="1"/>
  <c r="N79" i="1"/>
  <c r="O79" i="1" s="1"/>
  <c r="P78" i="1"/>
  <c r="Q78" i="1" s="1"/>
  <c r="N78" i="1"/>
  <c r="O78" i="1" s="1"/>
  <c r="P77" i="1"/>
  <c r="Q77" i="1" s="1"/>
  <c r="N77" i="1"/>
  <c r="O77" i="1" s="1"/>
  <c r="P76" i="1"/>
  <c r="Q76" i="1" s="1"/>
  <c r="N76" i="1"/>
  <c r="O76" i="1" s="1"/>
  <c r="P75" i="1"/>
  <c r="Q75" i="1" s="1"/>
  <c r="N75" i="1"/>
  <c r="O75" i="1" s="1"/>
  <c r="R74" i="1"/>
  <c r="S74" i="1" s="1"/>
  <c r="P74" i="1"/>
  <c r="Q74" i="1" s="1"/>
  <c r="N74" i="1"/>
  <c r="O74" i="1" s="1"/>
  <c r="R73" i="1"/>
  <c r="S73" i="1" s="1"/>
  <c r="P73" i="1"/>
  <c r="Q73" i="1" s="1"/>
  <c r="N73" i="1"/>
  <c r="O73" i="1" s="1"/>
  <c r="P72" i="1"/>
  <c r="Q72" i="1" s="1"/>
  <c r="N72" i="1"/>
  <c r="O72" i="1" s="1"/>
  <c r="P71" i="1"/>
  <c r="Q71" i="1" s="1"/>
  <c r="N71" i="1"/>
  <c r="O71" i="1" s="1"/>
  <c r="P70" i="1"/>
  <c r="Q70" i="1" s="1"/>
  <c r="N70" i="1"/>
  <c r="O70" i="1" s="1"/>
  <c r="P69" i="1"/>
  <c r="Q69" i="1" s="1"/>
  <c r="N69" i="1"/>
  <c r="O69" i="1" s="1"/>
  <c r="P68" i="1"/>
  <c r="Q68" i="1" s="1"/>
  <c r="N68" i="1"/>
  <c r="O68" i="1" s="1"/>
  <c r="P67" i="1"/>
  <c r="Q67" i="1" s="1"/>
  <c r="N67" i="1"/>
  <c r="O67" i="1" s="1"/>
  <c r="R66" i="1"/>
  <c r="S66" i="1" s="1"/>
  <c r="P66" i="1"/>
  <c r="Q66" i="1" s="1"/>
  <c r="N66" i="1"/>
  <c r="O66" i="1" s="1"/>
  <c r="R65" i="1"/>
  <c r="S65" i="1" s="1"/>
  <c r="P65" i="1"/>
  <c r="Q65" i="1" s="1"/>
  <c r="N65" i="1"/>
  <c r="O65" i="1" s="1"/>
  <c r="P64" i="1"/>
  <c r="Q64" i="1" s="1"/>
  <c r="N64" i="1"/>
  <c r="O64" i="1" s="1"/>
  <c r="P63" i="1"/>
  <c r="Q63" i="1" s="1"/>
  <c r="N63" i="1"/>
  <c r="O63" i="1" s="1"/>
  <c r="P62" i="1"/>
  <c r="Q62" i="1" s="1"/>
  <c r="N62" i="1"/>
  <c r="O62" i="1" s="1"/>
  <c r="P61" i="1"/>
  <c r="Q61" i="1" s="1"/>
  <c r="N61" i="1"/>
  <c r="O61" i="1" s="1"/>
  <c r="P60" i="1"/>
  <c r="Q60" i="1" s="1"/>
  <c r="N60" i="1"/>
  <c r="O60" i="1" s="1"/>
  <c r="P59" i="1"/>
  <c r="Q59" i="1" s="1"/>
  <c r="N59" i="1"/>
  <c r="O59" i="1" s="1"/>
  <c r="R58" i="1"/>
  <c r="S58" i="1" s="1"/>
  <c r="P58" i="1"/>
  <c r="Q58" i="1" s="1"/>
  <c r="N58" i="1"/>
  <c r="O58" i="1" s="1"/>
  <c r="R57" i="1"/>
  <c r="S57" i="1" s="1"/>
  <c r="P57" i="1"/>
  <c r="Q57" i="1" s="1"/>
  <c r="N57" i="1"/>
  <c r="O57" i="1" s="1"/>
  <c r="P56" i="1"/>
  <c r="Q56" i="1" s="1"/>
  <c r="N56" i="1"/>
  <c r="O56" i="1" s="1"/>
  <c r="P55" i="1"/>
  <c r="Q55" i="1" s="1"/>
  <c r="N55" i="1"/>
  <c r="O55" i="1" s="1"/>
  <c r="P54" i="1"/>
  <c r="Q54" i="1" s="1"/>
  <c r="N54" i="1"/>
  <c r="O54" i="1" s="1"/>
  <c r="R53" i="1"/>
  <c r="S53" i="1" s="1"/>
  <c r="P53" i="1"/>
  <c r="Q53" i="1" s="1"/>
  <c r="O53" i="1"/>
  <c r="N53" i="1"/>
  <c r="P52" i="1"/>
  <c r="Q52" i="1" s="1"/>
  <c r="N52" i="1"/>
  <c r="R52" i="1" s="1"/>
  <c r="S52" i="1" s="1"/>
  <c r="P51" i="1"/>
  <c r="Q51" i="1" s="1"/>
  <c r="N51" i="1"/>
  <c r="O51" i="1" s="1"/>
  <c r="Q50" i="1"/>
  <c r="P50" i="1"/>
  <c r="N50" i="1"/>
  <c r="O50" i="1" s="1"/>
  <c r="R49" i="1"/>
  <c r="S49" i="1" s="1"/>
  <c r="P49" i="1"/>
  <c r="Q49" i="1" s="1"/>
  <c r="O49" i="1"/>
  <c r="N49" i="1"/>
  <c r="P48" i="1"/>
  <c r="Q48" i="1" s="1"/>
  <c r="N48" i="1"/>
  <c r="R48" i="1" s="1"/>
  <c r="S48" i="1" s="1"/>
  <c r="P47" i="1"/>
  <c r="Q47" i="1" s="1"/>
  <c r="N47" i="1"/>
  <c r="O47" i="1" s="1"/>
  <c r="Q46" i="1"/>
  <c r="P46" i="1"/>
  <c r="N46" i="1"/>
  <c r="O46" i="1" s="1"/>
  <c r="R45" i="1"/>
  <c r="S45" i="1" s="1"/>
  <c r="P45" i="1"/>
  <c r="Q45" i="1" s="1"/>
  <c r="O45" i="1"/>
  <c r="N45" i="1"/>
  <c r="P44" i="1"/>
  <c r="Q44" i="1" s="1"/>
  <c r="N44" i="1"/>
  <c r="R44" i="1" s="1"/>
  <c r="S44" i="1" s="1"/>
  <c r="P43" i="1"/>
  <c r="Q43" i="1" s="1"/>
  <c r="N43" i="1"/>
  <c r="O43" i="1" s="1"/>
  <c r="Q42" i="1"/>
  <c r="P42" i="1"/>
  <c r="N42" i="1"/>
  <c r="O42" i="1" s="1"/>
  <c r="R41" i="1"/>
  <c r="S41" i="1" s="1"/>
  <c r="P41" i="1"/>
  <c r="Q41" i="1" s="1"/>
  <c r="O41" i="1"/>
  <c r="N41" i="1"/>
  <c r="P40" i="1"/>
  <c r="Q40" i="1" s="1"/>
  <c r="N40" i="1"/>
  <c r="R40" i="1" s="1"/>
  <c r="S40" i="1" s="1"/>
  <c r="P39" i="1"/>
  <c r="Q39" i="1" s="1"/>
  <c r="N39" i="1"/>
  <c r="O39" i="1" s="1"/>
  <c r="Q38" i="1"/>
  <c r="P38" i="1"/>
  <c r="N38" i="1"/>
  <c r="O38" i="1" s="1"/>
  <c r="R37" i="1"/>
  <c r="S37" i="1" s="1"/>
  <c r="P37" i="1"/>
  <c r="Q37" i="1" s="1"/>
  <c r="O37" i="1"/>
  <c r="N37" i="1"/>
  <c r="P36" i="1"/>
  <c r="Q36" i="1" s="1"/>
  <c r="N36" i="1"/>
  <c r="R36" i="1" s="1"/>
  <c r="S36" i="1" s="1"/>
  <c r="P35" i="1"/>
  <c r="Q35" i="1" s="1"/>
  <c r="N35" i="1"/>
  <c r="O35" i="1" s="1"/>
  <c r="Q34" i="1"/>
  <c r="P34" i="1"/>
  <c r="N34" i="1"/>
  <c r="O34" i="1" s="1"/>
  <c r="R33" i="1"/>
  <c r="S33" i="1" s="1"/>
  <c r="P33" i="1"/>
  <c r="Q33" i="1" s="1"/>
  <c r="O33" i="1"/>
  <c r="N33" i="1"/>
  <c r="P32" i="1"/>
  <c r="Q32" i="1" s="1"/>
  <c r="N32" i="1"/>
  <c r="R32" i="1" s="1"/>
  <c r="S32" i="1" s="1"/>
  <c r="P31" i="1"/>
  <c r="Q31" i="1" s="1"/>
  <c r="N31" i="1"/>
  <c r="O31" i="1" s="1"/>
  <c r="Q30" i="1"/>
  <c r="P30" i="1"/>
  <c r="N30" i="1"/>
  <c r="O30" i="1" s="1"/>
  <c r="R29" i="1"/>
  <c r="S29" i="1" s="1"/>
  <c r="P29" i="1"/>
  <c r="Q29" i="1" s="1"/>
  <c r="O29" i="1"/>
  <c r="N29" i="1"/>
  <c r="P28" i="1"/>
  <c r="Q28" i="1" s="1"/>
  <c r="N28" i="1"/>
  <c r="R28" i="1" s="1"/>
  <c r="S28" i="1" s="1"/>
  <c r="P27" i="1"/>
  <c r="Q27" i="1" s="1"/>
  <c r="N27" i="1"/>
  <c r="O27" i="1" s="1"/>
  <c r="Q26" i="1"/>
  <c r="P26" i="1"/>
  <c r="N26" i="1"/>
  <c r="O26" i="1" s="1"/>
  <c r="R25" i="1"/>
  <c r="S25" i="1" s="1"/>
  <c r="P25" i="1"/>
  <c r="Q25" i="1" s="1"/>
  <c r="O25" i="1"/>
  <c r="N25" i="1"/>
  <c r="P24" i="1"/>
  <c r="Q24" i="1" s="1"/>
  <c r="N24" i="1"/>
  <c r="R24" i="1" s="1"/>
  <c r="S24" i="1" s="1"/>
  <c r="P23" i="1"/>
  <c r="Q23" i="1" s="1"/>
  <c r="N23" i="1"/>
  <c r="O23" i="1" s="1"/>
  <c r="Q22" i="1"/>
  <c r="P22" i="1"/>
  <c r="N22" i="1"/>
  <c r="O22" i="1" s="1"/>
  <c r="R21" i="1"/>
  <c r="S21" i="1" s="1"/>
  <c r="P21" i="1"/>
  <c r="Q21" i="1" s="1"/>
  <c r="O21" i="1"/>
  <c r="N21" i="1"/>
  <c r="P20" i="1"/>
  <c r="Q20" i="1" s="1"/>
  <c r="N20" i="1"/>
  <c r="O20" i="1" s="1"/>
  <c r="P19" i="1"/>
  <c r="Q19" i="1" s="1"/>
  <c r="N19" i="1"/>
  <c r="O19" i="1" s="1"/>
  <c r="Q18" i="1"/>
  <c r="P18" i="1"/>
  <c r="N18" i="1"/>
  <c r="O18" i="1" s="1"/>
  <c r="R17" i="1"/>
  <c r="S17" i="1" s="1"/>
  <c r="P17" i="1"/>
  <c r="Q17" i="1" s="1"/>
  <c r="O17" i="1"/>
  <c r="N17" i="1"/>
  <c r="P16" i="1"/>
  <c r="Q16" i="1" s="1"/>
  <c r="N16" i="1"/>
  <c r="R16" i="1" s="1"/>
  <c r="S16" i="1" s="1"/>
  <c r="P15" i="1"/>
  <c r="Q15" i="1" s="1"/>
  <c r="N15" i="1"/>
  <c r="O15" i="1" s="1"/>
  <c r="Q14" i="1"/>
  <c r="P14" i="1"/>
  <c r="N14" i="1"/>
  <c r="O14" i="1" s="1"/>
  <c r="R20" i="1" l="1"/>
  <c r="S20" i="1" s="1"/>
  <c r="R15" i="1"/>
  <c r="S15" i="1" s="1"/>
  <c r="R19" i="1"/>
  <c r="S19" i="1" s="1"/>
  <c r="R23" i="1"/>
  <c r="S23" i="1" s="1"/>
  <c r="R27" i="1"/>
  <c r="S27" i="1" s="1"/>
  <c r="R31" i="1"/>
  <c r="S31" i="1" s="1"/>
  <c r="R35" i="1"/>
  <c r="S35" i="1" s="1"/>
  <c r="R39" i="1"/>
  <c r="S39" i="1" s="1"/>
  <c r="R43" i="1"/>
  <c r="S43" i="1" s="1"/>
  <c r="R47" i="1"/>
  <c r="S47" i="1" s="1"/>
  <c r="R51" i="1"/>
  <c r="S51" i="1" s="1"/>
  <c r="R54" i="1"/>
  <c r="S54" i="1" s="1"/>
  <c r="R62" i="1"/>
  <c r="S62" i="1" s="1"/>
  <c r="R70" i="1"/>
  <c r="S70" i="1" s="1"/>
  <c r="R78" i="1"/>
  <c r="S78" i="1" s="1"/>
  <c r="R86" i="1"/>
  <c r="S86" i="1" s="1"/>
  <c r="R94" i="1"/>
  <c r="S94" i="1" s="1"/>
  <c r="R102" i="1"/>
  <c r="S102" i="1" s="1"/>
  <c r="R110" i="1"/>
  <c r="S110" i="1" s="1"/>
  <c r="R118" i="1"/>
  <c r="S118" i="1" s="1"/>
  <c r="R126" i="1"/>
  <c r="S126" i="1" s="1"/>
  <c r="R134" i="1"/>
  <c r="S134" i="1" s="1"/>
  <c r="R142" i="1"/>
  <c r="S142" i="1" s="1"/>
  <c r="R150" i="1"/>
  <c r="S150" i="1" s="1"/>
  <c r="R158" i="1"/>
  <c r="S158" i="1" s="1"/>
  <c r="R42" i="1"/>
  <c r="S42" i="1" s="1"/>
  <c r="R46" i="1"/>
  <c r="S46" i="1" s="1"/>
  <c r="R50" i="1"/>
  <c r="S50" i="1" s="1"/>
  <c r="R84" i="1"/>
  <c r="S84" i="1" s="1"/>
  <c r="R92" i="1"/>
  <c r="S92" i="1" s="1"/>
  <c r="R100" i="1"/>
  <c r="S100" i="1" s="1"/>
  <c r="R108" i="1"/>
  <c r="S108" i="1" s="1"/>
  <c r="R116" i="1"/>
  <c r="S116" i="1" s="1"/>
  <c r="R124" i="1"/>
  <c r="S124" i="1" s="1"/>
  <c r="R132" i="1"/>
  <c r="S132" i="1" s="1"/>
  <c r="R140" i="1"/>
  <c r="S140" i="1" s="1"/>
  <c r="R148" i="1"/>
  <c r="S148" i="1" s="1"/>
  <c r="R156" i="1"/>
  <c r="S156" i="1" s="1"/>
  <c r="R164" i="1"/>
  <c r="S164" i="1" s="1"/>
  <c r="R14" i="1"/>
  <c r="S14" i="1" s="1"/>
  <c r="R18" i="1"/>
  <c r="S18" i="1" s="1"/>
  <c r="R22" i="1"/>
  <c r="S22" i="1" s="1"/>
  <c r="R26" i="1"/>
  <c r="S26" i="1" s="1"/>
  <c r="R30" i="1"/>
  <c r="S30" i="1" s="1"/>
  <c r="R34" i="1"/>
  <c r="S34" i="1" s="1"/>
  <c r="R38" i="1"/>
  <c r="S38" i="1" s="1"/>
  <c r="R60" i="1"/>
  <c r="S60" i="1" s="1"/>
  <c r="R68" i="1"/>
  <c r="S68" i="1" s="1"/>
  <c r="R76" i="1"/>
  <c r="S76" i="1" s="1"/>
  <c r="O16" i="1"/>
  <c r="O24" i="1"/>
  <c r="O28" i="1"/>
  <c r="O32" i="1"/>
  <c r="O36" i="1"/>
  <c r="O40" i="1"/>
  <c r="O44" i="1"/>
  <c r="O48" i="1"/>
  <c r="O52" i="1"/>
  <c r="R55" i="1"/>
  <c r="S55" i="1" s="1"/>
  <c r="R63" i="1"/>
  <c r="S63" i="1" s="1"/>
  <c r="R71" i="1"/>
  <c r="S71" i="1" s="1"/>
  <c r="R79" i="1"/>
  <c r="S79" i="1" s="1"/>
  <c r="R87" i="1"/>
  <c r="S87" i="1" s="1"/>
  <c r="R95" i="1"/>
  <c r="S95" i="1" s="1"/>
  <c r="R103" i="1"/>
  <c r="S103" i="1" s="1"/>
  <c r="R111" i="1"/>
  <c r="S111" i="1" s="1"/>
  <c r="R119" i="1"/>
  <c r="S119" i="1" s="1"/>
  <c r="R127" i="1"/>
  <c r="S127" i="1" s="1"/>
  <c r="R135" i="1"/>
  <c r="S135" i="1" s="1"/>
  <c r="R143" i="1"/>
  <c r="S143" i="1" s="1"/>
  <c r="R151" i="1"/>
  <c r="S151" i="1" s="1"/>
  <c r="R159" i="1"/>
  <c r="S159" i="1" s="1"/>
  <c r="R130" i="1"/>
  <c r="S130" i="1" s="1"/>
  <c r="R138" i="1"/>
  <c r="S138" i="1" s="1"/>
  <c r="R146" i="1"/>
  <c r="S146" i="1" s="1"/>
  <c r="R154" i="1"/>
  <c r="S154" i="1" s="1"/>
  <c r="R61" i="1"/>
  <c r="S61" i="1" s="1"/>
  <c r="R69" i="1"/>
  <c r="S69" i="1" s="1"/>
  <c r="R77" i="1"/>
  <c r="S77" i="1" s="1"/>
  <c r="R85" i="1"/>
  <c r="S85" i="1" s="1"/>
  <c r="R93" i="1"/>
  <c r="S93" i="1" s="1"/>
  <c r="R101" i="1"/>
  <c r="S101" i="1" s="1"/>
  <c r="R109" i="1"/>
  <c r="S109" i="1" s="1"/>
  <c r="R117" i="1"/>
  <c r="S117" i="1" s="1"/>
  <c r="R125" i="1"/>
  <c r="S125" i="1" s="1"/>
  <c r="R133" i="1"/>
  <c r="S133" i="1" s="1"/>
  <c r="R141" i="1"/>
  <c r="S141" i="1" s="1"/>
  <c r="R149" i="1"/>
  <c r="S149" i="1" s="1"/>
  <c r="R157" i="1"/>
  <c r="S157" i="1" s="1"/>
  <c r="R64" i="1"/>
  <c r="S64" i="1" s="1"/>
  <c r="R72" i="1"/>
  <c r="S72" i="1" s="1"/>
  <c r="R80" i="1"/>
  <c r="S80" i="1" s="1"/>
  <c r="R88" i="1"/>
  <c r="S88" i="1" s="1"/>
  <c r="R96" i="1"/>
  <c r="S96" i="1" s="1"/>
  <c r="R104" i="1"/>
  <c r="S104" i="1" s="1"/>
  <c r="R112" i="1"/>
  <c r="S112" i="1" s="1"/>
  <c r="R120" i="1"/>
  <c r="S120" i="1" s="1"/>
  <c r="R128" i="1"/>
  <c r="S128" i="1" s="1"/>
  <c r="R136" i="1"/>
  <c r="S136" i="1" s="1"/>
  <c r="R144" i="1"/>
  <c r="S144" i="1" s="1"/>
  <c r="R152" i="1"/>
  <c r="S152" i="1" s="1"/>
  <c r="R160" i="1"/>
  <c r="S160" i="1" s="1"/>
  <c r="R56" i="1"/>
  <c r="S56" i="1" s="1"/>
  <c r="R59" i="1"/>
  <c r="S59" i="1" s="1"/>
  <c r="R67" i="1"/>
  <c r="S67" i="1" s="1"/>
  <c r="R75" i="1"/>
  <c r="S75" i="1" s="1"/>
  <c r="R83" i="1"/>
  <c r="S83" i="1" s="1"/>
  <c r="R91" i="1"/>
  <c r="S91" i="1" s="1"/>
  <c r="R99" i="1"/>
  <c r="S99" i="1" s="1"/>
  <c r="R107" i="1"/>
  <c r="S107" i="1" s="1"/>
  <c r="R115" i="1"/>
  <c r="S115" i="1" s="1"/>
  <c r="R123" i="1"/>
  <c r="S123" i="1" s="1"/>
  <c r="R131" i="1"/>
  <c r="S131" i="1" s="1"/>
  <c r="R139" i="1"/>
  <c r="S139" i="1" s="1"/>
  <c r="R147" i="1"/>
  <c r="S147" i="1" s="1"/>
  <c r="R155" i="1"/>
  <c r="S155" i="1" s="1"/>
  <c r="R163" i="1"/>
  <c r="S163" i="1" s="1"/>
  <c r="O166" i="1"/>
  <c r="V88" i="4" l="1"/>
  <c r="Z94" i="4"/>
  <c r="X95" i="4"/>
  <c r="Z106" i="4"/>
  <c r="X107" i="4"/>
  <c r="V108" i="4"/>
  <c r="X119" i="4"/>
  <c r="Z122" i="4"/>
  <c r="AA94" i="4"/>
  <c r="X10" i="4"/>
  <c r="X18" i="4"/>
  <c r="V23" i="4"/>
  <c r="Z25" i="4"/>
  <c r="V27" i="4"/>
  <c r="Z29" i="4"/>
  <c r="V31" i="4"/>
  <c r="V35" i="4"/>
  <c r="Z37" i="4"/>
  <c r="V43" i="4"/>
  <c r="V47" i="4"/>
  <c r="Z49" i="4"/>
  <c r="X50" i="4"/>
  <c r="V51" i="4"/>
  <c r="V55" i="4"/>
  <c r="X98" i="4"/>
  <c r="V99" i="4"/>
  <c r="V111" i="4"/>
  <c r="V115" i="4"/>
  <c r="Z121" i="4"/>
  <c r="V123" i="4"/>
  <c r="Z125" i="4"/>
  <c r="Z137" i="4"/>
  <c r="Z130" i="4"/>
  <c r="Z138" i="4"/>
  <c r="Z88" i="4"/>
  <c r="X89" i="4"/>
  <c r="V90" i="4"/>
  <c r="X105" i="4"/>
  <c r="Z108" i="4"/>
  <c r="X13" i="4"/>
  <c r="V14" i="4"/>
  <c r="Z16" i="4"/>
  <c r="V18" i="4"/>
  <c r="Z20" i="4"/>
  <c r="X21" i="4"/>
  <c r="Z24" i="4"/>
  <c r="X25" i="4"/>
  <c r="V26" i="4"/>
  <c r="Z28" i="4"/>
  <c r="V30" i="4"/>
  <c r="Z32" i="4"/>
  <c r="AA5" i="4"/>
  <c r="AA9" i="4"/>
  <c r="AA53" i="4"/>
  <c r="Y54" i="4"/>
  <c r="AA57" i="4"/>
  <c r="Y58" i="4"/>
  <c r="Y66" i="4"/>
  <c r="AA133" i="4"/>
  <c r="V21" i="4"/>
  <c r="V25" i="4"/>
  <c r="Z27" i="4"/>
  <c r="X28" i="4"/>
  <c r="Z87" i="4"/>
  <c r="X92" i="4"/>
  <c r="V93" i="4"/>
  <c r="X96" i="4"/>
  <c r="V109" i="4"/>
  <c r="X112" i="4"/>
  <c r="V121" i="4"/>
  <c r="Z123" i="4"/>
  <c r="Z127" i="4"/>
  <c r="X9" i="4"/>
  <c r="Z12" i="4"/>
  <c r="AA121" i="4"/>
  <c r="Y55" i="4"/>
  <c r="X55" i="4"/>
  <c r="AA70" i="4"/>
  <c r="Y79" i="4"/>
  <c r="AA39" i="4"/>
  <c r="AA67" i="4"/>
  <c r="Y68" i="4"/>
  <c r="AA83" i="4"/>
  <c r="AA87" i="4"/>
  <c r="X121" i="4"/>
  <c r="V122" i="4"/>
  <c r="Z124" i="4"/>
  <c r="X125" i="4"/>
  <c r="V126" i="4"/>
  <c r="V134" i="4"/>
  <c r="X137" i="4"/>
  <c r="V138" i="4"/>
  <c r="Y45" i="4"/>
  <c r="Y49" i="4"/>
  <c r="Y53" i="4"/>
  <c r="Y69" i="4"/>
  <c r="AA72" i="4"/>
  <c r="Y73" i="4"/>
  <c r="AA76" i="4"/>
  <c r="Y81" i="4"/>
  <c r="Y16" i="4"/>
  <c r="Z47" i="4"/>
  <c r="V49" i="4"/>
  <c r="Z51" i="4"/>
  <c r="X56" i="4"/>
  <c r="V57" i="4"/>
  <c r="Z59" i="4"/>
  <c r="X60" i="4"/>
  <c r="Z63" i="4"/>
  <c r="X64" i="4"/>
  <c r="Z67" i="4"/>
  <c r="V69" i="4"/>
  <c r="V73" i="4"/>
  <c r="V77" i="4"/>
  <c r="X84" i="4"/>
  <c r="V96" i="4"/>
  <c r="Y99" i="4"/>
  <c r="Y103" i="4"/>
  <c r="AA114" i="4"/>
  <c r="AA118" i="4"/>
  <c r="V132" i="4"/>
  <c r="AA137" i="4"/>
  <c r="Y138" i="4"/>
  <c r="AA12" i="4"/>
  <c r="X33" i="4"/>
  <c r="Z36" i="4"/>
  <c r="X37" i="4"/>
  <c r="Z44" i="4"/>
  <c r="X45" i="4"/>
  <c r="V50" i="4"/>
  <c r="Z52" i="4"/>
  <c r="X53" i="4"/>
  <c r="V54" i="4"/>
  <c r="Y56" i="4"/>
  <c r="X65" i="4"/>
  <c r="X81" i="4"/>
  <c r="V82" i="4"/>
  <c r="AA91" i="4"/>
  <c r="AA95" i="4"/>
  <c r="AA107" i="4"/>
  <c r="Y108" i="4"/>
  <c r="X108" i="4"/>
  <c r="AA115" i="4"/>
  <c r="Y128" i="4"/>
  <c r="Z131" i="4"/>
  <c r="V67" i="4"/>
  <c r="V71" i="4"/>
  <c r="V75" i="4"/>
  <c r="X78" i="4"/>
  <c r="X86" i="4"/>
  <c r="Y89" i="4"/>
  <c r="Y97" i="4"/>
  <c r="V98" i="4"/>
  <c r="Y101" i="4"/>
  <c r="Y105" i="4"/>
  <c r="AA116" i="4"/>
  <c r="AA120" i="4"/>
  <c r="Y129" i="4"/>
  <c r="Z132" i="4"/>
  <c r="X133" i="4"/>
  <c r="AA135" i="4"/>
  <c r="V12" i="4"/>
  <c r="V20" i="4"/>
  <c r="X23" i="4"/>
  <c r="V24" i="4"/>
  <c r="Z26" i="4"/>
  <c r="V28" i="4"/>
  <c r="AA29" i="4"/>
  <c r="Z30" i="4"/>
  <c r="X31" i="4"/>
  <c r="Z33" i="4"/>
  <c r="Y34" i="4"/>
  <c r="Y38" i="4"/>
  <c r="AA41" i="4"/>
  <c r="Y42" i="4"/>
  <c r="Y19" i="4"/>
  <c r="X35" i="4"/>
  <c r="V36" i="4"/>
  <c r="Z46" i="4"/>
  <c r="X47" i="4"/>
  <c r="Z58" i="4"/>
  <c r="Z62" i="4"/>
  <c r="Z66" i="4"/>
  <c r="X71" i="4"/>
  <c r="V72" i="4"/>
  <c r="Z74" i="4"/>
  <c r="V76" i="4"/>
  <c r="Z78" i="4"/>
  <c r="Z89" i="4"/>
  <c r="Y90" i="4"/>
  <c r="AA109" i="4"/>
  <c r="AA129" i="4"/>
  <c r="Y130" i="4"/>
  <c r="Z48" i="4"/>
  <c r="V61" i="4"/>
  <c r="AA37" i="4"/>
  <c r="Y64" i="4"/>
  <c r="AA78" i="4"/>
  <c r="X7" i="4"/>
  <c r="V8" i="4"/>
  <c r="Z13" i="4"/>
  <c r="X14" i="4"/>
  <c r="V15" i="4"/>
  <c r="X17" i="4"/>
  <c r="AA19" i="4"/>
  <c r="AA23" i="4"/>
  <c r="Y24" i="4"/>
  <c r="Y28" i="4"/>
  <c r="V33" i="4"/>
  <c r="Z34" i="4"/>
  <c r="Z38" i="4"/>
  <c r="X39" i="4"/>
  <c r="Z42" i="4"/>
  <c r="AA64" i="4"/>
  <c r="AA71" i="4"/>
  <c r="AA75" i="4"/>
  <c r="Z75" i="4"/>
  <c r="V81" i="4"/>
  <c r="Y83" i="4"/>
  <c r="X87" i="4"/>
  <c r="Y93" i="4"/>
  <c r="Y107" i="4"/>
  <c r="Z110" i="4"/>
  <c r="X115" i="4"/>
  <c r="V116" i="4"/>
  <c r="X19" i="4"/>
  <c r="X36" i="4"/>
  <c r="V37" i="4"/>
  <c r="Z50" i="4"/>
  <c r="X51" i="4"/>
  <c r="V52" i="4"/>
  <c r="Z54" i="4"/>
  <c r="Z61" i="4"/>
  <c r="X62" i="4"/>
  <c r="X69" i="4"/>
  <c r="V70" i="4"/>
  <c r="X90" i="4"/>
  <c r="V91" i="4"/>
  <c r="V95" i="4"/>
  <c r="Z100" i="4"/>
  <c r="X101" i="4"/>
  <c r="AA103" i="4"/>
  <c r="AA110" i="4"/>
  <c r="AA125" i="4"/>
  <c r="Z126" i="4"/>
  <c r="X127" i="4"/>
  <c r="V128" i="4"/>
  <c r="Z7" i="4"/>
  <c r="X8" i="4"/>
  <c r="AA10" i="4"/>
  <c r="X11" i="4"/>
  <c r="Z14" i="4"/>
  <c r="X15" i="4"/>
  <c r="AA17" i="4"/>
  <c r="Y18" i="4"/>
  <c r="X40" i="4"/>
  <c r="Z43" i="4"/>
  <c r="X44" i="4"/>
  <c r="AA93" i="4"/>
  <c r="AA11" i="4"/>
  <c r="V13" i="4"/>
  <c r="X16" i="4"/>
  <c r="Y22" i="4"/>
  <c r="V38" i="4"/>
  <c r="Z40" i="4"/>
  <c r="X41" i="4"/>
  <c r="V42" i="4"/>
  <c r="AA47" i="4"/>
  <c r="Y48" i="4"/>
  <c r="AA55" i="4"/>
  <c r="X67" i="4"/>
  <c r="V68" i="4"/>
  <c r="AA69" i="4"/>
  <c r="Y70" i="4"/>
  <c r="AA77" i="4"/>
  <c r="Y78" i="4"/>
  <c r="V86" i="4"/>
  <c r="Y91" i="4"/>
  <c r="AA101" i="4"/>
  <c r="X102" i="4"/>
  <c r="V103" i="4"/>
  <c r="Z105" i="4"/>
  <c r="Z112" i="4"/>
  <c r="Y112" i="4"/>
  <c r="X117" i="4"/>
  <c r="V118" i="4"/>
  <c r="Y120" i="4"/>
  <c r="AA123" i="4"/>
  <c r="Y124" i="4"/>
  <c r="AA127" i="4"/>
  <c r="Z134" i="4"/>
  <c r="X5" i="4"/>
  <c r="V6" i="4"/>
  <c r="Y8" i="4"/>
  <c r="Z11" i="4"/>
  <c r="Y14" i="4"/>
  <c r="Z17" i="4"/>
  <c r="Z19" i="4"/>
  <c r="Y26" i="4"/>
  <c r="Y30" i="4"/>
  <c r="Z60" i="4"/>
  <c r="X61" i="4"/>
  <c r="V62" i="4"/>
  <c r="Z64" i="4"/>
  <c r="AA85" i="4"/>
  <c r="Y86" i="4"/>
  <c r="X110" i="4"/>
  <c r="Y132" i="4"/>
  <c r="Z5" i="4"/>
  <c r="Z8" i="4"/>
  <c r="Y9" i="4"/>
  <c r="Y12" i="4"/>
  <c r="AA14" i="4"/>
  <c r="Y15" i="4"/>
  <c r="Y20" i="4"/>
  <c r="Y23" i="4"/>
  <c r="AA26" i="4"/>
  <c r="V39" i="4"/>
  <c r="V56" i="4"/>
  <c r="Z57" i="4"/>
  <c r="X58" i="4"/>
  <c r="V59" i="4"/>
  <c r="V78" i="4"/>
  <c r="Y80" i="4"/>
  <c r="Z83" i="4"/>
  <c r="V7" i="4"/>
  <c r="AA15" i="4"/>
  <c r="AA18" i="4"/>
  <c r="V19" i="4"/>
  <c r="Y21" i="4"/>
  <c r="AA27" i="4"/>
  <c r="X49" i="4"/>
  <c r="X74" i="4"/>
  <c r="Y7" i="4"/>
  <c r="Y10" i="4"/>
  <c r="Y13" i="4"/>
  <c r="AA21" i="4"/>
  <c r="X22" i="4"/>
  <c r="X43" i="4"/>
  <c r="V44" i="4"/>
  <c r="AA45" i="4"/>
  <c r="Y46" i="4"/>
  <c r="AA52" i="4"/>
  <c r="V65" i="4"/>
  <c r="Y67" i="4"/>
  <c r="Z70" i="4"/>
  <c r="Z91" i="4"/>
  <c r="Y33" i="4"/>
  <c r="V34" i="4"/>
  <c r="Y36" i="4"/>
  <c r="Y39" i="4"/>
  <c r="Z41" i="4"/>
  <c r="Y44" i="4"/>
  <c r="V45" i="4"/>
  <c r="AA46" i="4"/>
  <c r="V48" i="4"/>
  <c r="AA49" i="4"/>
  <c r="X59" i="4"/>
  <c r="V60" i="4"/>
  <c r="AA61" i="4"/>
  <c r="V63" i="4"/>
  <c r="AA80" i="4"/>
  <c r="Z97" i="4"/>
  <c r="AA100" i="4"/>
  <c r="V133" i="4"/>
  <c r="X138" i="4"/>
  <c r="X63" i="4"/>
  <c r="Z65" i="4"/>
  <c r="X66" i="4"/>
  <c r="Z68" i="4"/>
  <c r="Y75" i="4"/>
  <c r="Z81" i="4"/>
  <c r="V85" i="4"/>
  <c r="AA86" i="4"/>
  <c r="AA88" i="4"/>
  <c r="Y95" i="4"/>
  <c r="AA97" i="4"/>
  <c r="Z98" i="4"/>
  <c r="X99" i="4"/>
  <c r="Z101" i="4"/>
  <c r="X124" i="4"/>
  <c r="X76" i="4"/>
  <c r="X79" i="4"/>
  <c r="V80" i="4"/>
  <c r="AA81" i="4"/>
  <c r="X82" i="4"/>
  <c r="V83" i="4"/>
  <c r="Z84" i="4"/>
  <c r="Z120" i="4"/>
  <c r="V131" i="4"/>
  <c r="X57" i="4"/>
  <c r="V58" i="4"/>
  <c r="AA59" i="4"/>
  <c r="Y60" i="4"/>
  <c r="AA89" i="4"/>
  <c r="V129" i="4"/>
  <c r="V29" i="4"/>
  <c r="Z31" i="4"/>
  <c r="X32" i="4"/>
  <c r="X38" i="4"/>
  <c r="V41" i="4"/>
  <c r="X46" i="4"/>
  <c r="AA51" i="4"/>
  <c r="Y52" i="4"/>
  <c r="V53" i="4"/>
  <c r="Z76" i="4"/>
  <c r="Z79" i="4"/>
  <c r="X83" i="4"/>
  <c r="Z90" i="4"/>
  <c r="Z99" i="4"/>
  <c r="X100" i="4"/>
  <c r="X103" i="4"/>
  <c r="X106" i="4"/>
  <c r="V107" i="4"/>
  <c r="AA108" i="4"/>
  <c r="X109" i="4"/>
  <c r="V110" i="4"/>
  <c r="AA111" i="4"/>
  <c r="V113" i="4"/>
  <c r="Z115" i="4"/>
  <c r="Y122" i="4"/>
  <c r="X129" i="4"/>
  <c r="X136" i="4"/>
  <c r="V92" i="4"/>
  <c r="X97" i="4"/>
  <c r="Z109" i="4"/>
  <c r="Y109" i="4"/>
  <c r="AA112" i="4"/>
  <c r="X113" i="4"/>
  <c r="V114" i="4"/>
  <c r="Y116" i="4"/>
  <c r="X116" i="4"/>
  <c r="Y123" i="4"/>
  <c r="V124" i="4"/>
  <c r="Y126" i="4"/>
  <c r="X126" i="4"/>
  <c r="AA131" i="4"/>
  <c r="X132" i="4"/>
  <c r="Y134" i="4"/>
  <c r="AA136" i="4"/>
  <c r="Y5" i="4"/>
  <c r="V112" i="4"/>
  <c r="X20" i="4"/>
  <c r="V9" i="4"/>
  <c r="Z10" i="4"/>
  <c r="Y6" i="4"/>
  <c r="AA8" i="4"/>
  <c r="V32" i="4"/>
  <c r="Z56" i="4"/>
  <c r="Y62" i="4"/>
  <c r="V5" i="4"/>
  <c r="AA6" i="4"/>
  <c r="AA33" i="4"/>
  <c r="AA35" i="4"/>
  <c r="AA48" i="4"/>
  <c r="AA56" i="4"/>
  <c r="V74" i="4"/>
  <c r="AA119" i="4"/>
  <c r="Z6" i="4"/>
  <c r="X12" i="4"/>
  <c r="AA13" i="4"/>
  <c r="Z15" i="4"/>
  <c r="V16" i="4"/>
  <c r="Y17" i="4"/>
  <c r="AA20" i="4"/>
  <c r="V22" i="4"/>
  <c r="Z23" i="4"/>
  <c r="AA25" i="4"/>
  <c r="X30" i="4"/>
  <c r="AA31" i="4"/>
  <c r="Y32" i="4"/>
  <c r="X34" i="4"/>
  <c r="Y40" i="4"/>
  <c r="X42" i="4"/>
  <c r="AA43" i="4"/>
  <c r="Z45" i="4"/>
  <c r="V46" i="4"/>
  <c r="AA50" i="4"/>
  <c r="X54" i="4"/>
  <c r="Z55" i="4"/>
  <c r="AA62" i="4"/>
  <c r="AA65" i="4"/>
  <c r="V66" i="4"/>
  <c r="AA68" i="4"/>
  <c r="X70" i="4"/>
  <c r="Z71" i="4"/>
  <c r="Y71" i="4"/>
  <c r="AA73" i="4"/>
  <c r="Z73" i="4"/>
  <c r="V84" i="4"/>
  <c r="Z85" i="4"/>
  <c r="X88" i="4"/>
  <c r="AA92" i="4"/>
  <c r="X104" i="4"/>
  <c r="Z117" i="4"/>
  <c r="AA36" i="4"/>
  <c r="AA38" i="4"/>
  <c r="AA58" i="4"/>
  <c r="X128" i="4"/>
  <c r="V11" i="4"/>
  <c r="AA32" i="4"/>
  <c r="AA40" i="4"/>
  <c r="X48" i="4"/>
  <c r="X72" i="4"/>
  <c r="X94" i="4"/>
  <c r="AA99" i="4"/>
  <c r="X122" i="4"/>
  <c r="AA30" i="4"/>
  <c r="AA34" i="4"/>
  <c r="AA42" i="4"/>
  <c r="AA54" i="4"/>
  <c r="AA74" i="4"/>
  <c r="Z102" i="4"/>
  <c r="V120" i="4"/>
  <c r="Y131" i="4"/>
  <c r="X6" i="4"/>
  <c r="AA7" i="4"/>
  <c r="Z9" i="4"/>
  <c r="V10" i="4"/>
  <c r="Y11" i="4"/>
  <c r="AA16" i="4"/>
  <c r="V17" i="4"/>
  <c r="Z18" i="4"/>
  <c r="Z21" i="4"/>
  <c r="AA22" i="4"/>
  <c r="Z22" i="4"/>
  <c r="AA24" i="4"/>
  <c r="Y25" i="4"/>
  <c r="X27" i="4"/>
  <c r="AA28" i="4"/>
  <c r="X29" i="4"/>
  <c r="Y31" i="4"/>
  <c r="Z35" i="4"/>
  <c r="Z39" i="4"/>
  <c r="V40" i="4"/>
  <c r="Y41" i="4"/>
  <c r="AA44" i="4"/>
  <c r="Y50" i="4"/>
  <c r="X52" i="4"/>
  <c r="Z53" i="4"/>
  <c r="Y59" i="4"/>
  <c r="AA60" i="4"/>
  <c r="AA63" i="4"/>
  <c r="V64" i="4"/>
  <c r="AA66" i="4"/>
  <c r="X68" i="4"/>
  <c r="Z69" i="4"/>
  <c r="Z72" i="4"/>
  <c r="Z77" i="4"/>
  <c r="Z82" i="4"/>
  <c r="Z113" i="4"/>
  <c r="Y136" i="4"/>
  <c r="AA82" i="4"/>
  <c r="Y87" i="4"/>
  <c r="V89" i="4"/>
  <c r="X93" i="4"/>
  <c r="Z96" i="4"/>
  <c r="V97" i="4"/>
  <c r="V100" i="4"/>
  <c r="AA102" i="4"/>
  <c r="Z104" i="4"/>
  <c r="V105" i="4"/>
  <c r="Z111" i="4"/>
  <c r="AA113" i="4"/>
  <c r="AA117" i="4"/>
  <c r="X120" i="4"/>
  <c r="X130" i="4"/>
  <c r="V135" i="4"/>
  <c r="Z136" i="4"/>
  <c r="X114" i="4"/>
  <c r="Y118" i="4"/>
  <c r="X118" i="4"/>
  <c r="V119" i="4"/>
  <c r="AA122" i="4"/>
  <c r="X123" i="4"/>
  <c r="V125" i="4"/>
  <c r="V127" i="4"/>
  <c r="AA128" i="4"/>
  <c r="Z128" i="4"/>
  <c r="Z133" i="4"/>
  <c r="X135" i="4"/>
  <c r="V137" i="4"/>
  <c r="AA138" i="4"/>
  <c r="AA96" i="4"/>
  <c r="AA104" i="4"/>
  <c r="AA79" i="4"/>
  <c r="X80" i="4"/>
  <c r="AA84" i="4"/>
  <c r="Z93" i="4"/>
  <c r="AA98" i="4"/>
  <c r="V102" i="4"/>
  <c r="AA106" i="4"/>
  <c r="Y114" i="4"/>
  <c r="Z118" i="4"/>
  <c r="Z135" i="4"/>
  <c r="V136" i="4"/>
  <c r="Y137" i="4"/>
  <c r="Z80" i="4"/>
  <c r="X85" i="4"/>
  <c r="Z86" i="4"/>
  <c r="AA90" i="4"/>
  <c r="V94" i="4"/>
  <c r="Z95" i="4"/>
  <c r="V101" i="4"/>
  <c r="Z103" i="4"/>
  <c r="Z114" i="4"/>
  <c r="Z116" i="4"/>
  <c r="Y77" i="4"/>
  <c r="V79" i="4"/>
  <c r="Y85" i="4"/>
  <c r="V87" i="4"/>
  <c r="X91" i="4"/>
  <c r="Z92" i="4"/>
  <c r="Y102" i="4"/>
  <c r="V104" i="4"/>
  <c r="AA105" i="4"/>
  <c r="V106" i="4"/>
  <c r="Z107" i="4"/>
  <c r="X111" i="4"/>
  <c r="Y113" i="4"/>
  <c r="Y115" i="4"/>
  <c r="Y117" i="4"/>
  <c r="Z119" i="4"/>
  <c r="Z129" i="4"/>
  <c r="V130" i="4"/>
  <c r="X131" i="4"/>
  <c r="X134" i="4"/>
  <c r="Y29" i="4"/>
  <c r="Y47" i="4"/>
  <c r="Y61" i="4"/>
  <c r="X26" i="4"/>
  <c r="Y35" i="4"/>
  <c r="Y51" i="4"/>
  <c r="Y57" i="4"/>
  <c r="X24" i="4"/>
  <c r="Y27" i="4"/>
  <c r="Y37" i="4"/>
  <c r="Y63" i="4"/>
  <c r="Y43" i="4"/>
  <c r="Y65" i="4"/>
  <c r="Y82" i="4"/>
  <c r="Y92" i="4"/>
  <c r="V117" i="4"/>
  <c r="Y72" i="4"/>
  <c r="X73" i="4"/>
  <c r="Y88" i="4"/>
  <c r="Y94" i="4"/>
  <c r="Y96" i="4"/>
  <c r="Y104" i="4"/>
  <c r="Y74" i="4"/>
  <c r="X75" i="4"/>
  <c r="X77" i="4"/>
  <c r="Y84" i="4"/>
  <c r="Y98" i="4"/>
  <c r="Y106" i="4"/>
  <c r="Y76" i="4"/>
  <c r="Y100" i="4"/>
  <c r="Y110" i="4"/>
  <c r="AA124" i="4"/>
  <c r="AA132" i="4"/>
  <c r="Y111" i="4"/>
  <c r="AA130" i="4"/>
  <c r="Y121" i="4"/>
  <c r="Y127" i="4"/>
  <c r="Y135" i="4"/>
  <c r="Y125" i="4"/>
  <c r="Y133" i="4"/>
  <c r="Y119" i="4"/>
  <c r="AA126" i="4"/>
  <c r="AA134" i="4"/>
  <c r="M23" i="2" l="1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63" i="2"/>
  <c r="AB101" i="4" s="1"/>
  <c r="H63" i="2"/>
  <c r="W101" i="4" s="1"/>
  <c r="F63" i="2"/>
  <c r="U101" i="4" s="1"/>
  <c r="E63" i="2"/>
  <c r="T101" i="4" s="1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83" i="2"/>
  <c r="AB6" i="4" s="1"/>
  <c r="H83" i="2"/>
  <c r="W6" i="4" s="1"/>
  <c r="F83" i="2"/>
  <c r="U6" i="4" s="1"/>
  <c r="E83" i="2"/>
  <c r="T6" i="4" s="1"/>
  <c r="M82" i="2"/>
  <c r="AB108" i="4" s="1"/>
  <c r="H82" i="2"/>
  <c r="W108" i="4" s="1"/>
  <c r="F82" i="2"/>
  <c r="U108" i="4" s="1"/>
  <c r="E82" i="2"/>
  <c r="T108" i="4" s="1"/>
  <c r="M81" i="2"/>
  <c r="H81" i="2"/>
  <c r="F81" i="2"/>
  <c r="E81" i="2"/>
  <c r="M80" i="2"/>
  <c r="AB54" i="4" s="1"/>
  <c r="H80" i="2"/>
  <c r="W54" i="4" s="1"/>
  <c r="F80" i="2"/>
  <c r="U54" i="4" s="1"/>
  <c r="E80" i="2"/>
  <c r="T54" i="4" s="1"/>
  <c r="M79" i="2"/>
  <c r="AB81" i="4" s="1"/>
  <c r="H79" i="2"/>
  <c r="W81" i="4" s="1"/>
  <c r="F79" i="2"/>
  <c r="U81" i="4" s="1"/>
  <c r="E79" i="2"/>
  <c r="T81" i="4" s="1"/>
  <c r="M78" i="2"/>
  <c r="AB107" i="4" s="1"/>
  <c r="H78" i="2"/>
  <c r="W107" i="4" s="1"/>
  <c r="F78" i="2"/>
  <c r="U107" i="4" s="1"/>
  <c r="E78" i="2"/>
  <c r="T107" i="4" s="1"/>
  <c r="M77" i="2"/>
  <c r="AB76" i="4" s="1"/>
  <c r="H77" i="2"/>
  <c r="W76" i="4" s="1"/>
  <c r="F77" i="2"/>
  <c r="U76" i="4" s="1"/>
  <c r="E77" i="2"/>
  <c r="T76" i="4" s="1"/>
  <c r="M76" i="2"/>
  <c r="AB77" i="4" s="1"/>
  <c r="H76" i="2"/>
  <c r="W77" i="4" s="1"/>
  <c r="F76" i="2"/>
  <c r="U77" i="4" s="1"/>
  <c r="E76" i="2"/>
  <c r="T77" i="4" s="1"/>
  <c r="M75" i="2"/>
  <c r="AB106" i="4" s="1"/>
  <c r="H75" i="2"/>
  <c r="W106" i="4" s="1"/>
  <c r="F75" i="2"/>
  <c r="U106" i="4" s="1"/>
  <c r="E75" i="2"/>
  <c r="T106" i="4" s="1"/>
  <c r="M74" i="2"/>
  <c r="AB78" i="4" s="1"/>
  <c r="H74" i="2"/>
  <c r="W78" i="4" s="1"/>
  <c r="F74" i="2"/>
  <c r="U78" i="4" s="1"/>
  <c r="E74" i="2"/>
  <c r="T78" i="4" s="1"/>
  <c r="M73" i="2"/>
  <c r="AB105" i="4" s="1"/>
  <c r="H73" i="2"/>
  <c r="W105" i="4" s="1"/>
  <c r="F73" i="2"/>
  <c r="U105" i="4" s="1"/>
  <c r="E73" i="2"/>
  <c r="T105" i="4" s="1"/>
  <c r="M72" i="2"/>
  <c r="AB104" i="4" s="1"/>
  <c r="H72" i="2"/>
  <c r="W104" i="4" s="1"/>
  <c r="F72" i="2"/>
  <c r="U104" i="4" s="1"/>
  <c r="E72" i="2"/>
  <c r="T104" i="4" s="1"/>
  <c r="M71" i="2"/>
  <c r="AB75" i="4" s="1"/>
  <c r="H71" i="2"/>
  <c r="W75" i="4" s="1"/>
  <c r="F71" i="2"/>
  <c r="U75" i="4" s="1"/>
  <c r="E71" i="2"/>
  <c r="T75" i="4" s="1"/>
  <c r="M70" i="2"/>
  <c r="AB85" i="4" s="1"/>
  <c r="H70" i="2"/>
  <c r="W85" i="4" s="1"/>
  <c r="F70" i="2"/>
  <c r="U85" i="4" s="1"/>
  <c r="E70" i="2"/>
  <c r="T85" i="4" s="1"/>
  <c r="M69" i="2"/>
  <c r="AB103" i="4" s="1"/>
  <c r="H69" i="2"/>
  <c r="W103" i="4" s="1"/>
  <c r="F69" i="2"/>
  <c r="U103" i="4" s="1"/>
  <c r="E69" i="2"/>
  <c r="T103" i="4" s="1"/>
  <c r="M68" i="2"/>
  <c r="AB102" i="4" s="1"/>
  <c r="H68" i="2"/>
  <c r="W102" i="4" s="1"/>
  <c r="F68" i="2"/>
  <c r="U102" i="4" s="1"/>
  <c r="E68" i="2"/>
  <c r="T102" i="4" s="1"/>
  <c r="M67" i="2"/>
  <c r="AB67" i="4" s="1"/>
  <c r="H67" i="2"/>
  <c r="W67" i="4" s="1"/>
  <c r="F67" i="2"/>
  <c r="U67" i="4" s="1"/>
  <c r="E67" i="2"/>
  <c r="T67" i="4" s="1"/>
  <c r="M66" i="2"/>
  <c r="AB73" i="4" s="1"/>
  <c r="H66" i="2"/>
  <c r="W73" i="4" s="1"/>
  <c r="F66" i="2"/>
  <c r="U73" i="4" s="1"/>
  <c r="E66" i="2"/>
  <c r="T73" i="4" s="1"/>
  <c r="M65" i="2"/>
  <c r="AB69" i="4" s="1"/>
  <c r="H65" i="2"/>
  <c r="W69" i="4" s="1"/>
  <c r="F65" i="2"/>
  <c r="U69" i="4" s="1"/>
  <c r="E65" i="2"/>
  <c r="T69" i="4" s="1"/>
  <c r="M64" i="2"/>
  <c r="H64" i="2"/>
  <c r="W68" i="4" s="1"/>
  <c r="F64" i="2"/>
  <c r="E64" i="2"/>
  <c r="T68" i="4" s="1"/>
  <c r="M103" i="2"/>
  <c r="H103" i="2"/>
  <c r="F103" i="2"/>
  <c r="E103" i="2"/>
  <c r="M102" i="2"/>
  <c r="H102" i="2"/>
  <c r="F102" i="2"/>
  <c r="E102" i="2"/>
  <c r="M101" i="2"/>
  <c r="H101" i="2"/>
  <c r="F101" i="2"/>
  <c r="E101" i="2"/>
  <c r="M100" i="2"/>
  <c r="AB116" i="4" s="1"/>
  <c r="H100" i="2"/>
  <c r="W116" i="4" s="1"/>
  <c r="F100" i="2"/>
  <c r="U116" i="4" s="1"/>
  <c r="E100" i="2"/>
  <c r="T116" i="4" s="1"/>
  <c r="M99" i="2"/>
  <c r="AB38" i="4" s="1"/>
  <c r="H99" i="2"/>
  <c r="W38" i="4" s="1"/>
  <c r="F99" i="2"/>
  <c r="U38" i="4" s="1"/>
  <c r="E99" i="2"/>
  <c r="T38" i="4" s="1"/>
  <c r="M98" i="2"/>
  <c r="AB37" i="4" s="1"/>
  <c r="H98" i="2"/>
  <c r="W37" i="4" s="1"/>
  <c r="F98" i="2"/>
  <c r="U37" i="4" s="1"/>
  <c r="E98" i="2"/>
  <c r="T37" i="4" s="1"/>
  <c r="M97" i="2"/>
  <c r="AB115" i="4" s="1"/>
  <c r="H97" i="2"/>
  <c r="W115" i="4" s="1"/>
  <c r="F97" i="2"/>
  <c r="U115" i="4" s="1"/>
  <c r="E97" i="2"/>
  <c r="T115" i="4" s="1"/>
  <c r="M96" i="2"/>
  <c r="AB114" i="4" s="1"/>
  <c r="H96" i="2"/>
  <c r="W114" i="4" s="1"/>
  <c r="F96" i="2"/>
  <c r="U114" i="4" s="1"/>
  <c r="E96" i="2"/>
  <c r="T114" i="4" s="1"/>
  <c r="M95" i="2"/>
  <c r="AB113" i="4" s="1"/>
  <c r="H95" i="2"/>
  <c r="W113" i="4" s="1"/>
  <c r="F95" i="2"/>
  <c r="U113" i="4" s="1"/>
  <c r="E95" i="2"/>
  <c r="T113" i="4" s="1"/>
  <c r="M94" i="2"/>
  <c r="AB31" i="4" s="1"/>
  <c r="H94" i="2"/>
  <c r="W31" i="4" s="1"/>
  <c r="F94" i="2"/>
  <c r="U31" i="4" s="1"/>
  <c r="E94" i="2"/>
  <c r="T31" i="4" s="1"/>
  <c r="M93" i="2"/>
  <c r="AB30" i="4" s="1"/>
  <c r="H93" i="2"/>
  <c r="W30" i="4" s="1"/>
  <c r="F93" i="2"/>
  <c r="U30" i="4" s="1"/>
  <c r="E93" i="2"/>
  <c r="T30" i="4" s="1"/>
  <c r="M92" i="2"/>
  <c r="AB29" i="4" s="1"/>
  <c r="H92" i="2"/>
  <c r="W29" i="4" s="1"/>
  <c r="F92" i="2"/>
  <c r="U29" i="4" s="1"/>
  <c r="E92" i="2"/>
  <c r="T29" i="4" s="1"/>
  <c r="M91" i="2"/>
  <c r="AB25" i="4" s="1"/>
  <c r="H91" i="2"/>
  <c r="W25" i="4" s="1"/>
  <c r="F91" i="2"/>
  <c r="U25" i="4" s="1"/>
  <c r="E91" i="2"/>
  <c r="T25" i="4" s="1"/>
  <c r="M90" i="2"/>
  <c r="AB112" i="4" s="1"/>
  <c r="H90" i="2"/>
  <c r="W112" i="4" s="1"/>
  <c r="F90" i="2"/>
  <c r="U112" i="4" s="1"/>
  <c r="E90" i="2"/>
  <c r="T112" i="4" s="1"/>
  <c r="M89" i="2"/>
  <c r="AB111" i="4" s="1"/>
  <c r="H89" i="2"/>
  <c r="W111" i="4" s="1"/>
  <c r="F89" i="2"/>
  <c r="U111" i="4" s="1"/>
  <c r="E89" i="2"/>
  <c r="T111" i="4" s="1"/>
  <c r="M88" i="2"/>
  <c r="H88" i="2"/>
  <c r="F88" i="2"/>
  <c r="E88" i="2"/>
  <c r="M87" i="2"/>
  <c r="AB109" i="4" s="1"/>
  <c r="H87" i="2"/>
  <c r="W109" i="4" s="1"/>
  <c r="F87" i="2"/>
  <c r="U109" i="4" s="1"/>
  <c r="E87" i="2"/>
  <c r="T109" i="4" s="1"/>
  <c r="M86" i="2"/>
  <c r="AB15" i="4" s="1"/>
  <c r="H86" i="2"/>
  <c r="W15" i="4" s="1"/>
  <c r="F86" i="2"/>
  <c r="U15" i="4" s="1"/>
  <c r="E86" i="2"/>
  <c r="T15" i="4" s="1"/>
  <c r="M85" i="2"/>
  <c r="AB14" i="4" s="1"/>
  <c r="H85" i="2"/>
  <c r="W14" i="4" s="1"/>
  <c r="F85" i="2"/>
  <c r="U14" i="4" s="1"/>
  <c r="E85" i="2"/>
  <c r="T14" i="4" s="1"/>
  <c r="M84" i="2"/>
  <c r="H84" i="2"/>
  <c r="W13" i="4" s="1"/>
  <c r="F84" i="2"/>
  <c r="U13" i="4" s="1"/>
  <c r="E84" i="2"/>
  <c r="T13" i="4" s="1"/>
  <c r="M123" i="2"/>
  <c r="AB129" i="4" s="1"/>
  <c r="H123" i="2"/>
  <c r="W129" i="4" s="1"/>
  <c r="F123" i="2"/>
  <c r="U129" i="4" s="1"/>
  <c r="E123" i="2"/>
  <c r="T129" i="4" s="1"/>
  <c r="M122" i="2"/>
  <c r="H122" i="2"/>
  <c r="F122" i="2"/>
  <c r="E122" i="2"/>
  <c r="M121" i="2"/>
  <c r="H121" i="2"/>
  <c r="F121" i="2"/>
  <c r="E121" i="2"/>
  <c r="M120" i="2"/>
  <c r="AB126" i="4" s="1"/>
  <c r="H120" i="2"/>
  <c r="W126" i="4" s="1"/>
  <c r="F120" i="2"/>
  <c r="U126" i="4" s="1"/>
  <c r="E120" i="2"/>
  <c r="T126" i="4" s="1"/>
  <c r="M119" i="2"/>
  <c r="AB72" i="4" s="1"/>
  <c r="H119" i="2"/>
  <c r="W72" i="4" s="1"/>
  <c r="F119" i="2"/>
  <c r="U72" i="4" s="1"/>
  <c r="E119" i="2"/>
  <c r="T72" i="4" s="1"/>
  <c r="M118" i="2"/>
  <c r="AB71" i="4" s="1"/>
  <c r="H118" i="2"/>
  <c r="W71" i="4" s="1"/>
  <c r="F118" i="2"/>
  <c r="U71" i="4" s="1"/>
  <c r="E118" i="2"/>
  <c r="T71" i="4" s="1"/>
  <c r="M117" i="2"/>
  <c r="AB70" i="4" s="1"/>
  <c r="H117" i="2"/>
  <c r="W70" i="4" s="1"/>
  <c r="F117" i="2"/>
  <c r="U70" i="4" s="1"/>
  <c r="E117" i="2"/>
  <c r="T70" i="4" s="1"/>
  <c r="M116" i="2"/>
  <c r="AB125" i="4" s="1"/>
  <c r="H116" i="2"/>
  <c r="W125" i="4" s="1"/>
  <c r="F116" i="2"/>
  <c r="U125" i="4" s="1"/>
  <c r="E116" i="2"/>
  <c r="T125" i="4" s="1"/>
  <c r="M115" i="2"/>
  <c r="AB124" i="4" s="1"/>
  <c r="H115" i="2"/>
  <c r="W124" i="4" s="1"/>
  <c r="F115" i="2"/>
  <c r="U124" i="4" s="1"/>
  <c r="E115" i="2"/>
  <c r="T124" i="4" s="1"/>
  <c r="M114" i="2"/>
  <c r="AB63" i="4" s="1"/>
  <c r="H114" i="2"/>
  <c r="W63" i="4" s="1"/>
  <c r="F114" i="2"/>
  <c r="U63" i="4" s="1"/>
  <c r="E114" i="2"/>
  <c r="T63" i="4" s="1"/>
  <c r="M113" i="2"/>
  <c r="AB123" i="4" s="1"/>
  <c r="H113" i="2"/>
  <c r="W123" i="4" s="1"/>
  <c r="F113" i="2"/>
  <c r="U123" i="4" s="1"/>
  <c r="E113" i="2"/>
  <c r="T123" i="4" s="1"/>
  <c r="M112" i="2"/>
  <c r="AB57" i="4" s="1"/>
  <c r="H112" i="2"/>
  <c r="W57" i="4" s="1"/>
  <c r="F112" i="2"/>
  <c r="U57" i="4" s="1"/>
  <c r="E112" i="2"/>
  <c r="T57" i="4" s="1"/>
  <c r="M111" i="2"/>
  <c r="AB56" i="4" s="1"/>
  <c r="H111" i="2"/>
  <c r="W56" i="4" s="1"/>
  <c r="F111" i="2"/>
  <c r="U56" i="4" s="1"/>
  <c r="E111" i="2"/>
  <c r="T56" i="4" s="1"/>
  <c r="M110" i="2"/>
  <c r="AB122" i="4" s="1"/>
  <c r="H110" i="2"/>
  <c r="W122" i="4" s="1"/>
  <c r="F110" i="2"/>
  <c r="U122" i="4" s="1"/>
  <c r="E110" i="2"/>
  <c r="T122" i="4" s="1"/>
  <c r="M109" i="2"/>
  <c r="H109" i="2"/>
  <c r="F109" i="2"/>
  <c r="E109" i="2"/>
  <c r="T55" i="4" s="1"/>
  <c r="M108" i="2"/>
  <c r="H108" i="2"/>
  <c r="F108" i="2"/>
  <c r="E108" i="2"/>
  <c r="M107" i="2"/>
  <c r="H107" i="2"/>
  <c r="F107" i="2"/>
  <c r="E107" i="2"/>
  <c r="M106" i="2"/>
  <c r="H106" i="2"/>
  <c r="F106" i="2"/>
  <c r="E106" i="2"/>
  <c r="M105" i="2"/>
  <c r="AB120" i="4" s="1"/>
  <c r="H105" i="2"/>
  <c r="F105" i="2"/>
  <c r="E105" i="2"/>
  <c r="M104" i="2"/>
  <c r="H104" i="2"/>
  <c r="F104" i="2"/>
  <c r="E104" i="2"/>
  <c r="M137" i="2"/>
  <c r="AB83" i="4" s="1"/>
  <c r="H137" i="2"/>
  <c r="W83" i="4" s="1"/>
  <c r="F137" i="2"/>
  <c r="U83" i="4" s="1"/>
  <c r="E137" i="2"/>
  <c r="T83" i="4" s="1"/>
  <c r="M136" i="2"/>
  <c r="AB82" i="4" s="1"/>
  <c r="H136" i="2"/>
  <c r="W82" i="4" s="1"/>
  <c r="F136" i="2"/>
  <c r="U82" i="4" s="1"/>
  <c r="E136" i="2"/>
  <c r="T82" i="4" s="1"/>
  <c r="M135" i="2"/>
  <c r="AB138" i="4" s="1"/>
  <c r="H135" i="2"/>
  <c r="W138" i="4" s="1"/>
  <c r="F135" i="2"/>
  <c r="U138" i="4" s="1"/>
  <c r="E135" i="2"/>
  <c r="T138" i="4" s="1"/>
  <c r="M134" i="2"/>
  <c r="AB137" i="4" s="1"/>
  <c r="H134" i="2"/>
  <c r="W137" i="4" s="1"/>
  <c r="F134" i="2"/>
  <c r="U137" i="4" s="1"/>
  <c r="E134" i="2"/>
  <c r="T137" i="4" s="1"/>
  <c r="M133" i="2"/>
  <c r="AB136" i="4" s="1"/>
  <c r="H133" i="2"/>
  <c r="W136" i="4" s="1"/>
  <c r="F133" i="2"/>
  <c r="U136" i="4" s="1"/>
  <c r="E133" i="2"/>
  <c r="T136" i="4" s="1"/>
  <c r="M132" i="2"/>
  <c r="AB135" i="4" s="1"/>
  <c r="H132" i="2"/>
  <c r="W135" i="4" s="1"/>
  <c r="F132" i="2"/>
  <c r="U135" i="4" s="1"/>
  <c r="E132" i="2"/>
  <c r="T135" i="4" s="1"/>
  <c r="M131" i="2"/>
  <c r="H131" i="2"/>
  <c r="F131" i="2"/>
  <c r="E131" i="2"/>
  <c r="M130" i="2"/>
  <c r="H130" i="2"/>
  <c r="F130" i="2"/>
  <c r="E130" i="2"/>
  <c r="M129" i="2"/>
  <c r="H129" i="2"/>
  <c r="F129" i="2"/>
  <c r="E129" i="2"/>
  <c r="M128" i="2"/>
  <c r="H128" i="2"/>
  <c r="F128" i="2"/>
  <c r="E128" i="2"/>
  <c r="M127" i="2"/>
  <c r="H127" i="2"/>
  <c r="F127" i="2"/>
  <c r="E127" i="2"/>
  <c r="M126" i="2"/>
  <c r="H126" i="2"/>
  <c r="F126" i="2"/>
  <c r="E126" i="2"/>
  <c r="M125" i="2"/>
  <c r="H125" i="2"/>
  <c r="F125" i="2"/>
  <c r="E125" i="2"/>
  <c r="M124" i="2"/>
  <c r="H124" i="2"/>
  <c r="F124" i="2"/>
  <c r="U79" i="4" s="1"/>
  <c r="E124" i="2"/>
  <c r="AC135" i="4" l="1"/>
  <c r="AC137" i="4"/>
  <c r="AC82" i="4"/>
  <c r="AC122" i="4"/>
  <c r="AC57" i="4"/>
  <c r="AC63" i="4"/>
  <c r="AC125" i="4"/>
  <c r="AC71" i="4"/>
  <c r="AC126" i="4"/>
  <c r="AC15" i="4"/>
  <c r="AC29" i="4"/>
  <c r="AC31" i="4"/>
  <c r="AC114" i="4"/>
  <c r="AC37" i="4"/>
  <c r="AC116" i="4"/>
  <c r="AC73" i="4"/>
  <c r="AC102" i="4"/>
  <c r="AC85" i="4"/>
  <c r="AC104" i="4"/>
  <c r="AC78" i="4"/>
  <c r="AC77" i="4"/>
  <c r="AC107" i="4"/>
  <c r="AC54" i="4"/>
  <c r="AC108" i="4"/>
  <c r="AC136" i="4"/>
  <c r="AC138" i="4"/>
  <c r="AC83" i="4"/>
  <c r="AC56" i="4"/>
  <c r="AC123" i="4"/>
  <c r="AC124" i="4"/>
  <c r="AC70" i="4"/>
  <c r="AC72" i="4"/>
  <c r="AC129" i="4"/>
  <c r="AC14" i="4"/>
  <c r="AC109" i="4"/>
  <c r="AC111" i="4"/>
  <c r="AC25" i="4"/>
  <c r="AC30" i="4"/>
  <c r="AC113" i="4"/>
  <c r="AC115" i="4"/>
  <c r="AC38" i="4"/>
  <c r="AC69" i="4"/>
  <c r="AC67" i="4"/>
  <c r="AC103" i="4"/>
  <c r="AC75" i="4"/>
  <c r="AC105" i="4"/>
  <c r="AC106" i="4"/>
  <c r="AC76" i="4"/>
  <c r="AC81" i="4"/>
  <c r="AC6" i="4"/>
  <c r="AC101" i="4"/>
  <c r="U47" i="4"/>
  <c r="U64" i="4"/>
  <c r="U26" i="4"/>
  <c r="U40" i="4"/>
  <c r="U39" i="4"/>
  <c r="U12" i="4"/>
  <c r="U20" i="4"/>
  <c r="W79" i="4"/>
  <c r="W130" i="4"/>
  <c r="W86" i="4"/>
  <c r="W133" i="4"/>
  <c r="W119" i="4"/>
  <c r="W50" i="4"/>
  <c r="W121" i="4"/>
  <c r="W128" i="4"/>
  <c r="W110" i="4"/>
  <c r="W43" i="4"/>
  <c r="W47" i="4"/>
  <c r="W94" i="4"/>
  <c r="W53" i="4"/>
  <c r="W96" i="4"/>
  <c r="W98" i="4"/>
  <c r="W59" i="4"/>
  <c r="W61" i="4"/>
  <c r="W64" i="4"/>
  <c r="W66" i="4"/>
  <c r="W100" i="4"/>
  <c r="W24" i="4"/>
  <c r="W26" i="4"/>
  <c r="W84" i="4"/>
  <c r="W27" i="4"/>
  <c r="W33" i="4"/>
  <c r="W93" i="4"/>
  <c r="W36" i="4"/>
  <c r="W40" i="4"/>
  <c r="W44" i="4"/>
  <c r="W45" i="4"/>
  <c r="W39" i="4"/>
  <c r="W74" i="4"/>
  <c r="W87" i="4"/>
  <c r="W8" i="4"/>
  <c r="W12" i="4"/>
  <c r="W10" i="4"/>
  <c r="W89" i="4"/>
  <c r="W18" i="4"/>
  <c r="W22" i="4"/>
  <c r="W20" i="4"/>
  <c r="U50" i="4"/>
  <c r="U68" i="4"/>
  <c r="U53" i="4"/>
  <c r="U66" i="4"/>
  <c r="U33" i="4"/>
  <c r="U8" i="4"/>
  <c r="AB79" i="4"/>
  <c r="AB130" i="4"/>
  <c r="AB86" i="4"/>
  <c r="AB133" i="4"/>
  <c r="AB119" i="4"/>
  <c r="AB50" i="4"/>
  <c r="AB121" i="4"/>
  <c r="AB128" i="4"/>
  <c r="AB13" i="4"/>
  <c r="AB110" i="4"/>
  <c r="AC112" i="4"/>
  <c r="AB43" i="4"/>
  <c r="AB68" i="4"/>
  <c r="AB47" i="4"/>
  <c r="AB94" i="4"/>
  <c r="AB53" i="4"/>
  <c r="AB96" i="4"/>
  <c r="AB98" i="4"/>
  <c r="AB59" i="4"/>
  <c r="AB61" i="4"/>
  <c r="AB64" i="4"/>
  <c r="AB66" i="4"/>
  <c r="AB100" i="4"/>
  <c r="AB24" i="4"/>
  <c r="AB26" i="4"/>
  <c r="AB84" i="4"/>
  <c r="AB27" i="4"/>
  <c r="AB33" i="4"/>
  <c r="AB93" i="4"/>
  <c r="AB36" i="4"/>
  <c r="AB40" i="4"/>
  <c r="AB44" i="4"/>
  <c r="AB45" i="4"/>
  <c r="AB39" i="4"/>
  <c r="AB74" i="4"/>
  <c r="AB87" i="4"/>
  <c r="AB8" i="4"/>
  <c r="AB12" i="4"/>
  <c r="AB10" i="4"/>
  <c r="AB89" i="4"/>
  <c r="AB18" i="4"/>
  <c r="AB22" i="4"/>
  <c r="AB20" i="4"/>
  <c r="U130" i="4"/>
  <c r="U128" i="4"/>
  <c r="U110" i="4"/>
  <c r="U96" i="4"/>
  <c r="U100" i="4"/>
  <c r="U93" i="4"/>
  <c r="U45" i="4"/>
  <c r="U10" i="4"/>
  <c r="U18" i="4"/>
  <c r="T80" i="4"/>
  <c r="T131" i="4"/>
  <c r="T132" i="4"/>
  <c r="T134" i="4"/>
  <c r="T120" i="4"/>
  <c r="AC120" i="4" s="1"/>
  <c r="T52" i="4"/>
  <c r="T127" i="4"/>
  <c r="T117" i="4"/>
  <c r="T118" i="4"/>
  <c r="T49" i="4"/>
  <c r="T51" i="4"/>
  <c r="T95" i="4"/>
  <c r="T97" i="4"/>
  <c r="T58" i="4"/>
  <c r="T62" i="4"/>
  <c r="T60" i="4"/>
  <c r="T65" i="4"/>
  <c r="T99" i="4"/>
  <c r="T23" i="4"/>
  <c r="T91" i="4"/>
  <c r="T28" i="4"/>
  <c r="T32" i="4"/>
  <c r="T92" i="4"/>
  <c r="T34" i="4"/>
  <c r="T35" i="4"/>
  <c r="T42" i="4"/>
  <c r="T48" i="4"/>
  <c r="T46" i="4"/>
  <c r="T41" i="4"/>
  <c r="T5" i="4"/>
  <c r="T88" i="4"/>
  <c r="T7" i="4"/>
  <c r="T9" i="4"/>
  <c r="T11" i="4"/>
  <c r="T16" i="4"/>
  <c r="T17" i="4"/>
  <c r="T90" i="4"/>
  <c r="T21" i="4"/>
  <c r="U133" i="4"/>
  <c r="U119" i="4"/>
  <c r="U43" i="4"/>
  <c r="U94" i="4"/>
  <c r="U61" i="4"/>
  <c r="U84" i="4"/>
  <c r="U44" i="4"/>
  <c r="U74" i="4"/>
  <c r="U89" i="4"/>
  <c r="U22" i="4"/>
  <c r="U80" i="4"/>
  <c r="U131" i="4"/>
  <c r="U132" i="4"/>
  <c r="U134" i="4"/>
  <c r="U120" i="4"/>
  <c r="U52" i="4"/>
  <c r="U55" i="4"/>
  <c r="U127" i="4"/>
  <c r="U117" i="4"/>
  <c r="U118" i="4"/>
  <c r="U49" i="4"/>
  <c r="U51" i="4"/>
  <c r="U95" i="4"/>
  <c r="U97" i="4"/>
  <c r="U58" i="4"/>
  <c r="U62" i="4"/>
  <c r="U60" i="4"/>
  <c r="U65" i="4"/>
  <c r="U99" i="4"/>
  <c r="U23" i="4"/>
  <c r="U91" i="4"/>
  <c r="U28" i="4"/>
  <c r="U32" i="4"/>
  <c r="U92" i="4"/>
  <c r="U34" i="4"/>
  <c r="U35" i="4"/>
  <c r="U42" i="4"/>
  <c r="U48" i="4"/>
  <c r="U46" i="4"/>
  <c r="U41" i="4"/>
  <c r="U5" i="4"/>
  <c r="U88" i="4"/>
  <c r="U7" i="4"/>
  <c r="U9" i="4"/>
  <c r="U11" i="4"/>
  <c r="U16" i="4"/>
  <c r="U17" i="4"/>
  <c r="U90" i="4"/>
  <c r="U21" i="4"/>
  <c r="U59" i="4"/>
  <c r="U27" i="4"/>
  <c r="W80" i="4"/>
  <c r="W131" i="4"/>
  <c r="W132" i="4"/>
  <c r="W134" i="4"/>
  <c r="W120" i="4"/>
  <c r="W52" i="4"/>
  <c r="W55" i="4"/>
  <c r="W127" i="4"/>
  <c r="W117" i="4"/>
  <c r="W118" i="4"/>
  <c r="W49" i="4"/>
  <c r="W51" i="4"/>
  <c r="W95" i="4"/>
  <c r="W97" i="4"/>
  <c r="W58" i="4"/>
  <c r="W62" i="4"/>
  <c r="W60" i="4"/>
  <c r="W65" i="4"/>
  <c r="W99" i="4"/>
  <c r="W23" i="4"/>
  <c r="W91" i="4"/>
  <c r="W28" i="4"/>
  <c r="W32" i="4"/>
  <c r="W92" i="4"/>
  <c r="W34" i="4"/>
  <c r="W35" i="4"/>
  <c r="W42" i="4"/>
  <c r="W48" i="4"/>
  <c r="W46" i="4"/>
  <c r="W41" i="4"/>
  <c r="W5" i="4"/>
  <c r="W88" i="4"/>
  <c r="W7" i="4"/>
  <c r="W9" i="4"/>
  <c r="W11" i="4"/>
  <c r="W16" i="4"/>
  <c r="W17" i="4"/>
  <c r="W90" i="4"/>
  <c r="W21" i="4"/>
  <c r="U98" i="4"/>
  <c r="U24" i="4"/>
  <c r="U36" i="4"/>
  <c r="U87" i="4"/>
  <c r="AB80" i="4"/>
  <c r="AB131" i="4"/>
  <c r="AB132" i="4"/>
  <c r="AB134" i="4"/>
  <c r="AB52" i="4"/>
  <c r="AB55" i="4"/>
  <c r="AC55" i="4" s="1"/>
  <c r="AB127" i="4"/>
  <c r="AB117" i="4"/>
  <c r="AB118" i="4"/>
  <c r="AB49" i="4"/>
  <c r="AB51" i="4"/>
  <c r="AB95" i="4"/>
  <c r="AB97" i="4"/>
  <c r="AB58" i="4"/>
  <c r="AB62" i="4"/>
  <c r="AB60" i="4"/>
  <c r="AB65" i="4"/>
  <c r="AB99" i="4"/>
  <c r="AB23" i="4"/>
  <c r="AB91" i="4"/>
  <c r="AB28" i="4"/>
  <c r="AB32" i="4"/>
  <c r="AB92" i="4"/>
  <c r="AB34" i="4"/>
  <c r="AB35" i="4"/>
  <c r="AB42" i="4"/>
  <c r="AB48" i="4"/>
  <c r="AB46" i="4"/>
  <c r="AB41" i="4"/>
  <c r="AB5" i="4"/>
  <c r="AB88" i="4"/>
  <c r="AB7" i="4"/>
  <c r="AB9" i="4"/>
  <c r="AB11" i="4"/>
  <c r="AB16" i="4"/>
  <c r="AB17" i="4"/>
  <c r="AB90" i="4"/>
  <c r="AB21" i="4"/>
  <c r="U86" i="4"/>
  <c r="U121" i="4"/>
  <c r="T79" i="4"/>
  <c r="AC79" i="4" s="1"/>
  <c r="T130" i="4"/>
  <c r="AC130" i="4" s="1"/>
  <c r="T86" i="4"/>
  <c r="AC86" i="4" s="1"/>
  <c r="T133" i="4"/>
  <c r="AC133" i="4" s="1"/>
  <c r="T119" i="4"/>
  <c r="AC119" i="4" s="1"/>
  <c r="T50" i="4"/>
  <c r="AC50" i="4" s="1"/>
  <c r="T121" i="4"/>
  <c r="AC121" i="4" s="1"/>
  <c r="T128" i="4"/>
  <c r="AC128" i="4" s="1"/>
  <c r="AC13" i="4"/>
  <c r="T110" i="4"/>
  <c r="AC110" i="4" s="1"/>
  <c r="T43" i="4"/>
  <c r="AC43" i="4" s="1"/>
  <c r="AC68" i="4"/>
  <c r="T47" i="4"/>
  <c r="T94" i="4"/>
  <c r="AC94" i="4" s="1"/>
  <c r="T53" i="4"/>
  <c r="T96" i="4"/>
  <c r="T98" i="4"/>
  <c r="T59" i="4"/>
  <c r="T61" i="4"/>
  <c r="AC61" i="4" s="1"/>
  <c r="T64" i="4"/>
  <c r="AC64" i="4" s="1"/>
  <c r="T66" i="4"/>
  <c r="T100" i="4"/>
  <c r="AC100" i="4" s="1"/>
  <c r="T24" i="4"/>
  <c r="T26" i="4"/>
  <c r="T84" i="4"/>
  <c r="T27" i="4"/>
  <c r="T33" i="4"/>
  <c r="AC33" i="4" s="1"/>
  <c r="T93" i="4"/>
  <c r="AC93" i="4" s="1"/>
  <c r="T36" i="4"/>
  <c r="T40" i="4"/>
  <c r="AC40" i="4" s="1"/>
  <c r="T44" i="4"/>
  <c r="T45" i="4"/>
  <c r="T39" i="4"/>
  <c r="T74" i="4"/>
  <c r="T87" i="4"/>
  <c r="AC87" i="4" s="1"/>
  <c r="T8" i="4"/>
  <c r="AC8" i="4" s="1"/>
  <c r="T12" i="4"/>
  <c r="T10" i="4"/>
  <c r="AC10" i="4" s="1"/>
  <c r="T89" i="4"/>
  <c r="T18" i="4"/>
  <c r="T22" i="4"/>
  <c r="T20" i="4"/>
  <c r="M3" i="2"/>
  <c r="H3" i="2"/>
  <c r="F3" i="2"/>
  <c r="E3" i="2"/>
  <c r="AC89" i="4" l="1"/>
  <c r="AC44" i="4"/>
  <c r="AC24" i="4"/>
  <c r="AC53" i="4"/>
  <c r="AC45" i="4"/>
  <c r="AC18" i="4"/>
  <c r="AC26" i="4"/>
  <c r="AC96" i="4"/>
  <c r="AC66" i="4"/>
  <c r="AC36" i="4"/>
  <c r="AC12" i="4"/>
  <c r="AC47" i="4"/>
  <c r="AC27" i="4"/>
  <c r="AC22" i="4"/>
  <c r="AC39" i="4"/>
  <c r="AC84" i="4"/>
  <c r="AC98" i="4"/>
  <c r="AC74" i="4"/>
  <c r="AC59" i="4"/>
  <c r="AC20" i="4"/>
  <c r="AC88" i="4"/>
  <c r="W19" i="4"/>
  <c r="AC132" i="4"/>
  <c r="U19" i="4"/>
  <c r="AC48" i="4"/>
  <c r="AC21" i="4"/>
  <c r="AC11" i="4"/>
  <c r="AC5" i="4"/>
  <c r="AC42" i="4"/>
  <c r="AC32" i="4"/>
  <c r="AC99" i="4"/>
  <c r="AC58" i="4"/>
  <c r="AC49" i="4"/>
  <c r="AC16" i="4"/>
  <c r="AC51" i="4"/>
  <c r="AC52" i="4"/>
  <c r="AC131" i="4"/>
  <c r="AC127" i="4"/>
  <c r="AB19" i="4"/>
  <c r="AC90" i="4"/>
  <c r="AC9" i="4"/>
  <c r="AC41" i="4"/>
  <c r="AC35" i="4"/>
  <c r="AC28" i="4"/>
  <c r="AC65" i="4"/>
  <c r="AC97" i="4"/>
  <c r="AC118" i="4"/>
  <c r="AC92" i="4"/>
  <c r="AC80" i="4"/>
  <c r="AC62" i="4"/>
  <c r="AC17" i="4"/>
  <c r="AC7" i="4"/>
  <c r="AC46" i="4"/>
  <c r="AC34" i="4"/>
  <c r="AC91" i="4"/>
  <c r="AC60" i="4"/>
  <c r="AC95" i="4"/>
  <c r="AC117" i="4"/>
  <c r="AC23" i="4"/>
  <c r="T19" i="4"/>
  <c r="AC134" i="4"/>
  <c r="AC19" i="4" l="1"/>
  <c r="B2" i="6"/>
  <c r="B3" i="6"/>
  <c r="B1" i="6"/>
  <c r="M138" i="2" l="1"/>
  <c r="L138" i="2"/>
  <c r="K138" i="2"/>
  <c r="J138" i="2"/>
  <c r="I138" i="2"/>
  <c r="H138" i="2"/>
  <c r="G138" i="2"/>
  <c r="F138" i="2"/>
  <c r="E138" i="2"/>
  <c r="S139" i="4" l="1"/>
  <c r="R139" i="4"/>
  <c r="Q139" i="4"/>
  <c r="P139" i="4"/>
  <c r="O139" i="4"/>
  <c r="N139" i="4"/>
  <c r="M139" i="4"/>
  <c r="L139" i="4"/>
  <c r="K139" i="4"/>
  <c r="J139" i="4"/>
  <c r="I139" i="4"/>
  <c r="H139" i="4"/>
  <c r="G139" i="4"/>
  <c r="F139" i="4"/>
  <c r="E139" i="4"/>
  <c r="D139" i="4"/>
  <c r="C139" i="4"/>
  <c r="B139" i="4"/>
  <c r="AB4" i="4"/>
  <c r="AA4" i="4"/>
  <c r="Z4" i="4"/>
  <c r="Y4" i="4"/>
  <c r="X4" i="4"/>
  <c r="W4" i="4"/>
  <c r="V4" i="4"/>
  <c r="U4" i="4"/>
  <c r="T4" i="4"/>
  <c r="AC4" i="4" l="1"/>
  <c r="V139" i="4"/>
  <c r="Z139" i="4"/>
  <c r="W139" i="4"/>
  <c r="AA139" i="4"/>
  <c r="T139" i="4"/>
  <c r="X139" i="4"/>
  <c r="AB139" i="4"/>
  <c r="U139" i="4"/>
  <c r="Y139" i="4"/>
</calcChain>
</file>

<file path=xl/sharedStrings.xml><?xml version="1.0" encoding="utf-8"?>
<sst xmlns="http://schemas.openxmlformats.org/spreadsheetml/2006/main" count="1264" uniqueCount="361">
  <si>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</si>
  <si>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</si>
  <si>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</si>
  <si>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</si>
  <si>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</si>
  <si>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</si>
  <si>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</si>
  <si>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</si>
  <si>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</si>
  <si>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</si>
  <si>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</si>
  <si>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</si>
  <si>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</si>
  <si>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</si>
  <si>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</si>
  <si>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</si>
  <si>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</si>
  <si>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</si>
  <si>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</si>
  <si>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</si>
  <si>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</si>
  <si>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Product Name</t>
  </si>
  <si>
    <t>Master Name</t>
  </si>
  <si>
    <t>Combi Name</t>
  </si>
  <si>
    <t>Row Labels</t>
  </si>
  <si>
    <t>Company Name:-BAYER</t>
  </si>
  <si>
    <t>Opening Balance Quantity</t>
  </si>
  <si>
    <t>Opening Balance Rate</t>
  </si>
  <si>
    <t>Opening Balance Value</t>
  </si>
  <si>
    <t>Inwards Quantity</t>
  </si>
  <si>
    <t>Inwards Rate</t>
  </si>
  <si>
    <t>Inwards Value</t>
  </si>
  <si>
    <t>Outwards Quantity</t>
  </si>
  <si>
    <t>Outwards Rate</t>
  </si>
  <si>
    <t>Outwards Value</t>
  </si>
  <si>
    <t>Closing Balance Quantity</t>
  </si>
  <si>
    <t>Closing Balance Rate</t>
  </si>
  <si>
    <t>Closing Balance Value</t>
  </si>
  <si>
    <t>Sum of Opening Balance Quantity</t>
  </si>
  <si>
    <t>Sum of Inwards Quantity</t>
  </si>
  <si>
    <t>Sum of Outwards Quantity</t>
  </si>
  <si>
    <t>Sum of Closing Balance Quantity</t>
  </si>
  <si>
    <t>DISTRIBUTOR PRODUCTWISE</t>
  </si>
  <si>
    <t>PRODUCT</t>
  </si>
  <si>
    <t>ADMIRE WG70 125X(8X2GR) BAG IN</t>
  </si>
  <si>
    <t>Stock Summary</t>
  </si>
  <si>
    <t/>
  </si>
  <si>
    <t>Particulars</t>
  </si>
  <si>
    <t>Opening Balance</t>
  </si>
  <si>
    <t>Inwards</t>
  </si>
  <si>
    <t>Outwards</t>
  </si>
  <si>
    <t>Closing Balance</t>
  </si>
  <si>
    <t>Quantity</t>
  </si>
  <si>
    <t>Rate</t>
  </si>
  <si>
    <t>Value</t>
  </si>
  <si>
    <t>OUTPUT IN : PIC,DETAILS AS : Column,CONSIDER : Voucher Date,INCLUDE VALIDATION : False</t>
  </si>
  <si>
    <t>SAPCODE</t>
  </si>
  <si>
    <t>ADMIRE (T) WG70 150X30GR BOT IN</t>
  </si>
  <si>
    <t>ADMIRE (T) WG70 30X150GR BOT IN</t>
  </si>
  <si>
    <t>ADMIRE (T) WG70 60X75GR BOT IN</t>
  </si>
  <si>
    <t>ADMIRE WG70 20X300GR BAG IN</t>
  </si>
  <si>
    <t>Zylem Report -01-Apr-2020 TO 30-Nov-2020</t>
  </si>
  <si>
    <t>Dealer Report -   01-Apr-2020 TO 30-Nov-2020</t>
  </si>
  <si>
    <t>SIRUGUPPA COMMERCIAL CORPORATION</t>
  </si>
  <si>
    <t>D.No. 22-383-1 Upstairs, Gandhi Bazar,</t>
  </si>
  <si>
    <t>Old Town , ANANTAPUR</t>
  </si>
  <si>
    <t>Ph. 08554236540</t>
  </si>
  <si>
    <t>Bayer Pesticides</t>
  </si>
  <si>
    <t>1-Apr-2020 to 30-Nov-2020</t>
  </si>
  <si>
    <t>SIRUGUPPA COMMERCIAL CORPORATION  19-20</t>
  </si>
  <si>
    <t>Stock details for : Our Stock with us &amp; Third Party</t>
  </si>
  <si>
    <t>SAPLPur</t>
  </si>
  <si>
    <t>SAPLSales</t>
  </si>
  <si>
    <t>SAPLCls</t>
  </si>
  <si>
    <t>Admire 150gr</t>
  </si>
  <si>
    <t>Admire 16gr</t>
  </si>
  <si>
    <t>Admire 2gr</t>
  </si>
  <si>
    <t>Admire 30gr</t>
  </si>
  <si>
    <t>Admire 75gr</t>
  </si>
  <si>
    <t>Admire 300gr</t>
  </si>
  <si>
    <t>Adora 10ml</t>
  </si>
  <si>
    <t>Adora 40ml</t>
  </si>
  <si>
    <t>Adora 80ml</t>
  </si>
  <si>
    <t>Alanto 100ml</t>
  </si>
  <si>
    <t>Alanto 250ml</t>
  </si>
  <si>
    <t>Alanto 500ml</t>
  </si>
  <si>
    <t>Aliette 100gr</t>
  </si>
  <si>
    <t>Aliette 1kg</t>
  </si>
  <si>
    <t>Aliette 250gr</t>
  </si>
  <si>
    <t>Aliette 500gr</t>
  </si>
  <si>
    <t>Ambition 1lt</t>
  </si>
  <si>
    <t>Ambition 250ml</t>
  </si>
  <si>
    <t>Ambition 500ml</t>
  </si>
  <si>
    <t>Antracol 100gr</t>
  </si>
  <si>
    <t>Antracol 1kg</t>
  </si>
  <si>
    <t>Antracol 250gr</t>
  </si>
  <si>
    <t>Antracol 500gr</t>
  </si>
  <si>
    <t>Belt Expert 100ml</t>
  </si>
  <si>
    <t>Belt Expert 250ml</t>
  </si>
  <si>
    <t>Confidor 100ml</t>
  </si>
  <si>
    <t>Confidor 1lt</t>
  </si>
  <si>
    <t>Confidor 250ml</t>
  </si>
  <si>
    <t>Confidor 500ml</t>
  </si>
  <si>
    <t>Confidor 50ml</t>
  </si>
  <si>
    <t>Confidor Super 100ml</t>
  </si>
  <si>
    <t>Confidor Super 250ml</t>
  </si>
  <si>
    <t>Confidor Super 500ml</t>
  </si>
  <si>
    <t>Confidor Super 50ml</t>
  </si>
  <si>
    <t>Council Activ 90g</t>
  </si>
  <si>
    <t>Decis 2.8 1lt</t>
  </si>
  <si>
    <t>Decis 2.8 250ml</t>
  </si>
  <si>
    <t>Decis 2.8 500ml</t>
  </si>
  <si>
    <t>Decis Ec 100 100ml</t>
  </si>
  <si>
    <t>Decis Ec 100 250ml</t>
  </si>
  <si>
    <t>Ektino 100gr</t>
  </si>
  <si>
    <t>Ektino 250gr</t>
  </si>
  <si>
    <t>Ethrel 100ml</t>
  </si>
  <si>
    <t>Ethrel 1ltr</t>
  </si>
  <si>
    <t>Ethrel 500ml</t>
  </si>
  <si>
    <t>Fame 100ml</t>
  </si>
  <si>
    <t>Fame 10ml</t>
  </si>
  <si>
    <t>Fame 250ml</t>
  </si>
  <si>
    <t>Fame 500ml</t>
  </si>
  <si>
    <t>Fame 50ml</t>
  </si>
  <si>
    <t>Flotis 1lt</t>
  </si>
  <si>
    <t>Flotis 250ml</t>
  </si>
  <si>
    <t>Flotis 5lt</t>
  </si>
  <si>
    <t>Folicur 100ml</t>
  </si>
  <si>
    <t>Folicur 1lt</t>
  </si>
  <si>
    <t>Folicur 250ml</t>
  </si>
  <si>
    <t>Folicur 500ml</t>
  </si>
  <si>
    <t>Foost 500gr</t>
  </si>
  <si>
    <t>Gaucho 100ml</t>
  </si>
  <si>
    <t>Gaucho 250ml</t>
  </si>
  <si>
    <t>Gaucho 50ml</t>
  </si>
  <si>
    <t>Gaucho 5gr</t>
  </si>
  <si>
    <t>Glamore 100gr</t>
  </si>
  <si>
    <t>Glamore 50gr</t>
  </si>
  <si>
    <t>Infinito 500ml</t>
  </si>
  <si>
    <t>Jump 100gr</t>
  </si>
  <si>
    <t>Jump 20g</t>
  </si>
  <si>
    <t>Jump 40gr</t>
  </si>
  <si>
    <t>Larvin 100gr</t>
  </si>
  <si>
    <t>Larvin 1kg</t>
  </si>
  <si>
    <t>Larvin 250gr</t>
  </si>
  <si>
    <t>Larvin 500gr</t>
  </si>
  <si>
    <t>Laudis 115ml</t>
  </si>
  <si>
    <t>Laudis 230ml</t>
  </si>
  <si>
    <t>Lesenta 100gr</t>
  </si>
  <si>
    <t>Lesenta 250gr</t>
  </si>
  <si>
    <t>Lesenta 40gr</t>
  </si>
  <si>
    <t>Luna Experience 100ml</t>
  </si>
  <si>
    <t>Luna Experience 1lt</t>
  </si>
  <si>
    <t>Luna Experience 250ml</t>
  </si>
  <si>
    <t>Melody Due 500gr</t>
  </si>
  <si>
    <t>Melody Duo 1kg</t>
  </si>
  <si>
    <t>Melody Duo 400gr</t>
  </si>
  <si>
    <t>Melody Duo 800gr</t>
  </si>
  <si>
    <t>Moncern 100ml</t>
  </si>
  <si>
    <t>Moncern 1lt</t>
  </si>
  <si>
    <t>Moncern 250ml</t>
  </si>
  <si>
    <t>Moncern 500ml</t>
  </si>
  <si>
    <t>Movento Energy 1lt</t>
  </si>
  <si>
    <t>Movento Energy 250ml</t>
  </si>
  <si>
    <t>Movento O.D 250ml</t>
  </si>
  <si>
    <t>Nativo 100gr</t>
  </si>
  <si>
    <t>Nativo 1kg</t>
  </si>
  <si>
    <t>Nativo 250gr</t>
  </si>
  <si>
    <t>Nativo 500gr</t>
  </si>
  <si>
    <t>Oberon 100ml</t>
  </si>
  <si>
    <t>Oberon 200ml</t>
  </si>
  <si>
    <t>Oberon 500ml</t>
  </si>
  <si>
    <t>Planofix 100ml</t>
  </si>
  <si>
    <t>Planofix 1lt</t>
  </si>
  <si>
    <t>Planofix 250ml</t>
  </si>
  <si>
    <t>Planofix 500ml</t>
  </si>
  <si>
    <t>Planofix 50ml</t>
  </si>
  <si>
    <t>Profiler 1kg</t>
  </si>
  <si>
    <t>Profiler 250gr</t>
  </si>
  <si>
    <t>Quintal 100gr</t>
  </si>
  <si>
    <t>Quintal 200gr</t>
  </si>
  <si>
    <t>Quintal 500gr</t>
  </si>
  <si>
    <t>Raft 1lt</t>
  </si>
  <si>
    <t>Raft 250ml</t>
  </si>
  <si>
    <t>Raft 500ml</t>
  </si>
  <si>
    <t>Raxil 100gr</t>
  </si>
  <si>
    <t>Raxil 40gr</t>
  </si>
  <si>
    <t>Raxil Easy 100ml</t>
  </si>
  <si>
    <t>Raxil Easy 250ml</t>
  </si>
  <si>
    <t>Raxil Easy 50ml</t>
  </si>
  <si>
    <t>Regent Gold 100ml</t>
  </si>
  <si>
    <t>Regent Gold 250ml</t>
  </si>
  <si>
    <t>Regent Gr 1kg</t>
  </si>
  <si>
    <t>Regent Gr 25kg</t>
  </si>
  <si>
    <t>Regent Gr 5kg</t>
  </si>
  <si>
    <t>Regent Sc 100ml</t>
  </si>
  <si>
    <t>Regent Sc 1lt</t>
  </si>
  <si>
    <t>Regent Sc 250ml</t>
  </si>
  <si>
    <t>Regent Sc 500ml</t>
  </si>
  <si>
    <t>Regent Ultra 10kg</t>
  </si>
  <si>
    <t>Regent Ultra 1Kg</t>
  </si>
  <si>
    <t>Regent Ultra 4kg</t>
  </si>
  <si>
    <t>Sectin 100gr</t>
  </si>
  <si>
    <t>Sectin 1kg</t>
  </si>
  <si>
    <t>Sectin 250gr</t>
  </si>
  <si>
    <t>Sectin 600gr</t>
  </si>
  <si>
    <t>Sencor 100gr</t>
  </si>
  <si>
    <t>Sencor 500gr</t>
  </si>
  <si>
    <t>Sevin 100gr</t>
  </si>
  <si>
    <t>Sevin 500gr</t>
  </si>
  <si>
    <t>Simbola 100gr</t>
  </si>
  <si>
    <t>Simbola 250gr</t>
  </si>
  <si>
    <t>Sivanto Prime Sl 200 250ml</t>
  </si>
  <si>
    <t>Solomon 100ml</t>
  </si>
  <si>
    <t>Solomon 1lt</t>
  </si>
  <si>
    <t>Solomon 250ml</t>
  </si>
  <si>
    <t>Solomon 500ml</t>
  </si>
  <si>
    <t>Spintor 250ml</t>
  </si>
  <si>
    <t>Spintor 75ml</t>
  </si>
  <si>
    <t>Topstar 100gr</t>
  </si>
  <si>
    <t>Topstar 35gr</t>
  </si>
  <si>
    <t>Velum Prime 250ml</t>
  </si>
  <si>
    <t>Whip Super 250ml</t>
  </si>
  <si>
    <t>Whip Super 500ml</t>
  </si>
  <si>
    <t>Berdera 120gr</t>
  </si>
  <si>
    <t>Berdera 500gr</t>
  </si>
  <si>
    <t>Stock and Sales FOR THE PERIOD 01-Apr-2020 TO 30-Nov-2020</t>
  </si>
  <si>
    <t>DISTRIBUTOR:Siruguppa Commercial Corporati,</t>
  </si>
  <si>
    <t>Siruguppa Commercial Corporati</t>
  </si>
  <si>
    <t>ALANTO (T) SC240 20X500ML BOT IN</t>
  </si>
  <si>
    <t>ALANTO (T) SC240 40X250ML BOT IN</t>
  </si>
  <si>
    <t>ALIETTE WP80 10X1KG BAG IN</t>
  </si>
  <si>
    <t>ALIETTE WP80 20X250GR BAG IN</t>
  </si>
  <si>
    <t>ALIETTE WP80 20X500GR BAG IN</t>
  </si>
  <si>
    <t>ALIETTE WP80 40X100GR BAG IN</t>
  </si>
  <si>
    <t>AMBITION 10X1L BOT IN</t>
  </si>
  <si>
    <t>AMBITION 20X500ML BOT IN</t>
  </si>
  <si>
    <t>AMBITION 40X250ML BOT IN</t>
  </si>
  <si>
    <t>ANTRACOL (T) WP70 10X1KG BAG IN</t>
  </si>
  <si>
    <t>ANTRACOL (T) WP70 20X500GR BAG IN</t>
  </si>
  <si>
    <t>ANTRACOL (T) WP70 40X250GR BAG IN</t>
  </si>
  <si>
    <t>BELT EXPERT SC480 50X100ML BOT IN</t>
  </si>
  <si>
    <t>CONFIDOR (T) SL200 20X250ML BOT IN</t>
  </si>
  <si>
    <t>CONFIDOR (T) SL200 20X500ML BOT IN</t>
  </si>
  <si>
    <t>CONFIDOR (T) SL200 50X100ML BOT IN</t>
  </si>
  <si>
    <t>CONFIDOR SUPER (T) SC350 20X250ML BOT IN</t>
  </si>
  <si>
    <t>CONFIDOR SUPER (T) SC350 50X100ML BOT IN</t>
  </si>
  <si>
    <t>CONFIDOR SUPER (T) SC350 50X50ML BOT IN</t>
  </si>
  <si>
    <t>COUNCIL ACTIV WG30 12X(5X90GR) BOX IN</t>
  </si>
  <si>
    <t>DECIS EC 28 20X500ML BOT IN</t>
  </si>
  <si>
    <t>DECIS EC 28 40X250ML BOT IN</t>
  </si>
  <si>
    <t>ETHREL SL39 10X1L BOT IN</t>
  </si>
  <si>
    <t>ETHREL SL39 20X500ML BOT IN</t>
  </si>
  <si>
    <t>ETHREL SL39 50X100ML BOT IN</t>
  </si>
  <si>
    <t>FAME (T) SC480 10X(20X10ML) BOT IN</t>
  </si>
  <si>
    <t>FAME (T) SC480 20X100ML BOT IN</t>
  </si>
  <si>
    <t>FAME (T) SC480 40X50ML BOT IN</t>
  </si>
  <si>
    <t>FOLICUR (T) EC250 10X1L BOT IN</t>
  </si>
  <si>
    <t>FOLICUR (T) EC250 20X500ML BOT IN</t>
  </si>
  <si>
    <t>FOLICUR (T) EC250 40X250ML BOT IN</t>
  </si>
  <si>
    <t>FOLICUR (T) EC250 50X100ML BOT IN</t>
  </si>
  <si>
    <t>FOOST WP50 24X500G BAG IN</t>
  </si>
  <si>
    <t>GAUCHO FS600 100X50ML BOT IN</t>
  </si>
  <si>
    <t>GAUCHO FS600 50X100ML BOT IN</t>
  </si>
  <si>
    <t>INFINITO SC687 5 20X500ML BOT IN</t>
  </si>
  <si>
    <t>JUMP WG80 2X(15X100GR) BOT IN</t>
  </si>
  <si>
    <t>JUMP WG80 80X40GR BAG IN</t>
  </si>
  <si>
    <t>LARVIN (T) WP75 10X1KG BAG IN</t>
  </si>
  <si>
    <t>LARVIN (T) WP75 20X250GR BAG IN</t>
  </si>
  <si>
    <t>LARVIN (T) WP75 20X500GR BAG IN</t>
  </si>
  <si>
    <t>LARVIN (T) WP75 40X100GR BAG IN</t>
  </si>
  <si>
    <t>LAUDIS SC630 8X115ML BOT IN</t>
  </si>
  <si>
    <t>LUNA EXPERIENCE SC400 10X1L BOT IN</t>
  </si>
  <si>
    <t>LUNA EXPERIENCE SC400 40X250ML BOT IN</t>
  </si>
  <si>
    <t>LUNA EXPERIENCE SC400 50X100ML BOT IN</t>
  </si>
  <si>
    <t>MELODY DUO WP66 8 10X400GR BAG IN</t>
  </si>
  <si>
    <t>MELODY DUO WP66 8 10X800G BAG IN</t>
  </si>
  <si>
    <t>MOVENTO ENERGY SC240 40X250ML BOT IN</t>
  </si>
  <si>
    <t>NATIVO WG75 10X1KG BAG IN</t>
  </si>
  <si>
    <t>NATIVO WG75 20X500GR BAG IN</t>
  </si>
  <si>
    <t>NATIVO WG75 40X250GR BAG IN</t>
  </si>
  <si>
    <t>NATIVO WG75 50X100GR BAG IN</t>
  </si>
  <si>
    <t>OBERON (T) SC240 20X500ML BOT IN</t>
  </si>
  <si>
    <t>OBERON (T) SC240 40X200ML BOT IN</t>
  </si>
  <si>
    <t>OBERON (T) SC240 50X100ML BOT IN</t>
  </si>
  <si>
    <t>PLANOFIX SL4 5 40X250ML BOT IN</t>
  </si>
  <si>
    <t>PLANOFIX SL4 5 50X100ML BOT IN</t>
  </si>
  <si>
    <t>PROFILER WG71 11 10X1KG BAG IN</t>
  </si>
  <si>
    <t>PROFILER WG71 11 20X250GR BAG IN</t>
  </si>
  <si>
    <t>REGENT (T) SC50 10X1L BOT IN</t>
  </si>
  <si>
    <t>REGENT (T) SC50 20X250ML BOT IN</t>
  </si>
  <si>
    <t>REGENT (T) SC50 20X500ML BOT IN</t>
  </si>
  <si>
    <t>REGENT GOLD SC200 40X250ML BOT IN</t>
  </si>
  <si>
    <t>REGENT GOLD SC200 50X100ML BOT IN</t>
  </si>
  <si>
    <t>REGENT GR0 3 20X1KG BAG IN</t>
  </si>
  <si>
    <t>REGENT GR0 3 4X5KG BAG IN</t>
  </si>
  <si>
    <t>REGENT ULTRA GR0 6 5X4KG BAG IN</t>
  </si>
  <si>
    <t>SENCOR WP70 60X100GR BAG IN</t>
  </si>
  <si>
    <t>SOLOMON OD300 20X500ML BOT IN</t>
  </si>
  <si>
    <t>SOLOMON OD300 40X250ML BOT IN</t>
  </si>
  <si>
    <t>SOLOMON OD300 50X100ML BOT IN</t>
  </si>
  <si>
    <t>VELUM PRIME SC400 40X250ML BOT IN</t>
  </si>
  <si>
    <t>WHIPSUPER (T) EC90 20X500ML BOT IN</t>
  </si>
  <si>
    <t>WHIPSUPER (T) EC90 40X250ML BOT IN</t>
  </si>
  <si>
    <t>BERDERA WG50 25X120G BOT IN</t>
  </si>
  <si>
    <t>BERDERA WG50 8X500G BOT IN</t>
  </si>
  <si>
    <t>DECIS EC 28 50X100ML BOT IN</t>
  </si>
  <si>
    <t>SECTIN WG60 20X600GR BAG IN</t>
  </si>
  <si>
    <t>NEWPRODUCT_3649676</t>
  </si>
  <si>
    <t>GRANDTOTAL</t>
  </si>
  <si>
    <t>ADORA (T) SC100 100X10ML BOT IN</t>
  </si>
  <si>
    <t>DISCOUNTINUE PRODUCT</t>
  </si>
  <si>
    <t>ALANTO (T) SC240 50X100ML BOT IN</t>
  </si>
  <si>
    <t>ANTRACOL (T) WP70 50X100GR BAG IN</t>
  </si>
  <si>
    <t>BELT EXPERT SC480 40X250ML BOT IN</t>
  </si>
  <si>
    <t>CONFIDOR (T) SL200 10X1L BOT IN</t>
  </si>
  <si>
    <t>CONFIDOR (T) SL200 100X50ML BOT IN</t>
  </si>
  <si>
    <t>CONFIDOR SUPER (T) SC350 20X500ML BOT IN</t>
  </si>
  <si>
    <t>DECIS EC 28 10X1L BOT IN</t>
  </si>
  <si>
    <t>FAME (T) SC480 8X250ML BOT IN</t>
  </si>
  <si>
    <t>FAME (T) SC480 4X500ML BOT IN</t>
  </si>
  <si>
    <t>FLOTIS (T) SC262 5 10X1L BOT IN</t>
  </si>
  <si>
    <t>FLOTIS (T) SC262 5 40X250ML BOT IN</t>
  </si>
  <si>
    <t>FLOTIS (T) SC262 5 2X5L BOT IN</t>
  </si>
  <si>
    <t>GAUCHO FS600 40X250ML BOT IN</t>
  </si>
  <si>
    <t>GLAMORE WG80 20X100GR BOT IN</t>
  </si>
  <si>
    <t>GLAMORE WG80 40X50GR BOT IN</t>
  </si>
  <si>
    <t>LAUDIS SC630 3X230ML BOT IN</t>
  </si>
  <si>
    <t>LESENTA WG80 50X100GR BAG IN</t>
  </si>
  <si>
    <t>LESENTA WG80 20X250GR BAG IN</t>
  </si>
  <si>
    <t>LESENTA WG80 100X40GR BAG IN</t>
  </si>
  <si>
    <t>MELODY DUO WP66 8 20X500GR BAG BD</t>
  </si>
  <si>
    <t>MONCEREN SC250 50X100ML BOT IN</t>
  </si>
  <si>
    <t>MONCEREN SC250 10X1L BOT IN</t>
  </si>
  <si>
    <t>MONCEREN SC250 40X250ML BOT IN</t>
  </si>
  <si>
    <t>MONCEREN SC250 20X500ML BOT IN</t>
  </si>
  <si>
    <t>MOVENTO ENERGY SC240 10X1L BOT IN</t>
  </si>
  <si>
    <t>MOVENTO OD150 40X250ML BOT IN</t>
  </si>
  <si>
    <t>PLANOFIX SL45 10X1L BOT IN</t>
  </si>
  <si>
    <t>RAFT EC60 10X1L BOT IN</t>
  </si>
  <si>
    <t>RAFT EC60 40X250ML BOT IN</t>
  </si>
  <si>
    <t>RAFT EC60 20X500ML BOT IN</t>
  </si>
  <si>
    <t>RAXIL (T) DS2 5X(10X100GR) BAG IN</t>
  </si>
  <si>
    <t>RAXIL (T) DS2 5X(25X40GR) BAG IN</t>
  </si>
  <si>
    <t>RAXIL EASY FS60 50X100ML BOT IN</t>
  </si>
  <si>
    <t>RAXIL EASY FS60 40X250ML BOT IN</t>
  </si>
  <si>
    <t>RAXIL EASY FS60 100X50ML BOT IN</t>
  </si>
  <si>
    <t>REGENT (T) SC50 50X100ML BOT IN</t>
  </si>
  <si>
    <t>REGENT ULTRA GR0.6 2X10KG BAG IN</t>
  </si>
  <si>
    <t>REGENT ULTRA GR0 6 20X1KG BAG IN</t>
  </si>
  <si>
    <t>SECTIN WG60 50X100GR BAG IN</t>
  </si>
  <si>
    <t>SECTIN WG60 10X1KG BAG IN</t>
  </si>
  <si>
    <t>SENCOR WP70 20X500GR BOX IN</t>
  </si>
  <si>
    <t>SIMBOLA (T) SG20 50X100G BOT IN</t>
  </si>
  <si>
    <t>SIMBOLA (T) SG20 20X250G BOT IN</t>
  </si>
  <si>
    <t>SIVANTO PRIME SL200 40X250ML BOT IN</t>
  </si>
  <si>
    <t>SOLOMON OD300 10X1L BOT IN</t>
  </si>
  <si>
    <t>SPINTOR SC495 20X75ML BOT IN</t>
  </si>
  <si>
    <t>TOPSTAR (T) WP80 4X(10X100GR) BOX IN</t>
  </si>
  <si>
    <t>TOPSTAR (T) WP80 10X(10X35GR) BOX IN</t>
  </si>
  <si>
    <t>Generated on 1/9/2021 5:19:38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</si>
</sst>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##########.00"/>
    <numFmt numFmtId="165" formatCode="&quot;&quot;0&quot; pouch&quot;"/>
    <numFmt numFmtId="166" formatCode="&quot;&quot;0"/>
    <numFmt numFmtId="167" formatCode="&quot;&quot;0.00"/>
    <numFmt numFmtId="170" formatCode="&quot;&quot;0&quot; Pc&quot;"/>
    <numFmt numFmtId="171" formatCode="&quot;&quot;0.000&quot; Box&quot;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i/>
      <sz val="9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i/>
      <sz val="9"/>
      <color theme="1"/>
      <name val="Arial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165" fontId="7" fillId="0" borderId="0" xfId="0" applyNumberFormat="1" applyFont="1" applyBorder="1" applyAlignment="1">
      <alignment horizontal="right" vertical="top"/>
    </xf>
    <xf numFmtId="0" fontId="0" fillId="0" borderId="0" xfId="0" applyAlignment="1">
      <alignment horizontal="left"/>
    </xf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49" fontId="6" fillId="0" borderId="22" xfId="0" applyNumberFormat="1" applyFont="1" applyBorder="1" applyAlignment="1">
      <alignment horizontal="left" vertical="top"/>
    </xf>
    <xf numFmtId="49" fontId="6" fillId="0" borderId="23" xfId="0" applyNumberFormat="1" applyFont="1" applyBorder="1" applyAlignment="1">
      <alignment horizontal="center" vertical="top"/>
    </xf>
    <xf numFmtId="49" fontId="6" fillId="0" borderId="0" xfId="0" applyNumberFormat="1" applyFont="1" applyBorder="1" applyAlignment="1">
      <alignment horizontal="center" vertical="top"/>
    </xf>
    <xf numFmtId="0" fontId="0" fillId="0" borderId="0" xfId="0" pivotButton="1" applyAlignment="1"/>
    <xf numFmtId="0" fontId="0" fillId="0" borderId="0" xfId="0" applyAlignment="1"/>
    <xf numFmtId="0" fontId="0" fillId="0" borderId="0" xfId="0" applyNumberFormat="1" applyAlignment="1"/>
    <xf numFmtId="167" fontId="12" fillId="0" borderId="0" xfId="0" applyNumberFormat="1" applyFont="1" applyAlignment="1">
      <alignment horizontal="right" vertical="top"/>
    </xf>
    <xf numFmtId="167" fontId="7" fillId="0" borderId="0" xfId="0" applyNumberFormat="1" applyFont="1" applyAlignment="1">
      <alignment horizontal="right" vertical="top"/>
    </xf>
    <xf numFmtId="166" fontId="12" fillId="0" borderId="0" xfId="0" applyNumberFormat="1" applyFont="1" applyAlignment="1">
      <alignment horizontal="right" vertical="top"/>
    </xf>
    <xf numFmtId="166" fontId="7" fillId="0" borderId="0" xfId="0" applyNumberFormat="1" applyFont="1" applyAlignment="1">
      <alignment horizontal="right" vertical="top"/>
    </xf>
    <xf numFmtId="166" fontId="12" fillId="0" borderId="24" xfId="0" applyNumberFormat="1" applyFont="1" applyBorder="1" applyAlignment="1">
      <alignment horizontal="right" vertical="top"/>
    </xf>
    <xf numFmtId="166" fontId="7" fillId="0" borderId="24" xfId="0" applyNumberFormat="1" applyFont="1" applyBorder="1" applyAlignment="1">
      <alignment horizontal="right" vertical="top"/>
    </xf>
    <xf numFmtId="0" fontId="14" fillId="0" borderId="0" xfId="0" applyFont="1" applyAlignment="1">
      <alignment vertical="top"/>
    </xf>
    <xf numFmtId="49" fontId="7" fillId="0" borderId="26" xfId="0" applyNumberFormat="1" applyFont="1" applyBorder="1" applyAlignment="1">
      <alignment horizontal="center" vertical="top"/>
    </xf>
    <xf numFmtId="167" fontId="12" fillId="0" borderId="24" xfId="0" applyNumberFormat="1" applyFont="1" applyBorder="1" applyAlignment="1">
      <alignment horizontal="right" vertical="top"/>
    </xf>
    <xf numFmtId="167" fontId="7" fillId="0" borderId="24" xfId="0" applyNumberFormat="1" applyFont="1" applyBorder="1" applyAlignment="1">
      <alignment horizontal="right" vertical="top"/>
    </xf>
    <xf numFmtId="166" fontId="12" fillId="0" borderId="23" xfId="0" applyNumberFormat="1" applyFont="1" applyBorder="1" applyAlignment="1">
      <alignment horizontal="right" vertical="top"/>
    </xf>
    <xf numFmtId="166" fontId="12" fillId="0" borderId="22" xfId="0" applyNumberFormat="1" applyFont="1" applyBorder="1" applyAlignment="1">
      <alignment horizontal="right" vertical="top"/>
    </xf>
    <xf numFmtId="49" fontId="12" fillId="0" borderId="0" xfId="0" applyNumberFormat="1" applyFont="1" applyAlignment="1">
      <alignment horizontal="left" vertical="top" indent="1"/>
    </xf>
    <xf numFmtId="49" fontId="13" fillId="0" borderId="0" xfId="0" applyNumberFormat="1" applyFont="1" applyAlignment="1">
      <alignment vertical="top"/>
    </xf>
    <xf numFmtId="49" fontId="14" fillId="0" borderId="0" xfId="0" applyNumberFormat="1" applyFont="1" applyAlignment="1">
      <alignment vertical="top"/>
    </xf>
    <xf numFmtId="49" fontId="14" fillId="0" borderId="25" xfId="0" applyNumberFormat="1" applyFont="1" applyBorder="1" applyAlignment="1">
      <alignment vertical="top"/>
    </xf>
    <xf numFmtId="49" fontId="12" fillId="0" borderId="24" xfId="0" applyNumberFormat="1" applyFont="1" applyBorder="1" applyAlignment="1">
      <alignment horizontal="center" vertical="top" wrapText="1"/>
    </xf>
    <xf numFmtId="49" fontId="6" fillId="0" borderId="22" xfId="0" applyNumberFormat="1" applyFont="1" applyBorder="1" applyAlignment="1">
      <alignment horizontal="center" vertical="top" wrapText="1"/>
    </xf>
    <xf numFmtId="49" fontId="6" fillId="0" borderId="0" xfId="0" applyNumberFormat="1" applyFont="1" applyAlignment="1">
      <alignment horizontal="center" vertical="top" wrapText="1"/>
    </xf>
    <xf numFmtId="49" fontId="7" fillId="0" borderId="22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horizontal="center" vertical="top" wrapText="1"/>
    </xf>
    <xf numFmtId="49" fontId="13" fillId="0" borderId="24" xfId="0" applyNumberFormat="1" applyFont="1" applyBorder="1" applyAlignment="1">
      <alignment vertical="top"/>
    </xf>
    <xf numFmtId="49" fontId="6" fillId="0" borderId="23" xfId="0" applyNumberFormat="1" applyFont="1" applyBorder="1" applyAlignment="1">
      <alignment horizontal="center" vertical="top" wrapText="1"/>
    </xf>
    <xf numFmtId="49" fontId="6" fillId="0" borderId="24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0" borderId="24" xfId="0" applyNumberFormat="1" applyFont="1" applyBorder="1" applyAlignment="1">
      <alignment horizontal="left" vertical="top" indent="2"/>
    </xf>
    <xf numFmtId="49" fontId="6" fillId="0" borderId="0" xfId="0" applyNumberFormat="1" applyFont="1" applyAlignment="1">
      <alignment horizontal="left" vertical="top" indent="2"/>
    </xf>
    <xf numFmtId="49" fontId="6" fillId="0" borderId="28" xfId="0" applyNumberFormat="1" applyFont="1" applyBorder="1" applyAlignment="1">
      <alignment horizontal="left" vertical="top" indent="2"/>
    </xf>
    <xf numFmtId="49" fontId="12" fillId="0" borderId="26" xfId="0" applyNumberFormat="1" applyFont="1" applyBorder="1" applyAlignment="1">
      <alignment horizontal="center" vertical="top" wrapText="1"/>
    </xf>
    <xf numFmtId="49" fontId="12" fillId="0" borderId="25" xfId="0" applyNumberFormat="1" applyFont="1" applyBorder="1" applyAlignment="1">
      <alignment horizontal="center" vertical="top" wrapText="1"/>
    </xf>
    <xf numFmtId="49" fontId="6" fillId="0" borderId="29" xfId="0" applyNumberFormat="1" applyFont="1" applyBorder="1" applyAlignment="1">
      <alignment horizontal="center" vertical="top" wrapText="1"/>
    </xf>
    <xf numFmtId="49" fontId="6" fillId="0" borderId="30" xfId="0" applyNumberFormat="1" applyFont="1" applyBorder="1" applyAlignment="1">
      <alignment horizontal="left" vertical="top" indent="2"/>
    </xf>
    <xf numFmtId="49" fontId="7" fillId="0" borderId="30" xfId="0" applyNumberFormat="1" applyFont="1" applyBorder="1" applyAlignment="1">
      <alignment horizontal="center" vertical="top"/>
    </xf>
    <xf numFmtId="49" fontId="12" fillId="0" borderId="30" xfId="0" applyNumberFormat="1" applyFont="1" applyBorder="1" applyAlignment="1">
      <alignment horizontal="center" vertical="top"/>
    </xf>
    <xf numFmtId="49" fontId="7" fillId="0" borderId="22" xfId="0" applyNumberFormat="1" applyFont="1" applyBorder="1" applyAlignment="1">
      <alignment horizontal="center" vertical="top"/>
    </xf>
    <xf numFmtId="49" fontId="7" fillId="0" borderId="0" xfId="0" applyNumberFormat="1" applyFont="1" applyAlignment="1">
      <alignment horizontal="center" vertical="top"/>
    </xf>
    <xf numFmtId="49" fontId="12" fillId="0" borderId="0" xfId="0" applyNumberFormat="1" applyFont="1" applyAlignment="1">
      <alignment horizontal="left" vertical="top" indent="2"/>
    </xf>
    <xf numFmtId="166" fontId="12" fillId="0" borderId="29" xfId="0" applyNumberFormat="1" applyFont="1" applyBorder="1" applyAlignment="1">
      <alignment horizontal="right" vertical="top"/>
    </xf>
    <xf numFmtId="170" fontId="12" fillId="0" borderId="23" xfId="0" applyNumberFormat="1" applyFont="1" applyBorder="1" applyAlignment="1">
      <alignment horizontal="right" vertical="top"/>
    </xf>
    <xf numFmtId="167" fontId="12" fillId="0" borderId="29" xfId="0" applyNumberFormat="1" applyFont="1" applyBorder="1" applyAlignment="1">
      <alignment horizontal="right" vertical="top"/>
    </xf>
    <xf numFmtId="166" fontId="0" fillId="0" borderId="0" xfId="0" applyNumberFormat="1"/>
    <xf numFmtId="166" fontId="12" fillId="0" borderId="31" xfId="0" applyNumberFormat="1" applyFont="1" applyBorder="1" applyAlignment="1">
      <alignment horizontal="right" vertical="top"/>
    </xf>
    <xf numFmtId="170" fontId="12" fillId="0" borderId="22" xfId="0" applyNumberFormat="1" applyFont="1" applyBorder="1" applyAlignment="1">
      <alignment horizontal="right" vertical="top"/>
    </xf>
    <xf numFmtId="167" fontId="12" fillId="0" borderId="31" xfId="0" applyNumberFormat="1" applyFont="1" applyBorder="1" applyAlignment="1">
      <alignment horizontal="right" vertical="top"/>
    </xf>
    <xf numFmtId="166" fontId="12" fillId="0" borderId="32" xfId="0" applyNumberFormat="1" applyFont="1" applyBorder="1" applyAlignment="1">
      <alignment horizontal="right" vertical="top"/>
    </xf>
    <xf numFmtId="166" fontId="12" fillId="0" borderId="27" xfId="0" applyNumberFormat="1" applyFont="1" applyBorder="1" applyAlignment="1">
      <alignment horizontal="right" vertical="top"/>
    </xf>
    <xf numFmtId="167" fontId="12" fillId="0" borderId="33" xfId="0" applyNumberFormat="1" applyFont="1" applyBorder="1" applyAlignment="1">
      <alignment horizontal="right" vertical="top"/>
    </xf>
    <xf numFmtId="49" fontId="12" fillId="0" borderId="27" xfId="0" applyNumberFormat="1" applyFont="1" applyBorder="1" applyAlignment="1">
      <alignment horizontal="left" vertical="top" indent="2"/>
    </xf>
    <xf numFmtId="166" fontId="15" fillId="0" borderId="27" xfId="0" applyNumberFormat="1" applyFont="1" applyBorder="1" applyAlignment="1">
      <alignment horizontal="right" vertical="top"/>
    </xf>
    <xf numFmtId="171" fontId="12" fillId="0" borderId="22" xfId="0" applyNumberFormat="1" applyFont="1" applyBorder="1" applyAlignment="1">
      <alignment horizontal="right" vertical="top"/>
    </xf>
    <xf numFmtId="49" fontId="7" fillId="0" borderId="0" xfId="0" applyNumberFormat="1" applyFont="1" applyAlignment="1">
      <alignment vertical="top"/>
    </xf>
    <xf numFmtId="166" fontId="7" fillId="0" borderId="26" xfId="0" applyNumberFormat="1" applyFont="1" applyBorder="1" applyAlignment="1">
      <alignment horizontal="right" vertical="top"/>
    </xf>
    <xf numFmtId="166" fontId="12" fillId="0" borderId="25" xfId="0" applyNumberFormat="1" applyFont="1" applyBorder="1" applyAlignment="1">
      <alignment horizontal="right" vertical="top"/>
    </xf>
    <xf numFmtId="166" fontId="7" fillId="0" borderId="34" xfId="0" applyNumberFormat="1" applyFont="1" applyBorder="1" applyAlignment="1">
      <alignment horizontal="right" vertical="top"/>
    </xf>
    <xf numFmtId="170" fontId="7" fillId="0" borderId="26" xfId="0" applyNumberFormat="1" applyFont="1" applyBorder="1" applyAlignment="1">
      <alignment horizontal="right" vertical="top"/>
    </xf>
    <xf numFmtId="167" fontId="12" fillId="0" borderId="25" xfId="0" applyNumberFormat="1" applyFont="1" applyBorder="1" applyAlignment="1">
      <alignment horizontal="right" vertical="top"/>
    </xf>
    <xf numFmtId="167" fontId="7" fillId="0" borderId="34" xfId="0" applyNumberFormat="1" applyFont="1" applyBorder="1" applyAlignment="1">
      <alignment horizontal="right" vertical="top"/>
    </xf>
    <xf numFmtId="167" fontId="7" fillId="0" borderId="25" xfId="0" applyNumberFormat="1" applyFont="1" applyBorder="1" applyAlignment="1">
      <alignment horizontal="right" vertical="top"/>
    </xf>
    <xf numFmtId="49" fontId="6" fillId="0" borderId="27" xfId="0" applyNumberFormat="1" applyFont="1" applyBorder="1" applyAlignment="1">
      <alignment horizontal="left" vertical="top" indent="2"/>
    </xf>
    <xf numFmtId="170" fontId="6" fillId="0" borderId="27" xfId="0" applyNumberFormat="1" applyFont="1" applyBorder="1" applyAlignment="1">
      <alignment horizontal="right" vertical="top"/>
    </xf>
    <xf numFmtId="167" fontId="6" fillId="0" borderId="27" xfId="0" applyNumberFormat="1" applyFont="1" applyBorder="1" applyAlignment="1">
      <alignment horizontal="right" vertical="top"/>
    </xf>
    <xf numFmtId="166" fontId="6" fillId="0" borderId="27" xfId="0" applyNumberFormat="1" applyFont="1" applyBorder="1" applyAlignment="1">
      <alignment horizontal="right" vertical="top"/>
    </xf>
    <xf numFmtId="2" fontId="16" fillId="6" borderId="1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4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wrapText="0"/>
    </dxf>
    <dxf>
      <alignment wrapText="0"/>
    </dxf>
    <dxf>
      <alignment wrapText="0"/>
    </dxf>
    <dxf>
      <alignment wrapText="0"/>
    </dxf>
    <dxf>
      <alignment wrapText="1" indent="0"/>
    </dxf>
    <dxf>
      <alignment wrapText="1" indent="0"/>
    </dxf>
    <dxf>
      <alignment wrapText="1" indent="0"/>
    </dxf>
    <dxf>
      <alignment wrapText="1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Opration%20TeamMember_ItemMaster_2020Nov050449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APL1/Bayer/3649676/BAYERProductwiseStocknSalesFrom01-Apr-2020To30-Nov-2020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ration TeamMember_ItemMaster_"/>
    </sheetNames>
    <sheetDataSet>
      <sheetData sheetId="0" refreshError="1">
        <row r="9">
          <cell r="B9" t="str">
            <v>NEWPRODUCT_?4532746</v>
          </cell>
          <cell r="C9">
            <v>10</v>
          </cell>
          <cell r="D9">
            <v>1</v>
          </cell>
          <cell r="E9">
            <v>800</v>
          </cell>
        </row>
        <row r="10">
          <cell r="B10" t="str">
            <v>ROUNDUP 41% SL (IN) 10X1 LTR</v>
          </cell>
          <cell r="C10">
            <v>1000</v>
          </cell>
          <cell r="D10">
            <v>10</v>
          </cell>
          <cell r="E10">
            <v>988</v>
          </cell>
        </row>
        <row r="11">
          <cell r="B11" t="str">
            <v>ROUNDUP 41% SL (IN) 2X5 LTR</v>
          </cell>
          <cell r="C11">
            <v>5000</v>
          </cell>
          <cell r="D11">
            <v>2</v>
          </cell>
          <cell r="E11">
            <v>990</v>
          </cell>
        </row>
        <row r="12">
          <cell r="B12" t="str">
            <v>ROUNDUP 41% SL (IN) 1X20 LTR</v>
          </cell>
          <cell r="C12">
            <v>20000</v>
          </cell>
          <cell r="D12">
            <v>1</v>
          </cell>
          <cell r="E12">
            <v>992</v>
          </cell>
        </row>
        <row r="13">
          <cell r="B13" t="str">
            <v>ROUNDUP 41% SL (IN) 20X500 ML</v>
          </cell>
          <cell r="C13">
            <v>500</v>
          </cell>
          <cell r="D13">
            <v>20</v>
          </cell>
          <cell r="E13">
            <v>989</v>
          </cell>
        </row>
        <row r="14">
          <cell r="B14" t="str">
            <v>ROUNDUP 41% SL (IN) 40X250 ML</v>
          </cell>
          <cell r="C14">
            <v>250</v>
          </cell>
          <cell r="D14">
            <v>40</v>
          </cell>
          <cell r="E14">
            <v>991</v>
          </cell>
        </row>
        <row r="15">
          <cell r="B15" t="str">
            <v>NEWPRODUCT_1025789</v>
          </cell>
          <cell r="C15">
            <v>10</v>
          </cell>
          <cell r="D15">
            <v>1</v>
          </cell>
          <cell r="E15">
            <v>793</v>
          </cell>
        </row>
        <row r="16">
          <cell r="B16" t="str">
            <v>C DK HISHELL 5KG IN</v>
          </cell>
          <cell r="C16">
            <v>5000</v>
          </cell>
          <cell r="D16">
            <v>6</v>
          </cell>
          <cell r="E16">
            <v>983</v>
          </cell>
        </row>
        <row r="17">
          <cell r="B17" t="str">
            <v>C DK PRABAL 5KG IN</v>
          </cell>
          <cell r="C17">
            <v>5000</v>
          </cell>
          <cell r="D17">
            <v>6</v>
          </cell>
          <cell r="E17">
            <v>986</v>
          </cell>
        </row>
        <row r="18">
          <cell r="B18" t="str">
            <v>C DK DOUBLE 5KG IN</v>
          </cell>
          <cell r="C18">
            <v>5000</v>
          </cell>
          <cell r="D18">
            <v>6</v>
          </cell>
          <cell r="E18">
            <v>982</v>
          </cell>
        </row>
        <row r="19">
          <cell r="B19" t="str">
            <v>NEWPRODUCT_1036054</v>
          </cell>
          <cell r="C19">
            <v>10</v>
          </cell>
          <cell r="D19">
            <v>1</v>
          </cell>
          <cell r="E19">
            <v>849</v>
          </cell>
        </row>
        <row r="20">
          <cell r="B20" t="str">
            <v>NEWPRODUCT_1043734</v>
          </cell>
          <cell r="C20">
            <v>10</v>
          </cell>
          <cell r="D20">
            <v>1</v>
          </cell>
          <cell r="E20">
            <v>516</v>
          </cell>
        </row>
        <row r="21">
          <cell r="B21" t="str">
            <v>C DK DKC7074 5KG IN</v>
          </cell>
          <cell r="C21">
            <v>5000</v>
          </cell>
          <cell r="D21">
            <v>6</v>
          </cell>
          <cell r="E21">
            <v>932</v>
          </cell>
        </row>
        <row r="22">
          <cell r="B22" t="str">
            <v>C MS ALLROUNDER 5KG IN</v>
          </cell>
          <cell r="C22">
            <v>5000</v>
          </cell>
          <cell r="D22">
            <v>6</v>
          </cell>
          <cell r="E22">
            <v>931</v>
          </cell>
        </row>
        <row r="23">
          <cell r="B23" t="str">
            <v>C DK 900MGOLD 5KG IN</v>
          </cell>
          <cell r="C23">
            <v>5000</v>
          </cell>
          <cell r="D23">
            <v>6</v>
          </cell>
          <cell r="E23">
            <v>929</v>
          </cell>
        </row>
        <row r="24">
          <cell r="B24" t="str">
            <v>NEWPRODUCT_1081530</v>
          </cell>
          <cell r="C24">
            <v>10</v>
          </cell>
          <cell r="D24">
            <v>1</v>
          </cell>
          <cell r="E24">
            <v>737</v>
          </cell>
        </row>
        <row r="25">
          <cell r="B25" t="str">
            <v>NEWPRODUCT_1082384</v>
          </cell>
          <cell r="C25">
            <v>10</v>
          </cell>
          <cell r="D25">
            <v>1</v>
          </cell>
          <cell r="E25">
            <v>848</v>
          </cell>
        </row>
        <row r="26">
          <cell r="B26" t="str">
            <v>NEWPRODUCT_1088953</v>
          </cell>
          <cell r="C26">
            <v>10</v>
          </cell>
          <cell r="D26">
            <v>1</v>
          </cell>
          <cell r="E26">
            <v>594</v>
          </cell>
        </row>
        <row r="27">
          <cell r="B27" t="str">
            <v>NEWPRODUCT_1102454</v>
          </cell>
          <cell r="C27">
            <v>10</v>
          </cell>
          <cell r="D27">
            <v>1</v>
          </cell>
          <cell r="E27">
            <v>539</v>
          </cell>
        </row>
        <row r="28">
          <cell r="B28" t="str">
            <v>NEWPRODUCT_1104695</v>
          </cell>
          <cell r="C28">
            <v>10</v>
          </cell>
          <cell r="D28">
            <v>1</v>
          </cell>
          <cell r="E28">
            <v>534</v>
          </cell>
        </row>
        <row r="29">
          <cell r="B29" t="str">
            <v>C DK HISHELL 3.5KG IN</v>
          </cell>
          <cell r="C29">
            <v>4000</v>
          </cell>
          <cell r="D29">
            <v>8</v>
          </cell>
          <cell r="E29">
            <v>984</v>
          </cell>
        </row>
        <row r="30">
          <cell r="B30" t="str">
            <v>C DK PINNACLE 3.5KG IN</v>
          </cell>
          <cell r="C30">
            <v>4000</v>
          </cell>
          <cell r="D30">
            <v>8</v>
          </cell>
          <cell r="E30">
            <v>985</v>
          </cell>
        </row>
        <row r="31">
          <cell r="B31" t="str">
            <v>C DK DKC9081 4KG IN</v>
          </cell>
          <cell r="C31">
            <v>4000</v>
          </cell>
          <cell r="D31">
            <v>7</v>
          </cell>
          <cell r="E31">
            <v>945</v>
          </cell>
        </row>
        <row r="32">
          <cell r="B32" t="str">
            <v>C DK 900MGOLD 4KG IN</v>
          </cell>
          <cell r="C32">
            <v>4000</v>
          </cell>
          <cell r="D32">
            <v>7</v>
          </cell>
          <cell r="E32">
            <v>930</v>
          </cell>
        </row>
        <row r="33">
          <cell r="B33" t="str">
            <v>C DK DKC7074 4KG IN</v>
          </cell>
          <cell r="C33">
            <v>4000</v>
          </cell>
          <cell r="D33">
            <v>7</v>
          </cell>
          <cell r="E33">
            <v>933</v>
          </cell>
        </row>
        <row r="34">
          <cell r="B34" t="str">
            <v>C DK PRABAL 4KG IN</v>
          </cell>
          <cell r="C34">
            <v>4000</v>
          </cell>
          <cell r="D34">
            <v>7</v>
          </cell>
          <cell r="E34">
            <v>987</v>
          </cell>
        </row>
        <row r="35">
          <cell r="B35" t="str">
            <v>NEWPRODUCT_1120724</v>
          </cell>
          <cell r="C35">
            <v>10</v>
          </cell>
          <cell r="D35">
            <v>1</v>
          </cell>
          <cell r="E35">
            <v>586</v>
          </cell>
        </row>
        <row r="36">
          <cell r="B36" t="str">
            <v>NEWPRODUCT_1123154</v>
          </cell>
          <cell r="C36">
            <v>10</v>
          </cell>
          <cell r="D36">
            <v>1</v>
          </cell>
          <cell r="E36">
            <v>634</v>
          </cell>
        </row>
        <row r="37">
          <cell r="B37" t="str">
            <v>NEWPRODUCT_1123438</v>
          </cell>
          <cell r="C37">
            <v>10</v>
          </cell>
          <cell r="D37">
            <v>1</v>
          </cell>
          <cell r="E37">
            <v>775</v>
          </cell>
        </row>
        <row r="38">
          <cell r="B38" t="str">
            <v>C DK DKC9108 4.5KG IN</v>
          </cell>
          <cell r="C38">
            <v>5000</v>
          </cell>
          <cell r="D38">
            <v>6</v>
          </cell>
          <cell r="E38">
            <v>947</v>
          </cell>
        </row>
        <row r="39">
          <cell r="B39" t="str">
            <v>C DK DKC8101 4KG IN</v>
          </cell>
          <cell r="C39">
            <v>4000</v>
          </cell>
          <cell r="D39">
            <v>7</v>
          </cell>
          <cell r="E39">
            <v>935</v>
          </cell>
        </row>
        <row r="40">
          <cell r="B40" t="str">
            <v>C DK DKC9117 4KG IN</v>
          </cell>
          <cell r="C40">
            <v>4000</v>
          </cell>
          <cell r="D40">
            <v>7</v>
          </cell>
          <cell r="E40">
            <v>950</v>
          </cell>
        </row>
        <row r="41">
          <cell r="B41" t="str">
            <v>C DK DKC9108PLUS 4.5KG IN</v>
          </cell>
          <cell r="C41">
            <v>5000</v>
          </cell>
          <cell r="D41">
            <v>6</v>
          </cell>
          <cell r="E41">
            <v>948</v>
          </cell>
        </row>
        <row r="42">
          <cell r="B42" t="str">
            <v>NEWPRODUCT_1182364</v>
          </cell>
          <cell r="C42">
            <v>10</v>
          </cell>
          <cell r="D42">
            <v>1</v>
          </cell>
          <cell r="E42">
            <v>437</v>
          </cell>
        </row>
        <row r="43">
          <cell r="B43" t="str">
            <v>C DK DKC9126 4KG IN</v>
          </cell>
          <cell r="C43">
            <v>4000</v>
          </cell>
          <cell r="D43">
            <v>7</v>
          </cell>
          <cell r="E43">
            <v>954</v>
          </cell>
        </row>
        <row r="44">
          <cell r="B44" t="str">
            <v>C DK DKC9117 5KG IN</v>
          </cell>
          <cell r="C44">
            <v>5000</v>
          </cell>
          <cell r="D44">
            <v>6</v>
          </cell>
          <cell r="E44">
            <v>951</v>
          </cell>
        </row>
        <row r="45">
          <cell r="B45" t="str">
            <v>C DK DKC9135 4.5KG IN</v>
          </cell>
          <cell r="C45">
            <v>5000</v>
          </cell>
          <cell r="D45">
            <v>6</v>
          </cell>
          <cell r="E45">
            <v>959</v>
          </cell>
        </row>
        <row r="46">
          <cell r="B46" t="str">
            <v>NEWPRODUCT_1205194</v>
          </cell>
          <cell r="C46">
            <v>10</v>
          </cell>
          <cell r="D46">
            <v>1</v>
          </cell>
          <cell r="E46">
            <v>767</v>
          </cell>
        </row>
        <row r="47">
          <cell r="B47" t="str">
            <v>NEWPRODUCT_1207118</v>
          </cell>
          <cell r="C47">
            <v>10</v>
          </cell>
          <cell r="D47">
            <v>1</v>
          </cell>
          <cell r="E47">
            <v>799</v>
          </cell>
        </row>
        <row r="48">
          <cell r="B48" t="str">
            <v>C DK DKC9142 4.5KG IN</v>
          </cell>
          <cell r="C48">
            <v>5000</v>
          </cell>
          <cell r="D48">
            <v>6</v>
          </cell>
          <cell r="E48">
            <v>963</v>
          </cell>
        </row>
        <row r="49">
          <cell r="B49" t="str">
            <v>C DK DKC8144 4KG IN</v>
          </cell>
          <cell r="C49">
            <v>4000</v>
          </cell>
          <cell r="D49">
            <v>7</v>
          </cell>
          <cell r="E49">
            <v>936</v>
          </cell>
        </row>
        <row r="50">
          <cell r="B50" t="str">
            <v>C DK DKC9126 5KG IN</v>
          </cell>
          <cell r="C50">
            <v>5000</v>
          </cell>
          <cell r="D50">
            <v>6</v>
          </cell>
          <cell r="E50">
            <v>955</v>
          </cell>
        </row>
        <row r="51">
          <cell r="B51" t="str">
            <v>C DK DKC9140 5KG IN</v>
          </cell>
          <cell r="C51">
            <v>5000</v>
          </cell>
          <cell r="D51">
            <v>6</v>
          </cell>
          <cell r="E51">
            <v>960</v>
          </cell>
        </row>
        <row r="52">
          <cell r="B52" t="str">
            <v>C DK DKC9144 4KG IN</v>
          </cell>
          <cell r="C52">
            <v>4000</v>
          </cell>
          <cell r="D52">
            <v>7</v>
          </cell>
          <cell r="E52">
            <v>964</v>
          </cell>
        </row>
        <row r="53">
          <cell r="B53" t="str">
            <v>C DK DKC9149 4KG IN</v>
          </cell>
          <cell r="C53">
            <v>4000</v>
          </cell>
          <cell r="D53">
            <v>7</v>
          </cell>
          <cell r="E53">
            <v>966</v>
          </cell>
        </row>
        <row r="54">
          <cell r="B54" t="str">
            <v>DISCOUNTINUE PRODUCT</v>
          </cell>
          <cell r="C54">
            <v>1</v>
          </cell>
          <cell r="D54">
            <v>1</v>
          </cell>
          <cell r="E54">
            <v>993</v>
          </cell>
        </row>
        <row r="55">
          <cell r="B55" t="str">
            <v>NEWPRODUCT_1236874</v>
          </cell>
          <cell r="C55">
            <v>10</v>
          </cell>
          <cell r="D55">
            <v>1</v>
          </cell>
          <cell r="E55">
            <v>675</v>
          </cell>
        </row>
        <row r="56">
          <cell r="B56" t="str">
            <v>C DK DKC9133 4KG IN</v>
          </cell>
          <cell r="C56">
            <v>4000</v>
          </cell>
          <cell r="D56">
            <v>7</v>
          </cell>
          <cell r="E56">
            <v>957</v>
          </cell>
        </row>
        <row r="57">
          <cell r="B57" t="str">
            <v>C DK DKC9141 3.5KG IN</v>
          </cell>
          <cell r="C57">
            <v>4000</v>
          </cell>
          <cell r="D57">
            <v>8</v>
          </cell>
          <cell r="E57">
            <v>961</v>
          </cell>
        </row>
        <row r="58">
          <cell r="B58" t="str">
            <v>C DK DKC9150 5KG IN</v>
          </cell>
          <cell r="C58">
            <v>5000</v>
          </cell>
          <cell r="D58">
            <v>6</v>
          </cell>
          <cell r="E58">
            <v>968</v>
          </cell>
        </row>
        <row r="59">
          <cell r="B59" t="str">
            <v>C DK DKC9155 4KG IN</v>
          </cell>
          <cell r="C59">
            <v>4000</v>
          </cell>
          <cell r="D59">
            <v>7</v>
          </cell>
          <cell r="E59">
            <v>970</v>
          </cell>
        </row>
        <row r="60">
          <cell r="B60" t="str">
            <v>NEWPRODUCT_1248778</v>
          </cell>
          <cell r="C60">
            <v>10</v>
          </cell>
          <cell r="D60">
            <v>1</v>
          </cell>
          <cell r="E60">
            <v>620</v>
          </cell>
        </row>
        <row r="61">
          <cell r="B61" t="str">
            <v>C DK DKC8161 4KG IN</v>
          </cell>
          <cell r="C61">
            <v>4000</v>
          </cell>
          <cell r="D61">
            <v>7</v>
          </cell>
          <cell r="E61">
            <v>937</v>
          </cell>
        </row>
        <row r="62">
          <cell r="B62" t="str">
            <v>C DK DKC8164 4.5KG IN</v>
          </cell>
          <cell r="C62">
            <v>5000</v>
          </cell>
          <cell r="D62">
            <v>6</v>
          </cell>
          <cell r="E62">
            <v>940</v>
          </cell>
        </row>
        <row r="63">
          <cell r="B63" t="str">
            <v>C DK DKC9164 4KG IN</v>
          </cell>
          <cell r="C63">
            <v>4000</v>
          </cell>
          <cell r="D63">
            <v>7</v>
          </cell>
          <cell r="E63">
            <v>973</v>
          </cell>
        </row>
        <row r="64">
          <cell r="B64" t="str">
            <v>C DK DKC8164 4KG IN</v>
          </cell>
          <cell r="C64">
            <v>4000</v>
          </cell>
          <cell r="D64">
            <v>7</v>
          </cell>
          <cell r="E64">
            <v>939</v>
          </cell>
        </row>
        <row r="65">
          <cell r="B65" t="str">
            <v>C DK DKC9149 5KG IN</v>
          </cell>
          <cell r="C65">
            <v>5000</v>
          </cell>
          <cell r="D65">
            <v>6</v>
          </cell>
          <cell r="E65">
            <v>967</v>
          </cell>
        </row>
        <row r="66">
          <cell r="B66" t="str">
            <v>C DK DKC9120 4KG IN</v>
          </cell>
          <cell r="C66">
            <v>4000</v>
          </cell>
          <cell r="D66">
            <v>7</v>
          </cell>
          <cell r="E66">
            <v>952</v>
          </cell>
        </row>
        <row r="67">
          <cell r="B67" t="str">
            <v>C DK DKC9165 4.5KG IN</v>
          </cell>
          <cell r="C67">
            <v>5000</v>
          </cell>
          <cell r="D67">
            <v>6</v>
          </cell>
          <cell r="E67">
            <v>974</v>
          </cell>
        </row>
        <row r="68">
          <cell r="B68" t="str">
            <v>C DK DKC9162 4.5KG IN</v>
          </cell>
          <cell r="C68">
            <v>5000</v>
          </cell>
          <cell r="D68">
            <v>6</v>
          </cell>
          <cell r="E68">
            <v>971</v>
          </cell>
        </row>
        <row r="69">
          <cell r="B69" t="str">
            <v>C DK DKC9178 4KG IN</v>
          </cell>
          <cell r="C69">
            <v>4000</v>
          </cell>
          <cell r="D69">
            <v>7</v>
          </cell>
          <cell r="E69">
            <v>976</v>
          </cell>
        </row>
        <row r="70">
          <cell r="B70" t="str">
            <v>C DK DKC7074 5KG</v>
          </cell>
          <cell r="C70">
            <v>5000</v>
          </cell>
          <cell r="D70">
            <v>6</v>
          </cell>
          <cell r="E70">
            <v>934</v>
          </cell>
        </row>
        <row r="71">
          <cell r="B71" t="str">
            <v>C DK DKC9126 4KG</v>
          </cell>
          <cell r="C71">
            <v>4000</v>
          </cell>
          <cell r="D71">
            <v>7</v>
          </cell>
          <cell r="E71">
            <v>956</v>
          </cell>
        </row>
        <row r="72">
          <cell r="B72" t="str">
            <v>C DK DKC9141 3.5KG</v>
          </cell>
          <cell r="C72">
            <v>4000</v>
          </cell>
          <cell r="D72">
            <v>8</v>
          </cell>
          <cell r="E72">
            <v>962</v>
          </cell>
        </row>
        <row r="73">
          <cell r="B73" t="str">
            <v>C DK DKC8171 4.5KG IN</v>
          </cell>
          <cell r="C73">
            <v>5000</v>
          </cell>
          <cell r="D73">
            <v>6</v>
          </cell>
          <cell r="E73">
            <v>941</v>
          </cell>
        </row>
        <row r="74">
          <cell r="B74" t="str">
            <v>C DK DKC9188 4.5KG IN</v>
          </cell>
          <cell r="C74">
            <v>5000</v>
          </cell>
          <cell r="D74">
            <v>6</v>
          </cell>
          <cell r="E74">
            <v>979</v>
          </cell>
        </row>
        <row r="75">
          <cell r="B75" t="str">
            <v>C DK DKC9120 4KG AU IN</v>
          </cell>
          <cell r="C75">
            <v>4000</v>
          </cell>
          <cell r="D75">
            <v>7</v>
          </cell>
          <cell r="E75">
            <v>953</v>
          </cell>
        </row>
        <row r="76">
          <cell r="B76" t="str">
            <v>C DK DKC9108PLUS 4.5KG AU IN</v>
          </cell>
          <cell r="C76">
            <v>5000</v>
          </cell>
          <cell r="D76">
            <v>6</v>
          </cell>
          <cell r="E76">
            <v>949</v>
          </cell>
        </row>
        <row r="77">
          <cell r="B77" t="str">
            <v>C DK DKC9162 4.5KG AU IN</v>
          </cell>
          <cell r="C77">
            <v>5000</v>
          </cell>
          <cell r="D77">
            <v>6</v>
          </cell>
          <cell r="E77">
            <v>972</v>
          </cell>
        </row>
        <row r="78">
          <cell r="B78" t="str">
            <v>C DK DKC8181 4KG IN</v>
          </cell>
          <cell r="C78">
            <v>4000</v>
          </cell>
          <cell r="D78">
            <v>7</v>
          </cell>
          <cell r="E78">
            <v>943</v>
          </cell>
        </row>
        <row r="79">
          <cell r="B79" t="str">
            <v>C DK DKC9133 4KG IN</v>
          </cell>
          <cell r="C79">
            <v>4000</v>
          </cell>
          <cell r="D79">
            <v>7</v>
          </cell>
          <cell r="E79">
            <v>958</v>
          </cell>
        </row>
        <row r="80">
          <cell r="B80" t="str">
            <v>C DK DKC9144 4KG AU IN</v>
          </cell>
          <cell r="C80">
            <v>4000</v>
          </cell>
          <cell r="D80">
            <v>7</v>
          </cell>
          <cell r="E80">
            <v>965</v>
          </cell>
        </row>
        <row r="81">
          <cell r="B81" t="str">
            <v>C DK DKC9178 4KG AU IN</v>
          </cell>
          <cell r="C81">
            <v>4000</v>
          </cell>
          <cell r="D81">
            <v>7</v>
          </cell>
          <cell r="E81">
            <v>977</v>
          </cell>
        </row>
        <row r="82">
          <cell r="B82" t="str">
            <v>C DK DKC8161 5KG IN</v>
          </cell>
          <cell r="C82">
            <v>5000</v>
          </cell>
          <cell r="D82">
            <v>6</v>
          </cell>
          <cell r="E82">
            <v>938</v>
          </cell>
        </row>
        <row r="83">
          <cell r="B83" t="str">
            <v>C DK DKC9165 4KG IN</v>
          </cell>
          <cell r="C83">
            <v>4000</v>
          </cell>
          <cell r="D83">
            <v>7</v>
          </cell>
          <cell r="E83">
            <v>975</v>
          </cell>
        </row>
        <row r="84">
          <cell r="B84" t="str">
            <v>C DK DKC8171 4.5KG AU IN</v>
          </cell>
          <cell r="C84">
            <v>5000</v>
          </cell>
          <cell r="D84">
            <v>6</v>
          </cell>
          <cell r="E84">
            <v>942</v>
          </cell>
        </row>
        <row r="85">
          <cell r="B85" t="str">
            <v>C DK DKC9081 4KG AU IN</v>
          </cell>
          <cell r="C85">
            <v>4000</v>
          </cell>
          <cell r="D85">
            <v>7</v>
          </cell>
          <cell r="E85">
            <v>946</v>
          </cell>
        </row>
        <row r="86">
          <cell r="B86" t="str">
            <v>C DK DKC9150 5KG AU IN</v>
          </cell>
          <cell r="C86">
            <v>5000</v>
          </cell>
          <cell r="D86">
            <v>6</v>
          </cell>
          <cell r="E86">
            <v>969</v>
          </cell>
        </row>
        <row r="87">
          <cell r="B87" t="str">
            <v>C DK DKC9188 4.5KG AU IN</v>
          </cell>
          <cell r="C87">
            <v>5000</v>
          </cell>
          <cell r="D87">
            <v>6</v>
          </cell>
          <cell r="E87">
            <v>980</v>
          </cell>
        </row>
        <row r="88">
          <cell r="B88" t="str">
            <v>C DK DKC8181 4KG AU IN</v>
          </cell>
          <cell r="C88">
            <v>4000</v>
          </cell>
          <cell r="D88">
            <v>7</v>
          </cell>
          <cell r="E88">
            <v>944</v>
          </cell>
        </row>
        <row r="89">
          <cell r="B89" t="str">
            <v>C DK DKC9182 4.5KG IN</v>
          </cell>
          <cell r="C89">
            <v>5000</v>
          </cell>
          <cell r="D89">
            <v>6</v>
          </cell>
          <cell r="E89">
            <v>978</v>
          </cell>
        </row>
        <row r="90">
          <cell r="B90" t="str">
            <v>C DK DKC9198 4.5KG AU IN</v>
          </cell>
          <cell r="C90">
            <v>5000</v>
          </cell>
          <cell r="D90">
            <v>6</v>
          </cell>
          <cell r="E90">
            <v>981</v>
          </cell>
        </row>
        <row r="91">
          <cell r="B91" t="str">
            <v>NEWPRODUCT_1356780</v>
          </cell>
          <cell r="C91">
            <v>10</v>
          </cell>
          <cell r="D91">
            <v>1</v>
          </cell>
          <cell r="E91">
            <v>499</v>
          </cell>
        </row>
        <row r="92">
          <cell r="B92" t="str">
            <v>NEWPRODUCT_1357563</v>
          </cell>
          <cell r="C92">
            <v>10</v>
          </cell>
          <cell r="D92">
            <v>1</v>
          </cell>
          <cell r="E92">
            <v>860</v>
          </cell>
        </row>
        <row r="93">
          <cell r="B93" t="str">
            <v>NEWPRODUCT_1375399</v>
          </cell>
          <cell r="C93">
            <v>10</v>
          </cell>
          <cell r="D93">
            <v>1</v>
          </cell>
          <cell r="E93">
            <v>652</v>
          </cell>
        </row>
        <row r="94">
          <cell r="B94" t="str">
            <v>NEWPRODUCT_1869964</v>
          </cell>
          <cell r="C94">
            <v>10</v>
          </cell>
          <cell r="D94">
            <v>1</v>
          </cell>
          <cell r="E94">
            <v>546</v>
          </cell>
        </row>
        <row r="95">
          <cell r="B95" t="str">
            <v>NEWPRODUCT_1870483</v>
          </cell>
          <cell r="C95">
            <v>10</v>
          </cell>
          <cell r="D95">
            <v>1</v>
          </cell>
          <cell r="E95">
            <v>550</v>
          </cell>
        </row>
        <row r="96">
          <cell r="B96" t="str">
            <v>NEWPRODUCT_1871786</v>
          </cell>
          <cell r="C96">
            <v>10</v>
          </cell>
          <cell r="D96">
            <v>1</v>
          </cell>
          <cell r="E96">
            <v>863</v>
          </cell>
        </row>
        <row r="97">
          <cell r="B97" t="str">
            <v>NEWPRODUCT_1879671</v>
          </cell>
          <cell r="C97">
            <v>10</v>
          </cell>
          <cell r="D97">
            <v>1</v>
          </cell>
          <cell r="E97">
            <v>502</v>
          </cell>
        </row>
        <row r="98">
          <cell r="B98" t="str">
            <v>NEWPRODUCT_1879728</v>
          </cell>
          <cell r="C98">
            <v>10</v>
          </cell>
          <cell r="D98">
            <v>1</v>
          </cell>
          <cell r="E98">
            <v>661</v>
          </cell>
        </row>
        <row r="99">
          <cell r="B99" t="str">
            <v>NEWPRODUCT_1960383</v>
          </cell>
          <cell r="C99">
            <v>10</v>
          </cell>
          <cell r="D99">
            <v>1</v>
          </cell>
          <cell r="E99">
            <v>688</v>
          </cell>
        </row>
        <row r="100">
          <cell r="B100" t="str">
            <v>NEWPRODUCT_1960388</v>
          </cell>
          <cell r="C100">
            <v>10</v>
          </cell>
          <cell r="D100">
            <v>1</v>
          </cell>
          <cell r="E100">
            <v>781</v>
          </cell>
        </row>
        <row r="101">
          <cell r="B101" t="str">
            <v>NEWPRODUCT_1967056</v>
          </cell>
          <cell r="C101">
            <v>10</v>
          </cell>
          <cell r="D101">
            <v>1</v>
          </cell>
          <cell r="E101">
            <v>704</v>
          </cell>
        </row>
        <row r="102">
          <cell r="B102" t="str">
            <v>NEWPRODUCT_1967059</v>
          </cell>
          <cell r="C102">
            <v>10</v>
          </cell>
          <cell r="D102">
            <v>1</v>
          </cell>
          <cell r="E102">
            <v>705</v>
          </cell>
        </row>
        <row r="103">
          <cell r="B103" t="str">
            <v>NEWPRODUCT_1967546</v>
          </cell>
          <cell r="C103">
            <v>10</v>
          </cell>
          <cell r="D103">
            <v>1</v>
          </cell>
          <cell r="E103">
            <v>600</v>
          </cell>
        </row>
        <row r="104">
          <cell r="B104" t="str">
            <v>NEWPRODUCT_1980454</v>
          </cell>
          <cell r="C104">
            <v>10</v>
          </cell>
          <cell r="D104">
            <v>1</v>
          </cell>
          <cell r="E104">
            <v>668</v>
          </cell>
        </row>
        <row r="105">
          <cell r="B105" t="str">
            <v>NEWPRODUCT_1981433</v>
          </cell>
          <cell r="C105">
            <v>10</v>
          </cell>
          <cell r="D105">
            <v>1</v>
          </cell>
          <cell r="E105">
            <v>579</v>
          </cell>
        </row>
        <row r="106">
          <cell r="B106" t="str">
            <v>NEWPRODUCT_1981596</v>
          </cell>
          <cell r="C106">
            <v>10</v>
          </cell>
          <cell r="D106">
            <v>1</v>
          </cell>
          <cell r="E106">
            <v>640</v>
          </cell>
        </row>
        <row r="107">
          <cell r="B107" t="str">
            <v>NEWPRODUCT_1986218</v>
          </cell>
          <cell r="C107">
            <v>10</v>
          </cell>
          <cell r="D107">
            <v>1</v>
          </cell>
          <cell r="E107">
            <v>795</v>
          </cell>
        </row>
        <row r="108">
          <cell r="B108" t="str">
            <v>NEWPRODUCT_1988040</v>
          </cell>
          <cell r="C108">
            <v>10</v>
          </cell>
          <cell r="D108">
            <v>1</v>
          </cell>
          <cell r="E108">
            <v>801</v>
          </cell>
        </row>
        <row r="109">
          <cell r="B109" t="str">
            <v>NEWPRODUCT_2001137</v>
          </cell>
          <cell r="C109">
            <v>10</v>
          </cell>
          <cell r="D109">
            <v>1</v>
          </cell>
          <cell r="E109">
            <v>627</v>
          </cell>
        </row>
        <row r="110">
          <cell r="B110" t="str">
            <v>NEWPRODUCT_2043239</v>
          </cell>
          <cell r="C110">
            <v>10</v>
          </cell>
          <cell r="D110">
            <v>1</v>
          </cell>
          <cell r="E110">
            <v>461</v>
          </cell>
        </row>
        <row r="111">
          <cell r="B111" t="str">
            <v>NEWPRODUCT_2050006</v>
          </cell>
          <cell r="C111">
            <v>10</v>
          </cell>
          <cell r="D111">
            <v>1</v>
          </cell>
          <cell r="E111">
            <v>449</v>
          </cell>
        </row>
        <row r="112">
          <cell r="B112" t="str">
            <v>NEWPRODUCT_2057945</v>
          </cell>
          <cell r="C112">
            <v>10</v>
          </cell>
          <cell r="D112">
            <v>1</v>
          </cell>
          <cell r="E112">
            <v>573</v>
          </cell>
        </row>
        <row r="113">
          <cell r="B113" t="str">
            <v>NEWPRODUCT_2087688</v>
          </cell>
          <cell r="C113">
            <v>10</v>
          </cell>
          <cell r="D113">
            <v>1</v>
          </cell>
          <cell r="E113">
            <v>536</v>
          </cell>
        </row>
        <row r="114">
          <cell r="B114" t="str">
            <v>NEWPRODUCT_2118735</v>
          </cell>
          <cell r="C114">
            <v>10</v>
          </cell>
          <cell r="D114">
            <v>1</v>
          </cell>
          <cell r="E114">
            <v>533</v>
          </cell>
        </row>
        <row r="115">
          <cell r="B115" t="str">
            <v>NEWPRODUCT_2121266</v>
          </cell>
          <cell r="C115">
            <v>10</v>
          </cell>
          <cell r="D115">
            <v>1</v>
          </cell>
          <cell r="E115">
            <v>517</v>
          </cell>
        </row>
        <row r="116">
          <cell r="B116" t="str">
            <v>NEWPRODUCT_21262</v>
          </cell>
          <cell r="C116">
            <v>10</v>
          </cell>
          <cell r="D116">
            <v>1</v>
          </cell>
          <cell r="E116">
            <v>501</v>
          </cell>
        </row>
        <row r="117">
          <cell r="B117" t="str">
            <v>NEWPRODUCT_2128686</v>
          </cell>
          <cell r="C117">
            <v>10</v>
          </cell>
          <cell r="D117">
            <v>1</v>
          </cell>
          <cell r="E117">
            <v>641</v>
          </cell>
        </row>
        <row r="118">
          <cell r="B118" t="str">
            <v>NEWPRODUCT_2136579</v>
          </cell>
          <cell r="C118">
            <v>10</v>
          </cell>
          <cell r="D118">
            <v>1</v>
          </cell>
          <cell r="E118">
            <v>636</v>
          </cell>
        </row>
        <row r="119">
          <cell r="B119" t="str">
            <v>NEWPRODUCT_2137314</v>
          </cell>
          <cell r="C119">
            <v>10</v>
          </cell>
          <cell r="D119">
            <v>1</v>
          </cell>
          <cell r="E119">
            <v>505</v>
          </cell>
        </row>
        <row r="120">
          <cell r="B120" t="str">
            <v>NEWPRODUCT_2137385</v>
          </cell>
          <cell r="C120">
            <v>10</v>
          </cell>
          <cell r="D120">
            <v>1</v>
          </cell>
          <cell r="E120">
            <v>509</v>
          </cell>
        </row>
        <row r="121">
          <cell r="B121" t="str">
            <v>NEWPRODUCT_2154660</v>
          </cell>
          <cell r="C121">
            <v>10</v>
          </cell>
          <cell r="D121">
            <v>1</v>
          </cell>
          <cell r="E121">
            <v>845</v>
          </cell>
        </row>
        <row r="122">
          <cell r="B122" t="str">
            <v>NEWPRODUCT_2155816</v>
          </cell>
          <cell r="C122">
            <v>10</v>
          </cell>
          <cell r="D122">
            <v>1</v>
          </cell>
          <cell r="E122">
            <v>490</v>
          </cell>
        </row>
        <row r="123">
          <cell r="B123" t="str">
            <v>NEWPRODUCT_2173547</v>
          </cell>
          <cell r="C123">
            <v>10</v>
          </cell>
          <cell r="D123">
            <v>1</v>
          </cell>
          <cell r="E123">
            <v>518</v>
          </cell>
        </row>
        <row r="124">
          <cell r="B124" t="str">
            <v>NEWPRODUCT_2186196</v>
          </cell>
          <cell r="C124">
            <v>10</v>
          </cell>
          <cell r="D124">
            <v>1</v>
          </cell>
          <cell r="E124">
            <v>874</v>
          </cell>
        </row>
        <row r="125">
          <cell r="B125" t="str">
            <v>NEWPRODUCT_2221444</v>
          </cell>
          <cell r="C125">
            <v>10</v>
          </cell>
          <cell r="D125">
            <v>1</v>
          </cell>
          <cell r="E125">
            <v>510</v>
          </cell>
        </row>
        <row r="126">
          <cell r="B126" t="str">
            <v>NEWPRODUCT_2654397</v>
          </cell>
          <cell r="C126">
            <v>10</v>
          </cell>
          <cell r="D126">
            <v>1</v>
          </cell>
          <cell r="E126">
            <v>729</v>
          </cell>
        </row>
        <row r="127">
          <cell r="B127" t="str">
            <v>NEWPRODUCT_2743253</v>
          </cell>
          <cell r="C127">
            <v>10</v>
          </cell>
          <cell r="D127">
            <v>1</v>
          </cell>
          <cell r="E127">
            <v>776</v>
          </cell>
        </row>
        <row r="128">
          <cell r="B128" t="str">
            <v>NEWPRODUCT_2748645</v>
          </cell>
          <cell r="C128">
            <v>10</v>
          </cell>
          <cell r="D128">
            <v>1</v>
          </cell>
          <cell r="E128">
            <v>857</v>
          </cell>
        </row>
        <row r="129">
          <cell r="B129" t="str">
            <v>NEWPRODUCT_2765231</v>
          </cell>
          <cell r="C129">
            <v>10</v>
          </cell>
          <cell r="D129">
            <v>1</v>
          </cell>
          <cell r="E129">
            <v>597</v>
          </cell>
        </row>
        <row r="130">
          <cell r="B130" t="str">
            <v>NEWPRODUCT_2768728</v>
          </cell>
          <cell r="C130">
            <v>10</v>
          </cell>
          <cell r="D130">
            <v>1</v>
          </cell>
          <cell r="E130">
            <v>715</v>
          </cell>
        </row>
        <row r="131">
          <cell r="B131" t="str">
            <v>NEWPRODUCT_2776869</v>
          </cell>
          <cell r="C131">
            <v>10</v>
          </cell>
          <cell r="D131">
            <v>1</v>
          </cell>
          <cell r="E131">
            <v>631</v>
          </cell>
        </row>
        <row r="132">
          <cell r="B132" t="str">
            <v>NEWPRODUCT_2784888</v>
          </cell>
          <cell r="C132">
            <v>10</v>
          </cell>
          <cell r="D132">
            <v>1</v>
          </cell>
          <cell r="E132">
            <v>644</v>
          </cell>
        </row>
        <row r="133">
          <cell r="B133" t="str">
            <v>NEWPRODUCT_2799773</v>
          </cell>
          <cell r="C133">
            <v>10</v>
          </cell>
          <cell r="D133">
            <v>1</v>
          </cell>
          <cell r="E133">
            <v>669</v>
          </cell>
        </row>
        <row r="134">
          <cell r="B134" t="str">
            <v>NEWPRODUCT_2805941</v>
          </cell>
          <cell r="C134">
            <v>10</v>
          </cell>
          <cell r="D134">
            <v>1</v>
          </cell>
          <cell r="E134">
            <v>684</v>
          </cell>
        </row>
        <row r="135">
          <cell r="B135" t="str">
            <v>NEWPRODUCT_2831557</v>
          </cell>
          <cell r="C135">
            <v>10</v>
          </cell>
          <cell r="D135">
            <v>1</v>
          </cell>
          <cell r="E135">
            <v>864</v>
          </cell>
        </row>
        <row r="136">
          <cell r="B136" t="str">
            <v>NEWPRODUCT_2838040</v>
          </cell>
          <cell r="C136">
            <v>10</v>
          </cell>
          <cell r="D136">
            <v>1</v>
          </cell>
          <cell r="E136">
            <v>888</v>
          </cell>
        </row>
        <row r="137">
          <cell r="B137" t="str">
            <v>NEWPRODUCT_2841331</v>
          </cell>
          <cell r="C137">
            <v>10</v>
          </cell>
          <cell r="D137">
            <v>1</v>
          </cell>
          <cell r="E137">
            <v>844</v>
          </cell>
        </row>
        <row r="138">
          <cell r="B138" t="str">
            <v>NEWPRODUCT_2928535</v>
          </cell>
          <cell r="C138">
            <v>10</v>
          </cell>
          <cell r="D138">
            <v>1</v>
          </cell>
          <cell r="E138">
            <v>529</v>
          </cell>
        </row>
        <row r="139">
          <cell r="B139" t="str">
            <v>NEWPRODUCT_2935735</v>
          </cell>
          <cell r="C139">
            <v>10</v>
          </cell>
          <cell r="D139">
            <v>1</v>
          </cell>
          <cell r="E139">
            <v>617</v>
          </cell>
        </row>
        <row r="140">
          <cell r="B140" t="str">
            <v>NEWPRODUCT_2938570</v>
          </cell>
          <cell r="C140">
            <v>10</v>
          </cell>
          <cell r="D140">
            <v>1</v>
          </cell>
          <cell r="E140">
            <v>440</v>
          </cell>
        </row>
        <row r="141">
          <cell r="B141" t="str">
            <v>NEWPRODUCT_2952855</v>
          </cell>
          <cell r="C141">
            <v>10</v>
          </cell>
          <cell r="D141">
            <v>1</v>
          </cell>
          <cell r="E141">
            <v>861</v>
          </cell>
        </row>
        <row r="142">
          <cell r="B142" t="str">
            <v>NEWPRODUCT_3104271</v>
          </cell>
          <cell r="C142">
            <v>10</v>
          </cell>
          <cell r="D142">
            <v>1</v>
          </cell>
          <cell r="E142">
            <v>548</v>
          </cell>
        </row>
        <row r="143">
          <cell r="B143" t="str">
            <v>NEWPRODUCT_3104291</v>
          </cell>
          <cell r="C143">
            <v>10</v>
          </cell>
          <cell r="D143">
            <v>1</v>
          </cell>
          <cell r="E143">
            <v>996</v>
          </cell>
        </row>
        <row r="144">
          <cell r="B144" t="str">
            <v>NEWPRODUCT_3110104</v>
          </cell>
          <cell r="C144">
            <v>10</v>
          </cell>
          <cell r="D144">
            <v>1</v>
          </cell>
          <cell r="E144">
            <v>552</v>
          </cell>
        </row>
        <row r="145">
          <cell r="B145" t="str">
            <v>NEWPRODUCT_3224985</v>
          </cell>
          <cell r="C145">
            <v>10</v>
          </cell>
          <cell r="D145">
            <v>1</v>
          </cell>
          <cell r="E145">
            <v>788</v>
          </cell>
        </row>
        <row r="146">
          <cell r="B146" t="str">
            <v>NEWPRODUCT_3272418</v>
          </cell>
          <cell r="C146">
            <v>10</v>
          </cell>
          <cell r="D146">
            <v>1</v>
          </cell>
          <cell r="E146">
            <v>687</v>
          </cell>
        </row>
        <row r="147">
          <cell r="B147" t="str">
            <v>NEWPRODUCT_3276175</v>
          </cell>
          <cell r="C147">
            <v>10</v>
          </cell>
          <cell r="D147">
            <v>1</v>
          </cell>
          <cell r="E147">
            <v>553</v>
          </cell>
        </row>
        <row r="148">
          <cell r="B148" t="str">
            <v>NEWPRODUCT_3288956</v>
          </cell>
          <cell r="C148">
            <v>10</v>
          </cell>
          <cell r="D148">
            <v>1</v>
          </cell>
          <cell r="E148">
            <v>507</v>
          </cell>
        </row>
        <row r="149">
          <cell r="B149" t="str">
            <v>NEWPRODUCT_3292289</v>
          </cell>
          <cell r="C149">
            <v>10</v>
          </cell>
          <cell r="D149">
            <v>1</v>
          </cell>
          <cell r="E149">
            <v>554</v>
          </cell>
        </row>
        <row r="150">
          <cell r="B150" t="str">
            <v>NEWPRODUCT_3344053</v>
          </cell>
          <cell r="C150">
            <v>10</v>
          </cell>
          <cell r="D150">
            <v>1</v>
          </cell>
          <cell r="E150">
            <v>768</v>
          </cell>
        </row>
        <row r="151">
          <cell r="B151" t="str">
            <v>NEWPRODUCT_3347545</v>
          </cell>
          <cell r="C151">
            <v>10</v>
          </cell>
          <cell r="D151">
            <v>1</v>
          </cell>
          <cell r="E151">
            <v>769</v>
          </cell>
        </row>
        <row r="152">
          <cell r="B152" t="str">
            <v>NEWPRODUCT_3380</v>
          </cell>
          <cell r="C152">
            <v>10</v>
          </cell>
          <cell r="D152">
            <v>1</v>
          </cell>
          <cell r="E152">
            <v>886</v>
          </cell>
        </row>
        <row r="153">
          <cell r="B153" t="str">
            <v>NEWPRODUCT_3389952</v>
          </cell>
          <cell r="C153">
            <v>10</v>
          </cell>
          <cell r="D153">
            <v>1</v>
          </cell>
          <cell r="E153">
            <v>540</v>
          </cell>
        </row>
        <row r="154">
          <cell r="B154" t="str">
            <v>NEWPRODUCT_3390998</v>
          </cell>
          <cell r="C154">
            <v>10</v>
          </cell>
          <cell r="D154">
            <v>1</v>
          </cell>
          <cell r="E154">
            <v>555</v>
          </cell>
        </row>
        <row r="155">
          <cell r="B155" t="str">
            <v>NEWPRODUCT_3394129</v>
          </cell>
          <cell r="C155">
            <v>10</v>
          </cell>
          <cell r="D155">
            <v>1</v>
          </cell>
          <cell r="E155">
            <v>866</v>
          </cell>
        </row>
        <row r="156">
          <cell r="B156" t="str">
            <v>NEWPRODUCT_3405382</v>
          </cell>
          <cell r="C156">
            <v>10</v>
          </cell>
          <cell r="D156">
            <v>1</v>
          </cell>
          <cell r="E156">
            <v>549</v>
          </cell>
        </row>
        <row r="157">
          <cell r="B157" t="str">
            <v>NEWPRODUCT_3407508</v>
          </cell>
          <cell r="C157">
            <v>10</v>
          </cell>
          <cell r="D157">
            <v>1</v>
          </cell>
          <cell r="E157">
            <v>544</v>
          </cell>
        </row>
        <row r="158">
          <cell r="B158" t="str">
            <v>NEWPRODUCT_3457692</v>
          </cell>
          <cell r="C158">
            <v>10</v>
          </cell>
          <cell r="D158">
            <v>1</v>
          </cell>
          <cell r="E158">
            <v>545</v>
          </cell>
        </row>
        <row r="159">
          <cell r="B159" t="str">
            <v>NEWPRODUCT_3457693</v>
          </cell>
          <cell r="C159">
            <v>10</v>
          </cell>
          <cell r="D159">
            <v>1</v>
          </cell>
          <cell r="E159">
            <v>556</v>
          </cell>
        </row>
        <row r="160">
          <cell r="B160" t="str">
            <v>NEWPRODUCT_3457694</v>
          </cell>
          <cell r="C160">
            <v>10</v>
          </cell>
          <cell r="D160">
            <v>1</v>
          </cell>
          <cell r="E160">
            <v>557</v>
          </cell>
        </row>
        <row r="161">
          <cell r="B161" t="str">
            <v>NEWPRODUCT_3457695</v>
          </cell>
          <cell r="C161">
            <v>10</v>
          </cell>
          <cell r="D161">
            <v>1</v>
          </cell>
          <cell r="E161">
            <v>558</v>
          </cell>
        </row>
        <row r="162">
          <cell r="B162" t="str">
            <v>NEWPRODUCT_3465396</v>
          </cell>
          <cell r="C162">
            <v>10</v>
          </cell>
          <cell r="D162">
            <v>1</v>
          </cell>
          <cell r="E162">
            <v>469</v>
          </cell>
        </row>
        <row r="163">
          <cell r="B163" t="str">
            <v>NEWPRODUCT_3467655</v>
          </cell>
          <cell r="C163">
            <v>10</v>
          </cell>
          <cell r="D163">
            <v>1</v>
          </cell>
          <cell r="E163">
            <v>474</v>
          </cell>
        </row>
        <row r="164">
          <cell r="B164" t="str">
            <v>NEWPRODUCT_3470351</v>
          </cell>
          <cell r="C164">
            <v>10</v>
          </cell>
          <cell r="D164">
            <v>1</v>
          </cell>
          <cell r="E164">
            <v>898</v>
          </cell>
        </row>
        <row r="165">
          <cell r="B165" t="str">
            <v>NEWPRODUCT_3471021</v>
          </cell>
          <cell r="C165">
            <v>10</v>
          </cell>
          <cell r="D165">
            <v>1</v>
          </cell>
          <cell r="E165">
            <v>891</v>
          </cell>
        </row>
        <row r="166">
          <cell r="B166" t="str">
            <v>NEWPRODUCT_3471671</v>
          </cell>
          <cell r="C166">
            <v>10</v>
          </cell>
          <cell r="D166">
            <v>1</v>
          </cell>
          <cell r="E166">
            <v>797</v>
          </cell>
        </row>
        <row r="167">
          <cell r="B167" t="str">
            <v>NEWPRODUCT_3472457</v>
          </cell>
          <cell r="C167">
            <v>10</v>
          </cell>
          <cell r="D167">
            <v>1</v>
          </cell>
          <cell r="E167">
            <v>649</v>
          </cell>
        </row>
        <row r="168">
          <cell r="B168" t="str">
            <v>NEWPRODUCT_3474741</v>
          </cell>
          <cell r="C168">
            <v>10</v>
          </cell>
          <cell r="D168">
            <v>1</v>
          </cell>
          <cell r="E168">
            <v>802</v>
          </cell>
        </row>
        <row r="169">
          <cell r="B169" t="str">
            <v>NEWPRODUCT_3475652</v>
          </cell>
          <cell r="C169">
            <v>10</v>
          </cell>
          <cell r="D169">
            <v>1</v>
          </cell>
          <cell r="E169">
            <v>559</v>
          </cell>
        </row>
        <row r="170">
          <cell r="B170" t="str">
            <v>NEWPRODUCT_3476289</v>
          </cell>
          <cell r="C170">
            <v>10</v>
          </cell>
          <cell r="D170">
            <v>1</v>
          </cell>
          <cell r="E170">
            <v>732</v>
          </cell>
        </row>
        <row r="171">
          <cell r="B171" t="str">
            <v>NEWPRODUCT_3480248</v>
          </cell>
          <cell r="C171">
            <v>10</v>
          </cell>
          <cell r="D171">
            <v>1</v>
          </cell>
          <cell r="E171">
            <v>673</v>
          </cell>
        </row>
        <row r="172">
          <cell r="B172" t="str">
            <v>NEWPRODUCT_3482312</v>
          </cell>
          <cell r="C172">
            <v>10</v>
          </cell>
          <cell r="D172">
            <v>1</v>
          </cell>
          <cell r="E172">
            <v>626</v>
          </cell>
        </row>
        <row r="173">
          <cell r="B173" t="str">
            <v>NEWPRODUCT_3485673</v>
          </cell>
          <cell r="C173">
            <v>10</v>
          </cell>
          <cell r="D173">
            <v>1</v>
          </cell>
          <cell r="E173">
            <v>865</v>
          </cell>
        </row>
        <row r="174">
          <cell r="B174" t="str">
            <v>NEWPRODUCT_3488487</v>
          </cell>
          <cell r="C174">
            <v>10</v>
          </cell>
          <cell r="D174">
            <v>1</v>
          </cell>
          <cell r="E174">
            <v>808</v>
          </cell>
        </row>
        <row r="175">
          <cell r="B175" t="str">
            <v>NEWPRODUCT_3489524</v>
          </cell>
          <cell r="C175">
            <v>10</v>
          </cell>
          <cell r="D175">
            <v>1</v>
          </cell>
          <cell r="E175">
            <v>826</v>
          </cell>
        </row>
        <row r="176">
          <cell r="B176" t="str">
            <v>NEWPRODUCT_3491154</v>
          </cell>
          <cell r="C176">
            <v>10</v>
          </cell>
          <cell r="D176">
            <v>1</v>
          </cell>
          <cell r="E176">
            <v>868</v>
          </cell>
        </row>
        <row r="177">
          <cell r="B177" t="str">
            <v>NEWPRODUCT_3493653</v>
          </cell>
          <cell r="C177">
            <v>10</v>
          </cell>
          <cell r="D177">
            <v>1</v>
          </cell>
          <cell r="E177">
            <v>747</v>
          </cell>
        </row>
        <row r="178">
          <cell r="B178" t="str">
            <v>NEWPRODUCT_3501449</v>
          </cell>
          <cell r="C178">
            <v>10</v>
          </cell>
          <cell r="D178">
            <v>1</v>
          </cell>
          <cell r="E178">
            <v>820</v>
          </cell>
        </row>
        <row r="179">
          <cell r="B179" t="str">
            <v>NEWPRODUCT_3507336</v>
          </cell>
          <cell r="C179">
            <v>10</v>
          </cell>
          <cell r="D179">
            <v>1</v>
          </cell>
          <cell r="E179">
            <v>691</v>
          </cell>
        </row>
        <row r="180">
          <cell r="B180" t="str">
            <v>NEWPRODUCT_3507913</v>
          </cell>
          <cell r="C180">
            <v>10</v>
          </cell>
          <cell r="D180">
            <v>1</v>
          </cell>
          <cell r="E180">
            <v>562</v>
          </cell>
        </row>
        <row r="181">
          <cell r="B181" t="str">
            <v>NEWPRODUCT_3510578</v>
          </cell>
          <cell r="C181">
            <v>10</v>
          </cell>
          <cell r="D181">
            <v>1</v>
          </cell>
          <cell r="E181">
            <v>470</v>
          </cell>
        </row>
        <row r="182">
          <cell r="B182" t="str">
            <v>NEWPRODUCT_3512831</v>
          </cell>
          <cell r="C182">
            <v>10</v>
          </cell>
          <cell r="D182">
            <v>1</v>
          </cell>
          <cell r="E182">
            <v>702</v>
          </cell>
        </row>
        <row r="183">
          <cell r="B183" t="str">
            <v>NEWPRODUCT_3513087</v>
          </cell>
          <cell r="C183">
            <v>10</v>
          </cell>
          <cell r="D183">
            <v>1</v>
          </cell>
          <cell r="E183">
            <v>791</v>
          </cell>
        </row>
        <row r="184">
          <cell r="B184" t="str">
            <v>NEWPRODUCT_3516184</v>
          </cell>
          <cell r="C184">
            <v>10</v>
          </cell>
          <cell r="D184">
            <v>1</v>
          </cell>
          <cell r="E184">
            <v>609</v>
          </cell>
        </row>
        <row r="185">
          <cell r="B185" t="str">
            <v>NEWPRODUCT_3539511</v>
          </cell>
          <cell r="C185">
            <v>10</v>
          </cell>
          <cell r="D185">
            <v>1</v>
          </cell>
          <cell r="E185">
            <v>467</v>
          </cell>
        </row>
        <row r="186">
          <cell r="B186" t="str">
            <v>NEWPRODUCT_3551811</v>
          </cell>
          <cell r="C186">
            <v>10</v>
          </cell>
          <cell r="D186">
            <v>1</v>
          </cell>
          <cell r="E186">
            <v>909</v>
          </cell>
        </row>
        <row r="187">
          <cell r="B187" t="str">
            <v>NEWPRODUCT_3555953</v>
          </cell>
          <cell r="C187">
            <v>10</v>
          </cell>
          <cell r="D187">
            <v>1</v>
          </cell>
          <cell r="E187">
            <v>442</v>
          </cell>
        </row>
        <row r="188">
          <cell r="B188" t="str">
            <v>NEWPRODUCT_3556534</v>
          </cell>
          <cell r="C188">
            <v>10</v>
          </cell>
          <cell r="D188">
            <v>1</v>
          </cell>
          <cell r="E188">
            <v>908</v>
          </cell>
        </row>
        <row r="189">
          <cell r="B189" t="str">
            <v>NEWPRODUCT_3557224</v>
          </cell>
          <cell r="C189">
            <v>10</v>
          </cell>
          <cell r="D189">
            <v>1</v>
          </cell>
          <cell r="E189">
            <v>742</v>
          </cell>
        </row>
        <row r="190">
          <cell r="B190" t="str">
            <v>NEWPRODUCT_3563055</v>
          </cell>
          <cell r="C190">
            <v>10</v>
          </cell>
          <cell r="D190">
            <v>1</v>
          </cell>
          <cell r="E190">
            <v>610</v>
          </cell>
        </row>
        <row r="191">
          <cell r="B191" t="str">
            <v>NEWPRODUCT_3566451</v>
          </cell>
          <cell r="C191">
            <v>10</v>
          </cell>
          <cell r="D191">
            <v>1</v>
          </cell>
          <cell r="E191">
            <v>859</v>
          </cell>
        </row>
        <row r="192">
          <cell r="B192" t="str">
            <v>NEWPRODUCT_3572313</v>
          </cell>
          <cell r="C192">
            <v>10</v>
          </cell>
          <cell r="D192">
            <v>1</v>
          </cell>
          <cell r="E192">
            <v>560</v>
          </cell>
        </row>
        <row r="193">
          <cell r="B193" t="str">
            <v>NEWPRODUCT_3573008</v>
          </cell>
          <cell r="C193">
            <v>10</v>
          </cell>
          <cell r="D193">
            <v>1</v>
          </cell>
          <cell r="E193">
            <v>576</v>
          </cell>
        </row>
        <row r="194">
          <cell r="B194" t="str">
            <v>NEWPRODUCT_3573009</v>
          </cell>
          <cell r="C194">
            <v>10</v>
          </cell>
          <cell r="D194">
            <v>1</v>
          </cell>
          <cell r="E194">
            <v>719</v>
          </cell>
        </row>
        <row r="195">
          <cell r="B195" t="str">
            <v>NEWPRODUCT_3573015</v>
          </cell>
          <cell r="C195">
            <v>10</v>
          </cell>
          <cell r="D195">
            <v>1</v>
          </cell>
          <cell r="E195">
            <v>447</v>
          </cell>
        </row>
        <row r="196">
          <cell r="B196" t="str">
            <v>NEWPRODUCT_3574007</v>
          </cell>
          <cell r="C196">
            <v>10</v>
          </cell>
          <cell r="D196">
            <v>1</v>
          </cell>
          <cell r="E196">
            <v>714</v>
          </cell>
        </row>
        <row r="197">
          <cell r="B197" t="str">
            <v>NEWPRODUCT_3581315</v>
          </cell>
          <cell r="C197">
            <v>10</v>
          </cell>
          <cell r="D197">
            <v>1</v>
          </cell>
          <cell r="E197">
            <v>882</v>
          </cell>
        </row>
        <row r="198">
          <cell r="B198" t="str">
            <v>NEWPRODUCT_3583833</v>
          </cell>
          <cell r="C198">
            <v>10</v>
          </cell>
          <cell r="D198">
            <v>1</v>
          </cell>
          <cell r="E198">
            <v>867</v>
          </cell>
        </row>
        <row r="199">
          <cell r="B199" t="str">
            <v>NEWPRODUCT_3585625</v>
          </cell>
          <cell r="C199">
            <v>10</v>
          </cell>
          <cell r="D199">
            <v>1</v>
          </cell>
          <cell r="E199">
            <v>807</v>
          </cell>
        </row>
        <row r="200">
          <cell r="B200" t="str">
            <v>NEWPRODUCT_3590422</v>
          </cell>
          <cell r="C200">
            <v>10</v>
          </cell>
          <cell r="D200">
            <v>1</v>
          </cell>
          <cell r="E200">
            <v>771</v>
          </cell>
        </row>
        <row r="201">
          <cell r="B201" t="str">
            <v>NEWPRODUCT_3599617</v>
          </cell>
          <cell r="C201">
            <v>10</v>
          </cell>
          <cell r="D201">
            <v>1</v>
          </cell>
          <cell r="E201">
            <v>716</v>
          </cell>
        </row>
        <row r="202">
          <cell r="B202" t="str">
            <v>NEWPRODUCT_3600563</v>
          </cell>
          <cell r="C202">
            <v>10</v>
          </cell>
          <cell r="D202">
            <v>1</v>
          </cell>
          <cell r="E202">
            <v>674</v>
          </cell>
        </row>
        <row r="203">
          <cell r="B203" t="str">
            <v>NEWPRODUCT_3601731</v>
          </cell>
          <cell r="C203">
            <v>10</v>
          </cell>
          <cell r="D203">
            <v>1</v>
          </cell>
          <cell r="E203">
            <v>878</v>
          </cell>
        </row>
        <row r="204">
          <cell r="B204" t="str">
            <v>NEWPRODUCT_3602835</v>
          </cell>
          <cell r="C204">
            <v>10</v>
          </cell>
          <cell r="D204">
            <v>1</v>
          </cell>
          <cell r="E204">
            <v>728</v>
          </cell>
        </row>
        <row r="205">
          <cell r="B205" t="str">
            <v>NEWPRODUCT_3604032</v>
          </cell>
          <cell r="C205">
            <v>10</v>
          </cell>
          <cell r="D205">
            <v>1</v>
          </cell>
          <cell r="E205">
            <v>480</v>
          </cell>
        </row>
        <row r="206">
          <cell r="B206" t="str">
            <v>NEWPRODUCT_3606991</v>
          </cell>
          <cell r="C206">
            <v>10</v>
          </cell>
          <cell r="D206">
            <v>1</v>
          </cell>
          <cell r="E206">
            <v>877</v>
          </cell>
        </row>
        <row r="207">
          <cell r="B207" t="str">
            <v>NEWPRODUCT_3608388</v>
          </cell>
          <cell r="C207">
            <v>10</v>
          </cell>
          <cell r="D207">
            <v>1</v>
          </cell>
          <cell r="E207">
            <v>690</v>
          </cell>
        </row>
        <row r="208">
          <cell r="B208" t="str">
            <v>NEWPRODUCT_3619456</v>
          </cell>
          <cell r="C208">
            <v>10</v>
          </cell>
          <cell r="D208">
            <v>1</v>
          </cell>
          <cell r="E208">
            <v>561</v>
          </cell>
        </row>
        <row r="209">
          <cell r="B209" t="str">
            <v>NEWPRODUCT_3619472</v>
          </cell>
          <cell r="C209">
            <v>10</v>
          </cell>
          <cell r="D209">
            <v>1</v>
          </cell>
          <cell r="E209">
            <v>541</v>
          </cell>
        </row>
        <row r="210">
          <cell r="B210" t="str">
            <v>NEWPRODUCT_3620962</v>
          </cell>
          <cell r="C210">
            <v>10</v>
          </cell>
          <cell r="D210">
            <v>1</v>
          </cell>
          <cell r="E210">
            <v>770</v>
          </cell>
        </row>
        <row r="211">
          <cell r="B211" t="str">
            <v>NEWPRODUCT_3627836</v>
          </cell>
          <cell r="C211">
            <v>10</v>
          </cell>
          <cell r="D211">
            <v>1</v>
          </cell>
          <cell r="E211">
            <v>564</v>
          </cell>
        </row>
        <row r="212">
          <cell r="B212" t="str">
            <v>NEWPRODUCT_3631533</v>
          </cell>
          <cell r="C212">
            <v>10</v>
          </cell>
          <cell r="D212">
            <v>1</v>
          </cell>
          <cell r="E212">
            <v>647</v>
          </cell>
        </row>
        <row r="213">
          <cell r="B213" t="str">
            <v>NEWPRODUCT_3633153</v>
          </cell>
          <cell r="C213">
            <v>10</v>
          </cell>
          <cell r="D213">
            <v>1</v>
          </cell>
          <cell r="E213">
            <v>526</v>
          </cell>
        </row>
        <row r="214">
          <cell r="B214" t="str">
            <v>NEWPRODUCT_3638562</v>
          </cell>
          <cell r="C214">
            <v>10</v>
          </cell>
          <cell r="D214">
            <v>1</v>
          </cell>
          <cell r="E214">
            <v>543</v>
          </cell>
        </row>
        <row r="215">
          <cell r="B215" t="str">
            <v>NEWPRODUCT_3638666</v>
          </cell>
          <cell r="C215">
            <v>10</v>
          </cell>
          <cell r="D215">
            <v>1</v>
          </cell>
          <cell r="E215">
            <v>662</v>
          </cell>
        </row>
        <row r="216">
          <cell r="B216" t="str">
            <v>NEWPRODUCT_3641340</v>
          </cell>
          <cell r="C216">
            <v>10</v>
          </cell>
          <cell r="D216">
            <v>1</v>
          </cell>
          <cell r="E216">
            <v>443</v>
          </cell>
        </row>
        <row r="217">
          <cell r="B217" t="str">
            <v>NEWPRODUCT_3643814</v>
          </cell>
          <cell r="C217">
            <v>10</v>
          </cell>
          <cell r="D217">
            <v>1</v>
          </cell>
          <cell r="E217">
            <v>603</v>
          </cell>
        </row>
        <row r="218">
          <cell r="B218" t="str">
            <v>NEWPRODUCT_3644074</v>
          </cell>
          <cell r="C218">
            <v>10</v>
          </cell>
          <cell r="D218">
            <v>1</v>
          </cell>
          <cell r="E218">
            <v>748</v>
          </cell>
        </row>
        <row r="219">
          <cell r="B219" t="str">
            <v>NEWPRODUCT_3650493</v>
          </cell>
          <cell r="C219">
            <v>10</v>
          </cell>
          <cell r="D219">
            <v>1</v>
          </cell>
          <cell r="E219">
            <v>664</v>
          </cell>
        </row>
        <row r="220">
          <cell r="B220" t="str">
            <v>NEWPRODUCT_3661552</v>
          </cell>
          <cell r="C220">
            <v>10</v>
          </cell>
          <cell r="D220">
            <v>1</v>
          </cell>
          <cell r="E220">
            <v>780</v>
          </cell>
        </row>
        <row r="221">
          <cell r="B221" t="str">
            <v>NEWPRODUCT_3665123</v>
          </cell>
          <cell r="C221">
            <v>10</v>
          </cell>
          <cell r="D221">
            <v>1</v>
          </cell>
          <cell r="E221">
            <v>486</v>
          </cell>
        </row>
        <row r="222">
          <cell r="B222" t="str">
            <v>NEWPRODUCT_3761906</v>
          </cell>
          <cell r="C222">
            <v>10</v>
          </cell>
          <cell r="D222">
            <v>1</v>
          </cell>
          <cell r="E222">
            <v>542</v>
          </cell>
        </row>
        <row r="223">
          <cell r="B223" t="str">
            <v>NEWPRODUCT_3769498</v>
          </cell>
          <cell r="C223">
            <v>10</v>
          </cell>
          <cell r="D223">
            <v>1</v>
          </cell>
          <cell r="E223">
            <v>547</v>
          </cell>
        </row>
        <row r="224">
          <cell r="B224" t="str">
            <v>NEWPRODUCT_3774098</v>
          </cell>
          <cell r="C224">
            <v>10</v>
          </cell>
          <cell r="D224">
            <v>1</v>
          </cell>
          <cell r="E224">
            <v>842</v>
          </cell>
        </row>
        <row r="225">
          <cell r="B225" t="str">
            <v>NEWPRODUCT_3788884</v>
          </cell>
          <cell r="C225">
            <v>10</v>
          </cell>
          <cell r="D225">
            <v>1</v>
          </cell>
          <cell r="E225">
            <v>836</v>
          </cell>
        </row>
        <row r="226">
          <cell r="B226" t="str">
            <v>NEWPRODUCT_3792431</v>
          </cell>
          <cell r="C226">
            <v>10</v>
          </cell>
          <cell r="D226">
            <v>1</v>
          </cell>
          <cell r="E226">
            <v>511</v>
          </cell>
        </row>
        <row r="227">
          <cell r="B227" t="str">
            <v>NEWPRODUCT_3792432</v>
          </cell>
          <cell r="C227">
            <v>10</v>
          </cell>
          <cell r="D227">
            <v>1</v>
          </cell>
          <cell r="E227">
            <v>722</v>
          </cell>
        </row>
        <row r="228">
          <cell r="B228" t="str">
            <v>NEWPRODUCT_3796284</v>
          </cell>
          <cell r="C228">
            <v>10</v>
          </cell>
          <cell r="D228">
            <v>1</v>
          </cell>
          <cell r="E228">
            <v>463</v>
          </cell>
        </row>
        <row r="229">
          <cell r="B229" t="str">
            <v>NEWPRODUCT_3807145</v>
          </cell>
          <cell r="C229">
            <v>10</v>
          </cell>
          <cell r="D229">
            <v>1</v>
          </cell>
          <cell r="E229">
            <v>639</v>
          </cell>
        </row>
        <row r="230">
          <cell r="B230" t="str">
            <v>NEWPRODUCT_3807173</v>
          </cell>
          <cell r="C230">
            <v>10</v>
          </cell>
          <cell r="D230">
            <v>1</v>
          </cell>
          <cell r="E230">
            <v>519</v>
          </cell>
        </row>
        <row r="231">
          <cell r="B231" t="str">
            <v>NEWPRODUCT_3809673</v>
          </cell>
          <cell r="C231">
            <v>10</v>
          </cell>
          <cell r="D231">
            <v>1</v>
          </cell>
          <cell r="E231">
            <v>498</v>
          </cell>
        </row>
        <row r="232">
          <cell r="B232" t="str">
            <v>NEWPRODUCT_3811382</v>
          </cell>
          <cell r="C232">
            <v>10</v>
          </cell>
          <cell r="D232">
            <v>1</v>
          </cell>
          <cell r="E232">
            <v>706</v>
          </cell>
        </row>
        <row r="233">
          <cell r="B233" t="str">
            <v>NEWPRODUCT_3811391</v>
          </cell>
          <cell r="C233">
            <v>10</v>
          </cell>
          <cell r="D233">
            <v>1</v>
          </cell>
          <cell r="E233">
            <v>721</v>
          </cell>
        </row>
        <row r="234">
          <cell r="B234" t="str">
            <v>NEWPRODUCT_3811821</v>
          </cell>
          <cell r="C234">
            <v>10</v>
          </cell>
          <cell r="D234">
            <v>1</v>
          </cell>
          <cell r="E234">
            <v>707</v>
          </cell>
        </row>
        <row r="235">
          <cell r="B235" t="str">
            <v>NEWPRODUCT_3812465</v>
          </cell>
          <cell r="C235">
            <v>10</v>
          </cell>
          <cell r="D235">
            <v>1</v>
          </cell>
          <cell r="E235">
            <v>681</v>
          </cell>
        </row>
        <row r="236">
          <cell r="B236" t="str">
            <v>NEWPRODUCT_3814285</v>
          </cell>
          <cell r="C236">
            <v>10</v>
          </cell>
          <cell r="D236">
            <v>1</v>
          </cell>
          <cell r="E236">
            <v>841</v>
          </cell>
        </row>
        <row r="237">
          <cell r="B237" t="str">
            <v>NEWPRODUCT_3814332</v>
          </cell>
          <cell r="C237">
            <v>10</v>
          </cell>
          <cell r="D237">
            <v>1</v>
          </cell>
          <cell r="E237">
            <v>796</v>
          </cell>
        </row>
        <row r="238">
          <cell r="B238" t="str">
            <v>NEWPRODUCT_3814664</v>
          </cell>
          <cell r="C238">
            <v>10</v>
          </cell>
          <cell r="D238">
            <v>1</v>
          </cell>
          <cell r="E238">
            <v>901</v>
          </cell>
        </row>
        <row r="239">
          <cell r="B239" t="str">
            <v>NEWPRODUCT_3818175</v>
          </cell>
          <cell r="C239">
            <v>10</v>
          </cell>
          <cell r="D239">
            <v>1</v>
          </cell>
          <cell r="E239">
            <v>646</v>
          </cell>
        </row>
        <row r="240">
          <cell r="B240" t="str">
            <v>ALIETTE WP80 10X1KG BAG IN</v>
          </cell>
          <cell r="C240">
            <v>1000</v>
          </cell>
          <cell r="D240">
            <v>10</v>
          </cell>
          <cell r="E240">
            <v>31</v>
          </cell>
        </row>
        <row r="241">
          <cell r="B241" t="str">
            <v>ALIETTE WP80 40X100GR BAG IN</v>
          </cell>
          <cell r="C241">
            <v>100</v>
          </cell>
          <cell r="D241">
            <v>40</v>
          </cell>
          <cell r="E241">
            <v>35</v>
          </cell>
        </row>
        <row r="242">
          <cell r="B242" t="str">
            <v>ALIETTE WP80 20X250GR BAG IN</v>
          </cell>
          <cell r="C242">
            <v>250</v>
          </cell>
          <cell r="D242">
            <v>20</v>
          </cell>
          <cell r="E242">
            <v>33</v>
          </cell>
        </row>
        <row r="243">
          <cell r="B243" t="str">
            <v>ALIETTE WP80 20X500GR BAG IN</v>
          </cell>
          <cell r="C243">
            <v>500</v>
          </cell>
          <cell r="D243">
            <v>20</v>
          </cell>
          <cell r="E243">
            <v>34</v>
          </cell>
        </row>
        <row r="244">
          <cell r="B244" t="str">
            <v>ANTRACOL WP 70 20X500GR BAG IN</v>
          </cell>
          <cell r="C244">
            <v>500</v>
          </cell>
          <cell r="D244">
            <v>20</v>
          </cell>
          <cell r="E244">
            <v>47</v>
          </cell>
        </row>
        <row r="245">
          <cell r="B245" t="str">
            <v>ATLANTIS KL3 6 15X160GR BOT IN</v>
          </cell>
          <cell r="C245">
            <v>160</v>
          </cell>
          <cell r="D245">
            <v>15</v>
          </cell>
          <cell r="E245">
            <v>103</v>
          </cell>
        </row>
        <row r="246">
          <cell r="B246" t="str">
            <v>DECIS EC101-2 10X1L BOT IN</v>
          </cell>
          <cell r="C246">
            <v>1000</v>
          </cell>
          <cell r="D246">
            <v>10</v>
          </cell>
          <cell r="E246">
            <v>926</v>
          </cell>
        </row>
        <row r="247">
          <cell r="B247" t="str">
            <v>DECIS EC101-2 40X250ML BOT IN</v>
          </cell>
          <cell r="C247">
            <v>250</v>
          </cell>
          <cell r="D247">
            <v>40</v>
          </cell>
          <cell r="E247">
            <v>925</v>
          </cell>
        </row>
        <row r="248">
          <cell r="B248" t="str">
            <v>DECIS EC 28 10X1L BOT IN</v>
          </cell>
          <cell r="C248">
            <v>1000</v>
          </cell>
          <cell r="D248">
            <v>10</v>
          </cell>
          <cell r="E248">
            <v>124</v>
          </cell>
        </row>
        <row r="249">
          <cell r="B249" t="str">
            <v>DECIS EC 28 50X100ML BOT IN</v>
          </cell>
          <cell r="C249">
            <v>100</v>
          </cell>
          <cell r="D249">
            <v>50</v>
          </cell>
          <cell r="E249">
            <v>928</v>
          </cell>
        </row>
        <row r="250">
          <cell r="B250" t="str">
            <v>DECIS EC 28 40X250ML BOT IN</v>
          </cell>
          <cell r="C250">
            <v>250</v>
          </cell>
          <cell r="D250">
            <v>40</v>
          </cell>
          <cell r="E250">
            <v>126</v>
          </cell>
        </row>
        <row r="251">
          <cell r="B251" t="str">
            <v>DECIS EC 28 20X500ML BOT IN</v>
          </cell>
          <cell r="C251">
            <v>500</v>
          </cell>
          <cell r="D251">
            <v>20</v>
          </cell>
          <cell r="E251">
            <v>125</v>
          </cell>
        </row>
        <row r="252">
          <cell r="B252" t="str">
            <v>GAUCHO FS600 2X(5X1L) BOT IN</v>
          </cell>
          <cell r="C252">
            <v>1000</v>
          </cell>
          <cell r="D252">
            <v>10</v>
          </cell>
          <cell r="E252">
            <v>178</v>
          </cell>
        </row>
        <row r="253">
          <cell r="B253" t="str">
            <v>GAUCHO FS600 2X5L BOT IN</v>
          </cell>
          <cell r="C253">
            <v>5000</v>
          </cell>
          <cell r="D253">
            <v>2</v>
          </cell>
          <cell r="E253">
            <v>180</v>
          </cell>
        </row>
        <row r="254">
          <cell r="B254" t="str">
            <v>KINGFOG UL10 12X1L BOT IN</v>
          </cell>
          <cell r="C254">
            <v>1000</v>
          </cell>
          <cell r="D254">
            <v>12</v>
          </cell>
          <cell r="E254">
            <v>415</v>
          </cell>
        </row>
        <row r="255">
          <cell r="B255" t="str">
            <v>NEWPRODUCT_3824872</v>
          </cell>
          <cell r="C255">
            <v>10</v>
          </cell>
          <cell r="D255">
            <v>1</v>
          </cell>
          <cell r="E255">
            <v>738</v>
          </cell>
        </row>
        <row r="256">
          <cell r="B256" t="str">
            <v>PLANOFIX SL4 5 50X100ML BOT IN</v>
          </cell>
          <cell r="C256">
            <v>100</v>
          </cell>
          <cell r="D256">
            <v>50</v>
          </cell>
          <cell r="E256">
            <v>307</v>
          </cell>
        </row>
        <row r="257">
          <cell r="B257" t="str">
            <v>PLANOFIX SL45 10X1L BOT IN</v>
          </cell>
          <cell r="C257">
            <v>1000</v>
          </cell>
          <cell r="D257">
            <v>10</v>
          </cell>
          <cell r="E257">
            <v>308</v>
          </cell>
        </row>
        <row r="258">
          <cell r="B258" t="str">
            <v>PLANOFIX SL4 5 40X250ML BOT IN</v>
          </cell>
          <cell r="C258">
            <v>250</v>
          </cell>
          <cell r="D258">
            <v>40</v>
          </cell>
          <cell r="E258">
            <v>306</v>
          </cell>
        </row>
        <row r="259">
          <cell r="B259" t="str">
            <v>PLANOFIX SL4 5 20X500ML BOT IN</v>
          </cell>
          <cell r="C259">
            <v>500</v>
          </cell>
          <cell r="D259">
            <v>20</v>
          </cell>
          <cell r="E259">
            <v>305</v>
          </cell>
        </row>
        <row r="260">
          <cell r="B260" t="str">
            <v>RAFT EC60 10X1L BOT IN</v>
          </cell>
          <cell r="C260">
            <v>1000</v>
          </cell>
          <cell r="D260">
            <v>10</v>
          </cell>
          <cell r="E260">
            <v>313</v>
          </cell>
        </row>
        <row r="261">
          <cell r="B261" t="str">
            <v>RAFT EC60 40X250ML BOT IN</v>
          </cell>
          <cell r="C261">
            <v>250</v>
          </cell>
          <cell r="D261">
            <v>40</v>
          </cell>
          <cell r="E261">
            <v>315</v>
          </cell>
        </row>
        <row r="262">
          <cell r="B262" t="str">
            <v>RAFT EC60 20X500ML BOT IN</v>
          </cell>
          <cell r="C262">
            <v>500</v>
          </cell>
          <cell r="D262">
            <v>20</v>
          </cell>
          <cell r="E262">
            <v>314</v>
          </cell>
        </row>
        <row r="263">
          <cell r="B263" t="str">
            <v>NEWPRODUCT_3825353</v>
          </cell>
          <cell r="C263">
            <v>10</v>
          </cell>
          <cell r="D263">
            <v>1</v>
          </cell>
          <cell r="E263">
            <v>611</v>
          </cell>
        </row>
        <row r="264">
          <cell r="B264" t="str">
            <v>REGENT GR0 3 1X25KG DRM IN</v>
          </cell>
          <cell r="C264">
            <v>25000</v>
          </cell>
          <cell r="D264">
            <v>1</v>
          </cell>
          <cell r="E264">
            <v>334</v>
          </cell>
        </row>
        <row r="265">
          <cell r="B265" t="str">
            <v>SENCOR WP70 60X100GR BAG IN</v>
          </cell>
          <cell r="C265">
            <v>100</v>
          </cell>
          <cell r="D265">
            <v>60</v>
          </cell>
          <cell r="E265">
            <v>353</v>
          </cell>
        </row>
        <row r="266">
          <cell r="B266" t="str">
            <v>SOLFAC WP10 1X5KG BOT IN</v>
          </cell>
          <cell r="C266">
            <v>5000</v>
          </cell>
          <cell r="D266">
            <v>1</v>
          </cell>
          <cell r="E266">
            <v>432</v>
          </cell>
        </row>
        <row r="267">
          <cell r="B267" t="str">
            <v>RESPONSAR SC25 10X1L BOT IN</v>
          </cell>
          <cell r="C267">
            <v>1000</v>
          </cell>
          <cell r="D267">
            <v>10</v>
          </cell>
          <cell r="E267">
            <v>427</v>
          </cell>
        </row>
        <row r="268">
          <cell r="B268" t="str">
            <v>SPINTOR SC495 20X75ML BOT IN</v>
          </cell>
          <cell r="C268">
            <v>75</v>
          </cell>
          <cell r="D268">
            <v>20</v>
          </cell>
          <cell r="E268">
            <v>373</v>
          </cell>
        </row>
        <row r="269">
          <cell r="B269" t="str">
            <v>NEWPRODUCT_3826605</v>
          </cell>
          <cell r="C269">
            <v>10</v>
          </cell>
          <cell r="D269">
            <v>1</v>
          </cell>
          <cell r="E269">
            <v>563</v>
          </cell>
        </row>
        <row r="270">
          <cell r="B270" t="str">
            <v>NEWPRODUCT_3828209</v>
          </cell>
          <cell r="C270">
            <v>10</v>
          </cell>
          <cell r="D270">
            <v>1</v>
          </cell>
          <cell r="E270">
            <v>764</v>
          </cell>
        </row>
        <row r="271">
          <cell r="B271" t="str">
            <v>NEWPRODUCT_3829672</v>
          </cell>
          <cell r="C271">
            <v>10</v>
          </cell>
          <cell r="D271">
            <v>1</v>
          </cell>
          <cell r="E271">
            <v>520</v>
          </cell>
        </row>
        <row r="272">
          <cell r="B272" t="str">
            <v>NEWPRODUCT_3830486</v>
          </cell>
          <cell r="C272">
            <v>10</v>
          </cell>
          <cell r="D272">
            <v>1</v>
          </cell>
          <cell r="E272">
            <v>890</v>
          </cell>
        </row>
        <row r="273">
          <cell r="B273" t="str">
            <v>NEWPRODUCT_3830970</v>
          </cell>
          <cell r="C273">
            <v>10</v>
          </cell>
          <cell r="D273">
            <v>1</v>
          </cell>
          <cell r="E273">
            <v>479</v>
          </cell>
        </row>
        <row r="274">
          <cell r="B274" t="str">
            <v>NEWPRODUCT_3831146</v>
          </cell>
          <cell r="C274">
            <v>10</v>
          </cell>
          <cell r="D274">
            <v>1</v>
          </cell>
          <cell r="E274">
            <v>783</v>
          </cell>
        </row>
        <row r="275">
          <cell r="B275" t="str">
            <v>NEWPRODUCT_3873881</v>
          </cell>
          <cell r="C275">
            <v>10</v>
          </cell>
          <cell r="D275">
            <v>1</v>
          </cell>
          <cell r="E275">
            <v>635</v>
          </cell>
        </row>
        <row r="276">
          <cell r="B276" t="str">
            <v>NEWPRODUCT_3879484</v>
          </cell>
          <cell r="C276">
            <v>10</v>
          </cell>
          <cell r="D276">
            <v>1</v>
          </cell>
          <cell r="E276">
            <v>512</v>
          </cell>
        </row>
        <row r="277">
          <cell r="B277" t="str">
            <v>NEWPRODUCT_3886186</v>
          </cell>
          <cell r="C277">
            <v>10</v>
          </cell>
          <cell r="D277">
            <v>1</v>
          </cell>
          <cell r="E277">
            <v>708</v>
          </cell>
        </row>
        <row r="278">
          <cell r="B278" t="str">
            <v>NEWPRODUCT_3886225</v>
          </cell>
          <cell r="C278">
            <v>10</v>
          </cell>
          <cell r="D278">
            <v>1</v>
          </cell>
          <cell r="E278">
            <v>727</v>
          </cell>
        </row>
        <row r="279">
          <cell r="B279" t="str">
            <v>NEWPRODUCT_3886787</v>
          </cell>
          <cell r="C279">
            <v>10</v>
          </cell>
          <cell r="D279">
            <v>1</v>
          </cell>
          <cell r="E279">
            <v>650</v>
          </cell>
        </row>
        <row r="280">
          <cell r="B280" t="str">
            <v>NEWPRODUCT_3887003</v>
          </cell>
          <cell r="C280">
            <v>10</v>
          </cell>
          <cell r="D280">
            <v>1</v>
          </cell>
          <cell r="E280">
            <v>762</v>
          </cell>
        </row>
        <row r="281">
          <cell r="B281" t="str">
            <v>NEWPRODUCT_3887509</v>
          </cell>
          <cell r="C281">
            <v>10</v>
          </cell>
          <cell r="D281">
            <v>1</v>
          </cell>
          <cell r="E281">
            <v>500</v>
          </cell>
        </row>
        <row r="282">
          <cell r="B282" t="str">
            <v>NEWPRODUCT_3893744</v>
          </cell>
          <cell r="C282">
            <v>10</v>
          </cell>
          <cell r="D282">
            <v>1</v>
          </cell>
          <cell r="E282">
            <v>810</v>
          </cell>
        </row>
        <row r="283">
          <cell r="B283" t="str">
            <v>NEWPRODUCT_3893818</v>
          </cell>
          <cell r="C283">
            <v>10</v>
          </cell>
          <cell r="D283">
            <v>1</v>
          </cell>
          <cell r="E283">
            <v>834</v>
          </cell>
        </row>
        <row r="284">
          <cell r="B284" t="str">
            <v>NEWPRODUCT_3897231</v>
          </cell>
          <cell r="C284">
            <v>10</v>
          </cell>
          <cell r="D284">
            <v>1</v>
          </cell>
          <cell r="E284">
            <v>833</v>
          </cell>
        </row>
        <row r="285">
          <cell r="B285" t="str">
            <v>NEWPRODUCT_3898324</v>
          </cell>
          <cell r="C285">
            <v>10</v>
          </cell>
          <cell r="D285">
            <v>1</v>
          </cell>
          <cell r="E285">
            <v>508</v>
          </cell>
        </row>
        <row r="286">
          <cell r="B286" t="str">
            <v>NEWPRODUCT_3899498</v>
          </cell>
          <cell r="C286">
            <v>10</v>
          </cell>
          <cell r="D286">
            <v>1</v>
          </cell>
          <cell r="E286">
            <v>811</v>
          </cell>
        </row>
        <row r="287">
          <cell r="B287" t="str">
            <v>NEWPRODUCT_3899880</v>
          </cell>
          <cell r="C287">
            <v>10</v>
          </cell>
          <cell r="D287">
            <v>1</v>
          </cell>
          <cell r="E287">
            <v>772</v>
          </cell>
        </row>
        <row r="288">
          <cell r="B288" t="str">
            <v>NEWPRODUCT_3901990</v>
          </cell>
          <cell r="C288">
            <v>10</v>
          </cell>
          <cell r="D288">
            <v>1</v>
          </cell>
          <cell r="E288">
            <v>535</v>
          </cell>
        </row>
        <row r="289">
          <cell r="B289" t="str">
            <v>NEWPRODUCT_3902111</v>
          </cell>
          <cell r="C289">
            <v>10</v>
          </cell>
          <cell r="D289">
            <v>1</v>
          </cell>
          <cell r="E289">
            <v>881</v>
          </cell>
        </row>
        <row r="290">
          <cell r="B290" t="str">
            <v>NEWPRODUCT_3902131</v>
          </cell>
          <cell r="C290">
            <v>10</v>
          </cell>
          <cell r="D290">
            <v>1</v>
          </cell>
          <cell r="E290">
            <v>454</v>
          </cell>
        </row>
        <row r="291">
          <cell r="B291" t="str">
            <v>NEWPRODUCT_3907610</v>
          </cell>
          <cell r="C291">
            <v>10</v>
          </cell>
          <cell r="D291">
            <v>1</v>
          </cell>
          <cell r="E291">
            <v>839</v>
          </cell>
        </row>
        <row r="292">
          <cell r="B292" t="str">
            <v>NEWPRODUCT_3907611</v>
          </cell>
          <cell r="C292">
            <v>10</v>
          </cell>
          <cell r="D292">
            <v>1</v>
          </cell>
          <cell r="E292">
            <v>812</v>
          </cell>
        </row>
        <row r="293">
          <cell r="B293" t="str">
            <v>NEWPRODUCT_3908074</v>
          </cell>
          <cell r="C293">
            <v>10</v>
          </cell>
          <cell r="D293">
            <v>1</v>
          </cell>
          <cell r="E293">
            <v>621</v>
          </cell>
        </row>
        <row r="294">
          <cell r="B294" t="str">
            <v>NEWPRODUCT_3908418</v>
          </cell>
          <cell r="C294">
            <v>10</v>
          </cell>
          <cell r="D294">
            <v>1</v>
          </cell>
          <cell r="E294">
            <v>574</v>
          </cell>
        </row>
        <row r="295">
          <cell r="B295" t="str">
            <v>NEWPRODUCT_3911447</v>
          </cell>
          <cell r="C295">
            <v>10</v>
          </cell>
          <cell r="D295">
            <v>1</v>
          </cell>
          <cell r="E295">
            <v>798</v>
          </cell>
        </row>
        <row r="296">
          <cell r="B296" t="str">
            <v>NEWPRODUCT_3911452</v>
          </cell>
          <cell r="C296">
            <v>10</v>
          </cell>
          <cell r="D296">
            <v>1</v>
          </cell>
          <cell r="E296">
            <v>538</v>
          </cell>
        </row>
        <row r="297">
          <cell r="B297" t="str">
            <v>NEWPRODUCT_3911576</v>
          </cell>
          <cell r="C297">
            <v>10</v>
          </cell>
          <cell r="D297">
            <v>1</v>
          </cell>
          <cell r="E297">
            <v>455</v>
          </cell>
        </row>
        <row r="298">
          <cell r="B298" t="str">
            <v>NEWPRODUCT_3912297</v>
          </cell>
          <cell r="C298">
            <v>10</v>
          </cell>
          <cell r="D298">
            <v>1</v>
          </cell>
          <cell r="E298">
            <v>816</v>
          </cell>
        </row>
        <row r="299">
          <cell r="B299" t="str">
            <v>NEWPRODUCT_3912298</v>
          </cell>
          <cell r="C299">
            <v>10</v>
          </cell>
          <cell r="D299">
            <v>1</v>
          </cell>
          <cell r="E299">
            <v>642</v>
          </cell>
        </row>
        <row r="300">
          <cell r="B300" t="str">
            <v>NEWPRODUCT_3912945</v>
          </cell>
          <cell r="C300">
            <v>10</v>
          </cell>
          <cell r="D300">
            <v>1</v>
          </cell>
          <cell r="E300">
            <v>889</v>
          </cell>
        </row>
        <row r="301">
          <cell r="B301" t="str">
            <v>NEWPRODUCT_3916714</v>
          </cell>
          <cell r="C301">
            <v>10</v>
          </cell>
          <cell r="D301">
            <v>1</v>
          </cell>
          <cell r="E301">
            <v>697</v>
          </cell>
        </row>
        <row r="302">
          <cell r="B302" t="str">
            <v>NEWPRODUCT_3916825</v>
          </cell>
          <cell r="C302">
            <v>10</v>
          </cell>
          <cell r="D302">
            <v>1</v>
          </cell>
          <cell r="E302">
            <v>692</v>
          </cell>
        </row>
        <row r="303">
          <cell r="B303" t="str">
            <v>NEWPRODUCT_3916852</v>
          </cell>
          <cell r="C303">
            <v>10</v>
          </cell>
          <cell r="D303">
            <v>1</v>
          </cell>
          <cell r="E303">
            <v>694</v>
          </cell>
        </row>
        <row r="304">
          <cell r="B304" t="str">
            <v>NEWPRODUCT_3917669</v>
          </cell>
          <cell r="C304">
            <v>10</v>
          </cell>
          <cell r="D304">
            <v>1</v>
          </cell>
          <cell r="E304">
            <v>709</v>
          </cell>
        </row>
        <row r="305">
          <cell r="B305" t="str">
            <v>NEWPRODUCT_3927136</v>
          </cell>
          <cell r="C305">
            <v>10</v>
          </cell>
          <cell r="D305">
            <v>1</v>
          </cell>
          <cell r="E305">
            <v>460</v>
          </cell>
        </row>
        <row r="306">
          <cell r="B306" t="str">
            <v>NEWPRODUCT_3927159</v>
          </cell>
          <cell r="C306">
            <v>10</v>
          </cell>
          <cell r="D306">
            <v>1</v>
          </cell>
          <cell r="E306">
            <v>749</v>
          </cell>
        </row>
        <row r="307">
          <cell r="B307" t="str">
            <v>NEWPRODUCT_3927330</v>
          </cell>
          <cell r="C307">
            <v>10</v>
          </cell>
          <cell r="D307">
            <v>1</v>
          </cell>
          <cell r="E307">
            <v>438</v>
          </cell>
        </row>
        <row r="308">
          <cell r="B308" t="str">
            <v>NEWPRODUCT_3952308</v>
          </cell>
          <cell r="C308">
            <v>10</v>
          </cell>
          <cell r="D308">
            <v>1</v>
          </cell>
          <cell r="E308">
            <v>814</v>
          </cell>
        </row>
        <row r="309">
          <cell r="B309" t="str">
            <v>NEWPRODUCT_3954175</v>
          </cell>
          <cell r="C309">
            <v>10</v>
          </cell>
          <cell r="D309">
            <v>1</v>
          </cell>
          <cell r="E309">
            <v>475</v>
          </cell>
        </row>
        <row r="310">
          <cell r="B310" t="str">
            <v>NEWPRODUCT_3954192</v>
          </cell>
          <cell r="C310">
            <v>10</v>
          </cell>
          <cell r="D310">
            <v>1</v>
          </cell>
          <cell r="E310">
            <v>584</v>
          </cell>
        </row>
        <row r="311">
          <cell r="B311" t="str">
            <v>NEWPRODUCT_3954208</v>
          </cell>
          <cell r="C311">
            <v>10</v>
          </cell>
          <cell r="D311">
            <v>1</v>
          </cell>
          <cell r="E311">
            <v>525</v>
          </cell>
        </row>
        <row r="312">
          <cell r="B312" t="str">
            <v>NEWPRODUCT_3954215</v>
          </cell>
          <cell r="C312">
            <v>10</v>
          </cell>
          <cell r="D312">
            <v>1</v>
          </cell>
          <cell r="E312">
            <v>491</v>
          </cell>
        </row>
        <row r="313">
          <cell r="B313" t="str">
            <v>NEWPRODUCT_3956614</v>
          </cell>
          <cell r="C313">
            <v>10</v>
          </cell>
          <cell r="D313">
            <v>1</v>
          </cell>
          <cell r="E313">
            <v>624</v>
          </cell>
        </row>
        <row r="314">
          <cell r="B314" t="str">
            <v>NEWPRODUCT_3963576</v>
          </cell>
          <cell r="C314">
            <v>10</v>
          </cell>
          <cell r="D314">
            <v>1</v>
          </cell>
          <cell r="E314">
            <v>602</v>
          </cell>
        </row>
        <row r="315">
          <cell r="B315" t="str">
            <v>NEWPRODUCT_3963593</v>
          </cell>
          <cell r="C315">
            <v>10</v>
          </cell>
          <cell r="D315">
            <v>1</v>
          </cell>
          <cell r="E315">
            <v>531</v>
          </cell>
        </row>
        <row r="316">
          <cell r="B316" t="str">
            <v>NEWPRODUCT_3966389</v>
          </cell>
          <cell r="C316">
            <v>10</v>
          </cell>
          <cell r="D316">
            <v>1</v>
          </cell>
          <cell r="E316">
            <v>598</v>
          </cell>
        </row>
        <row r="317">
          <cell r="B317" t="str">
            <v>NEWPRODUCT_3966596</v>
          </cell>
          <cell r="C317">
            <v>10</v>
          </cell>
          <cell r="D317">
            <v>1</v>
          </cell>
          <cell r="E317">
            <v>750</v>
          </cell>
        </row>
        <row r="318">
          <cell r="B318" t="str">
            <v>NEWPRODUCT_3966955</v>
          </cell>
          <cell r="C318">
            <v>10</v>
          </cell>
          <cell r="D318">
            <v>1</v>
          </cell>
          <cell r="E318">
            <v>763</v>
          </cell>
        </row>
        <row r="319">
          <cell r="B319" t="str">
            <v>NEWPRODUCT_3967106</v>
          </cell>
          <cell r="C319">
            <v>10</v>
          </cell>
          <cell r="D319">
            <v>1</v>
          </cell>
          <cell r="E319">
            <v>481</v>
          </cell>
        </row>
        <row r="320">
          <cell r="B320" t="str">
            <v>NEWPRODUCT_3967295</v>
          </cell>
          <cell r="C320">
            <v>10</v>
          </cell>
          <cell r="D320">
            <v>1</v>
          </cell>
          <cell r="E320">
            <v>439</v>
          </cell>
        </row>
        <row r="321">
          <cell r="B321" t="str">
            <v>NEWPRODUCT_3968438</v>
          </cell>
          <cell r="C321">
            <v>10</v>
          </cell>
          <cell r="D321">
            <v>1</v>
          </cell>
          <cell r="E321">
            <v>589</v>
          </cell>
        </row>
        <row r="322">
          <cell r="B322" t="str">
            <v>NEWPRODUCT_3974610</v>
          </cell>
          <cell r="C322">
            <v>10</v>
          </cell>
          <cell r="D322">
            <v>1</v>
          </cell>
          <cell r="E322">
            <v>435</v>
          </cell>
        </row>
        <row r="323">
          <cell r="B323" t="str">
            <v>NEWPRODUCT_3977091</v>
          </cell>
          <cell r="C323">
            <v>10</v>
          </cell>
          <cell r="D323">
            <v>1</v>
          </cell>
          <cell r="E323">
            <v>590</v>
          </cell>
        </row>
        <row r="324">
          <cell r="B324" t="str">
            <v>NEWPRODUCT_3993737</v>
          </cell>
          <cell r="C324">
            <v>10</v>
          </cell>
          <cell r="D324">
            <v>1</v>
          </cell>
          <cell r="E324">
            <v>645</v>
          </cell>
        </row>
        <row r="325">
          <cell r="B325" t="str">
            <v>NEWPRODUCT_3993798</v>
          </cell>
          <cell r="C325">
            <v>10</v>
          </cell>
          <cell r="D325">
            <v>1</v>
          </cell>
          <cell r="E325">
            <v>521</v>
          </cell>
        </row>
        <row r="326">
          <cell r="B326" t="str">
            <v>NEWPRODUCT_4006262</v>
          </cell>
          <cell r="C326">
            <v>10</v>
          </cell>
          <cell r="D326">
            <v>1</v>
          </cell>
          <cell r="E326">
            <v>472</v>
          </cell>
        </row>
        <row r="327">
          <cell r="B327" t="str">
            <v>NEWPRODUCT_4014887</v>
          </cell>
          <cell r="C327">
            <v>10</v>
          </cell>
          <cell r="D327">
            <v>1</v>
          </cell>
          <cell r="E327">
            <v>587</v>
          </cell>
        </row>
        <row r="328">
          <cell r="B328" t="str">
            <v>NEWPRODUCT_4025251</v>
          </cell>
          <cell r="C328">
            <v>10</v>
          </cell>
          <cell r="D328">
            <v>1</v>
          </cell>
          <cell r="E328">
            <v>637</v>
          </cell>
        </row>
        <row r="329">
          <cell r="B329" t="str">
            <v>NEWPRODUCT_4032703</v>
          </cell>
          <cell r="C329">
            <v>10</v>
          </cell>
          <cell r="D329">
            <v>1</v>
          </cell>
          <cell r="E329">
            <v>903</v>
          </cell>
        </row>
        <row r="330">
          <cell r="B330" t="str">
            <v>NEWPRODUCT_4042963</v>
          </cell>
          <cell r="C330">
            <v>10</v>
          </cell>
          <cell r="D330">
            <v>1</v>
          </cell>
          <cell r="E330">
            <v>601</v>
          </cell>
        </row>
        <row r="331">
          <cell r="B331" t="str">
            <v>NEWPRODUCT_4043066</v>
          </cell>
          <cell r="C331">
            <v>10</v>
          </cell>
          <cell r="D331">
            <v>1</v>
          </cell>
          <cell r="E331">
            <v>591</v>
          </cell>
        </row>
        <row r="332">
          <cell r="B332" t="str">
            <v>NEWPRODUCT_4044792</v>
          </cell>
          <cell r="C332">
            <v>10</v>
          </cell>
          <cell r="D332">
            <v>1</v>
          </cell>
          <cell r="E332">
            <v>731</v>
          </cell>
        </row>
        <row r="333">
          <cell r="B333" t="str">
            <v>NEWPRODUCT_4050674</v>
          </cell>
          <cell r="C333">
            <v>10</v>
          </cell>
          <cell r="D333">
            <v>1</v>
          </cell>
          <cell r="E333">
            <v>471</v>
          </cell>
        </row>
        <row r="334">
          <cell r="B334" t="str">
            <v>NEWPRODUCT_4051806</v>
          </cell>
          <cell r="C334">
            <v>10</v>
          </cell>
          <cell r="D334">
            <v>1</v>
          </cell>
          <cell r="E334">
            <v>676</v>
          </cell>
        </row>
        <row r="335">
          <cell r="B335" t="str">
            <v>NEWPRODUCT_4052189</v>
          </cell>
          <cell r="C335">
            <v>10</v>
          </cell>
          <cell r="D335">
            <v>1</v>
          </cell>
          <cell r="E335">
            <v>682</v>
          </cell>
        </row>
        <row r="336">
          <cell r="B336" t="str">
            <v>NEWPRODUCT_4053681</v>
          </cell>
          <cell r="C336">
            <v>10</v>
          </cell>
          <cell r="D336">
            <v>1</v>
          </cell>
          <cell r="E336">
            <v>743</v>
          </cell>
        </row>
        <row r="337">
          <cell r="B337" t="str">
            <v>NEWPRODUCT_4054707</v>
          </cell>
          <cell r="C337">
            <v>10</v>
          </cell>
          <cell r="D337">
            <v>1</v>
          </cell>
          <cell r="E337">
            <v>678</v>
          </cell>
        </row>
        <row r="338">
          <cell r="B338" t="str">
            <v>NEWPRODUCT_4061796</v>
          </cell>
          <cell r="C338">
            <v>10</v>
          </cell>
          <cell r="D338">
            <v>1</v>
          </cell>
          <cell r="E338">
            <v>444</v>
          </cell>
        </row>
        <row r="339">
          <cell r="B339" t="str">
            <v>NEWPRODUCT_4061797</v>
          </cell>
          <cell r="C339">
            <v>10</v>
          </cell>
          <cell r="D339">
            <v>1</v>
          </cell>
          <cell r="E339">
            <v>492</v>
          </cell>
        </row>
        <row r="340">
          <cell r="B340" t="str">
            <v>NEWPRODUCT_4062092</v>
          </cell>
          <cell r="C340">
            <v>10</v>
          </cell>
          <cell r="D340">
            <v>1</v>
          </cell>
          <cell r="E340">
            <v>723</v>
          </cell>
        </row>
        <row r="341">
          <cell r="B341" t="str">
            <v>NEWPRODUCT_4062718</v>
          </cell>
          <cell r="C341">
            <v>10</v>
          </cell>
          <cell r="D341">
            <v>1</v>
          </cell>
          <cell r="E341">
            <v>588</v>
          </cell>
        </row>
        <row r="342">
          <cell r="B342" t="str">
            <v>NEWPRODUCT_4062727</v>
          </cell>
          <cell r="C342">
            <v>10</v>
          </cell>
          <cell r="D342">
            <v>1</v>
          </cell>
          <cell r="E342">
            <v>477</v>
          </cell>
        </row>
        <row r="343">
          <cell r="B343" t="str">
            <v>NEWPRODUCT_4068015</v>
          </cell>
          <cell r="C343">
            <v>10</v>
          </cell>
          <cell r="D343">
            <v>1</v>
          </cell>
          <cell r="E343">
            <v>893</v>
          </cell>
        </row>
        <row r="344">
          <cell r="B344" t="str">
            <v>NEWPRODUCT_4068056</v>
          </cell>
          <cell r="C344">
            <v>10</v>
          </cell>
          <cell r="D344">
            <v>1</v>
          </cell>
          <cell r="E344">
            <v>693</v>
          </cell>
        </row>
        <row r="345">
          <cell r="B345" t="str">
            <v>NEWPRODUCT_4068083</v>
          </cell>
          <cell r="C345">
            <v>10</v>
          </cell>
          <cell r="D345">
            <v>1</v>
          </cell>
          <cell r="E345">
            <v>653</v>
          </cell>
        </row>
        <row r="346">
          <cell r="B346" t="str">
            <v>NEWPRODUCT_4079034</v>
          </cell>
          <cell r="C346">
            <v>10</v>
          </cell>
          <cell r="D346">
            <v>1</v>
          </cell>
          <cell r="E346">
            <v>995</v>
          </cell>
        </row>
        <row r="347">
          <cell r="B347" t="str">
            <v>NEWPRODUCT_4082314</v>
          </cell>
          <cell r="C347">
            <v>10</v>
          </cell>
          <cell r="D347">
            <v>1</v>
          </cell>
          <cell r="E347">
            <v>608</v>
          </cell>
        </row>
        <row r="348">
          <cell r="B348" t="str">
            <v>NEWPRODUCT_4087949</v>
          </cell>
          <cell r="C348">
            <v>10</v>
          </cell>
          <cell r="D348">
            <v>1</v>
          </cell>
          <cell r="E348">
            <v>840</v>
          </cell>
        </row>
        <row r="349">
          <cell r="B349" t="str">
            <v>NEWPRODUCT_4090835</v>
          </cell>
          <cell r="C349">
            <v>10</v>
          </cell>
          <cell r="D349">
            <v>1</v>
          </cell>
          <cell r="E349">
            <v>607</v>
          </cell>
        </row>
        <row r="350">
          <cell r="B350" t="str">
            <v>NEWPRODUCT_4097591</v>
          </cell>
          <cell r="C350">
            <v>10</v>
          </cell>
          <cell r="D350">
            <v>1</v>
          </cell>
          <cell r="E350">
            <v>578</v>
          </cell>
        </row>
        <row r="351">
          <cell r="B351" t="str">
            <v>NEWPRODUCT_4107525</v>
          </cell>
          <cell r="C351">
            <v>10</v>
          </cell>
          <cell r="D351">
            <v>1</v>
          </cell>
          <cell r="E351">
            <v>657</v>
          </cell>
        </row>
        <row r="352">
          <cell r="B352" t="str">
            <v>NEWPRODUCT_4108033</v>
          </cell>
          <cell r="C352">
            <v>10</v>
          </cell>
          <cell r="D352">
            <v>1</v>
          </cell>
          <cell r="E352">
            <v>671</v>
          </cell>
        </row>
        <row r="353">
          <cell r="B353" t="str">
            <v>NEWPRODUCT_4121656</v>
          </cell>
          <cell r="C353">
            <v>10</v>
          </cell>
          <cell r="D353">
            <v>1</v>
          </cell>
          <cell r="E353">
            <v>612</v>
          </cell>
        </row>
        <row r="354">
          <cell r="B354" t="str">
            <v>NEWPRODUCT_4126249</v>
          </cell>
          <cell r="C354">
            <v>10</v>
          </cell>
          <cell r="D354">
            <v>1</v>
          </cell>
          <cell r="E354">
            <v>465</v>
          </cell>
        </row>
        <row r="355">
          <cell r="B355" t="str">
            <v>NEWPRODUCT_4136038</v>
          </cell>
          <cell r="C355">
            <v>10</v>
          </cell>
          <cell r="D355">
            <v>1</v>
          </cell>
          <cell r="E355">
            <v>565</v>
          </cell>
        </row>
        <row r="356">
          <cell r="B356" t="str">
            <v>NEWPRODUCT_4136580</v>
          </cell>
          <cell r="C356">
            <v>10</v>
          </cell>
          <cell r="D356">
            <v>1</v>
          </cell>
          <cell r="E356">
            <v>567</v>
          </cell>
        </row>
        <row r="357">
          <cell r="B357" t="str">
            <v>NEWPRODUCT_4139244</v>
          </cell>
          <cell r="C357">
            <v>10</v>
          </cell>
          <cell r="D357">
            <v>1</v>
          </cell>
          <cell r="E357">
            <v>665</v>
          </cell>
        </row>
        <row r="358">
          <cell r="B358" t="str">
            <v>NEWPRODUCT_4139296</v>
          </cell>
          <cell r="C358">
            <v>10</v>
          </cell>
          <cell r="D358">
            <v>1</v>
          </cell>
          <cell r="E358">
            <v>725</v>
          </cell>
        </row>
        <row r="359">
          <cell r="B359" t="str">
            <v>NEWPRODUCT_4160954</v>
          </cell>
          <cell r="C359">
            <v>10</v>
          </cell>
          <cell r="D359">
            <v>1</v>
          </cell>
          <cell r="E359">
            <v>870</v>
          </cell>
        </row>
        <row r="360">
          <cell r="B360" t="str">
            <v>NEWPRODUCT_4161594</v>
          </cell>
          <cell r="C360">
            <v>10</v>
          </cell>
          <cell r="D360">
            <v>1</v>
          </cell>
          <cell r="E360">
            <v>581</v>
          </cell>
        </row>
        <row r="361">
          <cell r="B361" t="str">
            <v>NEWPRODUCT_4161597</v>
          </cell>
          <cell r="C361">
            <v>10</v>
          </cell>
          <cell r="D361">
            <v>1</v>
          </cell>
          <cell r="E361">
            <v>855</v>
          </cell>
        </row>
        <row r="362">
          <cell r="B362" t="str">
            <v>NEWPRODUCT_4161832</v>
          </cell>
          <cell r="C362">
            <v>10</v>
          </cell>
          <cell r="D362">
            <v>1</v>
          </cell>
          <cell r="E362">
            <v>892</v>
          </cell>
        </row>
        <row r="363">
          <cell r="B363" t="str">
            <v>NEWPRODUCT_4168107</v>
          </cell>
          <cell r="C363">
            <v>10</v>
          </cell>
          <cell r="D363">
            <v>1</v>
          </cell>
          <cell r="E363">
            <v>478</v>
          </cell>
        </row>
        <row r="364">
          <cell r="B364" t="str">
            <v>NEWPRODUCT_4168671</v>
          </cell>
          <cell r="C364">
            <v>10</v>
          </cell>
          <cell r="D364">
            <v>1</v>
          </cell>
          <cell r="E364">
            <v>677</v>
          </cell>
        </row>
        <row r="365">
          <cell r="B365" t="str">
            <v>NEWPRODUCT_4176036</v>
          </cell>
          <cell r="C365">
            <v>10</v>
          </cell>
          <cell r="D365">
            <v>1</v>
          </cell>
          <cell r="E365">
            <v>569</v>
          </cell>
        </row>
        <row r="366">
          <cell r="B366" t="str">
            <v>NEWPRODUCT_4176038</v>
          </cell>
          <cell r="C366">
            <v>10</v>
          </cell>
          <cell r="D366">
            <v>1</v>
          </cell>
          <cell r="E366">
            <v>528</v>
          </cell>
        </row>
        <row r="367">
          <cell r="B367" t="str">
            <v>NEWPRODUCT_4176230</v>
          </cell>
          <cell r="C367">
            <v>10</v>
          </cell>
          <cell r="D367">
            <v>1</v>
          </cell>
          <cell r="E367">
            <v>663</v>
          </cell>
        </row>
        <row r="368">
          <cell r="B368" t="str">
            <v>NEWPRODUCT_4176433</v>
          </cell>
          <cell r="C368">
            <v>10</v>
          </cell>
          <cell r="D368">
            <v>1</v>
          </cell>
          <cell r="E368">
            <v>592</v>
          </cell>
        </row>
        <row r="369">
          <cell r="B369" t="str">
            <v>NEWPRODUCT_4178939</v>
          </cell>
          <cell r="C369">
            <v>10</v>
          </cell>
          <cell r="D369">
            <v>1</v>
          </cell>
          <cell r="E369">
            <v>504</v>
          </cell>
        </row>
        <row r="370">
          <cell r="B370" t="str">
            <v>NEWPRODUCT_4179428</v>
          </cell>
          <cell r="C370">
            <v>10</v>
          </cell>
          <cell r="D370">
            <v>1</v>
          </cell>
          <cell r="E370">
            <v>497</v>
          </cell>
        </row>
        <row r="371">
          <cell r="B371" t="str">
            <v>NEWPRODUCT_4179451</v>
          </cell>
          <cell r="C371">
            <v>10</v>
          </cell>
          <cell r="D371">
            <v>1</v>
          </cell>
          <cell r="E371">
            <v>638</v>
          </cell>
        </row>
        <row r="372">
          <cell r="B372" t="str">
            <v>NEWPRODUCT_4183202</v>
          </cell>
          <cell r="C372">
            <v>10</v>
          </cell>
          <cell r="D372">
            <v>1</v>
          </cell>
          <cell r="E372">
            <v>910</v>
          </cell>
        </row>
        <row r="373">
          <cell r="B373" t="str">
            <v>NEWPRODUCT_4188862</v>
          </cell>
          <cell r="C373">
            <v>10</v>
          </cell>
          <cell r="D373">
            <v>1</v>
          </cell>
          <cell r="E373">
            <v>822</v>
          </cell>
        </row>
        <row r="374">
          <cell r="B374" t="str">
            <v>NEWPRODUCT_4189114</v>
          </cell>
          <cell r="C374">
            <v>10</v>
          </cell>
          <cell r="D374">
            <v>1</v>
          </cell>
          <cell r="E374">
            <v>654</v>
          </cell>
        </row>
        <row r="375">
          <cell r="B375" t="str">
            <v>NEWPRODUCT_4189119</v>
          </cell>
          <cell r="C375">
            <v>10</v>
          </cell>
          <cell r="D375">
            <v>1</v>
          </cell>
          <cell r="E375">
            <v>666</v>
          </cell>
        </row>
        <row r="376">
          <cell r="B376" t="str">
            <v>NEWPRODUCT_4191092</v>
          </cell>
          <cell r="C376">
            <v>10</v>
          </cell>
          <cell r="D376">
            <v>1</v>
          </cell>
          <cell r="E376">
            <v>656</v>
          </cell>
        </row>
        <row r="377">
          <cell r="B377" t="str">
            <v>NEWPRODUCT_4191954</v>
          </cell>
          <cell r="C377">
            <v>10</v>
          </cell>
          <cell r="D377">
            <v>1</v>
          </cell>
          <cell r="E377">
            <v>458</v>
          </cell>
        </row>
        <row r="378">
          <cell r="B378" t="str">
            <v>NEWPRODUCT_4198789</v>
          </cell>
          <cell r="C378">
            <v>10</v>
          </cell>
          <cell r="D378">
            <v>1</v>
          </cell>
          <cell r="E378">
            <v>628</v>
          </cell>
        </row>
        <row r="379">
          <cell r="B379" t="str">
            <v>NEWPRODUCT_4199208</v>
          </cell>
          <cell r="C379">
            <v>10</v>
          </cell>
          <cell r="D379">
            <v>1</v>
          </cell>
          <cell r="E379">
            <v>623</v>
          </cell>
        </row>
        <row r="380">
          <cell r="B380" t="str">
            <v>NEWPRODUCT_4199703</v>
          </cell>
          <cell r="C380">
            <v>10</v>
          </cell>
          <cell r="D380">
            <v>1</v>
          </cell>
          <cell r="E380">
            <v>789</v>
          </cell>
        </row>
        <row r="381">
          <cell r="B381" t="str">
            <v>NEWPRODUCT_4200955</v>
          </cell>
          <cell r="C381">
            <v>10</v>
          </cell>
          <cell r="D381">
            <v>1</v>
          </cell>
          <cell r="E381">
            <v>873</v>
          </cell>
        </row>
        <row r="382">
          <cell r="B382" t="str">
            <v>NEWPRODUCT_4203085</v>
          </cell>
          <cell r="C382">
            <v>10</v>
          </cell>
          <cell r="D382">
            <v>1</v>
          </cell>
          <cell r="E382">
            <v>751</v>
          </cell>
        </row>
        <row r="383">
          <cell r="B383" t="str">
            <v>NEWPRODUCT_4222558</v>
          </cell>
          <cell r="C383">
            <v>10</v>
          </cell>
          <cell r="D383">
            <v>1</v>
          </cell>
          <cell r="E383">
            <v>604</v>
          </cell>
        </row>
        <row r="384">
          <cell r="B384" t="str">
            <v>NEWPRODUCT_4229408</v>
          </cell>
          <cell r="C384">
            <v>10</v>
          </cell>
          <cell r="D384">
            <v>1</v>
          </cell>
          <cell r="E384">
            <v>605</v>
          </cell>
        </row>
        <row r="385">
          <cell r="B385" t="str">
            <v>NEWPRODUCT_4255804</v>
          </cell>
          <cell r="C385">
            <v>10</v>
          </cell>
          <cell r="D385">
            <v>1</v>
          </cell>
          <cell r="E385">
            <v>483</v>
          </cell>
        </row>
        <row r="386">
          <cell r="B386" t="str">
            <v>NEWPRODUCT_4262695</v>
          </cell>
          <cell r="C386">
            <v>10</v>
          </cell>
          <cell r="D386">
            <v>1</v>
          </cell>
          <cell r="E386">
            <v>522</v>
          </cell>
        </row>
        <row r="387">
          <cell r="B387" t="str">
            <v>NEWPRODUCT_4263304</v>
          </cell>
          <cell r="C387">
            <v>10</v>
          </cell>
          <cell r="D387">
            <v>1</v>
          </cell>
          <cell r="E387">
            <v>739</v>
          </cell>
        </row>
        <row r="388">
          <cell r="B388" t="str">
            <v>NEWPRODUCT_4271350</v>
          </cell>
          <cell r="C388">
            <v>10</v>
          </cell>
          <cell r="D388">
            <v>1</v>
          </cell>
          <cell r="E388">
            <v>489</v>
          </cell>
        </row>
        <row r="389">
          <cell r="B389" t="str">
            <v>NEWPRODUCT_4272266</v>
          </cell>
          <cell r="C389">
            <v>10</v>
          </cell>
          <cell r="D389">
            <v>1</v>
          </cell>
          <cell r="E389">
            <v>625</v>
          </cell>
        </row>
        <row r="390">
          <cell r="B390" t="str">
            <v>NEWPRODUCT_4277134</v>
          </cell>
          <cell r="C390">
            <v>10</v>
          </cell>
          <cell r="D390">
            <v>1</v>
          </cell>
          <cell r="E390">
            <v>817</v>
          </cell>
        </row>
        <row r="391">
          <cell r="B391" t="str">
            <v>NEWPRODUCT_4279944</v>
          </cell>
          <cell r="C391">
            <v>10</v>
          </cell>
          <cell r="D391">
            <v>1</v>
          </cell>
          <cell r="E391">
            <v>493</v>
          </cell>
        </row>
        <row r="392">
          <cell r="B392" t="str">
            <v>NEWPRODUCT_4280548</v>
          </cell>
          <cell r="C392">
            <v>10</v>
          </cell>
          <cell r="D392">
            <v>1</v>
          </cell>
          <cell r="E392">
            <v>487</v>
          </cell>
        </row>
        <row r="393">
          <cell r="B393" t="str">
            <v>NEWPRODUCT_4282238</v>
          </cell>
          <cell r="C393">
            <v>10</v>
          </cell>
          <cell r="D393">
            <v>1</v>
          </cell>
          <cell r="E393">
            <v>488</v>
          </cell>
        </row>
        <row r="394">
          <cell r="B394" t="str">
            <v>NEWPRODUCT_4288897</v>
          </cell>
          <cell r="C394">
            <v>10</v>
          </cell>
          <cell r="D394">
            <v>1</v>
          </cell>
          <cell r="E394">
            <v>824</v>
          </cell>
        </row>
        <row r="395">
          <cell r="B395" t="str">
            <v>ETHREL SL39 50X100ML BOT IN</v>
          </cell>
          <cell r="C395">
            <v>100</v>
          </cell>
          <cell r="D395">
            <v>50</v>
          </cell>
          <cell r="E395">
            <v>138</v>
          </cell>
        </row>
        <row r="396">
          <cell r="B396" t="str">
            <v>ETHREL SL39 20X500ML BOT IN</v>
          </cell>
          <cell r="C396">
            <v>500</v>
          </cell>
          <cell r="D396">
            <v>20</v>
          </cell>
          <cell r="E396">
            <v>137</v>
          </cell>
        </row>
        <row r="397">
          <cell r="B397" t="str">
            <v>NEWPRODUCT_4313899</v>
          </cell>
          <cell r="C397">
            <v>10</v>
          </cell>
          <cell r="D397">
            <v>1</v>
          </cell>
          <cell r="E397">
            <v>523</v>
          </cell>
        </row>
        <row r="398">
          <cell r="B398" t="str">
            <v>NEWPRODUCT_4314558</v>
          </cell>
          <cell r="C398">
            <v>10</v>
          </cell>
          <cell r="D398">
            <v>1</v>
          </cell>
          <cell r="E398">
            <v>862</v>
          </cell>
        </row>
        <row r="399">
          <cell r="B399" t="str">
            <v>NEWPRODUCT_4342397</v>
          </cell>
          <cell r="C399">
            <v>10</v>
          </cell>
          <cell r="D399">
            <v>1</v>
          </cell>
          <cell r="E399">
            <v>806</v>
          </cell>
        </row>
        <row r="400">
          <cell r="B400" t="str">
            <v>NEWPRODUCT_4422763</v>
          </cell>
          <cell r="C400">
            <v>10</v>
          </cell>
          <cell r="D400">
            <v>1</v>
          </cell>
          <cell r="E400">
            <v>524</v>
          </cell>
        </row>
        <row r="401">
          <cell r="B401" t="str">
            <v>NEWPRODUCT_4423859</v>
          </cell>
          <cell r="C401">
            <v>10</v>
          </cell>
          <cell r="D401">
            <v>1</v>
          </cell>
          <cell r="E401">
            <v>804</v>
          </cell>
        </row>
        <row r="402">
          <cell r="B402" t="str">
            <v>NEWPRODUCT_4432067</v>
          </cell>
          <cell r="C402">
            <v>10</v>
          </cell>
          <cell r="D402">
            <v>1</v>
          </cell>
          <cell r="E402">
            <v>530</v>
          </cell>
        </row>
        <row r="403">
          <cell r="B403" t="str">
            <v>NEWPRODUCT_4434385</v>
          </cell>
          <cell r="C403">
            <v>10</v>
          </cell>
          <cell r="D403">
            <v>1</v>
          </cell>
          <cell r="E403">
            <v>613</v>
          </cell>
        </row>
        <row r="404">
          <cell r="B404" t="str">
            <v>NEWPRODUCT_4434395</v>
          </cell>
          <cell r="C404">
            <v>10</v>
          </cell>
          <cell r="D404">
            <v>1</v>
          </cell>
          <cell r="E404">
            <v>527</v>
          </cell>
        </row>
        <row r="405">
          <cell r="B405" t="str">
            <v>NEWPRODUCT_4447756</v>
          </cell>
          <cell r="C405">
            <v>10</v>
          </cell>
          <cell r="D405">
            <v>1</v>
          </cell>
          <cell r="E405">
            <v>464</v>
          </cell>
        </row>
        <row r="406">
          <cell r="B406" t="str">
            <v>NEWPRODUCT_4450075</v>
          </cell>
          <cell r="C406">
            <v>10</v>
          </cell>
          <cell r="D406">
            <v>1</v>
          </cell>
          <cell r="E406">
            <v>466</v>
          </cell>
        </row>
        <row r="407">
          <cell r="B407" t="str">
            <v>NEWPRODUCT_4453740</v>
          </cell>
          <cell r="C407">
            <v>10</v>
          </cell>
          <cell r="D407">
            <v>1</v>
          </cell>
          <cell r="E407">
            <v>735</v>
          </cell>
        </row>
        <row r="408">
          <cell r="B408" t="str">
            <v>NEWPRODUCT_4456693</v>
          </cell>
          <cell r="C408">
            <v>10</v>
          </cell>
          <cell r="D408">
            <v>1</v>
          </cell>
          <cell r="E408">
            <v>698</v>
          </cell>
        </row>
        <row r="409">
          <cell r="B409" t="str">
            <v>NEWPRODUCT_4456885</v>
          </cell>
          <cell r="C409">
            <v>10</v>
          </cell>
          <cell r="D409">
            <v>1</v>
          </cell>
          <cell r="E409">
            <v>513</v>
          </cell>
        </row>
        <row r="410">
          <cell r="B410" t="str">
            <v>NEWPRODUCT_4457062</v>
          </cell>
          <cell r="C410">
            <v>10</v>
          </cell>
          <cell r="D410">
            <v>1</v>
          </cell>
          <cell r="E410">
            <v>710</v>
          </cell>
        </row>
        <row r="411">
          <cell r="B411" t="str">
            <v>NEWPRODUCT_4457085</v>
          </cell>
          <cell r="C411">
            <v>10</v>
          </cell>
          <cell r="D411">
            <v>1</v>
          </cell>
          <cell r="E411">
            <v>711</v>
          </cell>
        </row>
        <row r="412">
          <cell r="B412" t="str">
            <v>NEWPRODUCT_4457209</v>
          </cell>
          <cell r="C412">
            <v>10</v>
          </cell>
          <cell r="D412">
            <v>1</v>
          </cell>
          <cell r="E412">
            <v>712</v>
          </cell>
        </row>
        <row r="413">
          <cell r="B413" t="str">
            <v>NEWPRODUCT_4457558</v>
          </cell>
          <cell r="C413">
            <v>10</v>
          </cell>
          <cell r="D413">
            <v>1</v>
          </cell>
          <cell r="E413">
            <v>699</v>
          </cell>
        </row>
        <row r="414">
          <cell r="B414" t="str">
            <v>NEWPRODUCT_4462075</v>
          </cell>
          <cell r="C414">
            <v>10</v>
          </cell>
          <cell r="D414">
            <v>1</v>
          </cell>
          <cell r="E414">
            <v>900</v>
          </cell>
        </row>
        <row r="415">
          <cell r="B415" t="str">
            <v>NEWPRODUCT_4482550</v>
          </cell>
          <cell r="C415">
            <v>10</v>
          </cell>
          <cell r="D415">
            <v>1</v>
          </cell>
          <cell r="E415">
            <v>453</v>
          </cell>
        </row>
        <row r="416">
          <cell r="B416" t="str">
            <v>NEWPRODUCT_4482556</v>
          </cell>
          <cell r="C416">
            <v>10</v>
          </cell>
          <cell r="D416">
            <v>1</v>
          </cell>
          <cell r="E416">
            <v>445</v>
          </cell>
        </row>
        <row r="417">
          <cell r="B417" t="str">
            <v>NEWPRODUCT_4482562</v>
          </cell>
          <cell r="C417">
            <v>10</v>
          </cell>
          <cell r="D417">
            <v>1</v>
          </cell>
          <cell r="E417">
            <v>759</v>
          </cell>
        </row>
        <row r="418">
          <cell r="B418" t="str">
            <v>NEWPRODUCT_4482661</v>
          </cell>
          <cell r="C418">
            <v>10</v>
          </cell>
          <cell r="D418">
            <v>1</v>
          </cell>
          <cell r="E418">
            <v>758</v>
          </cell>
        </row>
        <row r="419">
          <cell r="B419" t="str">
            <v>NEWPRODUCT_4483150</v>
          </cell>
          <cell r="C419">
            <v>10</v>
          </cell>
          <cell r="D419">
            <v>1</v>
          </cell>
          <cell r="E419">
            <v>757</v>
          </cell>
        </row>
        <row r="420">
          <cell r="B420" t="str">
            <v>NEWPRODUCT_4483186</v>
          </cell>
          <cell r="C420">
            <v>10</v>
          </cell>
          <cell r="D420">
            <v>1</v>
          </cell>
          <cell r="E420">
            <v>756</v>
          </cell>
        </row>
        <row r="421">
          <cell r="B421" t="str">
            <v>NEWPRODUCT_4483258</v>
          </cell>
          <cell r="C421">
            <v>10</v>
          </cell>
          <cell r="D421">
            <v>1</v>
          </cell>
          <cell r="E421">
            <v>755</v>
          </cell>
        </row>
        <row r="422">
          <cell r="B422" t="str">
            <v>NEWPRODUCT_4489070</v>
          </cell>
          <cell r="C422">
            <v>10</v>
          </cell>
          <cell r="D422">
            <v>1</v>
          </cell>
          <cell r="E422">
            <v>606</v>
          </cell>
        </row>
        <row r="423">
          <cell r="B423" t="str">
            <v>NEWPRODUCT_4513174</v>
          </cell>
          <cell r="C423">
            <v>10</v>
          </cell>
          <cell r="D423">
            <v>1</v>
          </cell>
          <cell r="E423">
            <v>766</v>
          </cell>
        </row>
        <row r="424">
          <cell r="B424" t="str">
            <v>NEWPRODUCT_4514195</v>
          </cell>
          <cell r="C424">
            <v>10</v>
          </cell>
          <cell r="D424">
            <v>1</v>
          </cell>
          <cell r="E424">
            <v>614</v>
          </cell>
        </row>
        <row r="425">
          <cell r="B425" t="str">
            <v>NEWPRODUCT_4514258</v>
          </cell>
          <cell r="C425">
            <v>10</v>
          </cell>
          <cell r="D425">
            <v>1</v>
          </cell>
          <cell r="E425">
            <v>448</v>
          </cell>
        </row>
        <row r="426">
          <cell r="B426" t="str">
            <v>NEWPRODUCT_4517862</v>
          </cell>
          <cell r="C426">
            <v>10</v>
          </cell>
          <cell r="D426">
            <v>1</v>
          </cell>
          <cell r="E426">
            <v>765</v>
          </cell>
        </row>
        <row r="427">
          <cell r="B427" t="str">
            <v>NEWPRODUCT_4518212</v>
          </cell>
          <cell r="C427">
            <v>10</v>
          </cell>
          <cell r="D427">
            <v>1</v>
          </cell>
          <cell r="E427">
            <v>718</v>
          </cell>
        </row>
        <row r="428">
          <cell r="B428" t="str">
            <v>NEWPRODUCT_4526825</v>
          </cell>
          <cell r="C428">
            <v>10</v>
          </cell>
          <cell r="D428">
            <v>1</v>
          </cell>
          <cell r="E428">
            <v>994</v>
          </cell>
        </row>
        <row r="429">
          <cell r="B429" t="str">
            <v>NEWPRODUCT_4529171</v>
          </cell>
          <cell r="C429">
            <v>10</v>
          </cell>
          <cell r="D429">
            <v>1</v>
          </cell>
          <cell r="E429">
            <v>746</v>
          </cell>
        </row>
        <row r="430">
          <cell r="B430" t="str">
            <v>NEWPRODUCT_553</v>
          </cell>
          <cell r="C430">
            <v>10</v>
          </cell>
          <cell r="D430">
            <v>1</v>
          </cell>
          <cell r="E430">
            <v>441</v>
          </cell>
        </row>
        <row r="431">
          <cell r="B431" t="str">
            <v>MILLET HYBRID 9444 20X1.5KG BAG IN</v>
          </cell>
          <cell r="C431">
            <v>1500</v>
          </cell>
          <cell r="D431">
            <v>20</v>
          </cell>
          <cell r="E431">
            <v>243</v>
          </cell>
        </row>
        <row r="432">
          <cell r="B432" t="str">
            <v>MUSTARD VARIETY 4001 30X1KG BAG IN</v>
          </cell>
          <cell r="C432">
            <v>1000</v>
          </cell>
          <cell r="D432">
            <v>30</v>
          </cell>
          <cell r="E432">
            <v>286</v>
          </cell>
        </row>
        <row r="433">
          <cell r="B433" t="str">
            <v>MUSTARD VARIETY K-100 30X1KG BAG IN</v>
          </cell>
          <cell r="C433">
            <v>1000</v>
          </cell>
          <cell r="D433">
            <v>30</v>
          </cell>
          <cell r="E433">
            <v>287</v>
          </cell>
        </row>
        <row r="434">
          <cell r="B434" t="str">
            <v>MUSTARD VARIETY P.SONA 30X1KG BAG IN</v>
          </cell>
          <cell r="C434">
            <v>1000</v>
          </cell>
          <cell r="D434">
            <v>30</v>
          </cell>
          <cell r="E434">
            <v>288</v>
          </cell>
        </row>
        <row r="435">
          <cell r="B435" t="str">
            <v>ARIZE 6201 LOC 30X1KG BAG IN</v>
          </cell>
          <cell r="C435">
            <v>1000</v>
          </cell>
          <cell r="D435">
            <v>30</v>
          </cell>
          <cell r="E435">
            <v>58</v>
          </cell>
        </row>
        <row r="436">
          <cell r="B436" t="str">
            <v>ARIZE 6201 LOC 10X3KG BAG IN</v>
          </cell>
          <cell r="C436">
            <v>3000</v>
          </cell>
          <cell r="D436">
            <v>10</v>
          </cell>
          <cell r="E436">
            <v>57</v>
          </cell>
        </row>
        <row r="437">
          <cell r="B437" t="str">
            <v>ARIZE 6444 LOC 30X1KG BAG IN</v>
          </cell>
          <cell r="C437">
            <v>1000</v>
          </cell>
          <cell r="D437">
            <v>30</v>
          </cell>
          <cell r="E437">
            <v>63</v>
          </cell>
        </row>
        <row r="438">
          <cell r="B438" t="str">
            <v>ARIZE 6444 LOC 10X3KG BAG IN</v>
          </cell>
          <cell r="C438">
            <v>3000</v>
          </cell>
          <cell r="D438">
            <v>10</v>
          </cell>
          <cell r="E438">
            <v>62</v>
          </cell>
        </row>
        <row r="439">
          <cell r="B439" t="str">
            <v>ARIZE 6129 LOC 30X1KG BAG IN</v>
          </cell>
          <cell r="C439">
            <v>1000</v>
          </cell>
          <cell r="D439">
            <v>30</v>
          </cell>
          <cell r="E439">
            <v>54</v>
          </cell>
        </row>
        <row r="440">
          <cell r="B440" t="str">
            <v>ARIZE 6129 LOC 10X3KG BAG IN</v>
          </cell>
          <cell r="C440">
            <v>3000</v>
          </cell>
          <cell r="D440">
            <v>10</v>
          </cell>
          <cell r="E440">
            <v>53</v>
          </cell>
        </row>
        <row r="441">
          <cell r="B441" t="str">
            <v>ARIZE XL LOC 30X1KG BAG IN</v>
          </cell>
          <cell r="C441">
            <v>1000</v>
          </cell>
          <cell r="D441">
            <v>30</v>
          </cell>
          <cell r="E441">
            <v>100</v>
          </cell>
        </row>
        <row r="442">
          <cell r="B442" t="str">
            <v>ARIZE XL LOC 10X3KG BAG IN</v>
          </cell>
          <cell r="C442">
            <v>3000</v>
          </cell>
          <cell r="D442">
            <v>10</v>
          </cell>
          <cell r="E442">
            <v>99</v>
          </cell>
        </row>
        <row r="443">
          <cell r="B443" t="str">
            <v>ARIZE TEJ LOC 30X1KG BAG IN</v>
          </cell>
          <cell r="C443">
            <v>1000</v>
          </cell>
          <cell r="D443">
            <v>30</v>
          </cell>
          <cell r="E443">
            <v>98</v>
          </cell>
        </row>
        <row r="444">
          <cell r="B444" t="str">
            <v>ARIZE TEJ LOC 10X3KG BAG IN</v>
          </cell>
          <cell r="C444">
            <v>3000</v>
          </cell>
          <cell r="D444">
            <v>10</v>
          </cell>
          <cell r="E444">
            <v>97</v>
          </cell>
        </row>
        <row r="445">
          <cell r="B445" t="str">
            <v>CONFIDOR (T) SL200 10X1L BOT IN</v>
          </cell>
          <cell r="C445">
            <v>1000</v>
          </cell>
          <cell r="D445">
            <v>10</v>
          </cell>
          <cell r="E445">
            <v>113</v>
          </cell>
        </row>
        <row r="446">
          <cell r="B446" t="str">
            <v>CONFIDOR (T) SL200 20X250ML BOT IN</v>
          </cell>
          <cell r="C446">
            <v>250</v>
          </cell>
          <cell r="D446">
            <v>20</v>
          </cell>
          <cell r="E446">
            <v>114</v>
          </cell>
        </row>
        <row r="447">
          <cell r="B447" t="str">
            <v>CONFIDOR (T) SL200 50X100ML BOT IN</v>
          </cell>
          <cell r="C447">
            <v>100</v>
          </cell>
          <cell r="D447">
            <v>50</v>
          </cell>
          <cell r="E447">
            <v>116</v>
          </cell>
        </row>
        <row r="448">
          <cell r="B448" t="str">
            <v>CONFIDOR (T) SL200 20X500ML BOT IN</v>
          </cell>
          <cell r="C448">
            <v>500</v>
          </cell>
          <cell r="D448">
            <v>20</v>
          </cell>
          <cell r="E448">
            <v>115</v>
          </cell>
        </row>
        <row r="449">
          <cell r="B449" t="str">
            <v>CONFIDOR (T) SL200 100X50ML BOT IN</v>
          </cell>
          <cell r="C449">
            <v>50</v>
          </cell>
          <cell r="D449">
            <v>100</v>
          </cell>
          <cell r="E449">
            <v>112</v>
          </cell>
        </row>
        <row r="450">
          <cell r="B450" t="str">
            <v>MONCEREN SC250 40X250ML BOT IN</v>
          </cell>
          <cell r="C450">
            <v>250</v>
          </cell>
          <cell r="D450">
            <v>40</v>
          </cell>
          <cell r="E450">
            <v>268</v>
          </cell>
        </row>
        <row r="451">
          <cell r="B451" t="str">
            <v>MONCEREN SC250 10X1L BOT IN</v>
          </cell>
          <cell r="C451">
            <v>1000</v>
          </cell>
          <cell r="D451">
            <v>10</v>
          </cell>
          <cell r="E451">
            <v>266</v>
          </cell>
        </row>
        <row r="452">
          <cell r="B452" t="str">
            <v>SECTIN WG60 50X100GR BAG IN</v>
          </cell>
          <cell r="C452">
            <v>100</v>
          </cell>
          <cell r="D452">
            <v>50</v>
          </cell>
          <cell r="E452">
            <v>346</v>
          </cell>
        </row>
        <row r="453">
          <cell r="B453" t="str">
            <v>WHIPSUPER (T) EC90 20X500ML BOT IN</v>
          </cell>
          <cell r="C453">
            <v>500</v>
          </cell>
          <cell r="D453">
            <v>20</v>
          </cell>
          <cell r="E453">
            <v>404</v>
          </cell>
        </row>
        <row r="454">
          <cell r="B454" t="str">
            <v>REGENT (T) SC50 10X1L BOT IN</v>
          </cell>
          <cell r="C454">
            <v>1000</v>
          </cell>
          <cell r="D454">
            <v>10</v>
          </cell>
          <cell r="E454">
            <v>324</v>
          </cell>
        </row>
        <row r="455">
          <cell r="B455" t="str">
            <v>WHIPSUPER (T) EC90 40X250ML BOT IN</v>
          </cell>
          <cell r="C455">
            <v>250</v>
          </cell>
          <cell r="D455">
            <v>40</v>
          </cell>
          <cell r="E455">
            <v>405</v>
          </cell>
        </row>
        <row r="456">
          <cell r="B456" t="str">
            <v>WHIPSUPER (T) EC90 10X1L BOT IN</v>
          </cell>
          <cell r="C456">
            <v>1000</v>
          </cell>
          <cell r="D456">
            <v>10</v>
          </cell>
          <cell r="E456">
            <v>403</v>
          </cell>
        </row>
        <row r="457">
          <cell r="B457" t="str">
            <v>REGENT (T) SC50 50X100ML BOT IN</v>
          </cell>
          <cell r="C457">
            <v>100</v>
          </cell>
          <cell r="D457">
            <v>50</v>
          </cell>
          <cell r="E457">
            <v>327</v>
          </cell>
        </row>
        <row r="458">
          <cell r="B458" t="str">
            <v>REGENT (T) SC50 20X250ML BOT IN</v>
          </cell>
          <cell r="C458">
            <v>250</v>
          </cell>
          <cell r="D458">
            <v>20</v>
          </cell>
          <cell r="E458">
            <v>325</v>
          </cell>
        </row>
        <row r="459">
          <cell r="B459" t="str">
            <v>MONCEREN SC250 50X100ML BOT IN</v>
          </cell>
          <cell r="C459">
            <v>100</v>
          </cell>
          <cell r="D459">
            <v>50</v>
          </cell>
          <cell r="E459">
            <v>269</v>
          </cell>
        </row>
        <row r="460">
          <cell r="B460" t="str">
            <v>MONCEREN SC250 20X500ML BOT IN</v>
          </cell>
          <cell r="C460">
            <v>500</v>
          </cell>
          <cell r="D460">
            <v>20</v>
          </cell>
          <cell r="E460">
            <v>267</v>
          </cell>
        </row>
        <row r="461">
          <cell r="B461" t="str">
            <v>LARVIN (T) WP75 40X100GR BAG IN</v>
          </cell>
          <cell r="C461">
            <v>100</v>
          </cell>
          <cell r="D461">
            <v>40</v>
          </cell>
          <cell r="E461">
            <v>207</v>
          </cell>
        </row>
        <row r="462">
          <cell r="B462" t="str">
            <v>REGENT (T) SC50 20X500ML BOT IN</v>
          </cell>
          <cell r="C462">
            <v>500</v>
          </cell>
          <cell r="D462">
            <v>20</v>
          </cell>
          <cell r="E462">
            <v>326</v>
          </cell>
        </row>
        <row r="463">
          <cell r="B463" t="str">
            <v>WHIPSUPER (T) EC90 50X100ML BOT IN</v>
          </cell>
          <cell r="C463">
            <v>100</v>
          </cell>
          <cell r="D463">
            <v>50</v>
          </cell>
          <cell r="E463">
            <v>406</v>
          </cell>
        </row>
        <row r="464">
          <cell r="B464" t="str">
            <v>MELODY DUO WP66 8 50X100GR BAG IN</v>
          </cell>
          <cell r="C464">
            <v>100</v>
          </cell>
          <cell r="D464">
            <v>50</v>
          </cell>
          <cell r="E464">
            <v>233</v>
          </cell>
        </row>
        <row r="465">
          <cell r="B465" t="str">
            <v>ANTRACOL (T) WP70 20X500GR BAG IN</v>
          </cell>
          <cell r="C465">
            <v>500</v>
          </cell>
          <cell r="D465">
            <v>20</v>
          </cell>
          <cell r="E465">
            <v>43</v>
          </cell>
        </row>
        <row r="466">
          <cell r="B466" t="str">
            <v>SECTIN WG60 20X600GR BAG IN</v>
          </cell>
          <cell r="C466">
            <v>625</v>
          </cell>
          <cell r="D466">
            <v>20</v>
          </cell>
          <cell r="E466">
            <v>345</v>
          </cell>
        </row>
        <row r="467">
          <cell r="B467" t="str">
            <v>LARVIN (T) WP75 20X250GR BAG IN</v>
          </cell>
          <cell r="C467">
            <v>250</v>
          </cell>
          <cell r="D467">
            <v>20</v>
          </cell>
          <cell r="E467">
            <v>205</v>
          </cell>
        </row>
        <row r="468">
          <cell r="B468" t="str">
            <v>LARVIN (T) WP75 10X1KG BAG IN</v>
          </cell>
          <cell r="C468">
            <v>1000</v>
          </cell>
          <cell r="D468">
            <v>10</v>
          </cell>
          <cell r="E468">
            <v>204</v>
          </cell>
        </row>
        <row r="469">
          <cell r="B469" t="str">
            <v>LARVIN (T) WP75 20X500GR BAG IN</v>
          </cell>
          <cell r="C469">
            <v>500</v>
          </cell>
          <cell r="D469">
            <v>20</v>
          </cell>
          <cell r="E469">
            <v>206</v>
          </cell>
        </row>
        <row r="470">
          <cell r="B470" t="str">
            <v>BASTA SL150 10X1L BOT IN</v>
          </cell>
          <cell r="C470">
            <v>1000</v>
          </cell>
          <cell r="D470">
            <v>10</v>
          </cell>
          <cell r="E470">
            <v>104</v>
          </cell>
        </row>
        <row r="471">
          <cell r="B471" t="str">
            <v>ANTRACOL (T) WP70 10X1KG BAG IN</v>
          </cell>
          <cell r="C471">
            <v>1000</v>
          </cell>
          <cell r="D471">
            <v>10</v>
          </cell>
          <cell r="E471">
            <v>42</v>
          </cell>
        </row>
        <row r="472">
          <cell r="B472" t="str">
            <v>FENOS SC480 12X100ML BOT PH</v>
          </cell>
          <cell r="C472">
            <v>100</v>
          </cell>
          <cell r="D472">
            <v>12</v>
          </cell>
          <cell r="E472">
            <v>153</v>
          </cell>
        </row>
        <row r="473">
          <cell r="B473" t="str">
            <v>SOLOMON OD300 50X100ML BOT PH</v>
          </cell>
          <cell r="C473">
            <v>100</v>
          </cell>
          <cell r="D473">
            <v>50</v>
          </cell>
          <cell r="E473">
            <v>371</v>
          </cell>
        </row>
        <row r="474">
          <cell r="B474" t="str">
            <v>ALIETTE WP80 12x1KG BAG PK</v>
          </cell>
          <cell r="C474">
            <v>1000</v>
          </cell>
          <cell r="D474">
            <v>12</v>
          </cell>
          <cell r="E474">
            <v>32</v>
          </cell>
        </row>
        <row r="475">
          <cell r="B475" t="str">
            <v>ALIETTE WP80 40X250GR BAG PK</v>
          </cell>
          <cell r="C475">
            <v>250</v>
          </cell>
          <cell r="D475">
            <v>40</v>
          </cell>
          <cell r="E475">
            <v>36</v>
          </cell>
        </row>
        <row r="476">
          <cell r="B476" t="str">
            <v>DECIS EC100 40x240ML BOT PK</v>
          </cell>
          <cell r="C476">
            <v>240</v>
          </cell>
          <cell r="D476">
            <v>40</v>
          </cell>
          <cell r="E476">
            <v>127</v>
          </cell>
        </row>
        <row r="477">
          <cell r="B477" t="str">
            <v>PLANOFIX AL45 50X100ML BOT PK</v>
          </cell>
          <cell r="C477">
            <v>100</v>
          </cell>
          <cell r="D477">
            <v>50</v>
          </cell>
          <cell r="E477">
            <v>304</v>
          </cell>
        </row>
        <row r="478">
          <cell r="B478" t="str">
            <v>SENCOR WP70 40X250GR BAG PK</v>
          </cell>
          <cell r="C478">
            <v>250</v>
          </cell>
          <cell r="D478">
            <v>40</v>
          </cell>
          <cell r="E478">
            <v>352</v>
          </cell>
        </row>
        <row r="479">
          <cell r="B479" t="str">
            <v>TOPSTAR WP80 8X(10X40GR) BOX PK</v>
          </cell>
          <cell r="C479">
            <v>40</v>
          </cell>
          <cell r="D479">
            <v>80</v>
          </cell>
          <cell r="E479">
            <v>398</v>
          </cell>
        </row>
        <row r="480">
          <cell r="B480" t="str">
            <v>ADMIRE WG70 125X(8X2GR) BAG IN</v>
          </cell>
          <cell r="C480">
            <v>2</v>
          </cell>
          <cell r="D480">
            <v>1000</v>
          </cell>
          <cell r="E480">
            <v>16</v>
          </cell>
        </row>
        <row r="481">
          <cell r="B481" t="str">
            <v>DECIS EC101-2 50X100ML BOX IN</v>
          </cell>
          <cell r="C481">
            <v>100</v>
          </cell>
          <cell r="D481">
            <v>50</v>
          </cell>
          <cell r="E481">
            <v>924</v>
          </cell>
        </row>
        <row r="482">
          <cell r="B482" t="str">
            <v>ANTRACOL (T) WP70 40X250GR BAG IN</v>
          </cell>
          <cell r="C482">
            <v>250</v>
          </cell>
          <cell r="D482">
            <v>40</v>
          </cell>
          <cell r="E482">
            <v>44</v>
          </cell>
        </row>
        <row r="483">
          <cell r="B483" t="str">
            <v>FOLICUR EC250 40X250ML BOT IN</v>
          </cell>
          <cell r="C483">
            <v>250</v>
          </cell>
          <cell r="D483">
            <v>40</v>
          </cell>
          <cell r="E483">
            <v>168</v>
          </cell>
        </row>
        <row r="484">
          <cell r="B484" t="str">
            <v>ANTRACOL (T) WP70 50X100GR BAG IN</v>
          </cell>
          <cell r="C484">
            <v>100</v>
          </cell>
          <cell r="D484">
            <v>50</v>
          </cell>
          <cell r="E484">
            <v>45</v>
          </cell>
        </row>
        <row r="485">
          <cell r="B485" t="str">
            <v>FOLICUR EC250 50X100ML BOT IN</v>
          </cell>
          <cell r="C485">
            <v>100</v>
          </cell>
          <cell r="D485">
            <v>50</v>
          </cell>
          <cell r="E485">
            <v>170</v>
          </cell>
        </row>
        <row r="486">
          <cell r="B486" t="str">
            <v>SECTIN WG60 10X1KG BAG IN</v>
          </cell>
          <cell r="C486">
            <v>1000</v>
          </cell>
          <cell r="D486">
            <v>10</v>
          </cell>
          <cell r="E486">
            <v>344</v>
          </cell>
        </row>
        <row r="487">
          <cell r="B487" t="str">
            <v>BASTA SL150 2X5L BOT IN</v>
          </cell>
          <cell r="C487">
            <v>5000</v>
          </cell>
          <cell r="D487">
            <v>2</v>
          </cell>
          <cell r="E487">
            <v>105</v>
          </cell>
        </row>
        <row r="488">
          <cell r="B488" t="str">
            <v>NEWPRODUCT_756908</v>
          </cell>
          <cell r="C488">
            <v>10</v>
          </cell>
          <cell r="D488">
            <v>1</v>
          </cell>
          <cell r="E488">
            <v>582</v>
          </cell>
        </row>
        <row r="489">
          <cell r="B489" t="str">
            <v>NEWPRODUCT_757641</v>
          </cell>
          <cell r="C489">
            <v>10</v>
          </cell>
          <cell r="D489">
            <v>1</v>
          </cell>
          <cell r="E489">
            <v>450</v>
          </cell>
        </row>
        <row r="490">
          <cell r="B490" t="str">
            <v>NEWPRODUCT_762787</v>
          </cell>
          <cell r="C490">
            <v>10</v>
          </cell>
          <cell r="D490">
            <v>1</v>
          </cell>
          <cell r="E490">
            <v>580</v>
          </cell>
        </row>
        <row r="491">
          <cell r="B491" t="str">
            <v>MILLET HYBRID 9444(G) 20X1.5KG BAG IN</v>
          </cell>
          <cell r="C491">
            <v>1500</v>
          </cell>
          <cell r="D491">
            <v>20</v>
          </cell>
          <cell r="E491">
            <v>250</v>
          </cell>
        </row>
        <row r="492">
          <cell r="B492" t="str">
            <v>SENCOR WP70 20X500GR BOX IN</v>
          </cell>
          <cell r="C492">
            <v>500</v>
          </cell>
          <cell r="D492">
            <v>20</v>
          </cell>
          <cell r="E492">
            <v>350</v>
          </cell>
        </row>
        <row r="493">
          <cell r="B493" t="str">
            <v>TOPSTAR (T) WP80 10X(10X35GR) BOX IN</v>
          </cell>
          <cell r="C493">
            <v>35</v>
          </cell>
          <cell r="D493">
            <v>100</v>
          </cell>
          <cell r="E493">
            <v>395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397</v>
          </cell>
        </row>
        <row r="495">
          <cell r="B495" t="str">
            <v>TOPSTAR (T) WP80 4X(10X100GR) BOX IN</v>
          </cell>
          <cell r="C495">
            <v>100</v>
          </cell>
          <cell r="D495">
            <v>40</v>
          </cell>
          <cell r="E495">
            <v>396</v>
          </cell>
        </row>
        <row r="496">
          <cell r="B496" t="str">
            <v>NATIVO WG75 20X500GR BAG IN</v>
          </cell>
          <cell r="C496">
            <v>500</v>
          </cell>
          <cell r="D496">
            <v>20</v>
          </cell>
          <cell r="E496">
            <v>292</v>
          </cell>
        </row>
        <row r="497">
          <cell r="B497" t="str">
            <v>JUMP WG80 160X(10X2GR) BAG IN</v>
          </cell>
          <cell r="C497">
            <v>2</v>
          </cell>
          <cell r="D497">
            <v>1600</v>
          </cell>
          <cell r="E497">
            <v>199</v>
          </cell>
        </row>
        <row r="498">
          <cell r="B498" t="str">
            <v>FAME (T) SC480 40X50ML BOT IN</v>
          </cell>
          <cell r="C498">
            <v>50</v>
          </cell>
          <cell r="D498">
            <v>40</v>
          </cell>
          <cell r="E498">
            <v>146</v>
          </cell>
        </row>
        <row r="499">
          <cell r="B499" t="str">
            <v>ADMIRE (T) WG70 150X30GR BOT IN</v>
          </cell>
          <cell r="C499">
            <v>30</v>
          </cell>
          <cell r="D499">
            <v>150</v>
          </cell>
          <cell r="E499">
            <v>13</v>
          </cell>
        </row>
        <row r="500">
          <cell r="B500" t="str">
            <v>NATIVO WG75 40X250GR BAG IN</v>
          </cell>
          <cell r="C500">
            <v>250</v>
          </cell>
          <cell r="D500">
            <v>40</v>
          </cell>
          <cell r="E500">
            <v>293</v>
          </cell>
        </row>
        <row r="501">
          <cell r="B501" t="str">
            <v>FOLICUR EC250 20X500ML BOT IN</v>
          </cell>
          <cell r="C501">
            <v>500</v>
          </cell>
          <cell r="D501">
            <v>20</v>
          </cell>
          <cell r="E501">
            <v>167</v>
          </cell>
        </row>
        <row r="502">
          <cell r="B502" t="str">
            <v>FAME (T) SC480 20X100ML BOT IN</v>
          </cell>
          <cell r="C502">
            <v>100</v>
          </cell>
          <cell r="D502">
            <v>20</v>
          </cell>
          <cell r="E502">
            <v>145</v>
          </cell>
        </row>
        <row r="503">
          <cell r="B503" t="str">
            <v>JUMP WG80 80X40GR BAG IN</v>
          </cell>
          <cell r="C503">
            <v>40</v>
          </cell>
          <cell r="D503">
            <v>80</v>
          </cell>
          <cell r="E503">
            <v>202</v>
          </cell>
        </row>
        <row r="504">
          <cell r="B504" t="str">
            <v>SOLFAC EW50 10X1L BOT IN</v>
          </cell>
          <cell r="C504">
            <v>1000</v>
          </cell>
          <cell r="D504">
            <v>10</v>
          </cell>
          <cell r="E504">
            <v>428</v>
          </cell>
        </row>
        <row r="505">
          <cell r="B505" t="str">
            <v>ADMIRE (T) WG70 30X150GR BOT IN</v>
          </cell>
          <cell r="C505">
            <v>150</v>
          </cell>
          <cell r="D505">
            <v>30</v>
          </cell>
          <cell r="E505">
            <v>14</v>
          </cell>
        </row>
        <row r="506">
          <cell r="B506" t="str">
            <v>ADMIRE (T) WG70 60X75GR BOT IN</v>
          </cell>
          <cell r="C506">
            <v>75</v>
          </cell>
          <cell r="D506">
            <v>60</v>
          </cell>
          <cell r="E506">
            <v>15</v>
          </cell>
        </row>
        <row r="507">
          <cell r="B507" t="str">
            <v>NATIVO WG75 50X100GR BAG IN</v>
          </cell>
          <cell r="C507">
            <v>100</v>
          </cell>
          <cell r="D507">
            <v>50</v>
          </cell>
          <cell r="E507">
            <v>294</v>
          </cell>
        </row>
        <row r="508">
          <cell r="B508" t="str">
            <v>FAME (T) SC480 10X(20X10ML) BOT IN</v>
          </cell>
          <cell r="C508">
            <v>10</v>
          </cell>
          <cell r="D508">
            <v>200</v>
          </cell>
          <cell r="E508">
            <v>144</v>
          </cell>
        </row>
        <row r="509">
          <cell r="B509" t="str">
            <v>LUCIFER (T) WP15 25X160GR BAG IN</v>
          </cell>
          <cell r="C509">
            <v>160</v>
          </cell>
          <cell r="D509">
            <v>25</v>
          </cell>
          <cell r="E509">
            <v>221</v>
          </cell>
        </row>
        <row r="510">
          <cell r="B510" t="str">
            <v>REGENT GR0 3 1X25KG BOX WW</v>
          </cell>
          <cell r="C510">
            <v>25000</v>
          </cell>
          <cell r="D510">
            <v>1</v>
          </cell>
          <cell r="E510">
            <v>333</v>
          </cell>
        </row>
        <row r="511">
          <cell r="B511" t="str">
            <v>SURPASS GOLDMINE BT 20X450GR BOX IN</v>
          </cell>
          <cell r="C511">
            <v>450</v>
          </cell>
          <cell r="D511">
            <v>20</v>
          </cell>
          <cell r="E511">
            <v>392</v>
          </cell>
        </row>
        <row r="512">
          <cell r="B512" t="str">
            <v>MILLET HYBRID 9444 (G) 40X750GR BAG IN</v>
          </cell>
          <cell r="C512">
            <v>750</v>
          </cell>
          <cell r="D512">
            <v>40</v>
          </cell>
          <cell r="E512">
            <v>244</v>
          </cell>
        </row>
        <row r="513">
          <cell r="B513" t="str">
            <v>MILLET HYBRID 9444 40X750GR BAG IN</v>
          </cell>
          <cell r="C513">
            <v>750</v>
          </cell>
          <cell r="D513">
            <v>40</v>
          </cell>
          <cell r="E513">
            <v>246</v>
          </cell>
        </row>
        <row r="514">
          <cell r="B514" t="str">
            <v>MUSTARD 5444 30X1KG BAG IN</v>
          </cell>
          <cell r="C514">
            <v>1000</v>
          </cell>
          <cell r="D514">
            <v>30</v>
          </cell>
          <cell r="E514">
            <v>281</v>
          </cell>
        </row>
        <row r="515">
          <cell r="B515" t="str">
            <v>ARIZE DHANI LOC 10X3KG BAG IN</v>
          </cell>
          <cell r="C515">
            <v>3000</v>
          </cell>
          <cell r="D515">
            <v>10</v>
          </cell>
          <cell r="E515">
            <v>80</v>
          </cell>
        </row>
        <row r="516">
          <cell r="B516" t="str">
            <v>ARIZE 6444 GOLD LOC 10X3KG BAG IN</v>
          </cell>
          <cell r="C516">
            <v>3000</v>
          </cell>
          <cell r="D516">
            <v>10</v>
          </cell>
          <cell r="E516">
            <v>59</v>
          </cell>
        </row>
        <row r="517">
          <cell r="B517" t="str">
            <v>ETHREL SL39 10X1L BOT IN</v>
          </cell>
          <cell r="C517">
            <v>1000</v>
          </cell>
          <cell r="D517">
            <v>10</v>
          </cell>
          <cell r="E517">
            <v>136</v>
          </cell>
        </row>
        <row r="518">
          <cell r="B518" t="str">
            <v>SURPASS DHANNO B2 20X450GR BOX IN</v>
          </cell>
          <cell r="C518">
            <v>450</v>
          </cell>
          <cell r="D518">
            <v>20</v>
          </cell>
          <cell r="E518">
            <v>390</v>
          </cell>
        </row>
        <row r="519">
          <cell r="B519" t="str">
            <v>MILLET HYBRID TEJAS 40X750GR BAG IN</v>
          </cell>
          <cell r="C519">
            <v>750</v>
          </cell>
          <cell r="D519">
            <v>40</v>
          </cell>
          <cell r="E519">
            <v>262</v>
          </cell>
        </row>
        <row r="520">
          <cell r="B520" t="str">
            <v>MILLET HYBRID XL51 20X1.5KG BAG IN</v>
          </cell>
          <cell r="C520">
            <v>1500</v>
          </cell>
          <cell r="D520">
            <v>20</v>
          </cell>
          <cell r="E520">
            <v>263</v>
          </cell>
        </row>
        <row r="521">
          <cell r="B521" t="str">
            <v>RICESTAR EC69 40X250ML BOT IN</v>
          </cell>
          <cell r="C521">
            <v>250</v>
          </cell>
          <cell r="D521">
            <v>40</v>
          </cell>
          <cell r="E521">
            <v>343</v>
          </cell>
        </row>
        <row r="522">
          <cell r="B522" t="str">
            <v>MILLET HYBRID TEJAS (AP) 20X1.5KG BAG IN</v>
          </cell>
          <cell r="C522">
            <v>1500</v>
          </cell>
          <cell r="D522">
            <v>20</v>
          </cell>
          <cell r="E522">
            <v>261</v>
          </cell>
        </row>
        <row r="523">
          <cell r="B523" t="str">
            <v>FOLICUR (T) EC250 10X1L BOT IN</v>
          </cell>
          <cell r="C523">
            <v>1000</v>
          </cell>
          <cell r="D523">
            <v>10</v>
          </cell>
          <cell r="E523">
            <v>162</v>
          </cell>
        </row>
        <row r="524">
          <cell r="B524" t="str">
            <v>MILLET HYBRID XL51 40X750GR BAG IN</v>
          </cell>
          <cell r="C524">
            <v>750</v>
          </cell>
          <cell r="D524">
            <v>40</v>
          </cell>
          <cell r="E524">
            <v>264</v>
          </cell>
        </row>
        <row r="525">
          <cell r="B525" t="str">
            <v>RICESTAR EC69 20X500ML BOT IN</v>
          </cell>
          <cell r="C525">
            <v>500</v>
          </cell>
          <cell r="D525">
            <v>20</v>
          </cell>
          <cell r="E525">
            <v>342</v>
          </cell>
        </row>
        <row r="526">
          <cell r="B526" t="str">
            <v>RICESTAR EC69 10X1L BOT IN</v>
          </cell>
          <cell r="C526">
            <v>1000</v>
          </cell>
          <cell r="D526">
            <v>10</v>
          </cell>
          <cell r="E526">
            <v>341</v>
          </cell>
        </row>
        <row r="527">
          <cell r="B527" t="str">
            <v>SOLFAC WP10 100X20GR BAG IN</v>
          </cell>
          <cell r="C527">
            <v>20</v>
          </cell>
          <cell r="D527">
            <v>100</v>
          </cell>
          <cell r="E527">
            <v>431</v>
          </cell>
        </row>
        <row r="528">
          <cell r="B528" t="str">
            <v>K-OTHRINE SC25 5 15X1L BOT IN</v>
          </cell>
          <cell r="C528">
            <v>1000</v>
          </cell>
          <cell r="D528">
            <v>15</v>
          </cell>
          <cell r="E528">
            <v>417</v>
          </cell>
        </row>
        <row r="529">
          <cell r="B529" t="str">
            <v>MOVENTO ENERGY SC240 10X1L BOT IN</v>
          </cell>
          <cell r="C529">
            <v>1000</v>
          </cell>
          <cell r="D529">
            <v>10</v>
          </cell>
          <cell r="E529">
            <v>271</v>
          </cell>
        </row>
        <row r="530">
          <cell r="B530" t="str">
            <v>MUSTARD 5444 24X1.25KG BAG IN</v>
          </cell>
          <cell r="C530">
            <v>1250</v>
          </cell>
          <cell r="D530">
            <v>24</v>
          </cell>
          <cell r="E530">
            <v>280</v>
          </cell>
        </row>
        <row r="531">
          <cell r="B531" t="str">
            <v>FOLICUR (T) EC250 50X100ML BOT IN</v>
          </cell>
          <cell r="C531">
            <v>100</v>
          </cell>
          <cell r="D531">
            <v>50</v>
          </cell>
          <cell r="E531">
            <v>165</v>
          </cell>
        </row>
        <row r="532">
          <cell r="B532" t="str">
            <v>INFINITO SC687 5 40X250ML BOT IN</v>
          </cell>
          <cell r="C532">
            <v>250</v>
          </cell>
          <cell r="D532">
            <v>40</v>
          </cell>
          <cell r="E532">
            <v>196</v>
          </cell>
        </row>
        <row r="533">
          <cell r="B533" t="str">
            <v>INFINITO SC687 5 50X100ML BOT IN</v>
          </cell>
          <cell r="C533">
            <v>100</v>
          </cell>
          <cell r="D533">
            <v>50</v>
          </cell>
          <cell r="E533">
            <v>197</v>
          </cell>
        </row>
        <row r="534">
          <cell r="B534" t="str">
            <v>SURPASS MINERVA BT 20X450GR BOX IN</v>
          </cell>
          <cell r="C534">
            <v>450</v>
          </cell>
          <cell r="D534">
            <v>20</v>
          </cell>
          <cell r="E534">
            <v>393</v>
          </cell>
        </row>
        <row r="535">
          <cell r="B535" t="str">
            <v>SOLOMON OD300 10X1L BOT IN</v>
          </cell>
          <cell r="C535">
            <v>1000</v>
          </cell>
          <cell r="D535">
            <v>10</v>
          </cell>
          <cell r="E535">
            <v>365</v>
          </cell>
        </row>
        <row r="536">
          <cell r="B536" t="str">
            <v>INFINITO SC687 5 20X500ML BOT IN</v>
          </cell>
          <cell r="C536">
            <v>500</v>
          </cell>
          <cell r="D536">
            <v>20</v>
          </cell>
          <cell r="E536">
            <v>195</v>
          </cell>
        </row>
        <row r="537">
          <cell r="B537" t="str">
            <v>SOLOMON OD300 50X100ML BOT IN</v>
          </cell>
          <cell r="C537">
            <v>100</v>
          </cell>
          <cell r="D537">
            <v>50</v>
          </cell>
          <cell r="E537">
            <v>370</v>
          </cell>
        </row>
        <row r="538">
          <cell r="B538" t="str">
            <v>DECIS EC101-2 100X50ML BOT IN</v>
          </cell>
          <cell r="C538">
            <v>50</v>
          </cell>
          <cell r="D538">
            <v>100</v>
          </cell>
          <cell r="E538">
            <v>927</v>
          </cell>
        </row>
        <row r="539">
          <cell r="B539" t="str">
            <v>MAXFORCE FORTE RB0 03 5X4X(35GR) TUB IN</v>
          </cell>
          <cell r="C539">
            <v>30</v>
          </cell>
          <cell r="D539">
            <v>20</v>
          </cell>
          <cell r="E539">
            <v>418</v>
          </cell>
        </row>
        <row r="540">
          <cell r="B540" t="str">
            <v>FOLICUR (T) EC250 20X500ML BOT IN</v>
          </cell>
          <cell r="C540">
            <v>500</v>
          </cell>
          <cell r="D540">
            <v>20</v>
          </cell>
          <cell r="E540">
            <v>163</v>
          </cell>
        </row>
        <row r="541">
          <cell r="B541" t="str">
            <v>GAUCHO FS600 50X100ML BOT IN</v>
          </cell>
          <cell r="C541">
            <v>100</v>
          </cell>
          <cell r="D541">
            <v>50</v>
          </cell>
          <cell r="E541">
            <v>182</v>
          </cell>
        </row>
        <row r="542">
          <cell r="B542" t="str">
            <v>REGENT GR0 3 20X1KG BAG IN</v>
          </cell>
          <cell r="C542">
            <v>1000</v>
          </cell>
          <cell r="D542">
            <v>20</v>
          </cell>
          <cell r="E542">
            <v>335</v>
          </cell>
        </row>
        <row r="543">
          <cell r="B543" t="str">
            <v>CONFIDOR SUPER (T) SC350 10X1L BOT IN</v>
          </cell>
          <cell r="C543">
            <v>1000</v>
          </cell>
          <cell r="D543">
            <v>10</v>
          </cell>
          <cell r="E543">
            <v>117</v>
          </cell>
        </row>
        <row r="544">
          <cell r="B544" t="str">
            <v>MOVENTO ENERGY SC240 40X250ML BOT IN</v>
          </cell>
          <cell r="C544">
            <v>250</v>
          </cell>
          <cell r="D544">
            <v>40</v>
          </cell>
          <cell r="E544">
            <v>273</v>
          </cell>
        </row>
        <row r="545">
          <cell r="B545" t="str">
            <v>FOLICUR (T) EC250 40X250ML BOT IN</v>
          </cell>
          <cell r="C545">
            <v>250</v>
          </cell>
          <cell r="D545">
            <v>40</v>
          </cell>
          <cell r="E545">
            <v>164</v>
          </cell>
        </row>
        <row r="546">
          <cell r="B546" t="str">
            <v>INFINITO SC687 5 10X1L BOT IN</v>
          </cell>
          <cell r="C546">
            <v>1000</v>
          </cell>
          <cell r="D546">
            <v>10</v>
          </cell>
          <cell r="E546">
            <v>194</v>
          </cell>
        </row>
        <row r="547">
          <cell r="B547" t="str">
            <v>ADMIRE WG70 20X300GR BAG IN</v>
          </cell>
          <cell r="C547">
            <v>300</v>
          </cell>
          <cell r="D547">
            <v>20</v>
          </cell>
          <cell r="E547">
            <v>17</v>
          </cell>
        </row>
        <row r="548">
          <cell r="B548" t="str">
            <v>SOLOMON OD300 40X250ML BOT IN</v>
          </cell>
          <cell r="C548">
            <v>250</v>
          </cell>
          <cell r="D548">
            <v>40</v>
          </cell>
          <cell r="E548">
            <v>368</v>
          </cell>
        </row>
        <row r="549">
          <cell r="B549" t="str">
            <v>CONFIDOR SUPER (T) SC350 20X250ML BOT IN</v>
          </cell>
          <cell r="C549">
            <v>250</v>
          </cell>
          <cell r="D549">
            <v>40</v>
          </cell>
          <cell r="E549">
            <v>118</v>
          </cell>
        </row>
        <row r="550">
          <cell r="B550" t="str">
            <v>RAXIL EASY FS60 50X100ML BOT IN</v>
          </cell>
          <cell r="C550">
            <v>100</v>
          </cell>
          <cell r="D550">
            <v>50</v>
          </cell>
          <cell r="E550">
            <v>323</v>
          </cell>
        </row>
        <row r="551">
          <cell r="B551" t="str">
            <v>MOVENTO ENERGY SC240 50X100ML BOT IN</v>
          </cell>
          <cell r="C551">
            <v>100</v>
          </cell>
          <cell r="D551">
            <v>50</v>
          </cell>
          <cell r="E551">
            <v>274</v>
          </cell>
        </row>
        <row r="552">
          <cell r="B552" t="str">
            <v>BELT EXPERT SC480 50X100ML BOT IN</v>
          </cell>
          <cell r="C552">
            <v>100</v>
          </cell>
          <cell r="D552">
            <v>50</v>
          </cell>
          <cell r="E552">
            <v>111</v>
          </cell>
        </row>
        <row r="553">
          <cell r="B553" t="str">
            <v>RAXIL EASY FS60 100X50ML BOT IN</v>
          </cell>
          <cell r="C553">
            <v>50</v>
          </cell>
          <cell r="D553">
            <v>100</v>
          </cell>
          <cell r="E553">
            <v>319</v>
          </cell>
        </row>
        <row r="554">
          <cell r="B554" t="str">
            <v>FOLICUR EC250 10X1L BOT IN</v>
          </cell>
          <cell r="C554">
            <v>1000</v>
          </cell>
          <cell r="D554">
            <v>10</v>
          </cell>
          <cell r="E554">
            <v>166</v>
          </cell>
        </row>
        <row r="555">
          <cell r="B555" t="str">
            <v>CONFIDOR SUPER (T) SC350 20X500ML BOT IN</v>
          </cell>
          <cell r="C555">
            <v>500</v>
          </cell>
          <cell r="D555">
            <v>20</v>
          </cell>
          <cell r="E555">
            <v>119</v>
          </cell>
        </row>
        <row r="556">
          <cell r="B556" t="str">
            <v>CONFIDOR SUPER (T) SC350 50X100ML BOT IN</v>
          </cell>
          <cell r="C556">
            <v>100</v>
          </cell>
          <cell r="D556">
            <v>50</v>
          </cell>
          <cell r="E556">
            <v>120</v>
          </cell>
        </row>
        <row r="557">
          <cell r="B557" t="str">
            <v>SURPASS 911 BG2 20X450GR BOX IN</v>
          </cell>
          <cell r="C557">
            <v>450</v>
          </cell>
          <cell r="D557">
            <v>20</v>
          </cell>
          <cell r="E557">
            <v>387</v>
          </cell>
        </row>
        <row r="558">
          <cell r="B558" t="str">
            <v>SURPASS 503 BG2 20X450GR BOX IN</v>
          </cell>
          <cell r="C558">
            <v>450</v>
          </cell>
          <cell r="D558">
            <v>20</v>
          </cell>
          <cell r="E558">
            <v>375</v>
          </cell>
        </row>
        <row r="559">
          <cell r="B559" t="str">
            <v>PREMISE SC350 2X5L BOT IN</v>
          </cell>
          <cell r="C559">
            <v>5000</v>
          </cell>
          <cell r="D559">
            <v>2</v>
          </cell>
          <cell r="E559">
            <v>422</v>
          </cell>
        </row>
        <row r="560">
          <cell r="B560" t="str">
            <v>SURPASS 7010 BG2 20X450GR BOX IN</v>
          </cell>
          <cell r="C560">
            <v>450</v>
          </cell>
          <cell r="D560">
            <v>20</v>
          </cell>
          <cell r="E560">
            <v>377</v>
          </cell>
        </row>
        <row r="561">
          <cell r="B561" t="str">
            <v>ALANTO (T) SC240 50X100ML BOT IN</v>
          </cell>
          <cell r="C561">
            <v>100</v>
          </cell>
          <cell r="D561">
            <v>50</v>
          </cell>
          <cell r="E561">
            <v>30</v>
          </cell>
        </row>
        <row r="562">
          <cell r="B562" t="str">
            <v>MUSTARD 5450 24X1.25KG BAG IN</v>
          </cell>
          <cell r="C562">
            <v>1250</v>
          </cell>
          <cell r="D562">
            <v>24</v>
          </cell>
          <cell r="E562">
            <v>282</v>
          </cell>
        </row>
        <row r="563">
          <cell r="B563" t="str">
            <v>RAXIL (T) DS2 2X5KG BAG IN</v>
          </cell>
          <cell r="C563">
            <v>5000</v>
          </cell>
          <cell r="D563">
            <v>2</v>
          </cell>
          <cell r="E563">
            <v>316</v>
          </cell>
        </row>
        <row r="564">
          <cell r="B564" t="str">
            <v>SURPASS 7007 BG2 20X450GR BOX IN</v>
          </cell>
          <cell r="C564">
            <v>450</v>
          </cell>
          <cell r="D564">
            <v>20</v>
          </cell>
          <cell r="E564">
            <v>376</v>
          </cell>
        </row>
        <row r="565">
          <cell r="B565" t="str">
            <v>ALANTO (T) SC240 40X250ML BOT IN</v>
          </cell>
          <cell r="C565">
            <v>250</v>
          </cell>
          <cell r="D565">
            <v>40</v>
          </cell>
          <cell r="E565">
            <v>29</v>
          </cell>
        </row>
        <row r="566">
          <cell r="B566" t="str">
            <v>SURPASS 904 BG2 20X450GR BOX IN</v>
          </cell>
          <cell r="C566">
            <v>450</v>
          </cell>
          <cell r="D566">
            <v>20</v>
          </cell>
          <cell r="E566">
            <v>386</v>
          </cell>
        </row>
        <row r="567">
          <cell r="B567" t="str">
            <v>RAXIL (T) DS2 5X(25X40GR) BAG IN</v>
          </cell>
          <cell r="C567">
            <v>40</v>
          </cell>
          <cell r="D567">
            <v>125</v>
          </cell>
          <cell r="E567">
            <v>318</v>
          </cell>
        </row>
        <row r="568">
          <cell r="B568" t="str">
            <v>RAXIL (T) DS2 5X(10X100GR) BAG IN</v>
          </cell>
          <cell r="C568">
            <v>100</v>
          </cell>
          <cell r="D568">
            <v>50</v>
          </cell>
          <cell r="E568">
            <v>317</v>
          </cell>
        </row>
        <row r="569">
          <cell r="B569" t="str">
            <v>ALANTO (T) SC240 20X500ML BOT IN</v>
          </cell>
          <cell r="C569">
            <v>500</v>
          </cell>
          <cell r="D569">
            <v>20</v>
          </cell>
          <cell r="E569">
            <v>28</v>
          </cell>
        </row>
        <row r="570">
          <cell r="B570" t="str">
            <v>OBERON (T) SC240 40X200ML BOT IN</v>
          </cell>
          <cell r="C570">
            <v>200</v>
          </cell>
          <cell r="D570">
            <v>40</v>
          </cell>
          <cell r="E570">
            <v>299</v>
          </cell>
        </row>
        <row r="571">
          <cell r="B571" t="str">
            <v>GLAMORE WG80 40X50GR BOT IN</v>
          </cell>
          <cell r="C571">
            <v>50</v>
          </cell>
          <cell r="D571">
            <v>40</v>
          </cell>
          <cell r="E571">
            <v>189</v>
          </cell>
        </row>
        <row r="572">
          <cell r="B572" t="str">
            <v>ARIZE PRIMA LOC 30X1KG BAG IN</v>
          </cell>
          <cell r="C572">
            <v>1000</v>
          </cell>
          <cell r="D572">
            <v>30</v>
          </cell>
          <cell r="E572">
            <v>89</v>
          </cell>
        </row>
        <row r="573">
          <cell r="B573" t="str">
            <v>ADORA (T) SC100 8X500ML BOT IN</v>
          </cell>
          <cell r="C573">
            <v>500</v>
          </cell>
          <cell r="D573">
            <v>8</v>
          </cell>
          <cell r="E573">
            <v>23</v>
          </cell>
        </row>
        <row r="574">
          <cell r="B574" t="str">
            <v>CONFIDOR SUPER (T) SC350 50X50ML BOT IN</v>
          </cell>
          <cell r="C574">
            <v>50</v>
          </cell>
          <cell r="D574">
            <v>50</v>
          </cell>
          <cell r="E574">
            <v>121</v>
          </cell>
        </row>
        <row r="575">
          <cell r="B575" t="str">
            <v>GLAMORE WG80 20X100GR BOT IN</v>
          </cell>
          <cell r="C575">
            <v>100</v>
          </cell>
          <cell r="D575">
            <v>20</v>
          </cell>
          <cell r="E575">
            <v>186</v>
          </cell>
        </row>
        <row r="576">
          <cell r="B576" t="str">
            <v>OBERON (T) SC240 5X2L BOT IN</v>
          </cell>
          <cell r="C576">
            <v>2000</v>
          </cell>
          <cell r="D576">
            <v>5</v>
          </cell>
          <cell r="E576">
            <v>301</v>
          </cell>
        </row>
        <row r="577">
          <cell r="B577" t="str">
            <v>SOLOMON OD300 20X500ML BOT IN</v>
          </cell>
          <cell r="C577">
            <v>500</v>
          </cell>
          <cell r="D577">
            <v>20</v>
          </cell>
          <cell r="E577">
            <v>366</v>
          </cell>
        </row>
        <row r="578">
          <cell r="B578" t="str">
            <v>JUMP WG80 2X(15X100GR) BOT IN</v>
          </cell>
          <cell r="C578">
            <v>100</v>
          </cell>
          <cell r="D578">
            <v>30</v>
          </cell>
          <cell r="E578">
            <v>201</v>
          </cell>
        </row>
        <row r="579">
          <cell r="B579" t="str">
            <v>ADORA (T) SC100 20X200ML BOT IN</v>
          </cell>
          <cell r="C579">
            <v>200</v>
          </cell>
          <cell r="D579">
            <v>20</v>
          </cell>
          <cell r="E579">
            <v>19</v>
          </cell>
        </row>
        <row r="580">
          <cell r="B580" t="str">
            <v>OBERON (T) SC240 50X100ML BOT IN</v>
          </cell>
          <cell r="C580">
            <v>100</v>
          </cell>
          <cell r="D580">
            <v>50</v>
          </cell>
          <cell r="E580">
            <v>300</v>
          </cell>
        </row>
        <row r="581">
          <cell r="B581" t="str">
            <v>MILLET HYBRID 9330+ 40X750GR BAG IN</v>
          </cell>
          <cell r="C581">
            <v>750</v>
          </cell>
          <cell r="D581">
            <v>40</v>
          </cell>
          <cell r="E581">
            <v>240</v>
          </cell>
        </row>
        <row r="582">
          <cell r="B582" t="str">
            <v>OBERON (T) SC240 2X5L BOT IN</v>
          </cell>
          <cell r="C582">
            <v>5000</v>
          </cell>
          <cell r="D582">
            <v>2</v>
          </cell>
          <cell r="E582">
            <v>298</v>
          </cell>
        </row>
        <row r="583">
          <cell r="B583" t="str">
            <v>RAXIL EASY FS60 40X250ML BOT IN</v>
          </cell>
          <cell r="C583">
            <v>250</v>
          </cell>
          <cell r="D583">
            <v>40</v>
          </cell>
          <cell r="E583">
            <v>322</v>
          </cell>
        </row>
        <row r="584">
          <cell r="B584" t="str">
            <v>ARIZE PRIMA LOC 10X3KG BAG IN</v>
          </cell>
          <cell r="C584">
            <v>3000</v>
          </cell>
          <cell r="D584">
            <v>10</v>
          </cell>
          <cell r="E584">
            <v>88</v>
          </cell>
        </row>
        <row r="585">
          <cell r="B585" t="str">
            <v>SENCOR WP70 100X100GR BAG BD</v>
          </cell>
          <cell r="C585">
            <v>100</v>
          </cell>
          <cell r="D585">
            <v>100</v>
          </cell>
          <cell r="E585">
            <v>348</v>
          </cell>
        </row>
        <row r="586">
          <cell r="B586" t="str">
            <v>REGENT GR0 3 4X5KG BAG IN</v>
          </cell>
          <cell r="C586">
            <v>5000</v>
          </cell>
          <cell r="D586">
            <v>4</v>
          </cell>
          <cell r="E586">
            <v>336</v>
          </cell>
        </row>
        <row r="587">
          <cell r="B587" t="str">
            <v>OBERON (T) SC240 100X50ML BOT IN</v>
          </cell>
          <cell r="C587">
            <v>50</v>
          </cell>
          <cell r="D587">
            <v>100</v>
          </cell>
          <cell r="E587">
            <v>295</v>
          </cell>
        </row>
        <row r="588">
          <cell r="B588" t="str">
            <v>OBERON (T) SC240 20X500ML BOT IN</v>
          </cell>
          <cell r="C588">
            <v>500</v>
          </cell>
          <cell r="D588">
            <v>20</v>
          </cell>
          <cell r="E588">
            <v>297</v>
          </cell>
        </row>
        <row r="589">
          <cell r="B589" t="str">
            <v>GAUCHO FS600 100X50ML BOT IN</v>
          </cell>
          <cell r="C589">
            <v>50</v>
          </cell>
          <cell r="D589">
            <v>100</v>
          </cell>
          <cell r="E589">
            <v>179</v>
          </cell>
        </row>
        <row r="590">
          <cell r="B590" t="str">
            <v>WHIPSUPER EC88 50X100ML BOT BD</v>
          </cell>
          <cell r="C590">
            <v>100</v>
          </cell>
          <cell r="D590">
            <v>50</v>
          </cell>
          <cell r="E590">
            <v>407</v>
          </cell>
        </row>
        <row r="591">
          <cell r="B591" t="str">
            <v>ARIZE TEJ LOC (CS) 30X1KG BAG IN</v>
          </cell>
          <cell r="C591">
            <v>1000</v>
          </cell>
          <cell r="D591">
            <v>30</v>
          </cell>
          <cell r="E591">
            <v>96</v>
          </cell>
        </row>
        <row r="592">
          <cell r="B592" t="str">
            <v>RAXIL EASY FS60 10X1L BOT IN</v>
          </cell>
          <cell r="C592">
            <v>1000</v>
          </cell>
          <cell r="D592">
            <v>10</v>
          </cell>
          <cell r="E592">
            <v>321</v>
          </cell>
        </row>
        <row r="593">
          <cell r="B593" t="str">
            <v>GLAMORE WG80 50X(10X5GR) BAG IN</v>
          </cell>
          <cell r="C593">
            <v>5000</v>
          </cell>
          <cell r="D593">
            <v>500</v>
          </cell>
          <cell r="E593">
            <v>191</v>
          </cell>
        </row>
        <row r="594">
          <cell r="B594" t="str">
            <v>SURPASS 7149 BG2 20X450GR BOX IN</v>
          </cell>
          <cell r="C594">
            <v>450</v>
          </cell>
          <cell r="D594">
            <v>20</v>
          </cell>
          <cell r="E594">
            <v>379</v>
          </cell>
        </row>
        <row r="595">
          <cell r="B595" t="str">
            <v>ADORA (T) SC100 4X1L BOT IN</v>
          </cell>
          <cell r="C595">
            <v>1000</v>
          </cell>
          <cell r="D595">
            <v>10</v>
          </cell>
          <cell r="E595">
            <v>20</v>
          </cell>
        </row>
        <row r="596">
          <cell r="B596" t="str">
            <v>SURPASS 7147 BG2 20X450GR BOX IN</v>
          </cell>
          <cell r="C596">
            <v>450</v>
          </cell>
          <cell r="D596">
            <v>20</v>
          </cell>
          <cell r="E596">
            <v>378</v>
          </cell>
        </row>
        <row r="597">
          <cell r="B597" t="str">
            <v>MILLET HYBRID 9330+ 20X1.5KG BAG IN</v>
          </cell>
          <cell r="C597">
            <v>1500</v>
          </cell>
          <cell r="D597">
            <v>20</v>
          </cell>
          <cell r="E597">
            <v>239</v>
          </cell>
        </row>
        <row r="598">
          <cell r="B598" t="str">
            <v>FAME (T) SC480 8X250ML BOT IN</v>
          </cell>
          <cell r="C598">
            <v>250</v>
          </cell>
          <cell r="D598">
            <v>8</v>
          </cell>
          <cell r="E598">
            <v>148</v>
          </cell>
        </row>
        <row r="599">
          <cell r="B599" t="str">
            <v>ARIZE 6444 GOLD LOC 30X1 BAG IN</v>
          </cell>
          <cell r="C599">
            <v>1000</v>
          </cell>
          <cell r="D599">
            <v>30</v>
          </cell>
          <cell r="E599">
            <v>60</v>
          </cell>
        </row>
        <row r="600">
          <cell r="B600" t="str">
            <v>ADORA (T) SC100 100X10ML BOT IN</v>
          </cell>
          <cell r="C600">
            <v>10</v>
          </cell>
          <cell r="D600">
            <v>100</v>
          </cell>
          <cell r="E600">
            <v>18</v>
          </cell>
        </row>
        <row r="601">
          <cell r="B601" t="str">
            <v>LUNA EXPERIENCE SC400 50X100ML BOT IN</v>
          </cell>
          <cell r="C601">
            <v>100</v>
          </cell>
          <cell r="D601">
            <v>50</v>
          </cell>
          <cell r="E601">
            <v>226</v>
          </cell>
        </row>
        <row r="602">
          <cell r="B602" t="str">
            <v>OBERON (T) SC240 10X1L BOT IN</v>
          </cell>
          <cell r="C602">
            <v>1000</v>
          </cell>
          <cell r="D602">
            <v>10</v>
          </cell>
          <cell r="E602">
            <v>296</v>
          </cell>
        </row>
        <row r="603">
          <cell r="B603" t="str">
            <v>ARIZE SWIFT LOC 30X1KG BAG IN</v>
          </cell>
          <cell r="C603">
            <v>1000</v>
          </cell>
          <cell r="D603">
            <v>30</v>
          </cell>
          <cell r="E603">
            <v>93</v>
          </cell>
        </row>
        <row r="604">
          <cell r="B604" t="str">
            <v>ARIZE SWIFT LOC 10X3KG BAG IN</v>
          </cell>
          <cell r="C604">
            <v>3000</v>
          </cell>
          <cell r="D604">
            <v>10</v>
          </cell>
          <cell r="E604">
            <v>92</v>
          </cell>
        </row>
        <row r="605">
          <cell r="B605" t="str">
            <v>PREMISE SC350 40X250ML BOT IN</v>
          </cell>
          <cell r="C605">
            <v>250</v>
          </cell>
          <cell r="D605">
            <v>40</v>
          </cell>
          <cell r="E605">
            <v>423</v>
          </cell>
        </row>
        <row r="606">
          <cell r="B606" t="str">
            <v>SUNRICE WG15 100X50GR BOT IN</v>
          </cell>
          <cell r="C606">
            <v>50</v>
          </cell>
          <cell r="D606">
            <v>100</v>
          </cell>
          <cell r="E606">
            <v>374</v>
          </cell>
        </row>
        <row r="607">
          <cell r="B607" t="str">
            <v>ANTRACOL (T) WP70 50X50GR BAG IN</v>
          </cell>
          <cell r="C607">
            <v>50</v>
          </cell>
          <cell r="D607">
            <v>50</v>
          </cell>
          <cell r="E607">
            <v>46</v>
          </cell>
        </row>
        <row r="608">
          <cell r="B608" t="str">
            <v>MILLET HYBRID 9450 20X1 5KG BAG IN</v>
          </cell>
          <cell r="C608">
            <v>1500</v>
          </cell>
          <cell r="D608">
            <v>20</v>
          </cell>
          <cell r="E608">
            <v>251</v>
          </cell>
        </row>
        <row r="609">
          <cell r="B609" t="str">
            <v>SOLITUDE SL107 4X1L BOT IN</v>
          </cell>
          <cell r="C609">
            <v>1000</v>
          </cell>
          <cell r="D609">
            <v>10</v>
          </cell>
          <cell r="E609">
            <v>363</v>
          </cell>
        </row>
        <row r="610">
          <cell r="B610" t="str">
            <v>LUNA EXPERIENCE SC400 10X1L BOT IN</v>
          </cell>
          <cell r="C610">
            <v>1000</v>
          </cell>
          <cell r="D610">
            <v>10</v>
          </cell>
          <cell r="E610">
            <v>223</v>
          </cell>
        </row>
        <row r="611">
          <cell r="B611" t="str">
            <v>MILLET HYBRID 9450 40X750GR BAG IN</v>
          </cell>
          <cell r="C611">
            <v>750</v>
          </cell>
          <cell r="D611">
            <v>40</v>
          </cell>
          <cell r="E611">
            <v>252</v>
          </cell>
        </row>
        <row r="612">
          <cell r="B612" t="str">
            <v>ALANTO (T) SC240 10X1L BOT IN</v>
          </cell>
          <cell r="C612">
            <v>1000</v>
          </cell>
          <cell r="D612">
            <v>10</v>
          </cell>
          <cell r="E612">
            <v>27</v>
          </cell>
        </row>
        <row r="613">
          <cell r="B613" t="str">
            <v>SOLOMON OD300 20X500ML BOT MY</v>
          </cell>
          <cell r="C613">
            <v>500</v>
          </cell>
          <cell r="D613">
            <v>20</v>
          </cell>
          <cell r="E613">
            <v>367</v>
          </cell>
        </row>
        <row r="614">
          <cell r="B614" t="str">
            <v>PROFILER WG71 11 10X1KG BAG IN</v>
          </cell>
          <cell r="C614">
            <v>1000</v>
          </cell>
          <cell r="D614">
            <v>10</v>
          </cell>
          <cell r="E614">
            <v>310</v>
          </cell>
        </row>
        <row r="615">
          <cell r="B615" t="str">
            <v>LUNA EXPERIENCE SC400 100X50ML BOT IN</v>
          </cell>
          <cell r="C615">
            <v>50</v>
          </cell>
          <cell r="D615">
            <v>100</v>
          </cell>
          <cell r="E615">
            <v>222</v>
          </cell>
        </row>
        <row r="616">
          <cell r="B616" t="str">
            <v>LAUDIS SC630 8X115ML BOT IN</v>
          </cell>
          <cell r="C616">
            <v>115</v>
          </cell>
          <cell r="D616">
            <v>8</v>
          </cell>
          <cell r="E616">
            <v>212</v>
          </cell>
        </row>
        <row r="617">
          <cell r="B617" t="str">
            <v>MOVENTO ENERGY SC240 20X500ML BOT IN</v>
          </cell>
          <cell r="C617">
            <v>500</v>
          </cell>
          <cell r="D617">
            <v>20</v>
          </cell>
          <cell r="E617">
            <v>272</v>
          </cell>
        </row>
        <row r="618">
          <cell r="B618" t="str">
            <v>INFINITO SC687 5 100X50ML BOT IN</v>
          </cell>
          <cell r="C618">
            <v>50</v>
          </cell>
          <cell r="D618">
            <v>100</v>
          </cell>
          <cell r="E618">
            <v>193</v>
          </cell>
        </row>
        <row r="619">
          <cell r="B619" t="str">
            <v>LESENTA WG80 100X40GR BAG IN</v>
          </cell>
          <cell r="C619">
            <v>40</v>
          </cell>
          <cell r="D619">
            <v>100</v>
          </cell>
          <cell r="E619">
            <v>215</v>
          </cell>
        </row>
        <row r="620">
          <cell r="B620" t="str">
            <v>LESENTA WG80 50X100GR BAG IN</v>
          </cell>
          <cell r="C620">
            <v>100</v>
          </cell>
          <cell r="D620">
            <v>50</v>
          </cell>
          <cell r="E620">
            <v>219</v>
          </cell>
        </row>
        <row r="621">
          <cell r="B621" t="str">
            <v>QUICK BAYT GR0 5 4X2KG DRM IN</v>
          </cell>
          <cell r="C621">
            <v>2000</v>
          </cell>
          <cell r="D621">
            <v>4</v>
          </cell>
          <cell r="E621">
            <v>425</v>
          </cell>
        </row>
        <row r="622">
          <cell r="B622" t="str">
            <v>LESENTA WG80 10X500GR BAG IN</v>
          </cell>
          <cell r="C622">
            <v>500</v>
          </cell>
          <cell r="D622">
            <v>10</v>
          </cell>
          <cell r="E622">
            <v>216</v>
          </cell>
        </row>
        <row r="623">
          <cell r="B623" t="str">
            <v>NATIVO WG75 10X1KG BAG IN</v>
          </cell>
          <cell r="C623">
            <v>1000</v>
          </cell>
          <cell r="D623">
            <v>10</v>
          </cell>
          <cell r="E623">
            <v>290</v>
          </cell>
        </row>
        <row r="624">
          <cell r="B624" t="str">
            <v>BILARV WP25 10X500GR BAG IN</v>
          </cell>
          <cell r="C624">
            <v>500</v>
          </cell>
          <cell r="D624">
            <v>10</v>
          </cell>
          <cell r="E624">
            <v>414</v>
          </cell>
        </row>
        <row r="625">
          <cell r="B625" t="str">
            <v>ARIZE 6444 GOLD LOC 6X5KG BAG IN</v>
          </cell>
          <cell r="C625">
            <v>5000</v>
          </cell>
          <cell r="D625">
            <v>6</v>
          </cell>
          <cell r="E625">
            <v>61</v>
          </cell>
        </row>
        <row r="626">
          <cell r="B626" t="str">
            <v>PROFILER WG71 11 20X250GR BAG IN</v>
          </cell>
          <cell r="C626">
            <v>250</v>
          </cell>
          <cell r="D626">
            <v>20</v>
          </cell>
          <cell r="E626">
            <v>311</v>
          </cell>
        </row>
        <row r="627">
          <cell r="B627" t="str">
            <v>MOVENTO ENERGY SC240 100X50ML BOT IN</v>
          </cell>
          <cell r="C627">
            <v>50</v>
          </cell>
          <cell r="D627">
            <v>100</v>
          </cell>
          <cell r="E627">
            <v>270</v>
          </cell>
        </row>
        <row r="628">
          <cell r="B628" t="str">
            <v>LUNA EXPERIENCE SC400 40X250ML BOT IN</v>
          </cell>
          <cell r="C628">
            <v>250</v>
          </cell>
          <cell r="D628">
            <v>40</v>
          </cell>
          <cell r="E628">
            <v>225</v>
          </cell>
        </row>
        <row r="629">
          <cell r="B629" t="str">
            <v>FAME (T) SC480 4X500ML BOT IN</v>
          </cell>
          <cell r="C629">
            <v>500</v>
          </cell>
          <cell r="D629">
            <v>4</v>
          </cell>
          <cell r="E629">
            <v>147</v>
          </cell>
        </row>
        <row r="630">
          <cell r="B630" t="str">
            <v>GLAMORE WG80 8X250GR BAG IN</v>
          </cell>
          <cell r="C630">
            <v>250</v>
          </cell>
          <cell r="D630">
            <v>8</v>
          </cell>
          <cell r="E630">
            <v>192</v>
          </cell>
        </row>
        <row r="631">
          <cell r="B631" t="str">
            <v>LESENTA WG80 20X250GR BAG IN</v>
          </cell>
          <cell r="C631">
            <v>250</v>
          </cell>
          <cell r="D631">
            <v>20</v>
          </cell>
          <cell r="E631">
            <v>217</v>
          </cell>
        </row>
        <row r="632">
          <cell r="B632" t="str">
            <v>LAUDIS SC630 3X230ML BOT IN</v>
          </cell>
          <cell r="C632">
            <v>230</v>
          </cell>
          <cell r="D632">
            <v>3</v>
          </cell>
          <cell r="E632">
            <v>211</v>
          </cell>
        </row>
        <row r="633">
          <cell r="B633" t="str">
            <v>LUNA EXPERIENCE SC400 20X500ML BOT IN</v>
          </cell>
          <cell r="C633">
            <v>500</v>
          </cell>
          <cell r="D633">
            <v>20</v>
          </cell>
          <cell r="E633">
            <v>224</v>
          </cell>
        </row>
        <row r="634">
          <cell r="B634" t="str">
            <v>DROPP ULTRA SC540 50X100ML BOT IN</v>
          </cell>
          <cell r="C634">
            <v>100</v>
          </cell>
          <cell r="D634">
            <v>50</v>
          </cell>
          <cell r="E634">
            <v>131</v>
          </cell>
        </row>
        <row r="635">
          <cell r="B635" t="str">
            <v>NATIVO WG75 100X50GR BAG IN</v>
          </cell>
          <cell r="C635">
            <v>50</v>
          </cell>
          <cell r="D635">
            <v>100</v>
          </cell>
          <cell r="E635">
            <v>289</v>
          </cell>
        </row>
        <row r="636">
          <cell r="B636" t="str">
            <v>DROPP ULTRA SC540 20X500ML BOT IN</v>
          </cell>
          <cell r="C636">
            <v>500</v>
          </cell>
          <cell r="D636">
            <v>20</v>
          </cell>
          <cell r="E636">
            <v>129</v>
          </cell>
        </row>
        <row r="637">
          <cell r="B637" t="str">
            <v>DROPP ULTRA SC540 40X250ML BOT IN</v>
          </cell>
          <cell r="C637">
            <v>250</v>
          </cell>
          <cell r="D637">
            <v>40</v>
          </cell>
          <cell r="E637">
            <v>130</v>
          </cell>
        </row>
        <row r="638">
          <cell r="B638" t="str">
            <v>EMESTO PRIME FS240 50X100ML BOT IN</v>
          </cell>
          <cell r="C638">
            <v>100</v>
          </cell>
          <cell r="D638">
            <v>50</v>
          </cell>
          <cell r="E638">
            <v>135</v>
          </cell>
        </row>
        <row r="639">
          <cell r="B639" t="str">
            <v>SIVANTO PRIME SL200 20X500ML BOT IN</v>
          </cell>
          <cell r="C639">
            <v>500</v>
          </cell>
          <cell r="D639">
            <v>20</v>
          </cell>
          <cell r="E639">
            <v>360</v>
          </cell>
        </row>
        <row r="640">
          <cell r="B640" t="str">
            <v>EMESTO PRIME FS240 10X1L BOT IN</v>
          </cell>
          <cell r="C640">
            <v>1000</v>
          </cell>
          <cell r="D640">
            <v>10</v>
          </cell>
          <cell r="E640">
            <v>132</v>
          </cell>
        </row>
        <row r="641">
          <cell r="B641" t="str">
            <v>COUNCIL ACTIV WG30 8X(10X45GR) BOX IN</v>
          </cell>
          <cell r="C641">
            <v>45</v>
          </cell>
          <cell r="D641">
            <v>80</v>
          </cell>
          <cell r="E641">
            <v>123</v>
          </cell>
        </row>
        <row r="642">
          <cell r="B642" t="str">
            <v>MILLET HYBRID 9444 GOLD 20X1.50KG BAG IN</v>
          </cell>
          <cell r="C642">
            <v>1500</v>
          </cell>
          <cell r="D642">
            <v>20</v>
          </cell>
          <cell r="E642">
            <v>248</v>
          </cell>
        </row>
        <row r="643">
          <cell r="B643" t="str">
            <v>MILLET 7701 GOLD (AP) 20X1.5KG BAG IN</v>
          </cell>
          <cell r="C643">
            <v>1500</v>
          </cell>
          <cell r="D643">
            <v>20</v>
          </cell>
          <cell r="E643">
            <v>234</v>
          </cell>
        </row>
        <row r="644">
          <cell r="B644" t="str">
            <v>COUNCIL ACTIV WG30 12X(5X90GR) BOX IN</v>
          </cell>
          <cell r="C644">
            <v>90</v>
          </cell>
          <cell r="D644">
            <v>60</v>
          </cell>
          <cell r="E644">
            <v>122</v>
          </cell>
        </row>
        <row r="645">
          <cell r="B645" t="str">
            <v>ARIZE TEJ GOLD LOC 30X1KG BAG IN</v>
          </cell>
          <cell r="C645">
            <v>1000</v>
          </cell>
          <cell r="D645">
            <v>30</v>
          </cell>
          <cell r="E645">
            <v>95</v>
          </cell>
        </row>
        <row r="646">
          <cell r="B646" t="str">
            <v>RACUMIN SURE RB0 005 10X(20X100G) BAG IN</v>
          </cell>
          <cell r="C646">
            <v>100</v>
          </cell>
          <cell r="D646">
            <v>200</v>
          </cell>
          <cell r="E646">
            <v>426</v>
          </cell>
        </row>
        <row r="647">
          <cell r="B647" t="str">
            <v>ADUE WG70 6X100G BOT IN</v>
          </cell>
          <cell r="C647">
            <v>100</v>
          </cell>
          <cell r="D647">
            <v>6</v>
          </cell>
          <cell r="E647">
            <v>26</v>
          </cell>
        </row>
        <row r="648">
          <cell r="B648" t="str">
            <v>SURPASS 7517 BGII LOC 20X450GR BAG IN</v>
          </cell>
          <cell r="C648">
            <v>450</v>
          </cell>
          <cell r="D648">
            <v>20</v>
          </cell>
          <cell r="E648">
            <v>384</v>
          </cell>
        </row>
        <row r="649">
          <cell r="B649" t="str">
            <v>SIVANTO PRIME SL200 10X1L BOT IN</v>
          </cell>
          <cell r="C649">
            <v>1000</v>
          </cell>
          <cell r="D649">
            <v>10</v>
          </cell>
          <cell r="E649">
            <v>359</v>
          </cell>
        </row>
        <row r="650">
          <cell r="B650" t="str">
            <v>SIVANTO PRIME SL200 40X250ML BOT IN</v>
          </cell>
          <cell r="C650">
            <v>250</v>
          </cell>
          <cell r="D650">
            <v>40</v>
          </cell>
          <cell r="E650">
            <v>361</v>
          </cell>
        </row>
        <row r="651">
          <cell r="B651" t="str">
            <v>NATIVO WG75 20X(10X10GR) BAG IN</v>
          </cell>
          <cell r="C651">
            <v>10</v>
          </cell>
          <cell r="D651">
            <v>20</v>
          </cell>
          <cell r="E651">
            <v>291</v>
          </cell>
        </row>
        <row r="652">
          <cell r="B652" t="str">
            <v>REGENT GOLD SC200 10X1L BOT IN</v>
          </cell>
          <cell r="C652">
            <v>1000</v>
          </cell>
          <cell r="D652">
            <v>10</v>
          </cell>
          <cell r="E652">
            <v>329</v>
          </cell>
        </row>
        <row r="653">
          <cell r="B653" t="str">
            <v>MILLET HYBRID 9444 GOLD 40X750G BAG IN</v>
          </cell>
          <cell r="C653">
            <v>750</v>
          </cell>
          <cell r="D653">
            <v>40</v>
          </cell>
          <cell r="E653">
            <v>249</v>
          </cell>
        </row>
        <row r="654">
          <cell r="B654" t="str">
            <v>EMESTO PRIME FS240 40X250ML BOT IN</v>
          </cell>
          <cell r="C654">
            <v>250</v>
          </cell>
          <cell r="D654">
            <v>40</v>
          </cell>
          <cell r="E654">
            <v>134</v>
          </cell>
        </row>
        <row r="655">
          <cell r="B655" t="str">
            <v>FENOS QUICK SC150 20X500ML BOT IN</v>
          </cell>
          <cell r="C655">
            <v>500</v>
          </cell>
          <cell r="D655">
            <v>20</v>
          </cell>
          <cell r="E655">
            <v>150</v>
          </cell>
        </row>
        <row r="656">
          <cell r="B656" t="str">
            <v>ADUE WG70 15X40G BOT IN</v>
          </cell>
          <cell r="C656">
            <v>40</v>
          </cell>
          <cell r="D656">
            <v>15</v>
          </cell>
          <cell r="E656">
            <v>24</v>
          </cell>
        </row>
        <row r="657">
          <cell r="B657" t="str">
            <v>MUSTARD KESARI 5111 60X500G BAG IN</v>
          </cell>
          <cell r="C657">
            <v>500</v>
          </cell>
          <cell r="D657">
            <v>60</v>
          </cell>
          <cell r="E657">
            <v>284</v>
          </cell>
        </row>
        <row r="658">
          <cell r="B658" t="str">
            <v>FENOS QUICK SC150 10X1L BOT IN</v>
          </cell>
          <cell r="C658">
            <v>1000</v>
          </cell>
          <cell r="D658">
            <v>10</v>
          </cell>
          <cell r="E658">
            <v>149</v>
          </cell>
        </row>
        <row r="659">
          <cell r="B659" t="str">
            <v>SURPASS AASHA 1171 BG2 20X450G BAG IN</v>
          </cell>
          <cell r="C659">
            <v>450</v>
          </cell>
          <cell r="D659">
            <v>20</v>
          </cell>
          <cell r="E659">
            <v>389</v>
          </cell>
        </row>
        <row r="660">
          <cell r="B660" t="str">
            <v>SURPASS FIRSTCLASS 7149B2 20X450G BAG IN</v>
          </cell>
          <cell r="C660">
            <v>450</v>
          </cell>
          <cell r="D660">
            <v>20</v>
          </cell>
          <cell r="E660">
            <v>391</v>
          </cell>
        </row>
        <row r="661">
          <cell r="B661" t="str">
            <v>SIVANTO PRIME SL200 100X50ML BOT IN</v>
          </cell>
          <cell r="C661">
            <v>50</v>
          </cell>
          <cell r="D661">
            <v>100</v>
          </cell>
          <cell r="E661">
            <v>358</v>
          </cell>
        </row>
        <row r="662">
          <cell r="B662" t="str">
            <v>FENOS QUICK SC150 50X100ML BOT IN</v>
          </cell>
          <cell r="C662">
            <v>100</v>
          </cell>
          <cell r="D662">
            <v>50</v>
          </cell>
          <cell r="E662">
            <v>152</v>
          </cell>
        </row>
        <row r="663">
          <cell r="B663" t="str">
            <v>BELT EXPERT SC480 20X500ML BOT IN</v>
          </cell>
          <cell r="C663">
            <v>500</v>
          </cell>
          <cell r="D663">
            <v>20</v>
          </cell>
          <cell r="E663">
            <v>108</v>
          </cell>
        </row>
        <row r="664">
          <cell r="B664" t="str">
            <v>MUSTARD 5450 48X625GR BAG IN</v>
          </cell>
          <cell r="C664">
            <v>625</v>
          </cell>
          <cell r="D664">
            <v>48</v>
          </cell>
          <cell r="E664">
            <v>283</v>
          </cell>
        </row>
        <row r="665">
          <cell r="B665" t="str">
            <v>ARIZE 6129 GOLD LOC 30X1KG BAG IN</v>
          </cell>
          <cell r="C665">
            <v>1000</v>
          </cell>
          <cell r="D665">
            <v>30</v>
          </cell>
          <cell r="E665">
            <v>52</v>
          </cell>
        </row>
        <row r="666">
          <cell r="B666" t="str">
            <v>SIVANTO PRIME SL200 50X100ML BOT IN</v>
          </cell>
          <cell r="C666">
            <v>100</v>
          </cell>
          <cell r="D666">
            <v>50</v>
          </cell>
          <cell r="E666">
            <v>362</v>
          </cell>
        </row>
        <row r="667">
          <cell r="B667" t="str">
            <v>ARIZE 6129 GOLD LOC 10X3KG BAG IN</v>
          </cell>
          <cell r="C667">
            <v>3000</v>
          </cell>
          <cell r="D667">
            <v>10</v>
          </cell>
          <cell r="E667">
            <v>51</v>
          </cell>
        </row>
        <row r="668">
          <cell r="B668" t="str">
            <v>MELODY DUO WP66 8 10X800G BAG IN</v>
          </cell>
          <cell r="C668">
            <v>800</v>
          </cell>
          <cell r="D668">
            <v>10</v>
          </cell>
          <cell r="E668">
            <v>230</v>
          </cell>
        </row>
        <row r="669">
          <cell r="B669" t="str">
            <v>BELT EXPERT SC480 40X250ML BOT IN</v>
          </cell>
          <cell r="C669">
            <v>250</v>
          </cell>
          <cell r="D669">
            <v>40</v>
          </cell>
          <cell r="E669">
            <v>109</v>
          </cell>
        </row>
        <row r="670">
          <cell r="B670" t="str">
            <v>MILLET 7701 GOLD 40X750GR BAG IN</v>
          </cell>
          <cell r="C670">
            <v>750</v>
          </cell>
          <cell r="D670">
            <v>40</v>
          </cell>
          <cell r="E670">
            <v>235</v>
          </cell>
        </row>
        <row r="671">
          <cell r="B671" t="str">
            <v>EMESTO PRIME FS240 20X500ML BOT IN</v>
          </cell>
          <cell r="C671">
            <v>500</v>
          </cell>
          <cell r="D671">
            <v>20</v>
          </cell>
          <cell r="E671">
            <v>133</v>
          </cell>
        </row>
        <row r="672">
          <cell r="B672" t="str">
            <v>ARIZE TEJ GOLD LOC 10X3KG BAG IN</v>
          </cell>
          <cell r="C672">
            <v>3000</v>
          </cell>
          <cell r="D672">
            <v>10</v>
          </cell>
          <cell r="E672">
            <v>94</v>
          </cell>
        </row>
        <row r="673">
          <cell r="B673" t="str">
            <v>MELODY DUO WP66 8 10X400GR BAG IN</v>
          </cell>
          <cell r="C673">
            <v>400</v>
          </cell>
          <cell r="D673">
            <v>10</v>
          </cell>
          <cell r="E673">
            <v>228</v>
          </cell>
        </row>
        <row r="674">
          <cell r="B674" t="str">
            <v>FENOS QUICK SC150 40X250ML BOT IN</v>
          </cell>
          <cell r="C674">
            <v>250</v>
          </cell>
          <cell r="D674">
            <v>40</v>
          </cell>
          <cell r="E674">
            <v>151</v>
          </cell>
        </row>
        <row r="675">
          <cell r="B675" t="str">
            <v>ADUE WG70 3X200G BOT IN</v>
          </cell>
          <cell r="C675">
            <v>200</v>
          </cell>
          <cell r="D675">
            <v>3</v>
          </cell>
          <cell r="E675">
            <v>25</v>
          </cell>
        </row>
        <row r="676">
          <cell r="B676" t="str">
            <v>MOVENTO OD150 20X500ML BOT IN</v>
          </cell>
          <cell r="C676">
            <v>500</v>
          </cell>
          <cell r="D676">
            <v>20</v>
          </cell>
          <cell r="E676">
            <v>276</v>
          </cell>
        </row>
        <row r="677">
          <cell r="B677" t="str">
            <v>ARIZE SWIFT GOLD LOC 30X1KG BAG IN</v>
          </cell>
          <cell r="C677">
            <v>1000</v>
          </cell>
          <cell r="D677">
            <v>30</v>
          </cell>
          <cell r="E677">
            <v>91</v>
          </cell>
        </row>
        <row r="678">
          <cell r="B678" t="str">
            <v>FOLICUR (FG) EC250 20X500ML BOT BD</v>
          </cell>
          <cell r="C678">
            <v>500</v>
          </cell>
          <cell r="D678">
            <v>20</v>
          </cell>
          <cell r="E678">
            <v>161</v>
          </cell>
        </row>
        <row r="679">
          <cell r="B679" t="str">
            <v>ANTRACOL WP70 12X1KG BAG BD</v>
          </cell>
          <cell r="C679">
            <v>1000</v>
          </cell>
          <cell r="D679">
            <v>12</v>
          </cell>
          <cell r="E679">
            <v>49</v>
          </cell>
        </row>
        <row r="680">
          <cell r="B680" t="str">
            <v>ANTRACOL WP70 100X100GR BAG BD</v>
          </cell>
          <cell r="C680">
            <v>100</v>
          </cell>
          <cell r="D680">
            <v>100</v>
          </cell>
          <cell r="E680">
            <v>48</v>
          </cell>
        </row>
        <row r="681">
          <cell r="B681" t="str">
            <v>ARIZE 6201 GOLD LOC 30X1KG BAG IN</v>
          </cell>
          <cell r="C681">
            <v>1000</v>
          </cell>
          <cell r="D681">
            <v>30</v>
          </cell>
          <cell r="E681">
            <v>56</v>
          </cell>
        </row>
        <row r="682">
          <cell r="B682" t="str">
            <v>EVERGOL XTEND FS308 10X1L BOT IN</v>
          </cell>
          <cell r="C682">
            <v>1000</v>
          </cell>
          <cell r="D682">
            <v>10</v>
          </cell>
          <cell r="E682">
            <v>140</v>
          </cell>
        </row>
        <row r="683">
          <cell r="B683" t="str">
            <v>FLOTIS (T) SC262 5 20X500ML BOT IN</v>
          </cell>
          <cell r="C683">
            <v>500</v>
          </cell>
          <cell r="D683">
            <v>20</v>
          </cell>
          <cell r="E683">
            <v>158</v>
          </cell>
        </row>
        <row r="684">
          <cell r="B684" t="str">
            <v>FLOTIS (T) SC262 5 2X5L BOT IN</v>
          </cell>
          <cell r="C684">
            <v>5000</v>
          </cell>
          <cell r="D684">
            <v>2</v>
          </cell>
          <cell r="E684">
            <v>159</v>
          </cell>
        </row>
        <row r="685">
          <cell r="B685" t="str">
            <v>AGENDA EC25 2X5L BOT IN</v>
          </cell>
          <cell r="C685">
            <v>5000</v>
          </cell>
          <cell r="D685">
            <v>2</v>
          </cell>
          <cell r="E685">
            <v>409</v>
          </cell>
        </row>
        <row r="686">
          <cell r="B686" t="str">
            <v>MOVENTO OD150 40X250ML BOT IN</v>
          </cell>
          <cell r="C686">
            <v>250</v>
          </cell>
          <cell r="D686">
            <v>40</v>
          </cell>
          <cell r="E686">
            <v>277</v>
          </cell>
        </row>
        <row r="687">
          <cell r="B687" t="str">
            <v>ARIZE SWIFT GOLD LOC 10X3 BAG IN</v>
          </cell>
          <cell r="C687">
            <v>3000</v>
          </cell>
          <cell r="D687">
            <v>10</v>
          </cell>
          <cell r="E687">
            <v>90</v>
          </cell>
        </row>
        <row r="688">
          <cell r="B688" t="str">
            <v>ANTRACOL WP70 20X500GR BAG BD</v>
          </cell>
          <cell r="C688">
            <v>500</v>
          </cell>
          <cell r="D688">
            <v>20</v>
          </cell>
          <cell r="E688">
            <v>50</v>
          </cell>
        </row>
        <row r="689">
          <cell r="B689" t="str">
            <v>MOVENTO OD150 10X1L BOT IN</v>
          </cell>
          <cell r="C689">
            <v>1000</v>
          </cell>
          <cell r="D689">
            <v>10</v>
          </cell>
          <cell r="E689">
            <v>275</v>
          </cell>
        </row>
        <row r="690">
          <cell r="B690" t="str">
            <v>AGENDA EC25 50X100ML BOT IN</v>
          </cell>
          <cell r="C690">
            <v>100</v>
          </cell>
          <cell r="D690">
            <v>50</v>
          </cell>
          <cell r="E690">
            <v>410</v>
          </cell>
        </row>
        <row r="691">
          <cell r="B691" t="str">
            <v>SURPASS 7171 BGII 20X450GR BAG IN</v>
          </cell>
          <cell r="C691">
            <v>450</v>
          </cell>
          <cell r="D691">
            <v>20</v>
          </cell>
          <cell r="E691">
            <v>381</v>
          </cell>
        </row>
        <row r="692">
          <cell r="B692" t="str">
            <v>FLOTIS (T) SC262 5 10X1L BOT IN</v>
          </cell>
          <cell r="C692">
            <v>1000</v>
          </cell>
          <cell r="D692">
            <v>10</v>
          </cell>
          <cell r="E692">
            <v>157</v>
          </cell>
        </row>
        <row r="693">
          <cell r="B693" t="str">
            <v>MUSTARD 5222 30X1KG BAG IN</v>
          </cell>
          <cell r="C693">
            <v>1000</v>
          </cell>
          <cell r="D693">
            <v>30</v>
          </cell>
          <cell r="E693">
            <v>278</v>
          </cell>
        </row>
        <row r="694">
          <cell r="B694" t="str">
            <v>REGENT GOLD SC200 20X500ML BOT IN</v>
          </cell>
          <cell r="C694">
            <v>500</v>
          </cell>
          <cell r="D694">
            <v>20</v>
          </cell>
          <cell r="E694">
            <v>330</v>
          </cell>
        </row>
        <row r="695">
          <cell r="B695" t="str">
            <v>AGENDA EC25 20X500ML BOT IN</v>
          </cell>
          <cell r="C695">
            <v>500</v>
          </cell>
          <cell r="D695">
            <v>20</v>
          </cell>
          <cell r="E695">
            <v>408</v>
          </cell>
        </row>
        <row r="696">
          <cell r="B696" t="str">
            <v>REGENT ULTRA GR0 6 1X20KG BAG IN</v>
          </cell>
          <cell r="C696">
            <v>20000</v>
          </cell>
          <cell r="D696">
            <v>1</v>
          </cell>
          <cell r="E696">
            <v>337</v>
          </cell>
        </row>
        <row r="697">
          <cell r="B697" t="str">
            <v>FLOTIS (T) SC262 5 40X250ML BOT IN</v>
          </cell>
          <cell r="C697">
            <v>250</v>
          </cell>
          <cell r="D697">
            <v>40</v>
          </cell>
          <cell r="E697">
            <v>160</v>
          </cell>
        </row>
        <row r="698">
          <cell r="B698" t="str">
            <v>DROPP ULTRA SC540 10X1L BOT IN</v>
          </cell>
          <cell r="C698">
            <v>1000</v>
          </cell>
          <cell r="D698">
            <v>10</v>
          </cell>
          <cell r="E698">
            <v>128</v>
          </cell>
        </row>
        <row r="699">
          <cell r="B699" t="str">
            <v>ARIZE 6201 GOLD LOC 10X3KG BAG IN</v>
          </cell>
          <cell r="C699">
            <v>3000</v>
          </cell>
          <cell r="D699">
            <v>10</v>
          </cell>
          <cell r="E699">
            <v>55</v>
          </cell>
        </row>
        <row r="700">
          <cell r="B700" t="str">
            <v>MUSTARD 5222 60X500G BAG IN</v>
          </cell>
          <cell r="C700">
            <v>500</v>
          </cell>
          <cell r="D700">
            <v>60</v>
          </cell>
          <cell r="E700">
            <v>279</v>
          </cell>
        </row>
        <row r="701">
          <cell r="B701" t="str">
            <v>QUICK BAYT GR0 5 2X(20X50GR) BAG IN</v>
          </cell>
          <cell r="C701">
            <v>50</v>
          </cell>
          <cell r="D701">
            <v>40</v>
          </cell>
          <cell r="E701">
            <v>424</v>
          </cell>
        </row>
        <row r="702">
          <cell r="B702" t="str">
            <v>FOLICUR EC250 50X100ML BOT BD</v>
          </cell>
          <cell r="C702">
            <v>100</v>
          </cell>
          <cell r="D702">
            <v>50</v>
          </cell>
          <cell r="E702">
            <v>169</v>
          </cell>
        </row>
        <row r="703">
          <cell r="B703" t="str">
            <v>EVERGOL XTEND FS308 20X500ML BOT IN</v>
          </cell>
          <cell r="C703">
            <v>500</v>
          </cell>
          <cell r="D703">
            <v>20</v>
          </cell>
          <cell r="E703">
            <v>141</v>
          </cell>
        </row>
        <row r="704">
          <cell r="B704" t="str">
            <v>GLAMORE WG80 100X50GR BAG BD</v>
          </cell>
          <cell r="C704">
            <v>50</v>
          </cell>
          <cell r="D704">
            <v>100</v>
          </cell>
          <cell r="E704">
            <v>185</v>
          </cell>
        </row>
        <row r="705">
          <cell r="B705" t="str">
            <v>EVERGOL XTEND FS308 50X100ML BOT IN</v>
          </cell>
          <cell r="C705">
            <v>100</v>
          </cell>
          <cell r="D705">
            <v>50</v>
          </cell>
          <cell r="E705">
            <v>143</v>
          </cell>
        </row>
        <row r="706">
          <cell r="B706" t="str">
            <v>BARCELO GR2 4X1KG BOT IN</v>
          </cell>
          <cell r="C706">
            <v>1000</v>
          </cell>
          <cell r="D706">
            <v>4</v>
          </cell>
          <cell r="E706">
            <v>412</v>
          </cell>
        </row>
        <row r="707">
          <cell r="B707" t="str">
            <v>BARCELO TB2 4X500GR BOX IN</v>
          </cell>
          <cell r="C707">
            <v>500</v>
          </cell>
          <cell r="D707">
            <v>4</v>
          </cell>
          <cell r="E707">
            <v>413</v>
          </cell>
        </row>
        <row r="708">
          <cell r="B708" t="str">
            <v>SURPASS 7171 BG2 (LOC) 20X450GR BAG IN</v>
          </cell>
          <cell r="C708">
            <v>450</v>
          </cell>
          <cell r="D708">
            <v>20</v>
          </cell>
          <cell r="E708">
            <v>380</v>
          </cell>
        </row>
        <row r="709">
          <cell r="B709" t="str">
            <v>EVERGOL XTEND FS308 40X250ML BOT IN</v>
          </cell>
          <cell r="C709">
            <v>250</v>
          </cell>
          <cell r="D709">
            <v>40</v>
          </cell>
          <cell r="E709">
            <v>142</v>
          </cell>
        </row>
        <row r="710">
          <cell r="B710" t="str">
            <v>REGENT ULTRA GR0 6 5X4KG BAG IN</v>
          </cell>
          <cell r="C710">
            <v>4000</v>
          </cell>
          <cell r="D710">
            <v>5</v>
          </cell>
          <cell r="E710">
            <v>339</v>
          </cell>
        </row>
        <row r="711">
          <cell r="B711" t="str">
            <v>REGENT GOLD SC200 100X50ML BOT IN</v>
          </cell>
          <cell r="C711">
            <v>50</v>
          </cell>
          <cell r="D711">
            <v>100</v>
          </cell>
          <cell r="E711">
            <v>328</v>
          </cell>
        </row>
        <row r="712">
          <cell r="B712" t="str">
            <v>AQUA-K-OTHRINE EW20 10X1L BOT IN</v>
          </cell>
          <cell r="C712">
            <v>1000</v>
          </cell>
          <cell r="D712">
            <v>10</v>
          </cell>
          <cell r="E712">
            <v>411</v>
          </cell>
        </row>
        <row r="713">
          <cell r="B713" t="str">
            <v>GLAMORE WG80 27X(20X15GR) BAG BD</v>
          </cell>
          <cell r="C713">
            <v>15</v>
          </cell>
          <cell r="D713">
            <v>540</v>
          </cell>
          <cell r="E713">
            <v>187</v>
          </cell>
        </row>
        <row r="714">
          <cell r="B714" t="str">
            <v>REGENT ULTRA GR0 6 20X1KG BAG IN</v>
          </cell>
          <cell r="C714">
            <v>1000</v>
          </cell>
          <cell r="D714">
            <v>20</v>
          </cell>
          <cell r="E714">
            <v>338</v>
          </cell>
        </row>
        <row r="715">
          <cell r="B715" t="str">
            <v>REGENT GOLD SC200 40X250ML BOT IN</v>
          </cell>
          <cell r="C715">
            <v>250</v>
          </cell>
          <cell r="D715">
            <v>40</v>
          </cell>
          <cell r="E715">
            <v>331</v>
          </cell>
        </row>
        <row r="716">
          <cell r="B716" t="str">
            <v>MUSTARD KESARI GOLD 60X500GR BAG IN</v>
          </cell>
          <cell r="C716">
            <v>500</v>
          </cell>
          <cell r="D716">
            <v>60</v>
          </cell>
          <cell r="E716">
            <v>285</v>
          </cell>
        </row>
        <row r="717">
          <cell r="B717" t="str">
            <v>REGENT GOLD SC200 50X100ML BOT IN</v>
          </cell>
          <cell r="C717">
            <v>100</v>
          </cell>
          <cell r="D717">
            <v>50</v>
          </cell>
          <cell r="E717">
            <v>332</v>
          </cell>
        </row>
        <row r="718">
          <cell r="B718" t="str">
            <v>ADORA (T) SC100 50X100ML BOT IN</v>
          </cell>
          <cell r="C718">
            <v>100</v>
          </cell>
          <cell r="D718">
            <v>50</v>
          </cell>
          <cell r="E718">
            <v>21</v>
          </cell>
        </row>
        <row r="719">
          <cell r="B719" t="str">
            <v>ARIZE NANO LOC 10X3KG BAG IN</v>
          </cell>
          <cell r="C719">
            <v>3000</v>
          </cell>
          <cell r="D719">
            <v>10</v>
          </cell>
          <cell r="E719">
            <v>86</v>
          </cell>
        </row>
        <row r="720">
          <cell r="B720" t="str">
            <v>VELUM PRIME SC400 20X500ML BOT IN</v>
          </cell>
          <cell r="C720">
            <v>500</v>
          </cell>
          <cell r="D720">
            <v>20</v>
          </cell>
          <cell r="E720">
            <v>400</v>
          </cell>
        </row>
        <row r="721">
          <cell r="B721" t="str">
            <v>FOOST WP50 20X500GR BAG IN</v>
          </cell>
          <cell r="C721">
            <v>500</v>
          </cell>
          <cell r="D721">
            <v>20</v>
          </cell>
          <cell r="E721">
            <v>176</v>
          </cell>
        </row>
        <row r="722">
          <cell r="B722" t="str">
            <v>SURPASS 911 BG2 BTMS LOC 20X450G BAG IN</v>
          </cell>
          <cell r="C722">
            <v>450</v>
          </cell>
          <cell r="D722">
            <v>20</v>
          </cell>
          <cell r="E722">
            <v>388</v>
          </cell>
        </row>
        <row r="723">
          <cell r="B723" t="str">
            <v>LESENTA WG80 20X500GR BAG ID</v>
          </cell>
          <cell r="C723">
            <v>500</v>
          </cell>
          <cell r="D723">
            <v>20</v>
          </cell>
          <cell r="E723">
            <v>218</v>
          </cell>
        </row>
        <row r="724">
          <cell r="B724" t="str">
            <v>MILLET HYBRID MARUTEJ 40X750GR BAG IN</v>
          </cell>
          <cell r="C724">
            <v>750</v>
          </cell>
          <cell r="D724">
            <v>40</v>
          </cell>
          <cell r="E724">
            <v>259</v>
          </cell>
        </row>
        <row r="725">
          <cell r="B725" t="str">
            <v>VELUM PRIME SC400 12X1L BOT IN</v>
          </cell>
          <cell r="C725">
            <v>1000</v>
          </cell>
          <cell r="D725">
            <v>10</v>
          </cell>
          <cell r="E725">
            <v>399</v>
          </cell>
        </row>
        <row r="726">
          <cell r="B726" t="str">
            <v>ARIZE DIAMOND LOC 30X1KG BAG IN</v>
          </cell>
          <cell r="C726">
            <v>1000</v>
          </cell>
          <cell r="D726">
            <v>30</v>
          </cell>
          <cell r="E726">
            <v>83</v>
          </cell>
        </row>
        <row r="727">
          <cell r="B727" t="str">
            <v>PROFILER WG71 11 5X2KG BAG IN</v>
          </cell>
          <cell r="C727">
            <v>2000</v>
          </cell>
          <cell r="D727">
            <v>5</v>
          </cell>
          <cell r="E727">
            <v>312</v>
          </cell>
        </row>
        <row r="728">
          <cell r="B728" t="str">
            <v>MELODY DUO WP66 8 40X250GR BAG BD</v>
          </cell>
          <cell r="C728">
            <v>250</v>
          </cell>
          <cell r="D728">
            <v>40</v>
          </cell>
          <cell r="E728">
            <v>232</v>
          </cell>
        </row>
        <row r="729">
          <cell r="B729" t="str">
            <v>ARIZE IDEA LOC 30X1KG BAG IN</v>
          </cell>
          <cell r="C729">
            <v>1000</v>
          </cell>
          <cell r="D729">
            <v>30</v>
          </cell>
          <cell r="E729">
            <v>85</v>
          </cell>
        </row>
        <row r="730">
          <cell r="B730" t="str">
            <v>SOLFAC EW50 50X100ML BOT IN</v>
          </cell>
          <cell r="C730">
            <v>100</v>
          </cell>
          <cell r="D730">
            <v>50</v>
          </cell>
          <cell r="E730">
            <v>430</v>
          </cell>
        </row>
        <row r="731">
          <cell r="B731" t="str">
            <v>SURPASS 7172 BG2 20X450GR BAG IN</v>
          </cell>
          <cell r="C731">
            <v>450</v>
          </cell>
          <cell r="D731">
            <v>20</v>
          </cell>
          <cell r="E731">
            <v>382</v>
          </cell>
        </row>
        <row r="732">
          <cell r="B732" t="str">
            <v>OBERON SC240 100X50ML BOT BD</v>
          </cell>
          <cell r="C732">
            <v>50</v>
          </cell>
          <cell r="D732">
            <v>100</v>
          </cell>
          <cell r="E732">
            <v>302</v>
          </cell>
        </row>
        <row r="733">
          <cell r="B733" t="str">
            <v>PROFILER WG71 11 100X50GR BAG IN</v>
          </cell>
          <cell r="C733">
            <v>50</v>
          </cell>
          <cell r="D733">
            <v>100</v>
          </cell>
          <cell r="E733">
            <v>309</v>
          </cell>
        </row>
        <row r="734">
          <cell r="B734" t="str">
            <v>LESENTA WG80 100X100GR BAG ID</v>
          </cell>
          <cell r="C734">
            <v>100</v>
          </cell>
          <cell r="D734">
            <v>100</v>
          </cell>
          <cell r="E734">
            <v>213</v>
          </cell>
        </row>
        <row r="735">
          <cell r="B735" t="str">
            <v>MILLET HYBRID 9450 6X4.5KG BAG IN</v>
          </cell>
          <cell r="C735">
            <v>4500</v>
          </cell>
          <cell r="D735">
            <v>6</v>
          </cell>
          <cell r="E735">
            <v>253</v>
          </cell>
        </row>
        <row r="736">
          <cell r="B736" t="str">
            <v>MELODY DUO WP66 8 20X500GR BAG BD</v>
          </cell>
          <cell r="C736">
            <v>500</v>
          </cell>
          <cell r="D736">
            <v>20</v>
          </cell>
          <cell r="E736">
            <v>231</v>
          </cell>
        </row>
        <row r="737">
          <cell r="B737" t="str">
            <v>SURPASS 7576 BG2 (LOC) 20X450GR BAG IN</v>
          </cell>
          <cell r="C737">
            <v>450</v>
          </cell>
          <cell r="D737">
            <v>20</v>
          </cell>
          <cell r="E737">
            <v>385</v>
          </cell>
        </row>
        <row r="738">
          <cell r="B738" t="str">
            <v>MILLET HYBRID MARUTEJ 20X1 5KG BAG IN</v>
          </cell>
          <cell r="C738">
            <v>1500</v>
          </cell>
          <cell r="D738">
            <v>20</v>
          </cell>
          <cell r="E738">
            <v>258</v>
          </cell>
        </row>
        <row r="739">
          <cell r="B739" t="str">
            <v>LAUDIS SC630 10X57.5ML BOT IN</v>
          </cell>
          <cell r="C739">
            <v>500</v>
          </cell>
          <cell r="D739">
            <v>10</v>
          </cell>
          <cell r="E739">
            <v>210</v>
          </cell>
        </row>
        <row r="740">
          <cell r="B740" t="str">
            <v>K-OBIOL WP2 5 10X1KG BOT IN</v>
          </cell>
          <cell r="C740">
            <v>1000</v>
          </cell>
          <cell r="D740">
            <v>10</v>
          </cell>
          <cell r="E740">
            <v>416</v>
          </cell>
        </row>
        <row r="741">
          <cell r="B741" t="str">
            <v>VELUM PRIME SC400 40X250ML BOT IN</v>
          </cell>
          <cell r="C741">
            <v>250</v>
          </cell>
          <cell r="D741">
            <v>40</v>
          </cell>
          <cell r="E741">
            <v>401</v>
          </cell>
        </row>
        <row r="742">
          <cell r="B742" t="str">
            <v>LESENTA WG80 100X125G BAG PE</v>
          </cell>
          <cell r="C742">
            <v>125</v>
          </cell>
          <cell r="D742">
            <v>100</v>
          </cell>
          <cell r="E742">
            <v>214</v>
          </cell>
        </row>
        <row r="743">
          <cell r="B743" t="str">
            <v>ADORA (T) SC100 50X50ML BOT IN</v>
          </cell>
          <cell r="C743">
            <v>50</v>
          </cell>
          <cell r="D743">
            <v>50</v>
          </cell>
          <cell r="E743">
            <v>22</v>
          </cell>
        </row>
        <row r="744">
          <cell r="B744" t="str">
            <v>BELT EXPERT SC480 100X50ML BOT IN</v>
          </cell>
          <cell r="C744">
            <v>50</v>
          </cell>
          <cell r="D744">
            <v>100</v>
          </cell>
          <cell r="E744">
            <v>107</v>
          </cell>
        </row>
        <row r="745">
          <cell r="B745" t="str">
            <v>SENCOR WP70 100X50GR BAG BD</v>
          </cell>
          <cell r="C745">
            <v>50</v>
          </cell>
          <cell r="D745">
            <v>100</v>
          </cell>
          <cell r="E745">
            <v>349</v>
          </cell>
        </row>
        <row r="746">
          <cell r="B746" t="str">
            <v>ARIZE NANO LOC 30X1KG BAG IN</v>
          </cell>
          <cell r="C746">
            <v>1000</v>
          </cell>
          <cell r="D746">
            <v>30</v>
          </cell>
          <cell r="E746">
            <v>87</v>
          </cell>
        </row>
        <row r="747">
          <cell r="B747" t="str">
            <v>ARIZE IDEA LOC 10X3KG BAG IN</v>
          </cell>
          <cell r="C747">
            <v>3000</v>
          </cell>
          <cell r="D747">
            <v>10</v>
          </cell>
          <cell r="E747">
            <v>84</v>
          </cell>
        </row>
        <row r="748">
          <cell r="B748" t="str">
            <v>VELUM PRIME SC400 50X100ML BOT IN</v>
          </cell>
          <cell r="C748">
            <v>100</v>
          </cell>
          <cell r="D748">
            <v>50</v>
          </cell>
          <cell r="E748">
            <v>402</v>
          </cell>
        </row>
        <row r="749">
          <cell r="B749" t="str">
            <v>OBERON SC240 4X5L BOT BD</v>
          </cell>
          <cell r="C749">
            <v>5000</v>
          </cell>
          <cell r="D749">
            <v>4</v>
          </cell>
          <cell r="E749">
            <v>303</v>
          </cell>
        </row>
        <row r="750">
          <cell r="B750" t="str">
            <v>ARIZE XPRESS LOC 10X3KG BAG IN</v>
          </cell>
          <cell r="C750">
            <v>3000</v>
          </cell>
          <cell r="D750">
            <v>10</v>
          </cell>
          <cell r="E750">
            <v>101</v>
          </cell>
        </row>
        <row r="751">
          <cell r="B751" t="str">
            <v>SPINTOR SC495 10X(20X7ML) BOT IN</v>
          </cell>
          <cell r="C751">
            <v>7</v>
          </cell>
          <cell r="D751">
            <v>200</v>
          </cell>
          <cell r="E751">
            <v>372</v>
          </cell>
        </row>
        <row r="752">
          <cell r="B752" t="str">
            <v>RAXIL EASY FS60 10X(20X13.4ML) BOT IN</v>
          </cell>
          <cell r="C752">
            <v>1</v>
          </cell>
          <cell r="D752">
            <v>200</v>
          </cell>
          <cell r="E752">
            <v>320</v>
          </cell>
        </row>
        <row r="753">
          <cell r="B753" t="str">
            <v>SENCOR (TD-IN) WP70 40X250GR BAG TH</v>
          </cell>
          <cell r="C753">
            <v>250</v>
          </cell>
          <cell r="D753">
            <v>40</v>
          </cell>
          <cell r="E753">
            <v>347</v>
          </cell>
        </row>
        <row r="754">
          <cell r="B754" t="str">
            <v>PREMISE SC350 10X1L BOT IN</v>
          </cell>
          <cell r="C754">
            <v>1000</v>
          </cell>
          <cell r="D754">
            <v>10</v>
          </cell>
          <cell r="E754">
            <v>421</v>
          </cell>
        </row>
        <row r="755">
          <cell r="B755" t="str">
            <v>ARIZE DIAMOND LOC 10X3KG BAG IN</v>
          </cell>
          <cell r="C755">
            <v>3000</v>
          </cell>
          <cell r="D755">
            <v>10</v>
          </cell>
          <cell r="E755">
            <v>82</v>
          </cell>
        </row>
        <row r="756">
          <cell r="B756" t="str">
            <v>TEMPRID SC365.4 20X500ML BOT IN</v>
          </cell>
          <cell r="C756">
            <v>500</v>
          </cell>
          <cell r="D756">
            <v>20</v>
          </cell>
          <cell r="E756">
            <v>434</v>
          </cell>
        </row>
        <row r="757">
          <cell r="B757" t="str">
            <v>MILLET HYBRID 9444 (G) 6X4 5KG BAG IN</v>
          </cell>
          <cell r="C757">
            <v>4500</v>
          </cell>
          <cell r="D757">
            <v>6</v>
          </cell>
          <cell r="E757">
            <v>245</v>
          </cell>
        </row>
        <row r="758">
          <cell r="B758" t="str">
            <v>ARIZE BOLD LOC 30X1KG BAG IN</v>
          </cell>
          <cell r="C758">
            <v>1000</v>
          </cell>
          <cell r="D758">
            <v>30</v>
          </cell>
          <cell r="E758">
            <v>79</v>
          </cell>
        </row>
        <row r="759">
          <cell r="B759" t="str">
            <v>ARIZE XPRESS LOC 30X1KG BAG IN</v>
          </cell>
          <cell r="C759">
            <v>1000</v>
          </cell>
          <cell r="D759">
            <v>30</v>
          </cell>
          <cell r="E759">
            <v>102</v>
          </cell>
        </row>
        <row r="760">
          <cell r="B760" t="str">
            <v>MILLET HYBRID 9454 40X750G BAG IN</v>
          </cell>
          <cell r="C760">
            <v>750</v>
          </cell>
          <cell r="D760">
            <v>40</v>
          </cell>
          <cell r="E760">
            <v>255</v>
          </cell>
        </row>
        <row r="761">
          <cell r="B761" t="str">
            <v>FOLICUR WG25 6X(5X400)G BAG NZ</v>
          </cell>
          <cell r="C761">
            <v>400</v>
          </cell>
          <cell r="D761">
            <v>30</v>
          </cell>
          <cell r="E761">
            <v>174</v>
          </cell>
        </row>
        <row r="762">
          <cell r="B762" t="str">
            <v>SURPASS SUPERB BG2 20X450G BAG IN</v>
          </cell>
          <cell r="C762">
            <v>450</v>
          </cell>
          <cell r="D762">
            <v>20</v>
          </cell>
          <cell r="E762">
            <v>394</v>
          </cell>
        </row>
        <row r="763">
          <cell r="B763" t="str">
            <v>TEMPRID SC365.4 100X50ML BOT IN</v>
          </cell>
          <cell r="C763">
            <v>50</v>
          </cell>
          <cell r="D763">
            <v>100</v>
          </cell>
          <cell r="E763">
            <v>433</v>
          </cell>
        </row>
        <row r="764">
          <cell r="B764" t="str">
            <v>LESENTA WG80 8X(10X60GR) BOX PK</v>
          </cell>
          <cell r="C764">
            <v>60</v>
          </cell>
          <cell r="D764">
            <v>80</v>
          </cell>
          <cell r="E764">
            <v>220</v>
          </cell>
        </row>
        <row r="765">
          <cell r="B765" t="str">
            <v>MELODY DUO WP66 8 100X50G BAG BD</v>
          </cell>
          <cell r="C765">
            <v>50</v>
          </cell>
          <cell r="D765">
            <v>100</v>
          </cell>
          <cell r="E765">
            <v>227</v>
          </cell>
        </row>
        <row r="766">
          <cell r="B766" t="str">
            <v>INFINITO SC687.5 50X100ML BOT PH</v>
          </cell>
          <cell r="C766">
            <v>100</v>
          </cell>
          <cell r="D766">
            <v>50</v>
          </cell>
          <cell r="E766">
            <v>198</v>
          </cell>
        </row>
        <row r="767">
          <cell r="B767" t="str">
            <v>MILLET HYBRID 9001 40X750G BAG IN</v>
          </cell>
          <cell r="C767">
            <v>750</v>
          </cell>
          <cell r="D767">
            <v>40</v>
          </cell>
          <cell r="E767">
            <v>237</v>
          </cell>
        </row>
        <row r="768">
          <cell r="B768" t="str">
            <v>LAUDIS (TD) SC630 50X100ML BOT TH</v>
          </cell>
          <cell r="C768">
            <v>100</v>
          </cell>
          <cell r="D768">
            <v>50</v>
          </cell>
          <cell r="E768">
            <v>208</v>
          </cell>
        </row>
        <row r="769">
          <cell r="B769" t="str">
            <v>MILLET HYBRID 9454 20X1.5KG BAG IN</v>
          </cell>
          <cell r="C769">
            <v>1500</v>
          </cell>
          <cell r="D769">
            <v>20</v>
          </cell>
          <cell r="E769">
            <v>254</v>
          </cell>
        </row>
        <row r="770">
          <cell r="B770" t="str">
            <v>MILLET HYBRID 9001 20X1.5 BAG IN</v>
          </cell>
          <cell r="C770">
            <v>1500</v>
          </cell>
          <cell r="D770">
            <v>20</v>
          </cell>
          <cell r="E770">
            <v>236</v>
          </cell>
        </row>
        <row r="771">
          <cell r="B771" t="str">
            <v>ARIZE BOLD LOC 10X3KG BAG IN</v>
          </cell>
          <cell r="C771">
            <v>3000</v>
          </cell>
          <cell r="D771">
            <v>10</v>
          </cell>
          <cell r="E771">
            <v>78</v>
          </cell>
        </row>
        <row r="772">
          <cell r="B772" t="str">
            <v>GAUCHO FS600 40X250ML BOT IN</v>
          </cell>
          <cell r="C772">
            <v>250</v>
          </cell>
          <cell r="D772">
            <v>40</v>
          </cell>
          <cell r="E772">
            <v>181</v>
          </cell>
        </row>
        <row r="773">
          <cell r="B773" t="str">
            <v>ARIZE AZ 6453 LOC 30X1KG BAG IN</v>
          </cell>
          <cell r="C773">
            <v>1000</v>
          </cell>
          <cell r="D773">
            <v>30</v>
          </cell>
          <cell r="E773">
            <v>65</v>
          </cell>
        </row>
        <row r="774">
          <cell r="B774" t="str">
            <v>ARIZE AZ 7006 LOC 10X3KG BAG IN</v>
          </cell>
          <cell r="C774">
            <v>3000</v>
          </cell>
          <cell r="D774">
            <v>10</v>
          </cell>
          <cell r="E774">
            <v>72</v>
          </cell>
        </row>
        <row r="775">
          <cell r="B775" t="str">
            <v>SURPASS 7272 BG2 (LOC) 20X450G BAG IN</v>
          </cell>
          <cell r="C775">
            <v>450</v>
          </cell>
          <cell r="D775">
            <v>20</v>
          </cell>
          <cell r="E775">
            <v>383</v>
          </cell>
        </row>
        <row r="776">
          <cell r="B776" t="str">
            <v>MILLET HYBRID 9072 40X750G BAG IN</v>
          </cell>
          <cell r="C776">
            <v>750</v>
          </cell>
          <cell r="D776">
            <v>40</v>
          </cell>
          <cell r="E776">
            <v>238</v>
          </cell>
        </row>
        <row r="777">
          <cell r="B777" t="str">
            <v>MELODY DUO WP66 8 10X500G BAG PK</v>
          </cell>
          <cell r="C777">
            <v>500</v>
          </cell>
          <cell r="D777">
            <v>10</v>
          </cell>
          <cell r="E777">
            <v>229</v>
          </cell>
        </row>
        <row r="778">
          <cell r="B778" t="str">
            <v>MILLET HYBRID 9428 20X1.5KG BAG IN</v>
          </cell>
          <cell r="C778">
            <v>1500</v>
          </cell>
          <cell r="D778">
            <v>20</v>
          </cell>
          <cell r="E778">
            <v>241</v>
          </cell>
        </row>
        <row r="779">
          <cell r="B779" t="str">
            <v>MILLET HYBRID 9428 40X750G BAG IN</v>
          </cell>
          <cell r="C779">
            <v>750</v>
          </cell>
          <cell r="D779">
            <v>40</v>
          </cell>
          <cell r="E779">
            <v>242</v>
          </cell>
        </row>
        <row r="780">
          <cell r="B780" t="str">
            <v>ARIZE AZ 6453 LOC 10X3KG BAG IN</v>
          </cell>
          <cell r="C780">
            <v>3000</v>
          </cell>
          <cell r="D780">
            <v>10</v>
          </cell>
          <cell r="E780">
            <v>64</v>
          </cell>
        </row>
        <row r="781">
          <cell r="B781" t="str">
            <v>BELT EXPERT SC480 100X50ML BOT BD</v>
          </cell>
          <cell r="C781">
            <v>50</v>
          </cell>
          <cell r="D781">
            <v>100</v>
          </cell>
          <cell r="E781">
            <v>106</v>
          </cell>
        </row>
        <row r="782">
          <cell r="B782" t="str">
            <v>ARIZE AZ 8433 DT LOC 10X3KG BAG IN</v>
          </cell>
          <cell r="C782">
            <v>3000</v>
          </cell>
          <cell r="D782">
            <v>10</v>
          </cell>
          <cell r="E782">
            <v>76</v>
          </cell>
        </row>
        <row r="783">
          <cell r="B783" t="str">
            <v>MILLET HYBRID 9461 20X1.5KG BAG IN</v>
          </cell>
          <cell r="C783">
            <v>1500</v>
          </cell>
          <cell r="D783">
            <v>20</v>
          </cell>
          <cell r="E783">
            <v>256</v>
          </cell>
        </row>
        <row r="784">
          <cell r="B784" t="str">
            <v>MILLET HYBRID 9444 6X4.5KG BAG IN</v>
          </cell>
          <cell r="C784">
            <v>4500</v>
          </cell>
          <cell r="D784">
            <v>6</v>
          </cell>
          <cell r="E784">
            <v>247</v>
          </cell>
        </row>
        <row r="785">
          <cell r="B785" t="str">
            <v>FITREST SG5 80X50GR BOT IN</v>
          </cell>
          <cell r="C785">
            <v>50</v>
          </cell>
          <cell r="D785">
            <v>80</v>
          </cell>
          <cell r="E785">
            <v>156</v>
          </cell>
        </row>
        <row r="786">
          <cell r="B786" t="str">
            <v>BELT EXPERT SC480 50X100ML BOT BD</v>
          </cell>
          <cell r="C786">
            <v>100</v>
          </cell>
          <cell r="D786">
            <v>50</v>
          </cell>
          <cell r="E786">
            <v>110</v>
          </cell>
        </row>
        <row r="787">
          <cell r="B787" t="str">
            <v>ARIZE AZ 7006 LOC 30X1KG BAG IN</v>
          </cell>
          <cell r="C787">
            <v>1000</v>
          </cell>
          <cell r="D787">
            <v>30</v>
          </cell>
          <cell r="E787">
            <v>73</v>
          </cell>
        </row>
        <row r="788">
          <cell r="B788" t="str">
            <v>ARIZE AZ 6508 LOC 10X3KG BAG IN</v>
          </cell>
          <cell r="C788">
            <v>3000</v>
          </cell>
          <cell r="D788">
            <v>10</v>
          </cell>
          <cell r="E788">
            <v>66</v>
          </cell>
        </row>
        <row r="789">
          <cell r="B789" t="str">
            <v>ARIZE AZ 8433 DT LOC 30X1KG BAG IN</v>
          </cell>
          <cell r="C789">
            <v>1000</v>
          </cell>
          <cell r="D789">
            <v>30</v>
          </cell>
          <cell r="E789">
            <v>77</v>
          </cell>
        </row>
        <row r="790">
          <cell r="B790" t="str">
            <v>ARIZE AZ 6508 LOC 30X1KG BAG IN</v>
          </cell>
          <cell r="C790">
            <v>1000</v>
          </cell>
          <cell r="D790">
            <v>30</v>
          </cell>
          <cell r="E790">
            <v>67</v>
          </cell>
        </row>
        <row r="791">
          <cell r="B791" t="str">
            <v>MAXFORCE QUANTUM RB 40X30G BOX IN</v>
          </cell>
          <cell r="C791">
            <v>30</v>
          </cell>
          <cell r="D791">
            <v>40</v>
          </cell>
          <cell r="E791">
            <v>420</v>
          </cell>
        </row>
        <row r="792">
          <cell r="B792" t="str">
            <v>EVERGOL XTEND FS308 100X40ML BOT IN</v>
          </cell>
          <cell r="C792">
            <v>40</v>
          </cell>
          <cell r="D792">
            <v>100</v>
          </cell>
          <cell r="E792">
            <v>139</v>
          </cell>
        </row>
        <row r="793">
          <cell r="B793" t="str">
            <v>MILLET HYBRID 9461 40X750G BAG IN</v>
          </cell>
          <cell r="C793">
            <v>750</v>
          </cell>
          <cell r="D793">
            <v>40</v>
          </cell>
          <cell r="E793">
            <v>257</v>
          </cell>
        </row>
        <row r="794">
          <cell r="B794" t="str">
            <v>FITREST SG5 16X250GR BOT IN</v>
          </cell>
          <cell r="C794">
            <v>250</v>
          </cell>
          <cell r="D794">
            <v>16</v>
          </cell>
          <cell r="E794">
            <v>154</v>
          </cell>
        </row>
        <row r="795">
          <cell r="B795" t="str">
            <v>SOLOMON OD300 10X1L BOT BD</v>
          </cell>
          <cell r="C795">
            <v>1000</v>
          </cell>
          <cell r="D795">
            <v>10</v>
          </cell>
          <cell r="E795">
            <v>364</v>
          </cell>
        </row>
        <row r="796">
          <cell r="B796" t="str">
            <v>SOLOMON OD300 50X100ML BOT BD</v>
          </cell>
          <cell r="C796">
            <v>100</v>
          </cell>
          <cell r="D796">
            <v>50</v>
          </cell>
          <cell r="E796">
            <v>369</v>
          </cell>
        </row>
        <row r="797">
          <cell r="B797" t="str">
            <v>FITREST SG5 40X100GR BOT IN</v>
          </cell>
          <cell r="C797">
            <v>100</v>
          </cell>
          <cell r="D797">
            <v>40</v>
          </cell>
          <cell r="E797">
            <v>155</v>
          </cell>
        </row>
        <row r="798">
          <cell r="B798" t="str">
            <v>MILLET HYBRID PA9072 20X1.5KG BAG IN</v>
          </cell>
          <cell r="C798">
            <v>1500</v>
          </cell>
          <cell r="D798">
            <v>20</v>
          </cell>
          <cell r="E798">
            <v>260</v>
          </cell>
        </row>
        <row r="799">
          <cell r="B799" t="str">
            <v>GLAMORE (TD) WG80 100X50G BAG MM</v>
          </cell>
          <cell r="C799">
            <v>50</v>
          </cell>
          <cell r="D799">
            <v>100</v>
          </cell>
          <cell r="E799">
            <v>184</v>
          </cell>
        </row>
        <row r="800">
          <cell r="B800" t="str">
            <v>SIMBOLA (T) SG20 20X250G BOT IN</v>
          </cell>
          <cell r="C800">
            <v>250</v>
          </cell>
          <cell r="D800">
            <v>20</v>
          </cell>
          <cell r="E800">
            <v>356</v>
          </cell>
        </row>
        <row r="801">
          <cell r="B801" t="str">
            <v>FOOST WP50 20X250G BAG IN</v>
          </cell>
          <cell r="C801">
            <v>250</v>
          </cell>
          <cell r="D801">
            <v>20</v>
          </cell>
          <cell r="E801">
            <v>175</v>
          </cell>
        </row>
        <row r="802">
          <cell r="B802" t="str">
            <v>SIMBOLA (T) SG20 50X100G BOT IN</v>
          </cell>
          <cell r="C802">
            <v>100</v>
          </cell>
          <cell r="D802">
            <v>50</v>
          </cell>
          <cell r="E802">
            <v>357</v>
          </cell>
        </row>
        <row r="803">
          <cell r="B803" t="str">
            <v>SENCOR WP70 40X250G BAG MM</v>
          </cell>
          <cell r="C803">
            <v>250</v>
          </cell>
          <cell r="D803">
            <v>40</v>
          </cell>
          <cell r="E803">
            <v>351</v>
          </cell>
        </row>
        <row r="804">
          <cell r="B804" t="str">
            <v>SIMBOLA (T) SG20 10X500G BOT IN</v>
          </cell>
          <cell r="C804">
            <v>500</v>
          </cell>
          <cell r="D804">
            <v>10</v>
          </cell>
          <cell r="E804">
            <v>355</v>
          </cell>
        </row>
        <row r="805">
          <cell r="B805" t="str">
            <v>ARIZE DHANI LOC 6X5KG BAG IN</v>
          </cell>
          <cell r="C805">
            <v>5000</v>
          </cell>
          <cell r="D805">
            <v>6</v>
          </cell>
          <cell r="E805">
            <v>81</v>
          </cell>
        </row>
        <row r="806">
          <cell r="B806" t="str">
            <v>FOOST WP50 24X500G BAG IN</v>
          </cell>
          <cell r="C806">
            <v>500</v>
          </cell>
          <cell r="D806">
            <v>24</v>
          </cell>
          <cell r="E806">
            <v>177</v>
          </cell>
        </row>
        <row r="807">
          <cell r="B807" t="str">
            <v>SOLFAC EW50 15X1L BOT IN</v>
          </cell>
          <cell r="C807">
            <v>1000</v>
          </cell>
          <cell r="D807">
            <v>15</v>
          </cell>
          <cell r="E807">
            <v>429</v>
          </cell>
        </row>
        <row r="808">
          <cell r="B808" t="str">
            <v>LAUDIS (TD-IN) SC630 40X250ML BOT TH</v>
          </cell>
          <cell r="C808">
            <v>250</v>
          </cell>
          <cell r="D808">
            <v>40</v>
          </cell>
          <cell r="E808">
            <v>209</v>
          </cell>
        </row>
        <row r="809">
          <cell r="B809" t="str">
            <v>ALION PLUS SC560 2X10L BOT IN</v>
          </cell>
          <cell r="C809">
            <v>10000</v>
          </cell>
          <cell r="D809">
            <v>2</v>
          </cell>
          <cell r="E809">
            <v>37</v>
          </cell>
        </row>
        <row r="810">
          <cell r="B810" t="str">
            <v>ALION PLUS SC560 4X5L BOT IN</v>
          </cell>
          <cell r="C810">
            <v>5000</v>
          </cell>
          <cell r="D810">
            <v>4</v>
          </cell>
          <cell r="E810">
            <v>38</v>
          </cell>
        </row>
        <row r="811">
          <cell r="B811" t="str">
            <v>GAUCHO FS600 5X(20X9)ML BOT IN</v>
          </cell>
          <cell r="C811">
            <v>9</v>
          </cell>
          <cell r="D811">
            <v>100</v>
          </cell>
          <cell r="E811">
            <v>183</v>
          </cell>
        </row>
        <row r="812">
          <cell r="B812" t="str">
            <v>REGENT ULTRA GR0.6 2X10KG BAG IN</v>
          </cell>
          <cell r="C812">
            <v>10000</v>
          </cell>
          <cell r="D812">
            <v>2</v>
          </cell>
          <cell r="E812">
            <v>340</v>
          </cell>
        </row>
        <row r="813">
          <cell r="B813" t="str">
            <v>SIMBOLA (T) SG20 10X1KG BOT IN</v>
          </cell>
          <cell r="C813">
            <v>1000</v>
          </cell>
          <cell r="D813">
            <v>10</v>
          </cell>
          <cell r="E813">
            <v>354</v>
          </cell>
        </row>
        <row r="814">
          <cell r="B814" t="str">
            <v>MAXFORCE FUSION RB2 5X(4X30)G APL IN</v>
          </cell>
          <cell r="C814">
            <v>30</v>
          </cell>
          <cell r="D814">
            <v>20</v>
          </cell>
          <cell r="E814">
            <v>419</v>
          </cell>
        </row>
        <row r="815">
          <cell r="B815" t="str">
            <v>ARIZE AZ 7888 LOC 10X3KG BAG IN</v>
          </cell>
          <cell r="C815">
            <v>3000</v>
          </cell>
          <cell r="D815">
            <v>10</v>
          </cell>
          <cell r="E815">
            <v>74</v>
          </cell>
        </row>
        <row r="816">
          <cell r="B816" t="str">
            <v>MILLET PA 9072 (LOC) 12X2.25KG BAG IN</v>
          </cell>
          <cell r="C816">
            <v>2250</v>
          </cell>
          <cell r="D816">
            <v>12</v>
          </cell>
          <cell r="E816">
            <v>265</v>
          </cell>
        </row>
        <row r="817">
          <cell r="B817" t="str">
            <v>MUSTARD PA 5210 (LOC) 30X1KG BAG IN</v>
          </cell>
          <cell r="C817">
            <v>1000</v>
          </cell>
          <cell r="D817">
            <v>30</v>
          </cell>
          <cell r="E817">
            <v>911</v>
          </cell>
        </row>
        <row r="818">
          <cell r="B818" t="str">
            <v>FOLICUR SECURE SC430 10X1L BOT IN</v>
          </cell>
          <cell r="C818">
            <v>1000</v>
          </cell>
          <cell r="D818">
            <v>10</v>
          </cell>
          <cell r="E818">
            <v>171</v>
          </cell>
        </row>
        <row r="819">
          <cell r="B819" t="str">
            <v>AMBITION 10X1L BOT IN</v>
          </cell>
          <cell r="C819">
            <v>1000</v>
          </cell>
          <cell r="D819">
            <v>10</v>
          </cell>
          <cell r="E819">
            <v>39</v>
          </cell>
        </row>
        <row r="820">
          <cell r="B820" t="str">
            <v>ARIZE AZ 6633 LOC 30X1KG BAG IN</v>
          </cell>
          <cell r="C820">
            <v>1000</v>
          </cell>
          <cell r="D820">
            <v>30</v>
          </cell>
          <cell r="E820">
            <v>69</v>
          </cell>
        </row>
        <row r="821">
          <cell r="B821" t="str">
            <v>JUMP WG80 8X(10X40)G BAG IN</v>
          </cell>
          <cell r="C821">
            <v>40</v>
          </cell>
          <cell r="D821">
            <v>80</v>
          </cell>
          <cell r="E821">
            <v>203</v>
          </cell>
        </row>
        <row r="822">
          <cell r="B822" t="str">
            <v>FOLICUR SECURE SC430 40X250ML BOT IN</v>
          </cell>
          <cell r="C822">
            <v>250</v>
          </cell>
          <cell r="D822">
            <v>40</v>
          </cell>
          <cell r="E822">
            <v>173</v>
          </cell>
        </row>
        <row r="823">
          <cell r="B823" t="str">
            <v>AMBITION 20X500ML BOT IN</v>
          </cell>
          <cell r="C823">
            <v>500</v>
          </cell>
          <cell r="D823">
            <v>20</v>
          </cell>
          <cell r="E823">
            <v>40</v>
          </cell>
        </row>
        <row r="824">
          <cell r="B824" t="str">
            <v>ARIZE AZ 6633 ST LOC 10X3KG BAG IN</v>
          </cell>
          <cell r="C824">
            <v>3000</v>
          </cell>
          <cell r="D824">
            <v>10</v>
          </cell>
          <cell r="E824">
            <v>70</v>
          </cell>
        </row>
        <row r="825">
          <cell r="B825" t="str">
            <v>AMBITION 40X250ML BOT IN</v>
          </cell>
          <cell r="C825">
            <v>250</v>
          </cell>
          <cell r="D825">
            <v>40</v>
          </cell>
          <cell r="E825">
            <v>41</v>
          </cell>
        </row>
        <row r="826">
          <cell r="B826" t="str">
            <v>FOLICUR SECURE SC430 20X500ML BOT IN</v>
          </cell>
          <cell r="C826">
            <v>500</v>
          </cell>
          <cell r="D826">
            <v>20</v>
          </cell>
          <cell r="E826">
            <v>172</v>
          </cell>
        </row>
        <row r="827">
          <cell r="B827" t="str">
            <v>ARIZE AZ 6633 LOC 10X3KG BAG IN</v>
          </cell>
          <cell r="C827">
            <v>3000</v>
          </cell>
          <cell r="D827">
            <v>10</v>
          </cell>
          <cell r="E827">
            <v>68</v>
          </cell>
        </row>
        <row r="828">
          <cell r="B828" t="str">
            <v>ARIZE AZ 6633 ST LOC 30X1KG BAG IN</v>
          </cell>
          <cell r="C828">
            <v>1000</v>
          </cell>
          <cell r="D828">
            <v>30</v>
          </cell>
          <cell r="E828">
            <v>71</v>
          </cell>
        </row>
        <row r="829">
          <cell r="B829" t="str">
            <v>MOMIJI WG85 50X60G BOT IN</v>
          </cell>
          <cell r="C829">
            <v>60</v>
          </cell>
          <cell r="D829">
            <v>50</v>
          </cell>
          <cell r="E829">
            <v>919</v>
          </cell>
        </row>
        <row r="830">
          <cell r="B830" t="str">
            <v>GLAMORE WG80 2X(10X100)G BAG IN</v>
          </cell>
          <cell r="C830">
            <v>100</v>
          </cell>
          <cell r="D830">
            <v>20</v>
          </cell>
          <cell r="E830">
            <v>188</v>
          </cell>
        </row>
        <row r="831">
          <cell r="B831" t="str">
            <v>JUMP WG80 2X(15X100)G BAG IN</v>
          </cell>
          <cell r="C831">
            <v>100</v>
          </cell>
          <cell r="D831">
            <v>30</v>
          </cell>
          <cell r="E831">
            <v>200</v>
          </cell>
        </row>
        <row r="832">
          <cell r="B832" t="str">
            <v>GLAMORE WG80 4X(10X50)G BAG IN</v>
          </cell>
          <cell r="C832">
            <v>50</v>
          </cell>
          <cell r="D832">
            <v>40</v>
          </cell>
          <cell r="E832">
            <v>190</v>
          </cell>
        </row>
        <row r="833">
          <cell r="B833" t="str">
            <v>ARIZE AZ 7888 LOC 30X1KG BAG IN</v>
          </cell>
          <cell r="C833">
            <v>1000</v>
          </cell>
          <cell r="D833">
            <v>30</v>
          </cell>
          <cell r="E833">
            <v>75</v>
          </cell>
        </row>
        <row r="834">
          <cell r="B834" t="str">
            <v>MILLET PA 9180 (LOC) 20X1.50KG BAG IN</v>
          </cell>
          <cell r="C834">
            <v>1500</v>
          </cell>
          <cell r="D834">
            <v>20</v>
          </cell>
          <cell r="E834">
            <v>915</v>
          </cell>
        </row>
        <row r="835">
          <cell r="B835" t="str">
            <v>MUSTARD PA 5210 (LOC) 60X500G BAG IN</v>
          </cell>
          <cell r="C835">
            <v>500</v>
          </cell>
          <cell r="D835">
            <v>60</v>
          </cell>
          <cell r="E835">
            <v>912</v>
          </cell>
        </row>
        <row r="836">
          <cell r="B836" t="str">
            <v>MUSTARD PA 5232 (LOC) 30X1KG BAG IN</v>
          </cell>
          <cell r="C836">
            <v>1000</v>
          </cell>
          <cell r="D836">
            <v>30</v>
          </cell>
          <cell r="E836">
            <v>913</v>
          </cell>
        </row>
        <row r="837">
          <cell r="B837" t="str">
            <v>BERDERA WG50 25X120G BOT IN</v>
          </cell>
          <cell r="C837">
            <v>120</v>
          </cell>
          <cell r="D837">
            <v>25</v>
          </cell>
          <cell r="E837">
            <v>920</v>
          </cell>
        </row>
        <row r="838">
          <cell r="B838" t="str">
            <v>MILLET 9001 (LOC) 6X4.5KG BAG IN</v>
          </cell>
          <cell r="C838">
            <v>4500</v>
          </cell>
          <cell r="D838">
            <v>6</v>
          </cell>
          <cell r="E838">
            <v>918</v>
          </cell>
        </row>
        <row r="839">
          <cell r="B839" t="str">
            <v>AMBITION 50X100ML BOT IN</v>
          </cell>
          <cell r="C839">
            <v>100</v>
          </cell>
          <cell r="D839">
            <v>50</v>
          </cell>
          <cell r="E839">
            <v>923</v>
          </cell>
        </row>
        <row r="840">
          <cell r="B840" t="str">
            <v>ARIZE AZ 6741 (LOC) 10X3KG BAG IN</v>
          </cell>
          <cell r="C840">
            <v>3000</v>
          </cell>
          <cell r="D840">
            <v>10</v>
          </cell>
          <cell r="E840">
            <v>914</v>
          </cell>
        </row>
        <row r="841">
          <cell r="B841" t="str">
            <v>BERDERA WG50 4X1KG BOT IN</v>
          </cell>
          <cell r="C841">
            <v>1000</v>
          </cell>
          <cell r="D841">
            <v>4</v>
          </cell>
          <cell r="E841">
            <v>921</v>
          </cell>
        </row>
        <row r="842">
          <cell r="B842" t="str">
            <v>BERDERA WG50 8X500G BOT IN</v>
          </cell>
          <cell r="C842">
            <v>500</v>
          </cell>
          <cell r="D842">
            <v>8</v>
          </cell>
          <cell r="E842">
            <v>922</v>
          </cell>
        </row>
        <row r="843">
          <cell r="B843" t="str">
            <v>NEWPRODUCT_892723</v>
          </cell>
          <cell r="C843">
            <v>10</v>
          </cell>
          <cell r="D843">
            <v>1</v>
          </cell>
          <cell r="E843">
            <v>897</v>
          </cell>
        </row>
        <row r="844">
          <cell r="B844" t="str">
            <v>NEWPRODUCT_897845</v>
          </cell>
          <cell r="C844">
            <v>10</v>
          </cell>
          <cell r="D844">
            <v>1</v>
          </cell>
          <cell r="E844">
            <v>700</v>
          </cell>
        </row>
        <row r="845">
          <cell r="B845" t="str">
            <v>NEWPRODUCT_905612</v>
          </cell>
          <cell r="C845">
            <v>10</v>
          </cell>
          <cell r="D845">
            <v>1</v>
          </cell>
          <cell r="E845">
            <v>815</v>
          </cell>
        </row>
        <row r="846">
          <cell r="B846" t="str">
            <v>NEWPRODUCT_9060074</v>
          </cell>
          <cell r="C846">
            <v>10</v>
          </cell>
          <cell r="D846">
            <v>1</v>
          </cell>
          <cell r="E846">
            <v>752</v>
          </cell>
        </row>
        <row r="847">
          <cell r="B847" t="str">
            <v>NEWPRODUCT_9060095</v>
          </cell>
          <cell r="C847">
            <v>10</v>
          </cell>
          <cell r="D847">
            <v>1</v>
          </cell>
          <cell r="E847">
            <v>703</v>
          </cell>
        </row>
        <row r="848">
          <cell r="B848" t="str">
            <v>NEWPRODUCT_9060101</v>
          </cell>
          <cell r="C848">
            <v>10</v>
          </cell>
          <cell r="D848">
            <v>1</v>
          </cell>
          <cell r="E848">
            <v>701</v>
          </cell>
        </row>
        <row r="849">
          <cell r="B849" t="str">
            <v>NEWPRODUCT_9060104</v>
          </cell>
          <cell r="C849">
            <v>10</v>
          </cell>
          <cell r="D849">
            <v>1</v>
          </cell>
          <cell r="E849">
            <v>733</v>
          </cell>
        </row>
        <row r="850">
          <cell r="B850" t="str">
            <v>NEWPRODUCT_9060115</v>
          </cell>
          <cell r="C850">
            <v>10</v>
          </cell>
          <cell r="D850">
            <v>1</v>
          </cell>
          <cell r="E850">
            <v>655</v>
          </cell>
        </row>
        <row r="851">
          <cell r="B851" t="str">
            <v>NEWPRODUCT_9060124</v>
          </cell>
          <cell r="C851">
            <v>10</v>
          </cell>
          <cell r="D851">
            <v>1</v>
          </cell>
          <cell r="E851">
            <v>850</v>
          </cell>
        </row>
        <row r="852">
          <cell r="B852" t="str">
            <v>NEWPRODUCT_9060138</v>
          </cell>
          <cell r="C852">
            <v>10</v>
          </cell>
          <cell r="D852">
            <v>1</v>
          </cell>
          <cell r="E852">
            <v>744</v>
          </cell>
        </row>
        <row r="853">
          <cell r="B853" t="str">
            <v>NEWPRODUCT_9060145</v>
          </cell>
          <cell r="C853">
            <v>10</v>
          </cell>
          <cell r="D853">
            <v>1</v>
          </cell>
          <cell r="E853">
            <v>568</v>
          </cell>
        </row>
        <row r="854">
          <cell r="B854" t="str">
            <v>NEWPRODUCT_9060305</v>
          </cell>
          <cell r="C854">
            <v>10</v>
          </cell>
          <cell r="D854">
            <v>1</v>
          </cell>
          <cell r="E854">
            <v>774</v>
          </cell>
        </row>
        <row r="855">
          <cell r="B855" t="str">
            <v>NEWPRODUCT_9060310</v>
          </cell>
          <cell r="C855">
            <v>10</v>
          </cell>
          <cell r="D855">
            <v>1</v>
          </cell>
          <cell r="E855">
            <v>777</v>
          </cell>
        </row>
        <row r="856">
          <cell r="B856" t="str">
            <v>NEWPRODUCT_9060327</v>
          </cell>
          <cell r="C856">
            <v>10</v>
          </cell>
          <cell r="D856">
            <v>1</v>
          </cell>
          <cell r="E856">
            <v>883</v>
          </cell>
        </row>
        <row r="857">
          <cell r="B857" t="str">
            <v>NEWPRODUCT_9060329</v>
          </cell>
          <cell r="C857">
            <v>10</v>
          </cell>
          <cell r="D857">
            <v>1</v>
          </cell>
          <cell r="E857">
            <v>905</v>
          </cell>
        </row>
        <row r="858">
          <cell r="B858" t="str">
            <v>NEWPRODUCT_9060367</v>
          </cell>
          <cell r="C858">
            <v>10</v>
          </cell>
          <cell r="D858">
            <v>1</v>
          </cell>
          <cell r="E858">
            <v>695</v>
          </cell>
        </row>
        <row r="859">
          <cell r="B859" t="str">
            <v>NEWPRODUCT_9060372</v>
          </cell>
          <cell r="C859">
            <v>10</v>
          </cell>
          <cell r="D859">
            <v>1</v>
          </cell>
          <cell r="E859">
            <v>884</v>
          </cell>
        </row>
        <row r="860">
          <cell r="B860" t="str">
            <v>NEWPRODUCT_9060419</v>
          </cell>
          <cell r="C860">
            <v>10</v>
          </cell>
          <cell r="D860">
            <v>1</v>
          </cell>
          <cell r="E860">
            <v>835</v>
          </cell>
        </row>
        <row r="861">
          <cell r="B861" t="str">
            <v>NEWPRODUCT_9060419</v>
          </cell>
          <cell r="C861">
            <v>10</v>
          </cell>
          <cell r="D861">
            <v>1</v>
          </cell>
          <cell r="E861">
            <v>828</v>
          </cell>
        </row>
        <row r="862">
          <cell r="B862" t="str">
            <v>NEWPRODUCT_9060488</v>
          </cell>
          <cell r="C862">
            <v>10</v>
          </cell>
          <cell r="D862">
            <v>1</v>
          </cell>
          <cell r="E862">
            <v>753</v>
          </cell>
        </row>
        <row r="863">
          <cell r="B863" t="str">
            <v>NEWPRODUCT_9060536</v>
          </cell>
          <cell r="C863">
            <v>10</v>
          </cell>
          <cell r="D863">
            <v>1</v>
          </cell>
          <cell r="E863">
            <v>577</v>
          </cell>
        </row>
        <row r="864">
          <cell r="B864" t="str">
            <v>NEWPRODUCT_9060537</v>
          </cell>
          <cell r="C864">
            <v>10</v>
          </cell>
          <cell r="D864">
            <v>1</v>
          </cell>
          <cell r="E864">
            <v>595</v>
          </cell>
        </row>
        <row r="865">
          <cell r="B865" t="str">
            <v>NEWPRODUCT_9060542</v>
          </cell>
          <cell r="C865">
            <v>10</v>
          </cell>
          <cell r="D865">
            <v>1</v>
          </cell>
          <cell r="E865">
            <v>782</v>
          </cell>
        </row>
        <row r="866">
          <cell r="B866" t="str">
            <v>NEWPRODUCT_9060554</v>
          </cell>
          <cell r="C866">
            <v>10</v>
          </cell>
          <cell r="D866">
            <v>1</v>
          </cell>
          <cell r="E866">
            <v>902</v>
          </cell>
        </row>
        <row r="867">
          <cell r="B867" t="str">
            <v>NEWPRODUCT_9060559</v>
          </cell>
          <cell r="C867">
            <v>10</v>
          </cell>
          <cell r="D867">
            <v>1</v>
          </cell>
          <cell r="E867">
            <v>825</v>
          </cell>
        </row>
        <row r="868">
          <cell r="B868" t="str">
            <v>NEWPRODUCT_9060566</v>
          </cell>
          <cell r="C868">
            <v>10</v>
          </cell>
          <cell r="D868">
            <v>1</v>
          </cell>
          <cell r="E868">
            <v>686</v>
          </cell>
        </row>
        <row r="869">
          <cell r="B869" t="str">
            <v>NEWPRODUCT_9060572</v>
          </cell>
          <cell r="C869">
            <v>10</v>
          </cell>
          <cell r="D869">
            <v>1</v>
          </cell>
          <cell r="E869">
            <v>618</v>
          </cell>
        </row>
        <row r="870">
          <cell r="B870" t="str">
            <v>NEWPRODUCT_9060589</v>
          </cell>
          <cell r="C870">
            <v>10</v>
          </cell>
          <cell r="D870">
            <v>1</v>
          </cell>
          <cell r="E870">
            <v>685</v>
          </cell>
        </row>
        <row r="871">
          <cell r="B871" t="str">
            <v>NEWPRODUCT_9060613</v>
          </cell>
          <cell r="C871">
            <v>10</v>
          </cell>
          <cell r="D871">
            <v>1</v>
          </cell>
          <cell r="E871">
            <v>457</v>
          </cell>
        </row>
        <row r="872">
          <cell r="B872" t="str">
            <v>NEWPRODUCT_9060624</v>
          </cell>
          <cell r="C872">
            <v>10</v>
          </cell>
          <cell r="D872">
            <v>1</v>
          </cell>
          <cell r="E872">
            <v>515</v>
          </cell>
        </row>
        <row r="873">
          <cell r="B873" t="str">
            <v>NEWPRODUCT_9060640</v>
          </cell>
          <cell r="C873">
            <v>10</v>
          </cell>
          <cell r="D873">
            <v>1</v>
          </cell>
          <cell r="E873">
            <v>879</v>
          </cell>
        </row>
        <row r="874">
          <cell r="B874" t="str">
            <v>NEWPRODUCT_9060668</v>
          </cell>
          <cell r="C874">
            <v>10</v>
          </cell>
          <cell r="D874">
            <v>1</v>
          </cell>
          <cell r="E874">
            <v>875</v>
          </cell>
        </row>
        <row r="875">
          <cell r="B875" t="str">
            <v>NEWPRODUCT_9060688</v>
          </cell>
          <cell r="C875">
            <v>10</v>
          </cell>
          <cell r="D875">
            <v>1</v>
          </cell>
          <cell r="E875">
            <v>596</v>
          </cell>
        </row>
        <row r="876">
          <cell r="B876" t="str">
            <v>NEWPRODUCT_9060750</v>
          </cell>
          <cell r="C876">
            <v>10</v>
          </cell>
          <cell r="D876">
            <v>1</v>
          </cell>
          <cell r="E876">
            <v>679</v>
          </cell>
        </row>
        <row r="877">
          <cell r="B877" t="str">
            <v>NEWPRODUCT_9060769</v>
          </cell>
          <cell r="C877">
            <v>10</v>
          </cell>
          <cell r="D877">
            <v>1</v>
          </cell>
          <cell r="E877">
            <v>717</v>
          </cell>
        </row>
        <row r="878">
          <cell r="B878" t="str">
            <v>NEWPRODUCT_9060770</v>
          </cell>
          <cell r="C878">
            <v>10</v>
          </cell>
          <cell r="D878">
            <v>1</v>
          </cell>
          <cell r="E878">
            <v>680</v>
          </cell>
        </row>
        <row r="879">
          <cell r="B879" t="str">
            <v>NEWPRODUCT_9060808</v>
          </cell>
          <cell r="C879">
            <v>10</v>
          </cell>
          <cell r="D879">
            <v>1</v>
          </cell>
          <cell r="E879">
            <v>660</v>
          </cell>
        </row>
        <row r="880">
          <cell r="B880" t="str">
            <v>NEWPRODUCT_9060824</v>
          </cell>
          <cell r="C880">
            <v>10</v>
          </cell>
          <cell r="D880">
            <v>1</v>
          </cell>
          <cell r="E880">
            <v>726</v>
          </cell>
        </row>
        <row r="881">
          <cell r="B881" t="str">
            <v>NEWPRODUCT_9060833</v>
          </cell>
          <cell r="C881">
            <v>10</v>
          </cell>
          <cell r="D881">
            <v>1</v>
          </cell>
          <cell r="E881">
            <v>720</v>
          </cell>
        </row>
        <row r="882">
          <cell r="B882" t="str">
            <v>NEWPRODUCT_9060838</v>
          </cell>
          <cell r="C882">
            <v>10</v>
          </cell>
          <cell r="D882">
            <v>1</v>
          </cell>
          <cell r="E882">
            <v>456</v>
          </cell>
        </row>
        <row r="883">
          <cell r="B883" t="str">
            <v>NEWPRODUCT_9060842</v>
          </cell>
          <cell r="C883">
            <v>10</v>
          </cell>
          <cell r="D883">
            <v>1</v>
          </cell>
          <cell r="E883">
            <v>459</v>
          </cell>
        </row>
        <row r="884">
          <cell r="B884" t="str">
            <v>NEWPRODUCT_9060855</v>
          </cell>
          <cell r="C884">
            <v>10</v>
          </cell>
          <cell r="D884">
            <v>1</v>
          </cell>
          <cell r="E884">
            <v>854</v>
          </cell>
        </row>
        <row r="885">
          <cell r="B885" t="str">
            <v>NEWPRODUCT_9060883</v>
          </cell>
          <cell r="C885">
            <v>10</v>
          </cell>
          <cell r="D885">
            <v>1</v>
          </cell>
          <cell r="E885">
            <v>468</v>
          </cell>
        </row>
        <row r="886">
          <cell r="B886" t="str">
            <v>NEWPRODUCT_9060886</v>
          </cell>
          <cell r="C886">
            <v>10</v>
          </cell>
          <cell r="D886">
            <v>1</v>
          </cell>
          <cell r="E886">
            <v>869</v>
          </cell>
        </row>
        <row r="887">
          <cell r="B887" t="str">
            <v>NEWPRODUCT_9060893</v>
          </cell>
          <cell r="C887">
            <v>10</v>
          </cell>
          <cell r="D887">
            <v>1</v>
          </cell>
          <cell r="E887">
            <v>846</v>
          </cell>
        </row>
        <row r="888">
          <cell r="B888" t="str">
            <v>NEWPRODUCT_9061110</v>
          </cell>
          <cell r="C888">
            <v>10</v>
          </cell>
          <cell r="D888">
            <v>1</v>
          </cell>
          <cell r="E888">
            <v>906</v>
          </cell>
        </row>
        <row r="889">
          <cell r="B889" t="str">
            <v>NEWPRODUCT_9061129</v>
          </cell>
          <cell r="C889">
            <v>10</v>
          </cell>
          <cell r="D889">
            <v>1</v>
          </cell>
          <cell r="E889">
            <v>899</v>
          </cell>
        </row>
        <row r="890">
          <cell r="B890" t="str">
            <v>NEWPRODUCT_9061132</v>
          </cell>
          <cell r="C890">
            <v>10</v>
          </cell>
          <cell r="D890">
            <v>1</v>
          </cell>
          <cell r="E890">
            <v>904</v>
          </cell>
        </row>
        <row r="891">
          <cell r="B891" t="str">
            <v>NEWPRODUCT_9061147</v>
          </cell>
          <cell r="C891">
            <v>10</v>
          </cell>
          <cell r="D891">
            <v>1</v>
          </cell>
          <cell r="E891">
            <v>895</v>
          </cell>
        </row>
        <row r="892">
          <cell r="B892" t="str">
            <v>NEWPRODUCT_9061158</v>
          </cell>
          <cell r="C892">
            <v>10</v>
          </cell>
          <cell r="D892">
            <v>1</v>
          </cell>
          <cell r="E892">
            <v>633</v>
          </cell>
        </row>
        <row r="893">
          <cell r="B893" t="str">
            <v>NEWPRODUCT_9061250</v>
          </cell>
          <cell r="C893">
            <v>10</v>
          </cell>
          <cell r="D893">
            <v>1</v>
          </cell>
          <cell r="E893">
            <v>790</v>
          </cell>
        </row>
        <row r="894">
          <cell r="B894" t="str">
            <v>NEWPRODUCT_9061358</v>
          </cell>
          <cell r="C894">
            <v>10</v>
          </cell>
          <cell r="D894">
            <v>1</v>
          </cell>
          <cell r="E894">
            <v>778</v>
          </cell>
        </row>
        <row r="895">
          <cell r="B895" t="str">
            <v>NEWPRODUCT_9061385</v>
          </cell>
          <cell r="C895">
            <v>10</v>
          </cell>
          <cell r="D895">
            <v>1</v>
          </cell>
          <cell r="E895">
            <v>827</v>
          </cell>
        </row>
        <row r="896">
          <cell r="B896" t="str">
            <v>NEWPRODUCT_9061426</v>
          </cell>
          <cell r="C896">
            <v>10</v>
          </cell>
          <cell r="D896">
            <v>1</v>
          </cell>
          <cell r="E896">
            <v>823</v>
          </cell>
        </row>
        <row r="897">
          <cell r="B897" t="str">
            <v>NEWPRODUCT_9061448</v>
          </cell>
          <cell r="C897">
            <v>10</v>
          </cell>
          <cell r="D897">
            <v>1</v>
          </cell>
          <cell r="E897">
            <v>599</v>
          </cell>
        </row>
        <row r="898">
          <cell r="B898" t="str">
            <v>NEWPRODUCT_9061453</v>
          </cell>
          <cell r="C898">
            <v>10</v>
          </cell>
          <cell r="D898">
            <v>1</v>
          </cell>
          <cell r="E898">
            <v>485</v>
          </cell>
        </row>
        <row r="899">
          <cell r="B899" t="str">
            <v>NEWPRODUCT_9061456</v>
          </cell>
          <cell r="C899">
            <v>10</v>
          </cell>
          <cell r="D899">
            <v>1</v>
          </cell>
          <cell r="E899">
            <v>740</v>
          </cell>
        </row>
        <row r="900">
          <cell r="B900" t="str">
            <v>NEWPRODUCT_9061476</v>
          </cell>
          <cell r="C900">
            <v>10</v>
          </cell>
          <cell r="D900">
            <v>1</v>
          </cell>
          <cell r="E900">
            <v>736</v>
          </cell>
        </row>
        <row r="901">
          <cell r="B901" t="str">
            <v>NEWPRODUCT_9061479</v>
          </cell>
          <cell r="C901">
            <v>10</v>
          </cell>
          <cell r="D901">
            <v>1</v>
          </cell>
          <cell r="E901">
            <v>585</v>
          </cell>
        </row>
        <row r="902">
          <cell r="B902" t="str">
            <v>NEWPRODUCT_9061482</v>
          </cell>
          <cell r="C902">
            <v>10</v>
          </cell>
          <cell r="D902">
            <v>1</v>
          </cell>
          <cell r="E902">
            <v>506</v>
          </cell>
        </row>
        <row r="903">
          <cell r="B903" t="str">
            <v>NEWPRODUCT_9061495</v>
          </cell>
          <cell r="C903">
            <v>10</v>
          </cell>
          <cell r="D903">
            <v>1</v>
          </cell>
          <cell r="E903">
            <v>494</v>
          </cell>
        </row>
        <row r="904">
          <cell r="B904" t="str">
            <v>NEWPRODUCT_9061499</v>
          </cell>
          <cell r="C904">
            <v>10</v>
          </cell>
          <cell r="D904">
            <v>1</v>
          </cell>
          <cell r="E904">
            <v>572</v>
          </cell>
        </row>
        <row r="905">
          <cell r="B905" t="str">
            <v>NEWPRODUCT_9061609</v>
          </cell>
          <cell r="C905">
            <v>10</v>
          </cell>
          <cell r="D905">
            <v>1</v>
          </cell>
          <cell r="E905">
            <v>629</v>
          </cell>
        </row>
        <row r="906">
          <cell r="B906" t="str">
            <v>NEWPRODUCT_9061623</v>
          </cell>
          <cell r="C906">
            <v>10</v>
          </cell>
          <cell r="D906">
            <v>1</v>
          </cell>
          <cell r="E906">
            <v>615</v>
          </cell>
        </row>
        <row r="907">
          <cell r="B907" t="str">
            <v>NEWPRODUCT_9061625</v>
          </cell>
          <cell r="C907">
            <v>10</v>
          </cell>
          <cell r="D907">
            <v>1</v>
          </cell>
          <cell r="E907">
            <v>537</v>
          </cell>
        </row>
        <row r="908">
          <cell r="B908" t="str">
            <v>NEWPRODUCT_9061904</v>
          </cell>
          <cell r="C908">
            <v>10</v>
          </cell>
          <cell r="D908">
            <v>1</v>
          </cell>
          <cell r="E908">
            <v>894</v>
          </cell>
        </row>
        <row r="909">
          <cell r="B909" t="str">
            <v>NEWPRODUCT_9061975</v>
          </cell>
          <cell r="C909">
            <v>10</v>
          </cell>
          <cell r="D909">
            <v>1</v>
          </cell>
          <cell r="E909">
            <v>872</v>
          </cell>
        </row>
        <row r="910">
          <cell r="B910" t="str">
            <v>NEWPRODUCT_9061991</v>
          </cell>
          <cell r="C910">
            <v>10</v>
          </cell>
          <cell r="D910">
            <v>1</v>
          </cell>
          <cell r="E910">
            <v>831</v>
          </cell>
        </row>
        <row r="911">
          <cell r="B911" t="str">
            <v>NEWPRODUCT_9062025</v>
          </cell>
          <cell r="C911">
            <v>10</v>
          </cell>
          <cell r="D911">
            <v>1</v>
          </cell>
          <cell r="E911">
            <v>482</v>
          </cell>
        </row>
        <row r="912">
          <cell r="B912" t="str">
            <v>NEWPRODUCT_9062232</v>
          </cell>
          <cell r="C912">
            <v>10</v>
          </cell>
          <cell r="D912">
            <v>1</v>
          </cell>
          <cell r="E912">
            <v>622</v>
          </cell>
        </row>
        <row r="913">
          <cell r="B913" t="str">
            <v>NEWPRODUCT_9062402</v>
          </cell>
          <cell r="C913">
            <v>10</v>
          </cell>
          <cell r="D913">
            <v>1</v>
          </cell>
          <cell r="E913">
            <v>724</v>
          </cell>
        </row>
        <row r="914">
          <cell r="B914" t="str">
            <v>NEWPRODUCT_9062521</v>
          </cell>
          <cell r="C914">
            <v>10</v>
          </cell>
          <cell r="D914">
            <v>1</v>
          </cell>
          <cell r="E914">
            <v>819</v>
          </cell>
        </row>
        <row r="915">
          <cell r="B915" t="str">
            <v>NEWPRODUCT_9062538</v>
          </cell>
          <cell r="C915">
            <v>10</v>
          </cell>
          <cell r="D915">
            <v>1</v>
          </cell>
          <cell r="E915">
            <v>896</v>
          </cell>
        </row>
        <row r="916">
          <cell r="B916" t="str">
            <v>NEWPRODUCT_9062569</v>
          </cell>
          <cell r="C916">
            <v>10</v>
          </cell>
          <cell r="D916">
            <v>1</v>
          </cell>
          <cell r="E916">
            <v>907</v>
          </cell>
        </row>
        <row r="917">
          <cell r="B917" t="str">
            <v>NEWPRODUCT_9062599</v>
          </cell>
          <cell r="C917">
            <v>10</v>
          </cell>
          <cell r="D917">
            <v>1</v>
          </cell>
          <cell r="E917">
            <v>887</v>
          </cell>
        </row>
        <row r="918">
          <cell r="B918" t="str">
            <v>NEWPRODUCT_9062633</v>
          </cell>
          <cell r="C918">
            <v>10</v>
          </cell>
          <cell r="D918">
            <v>1</v>
          </cell>
          <cell r="E918">
            <v>514</v>
          </cell>
        </row>
        <row r="919">
          <cell r="B919" t="str">
            <v>NEWPRODUCT_9062642</v>
          </cell>
          <cell r="C919">
            <v>10</v>
          </cell>
          <cell r="D919">
            <v>1</v>
          </cell>
          <cell r="E919">
            <v>787</v>
          </cell>
        </row>
        <row r="920">
          <cell r="B920" t="str">
            <v>NEWPRODUCT_9062660</v>
          </cell>
          <cell r="C920">
            <v>10</v>
          </cell>
          <cell r="D920">
            <v>1</v>
          </cell>
          <cell r="E920">
            <v>495</v>
          </cell>
        </row>
        <row r="921">
          <cell r="B921" t="str">
            <v>NEWPRODUCT_9062661</v>
          </cell>
          <cell r="C921">
            <v>10</v>
          </cell>
          <cell r="D921">
            <v>1</v>
          </cell>
          <cell r="E921">
            <v>551</v>
          </cell>
        </row>
        <row r="922">
          <cell r="B922" t="str">
            <v>NEWPRODUCT_9062662</v>
          </cell>
          <cell r="C922">
            <v>10</v>
          </cell>
          <cell r="D922">
            <v>1</v>
          </cell>
          <cell r="E922">
            <v>476</v>
          </cell>
        </row>
        <row r="923">
          <cell r="B923" t="str">
            <v>NEWPRODUCT_9062686</v>
          </cell>
          <cell r="C923">
            <v>10</v>
          </cell>
          <cell r="D923">
            <v>1</v>
          </cell>
          <cell r="E923">
            <v>451</v>
          </cell>
        </row>
        <row r="924">
          <cell r="B924" t="str">
            <v>NEWPRODUCT_9062691</v>
          </cell>
          <cell r="C924">
            <v>10</v>
          </cell>
          <cell r="D924">
            <v>1</v>
          </cell>
          <cell r="E924">
            <v>651</v>
          </cell>
        </row>
        <row r="925">
          <cell r="B925" t="str">
            <v>NEWPRODUCT_9062770</v>
          </cell>
          <cell r="C925">
            <v>10</v>
          </cell>
          <cell r="D925">
            <v>1</v>
          </cell>
          <cell r="E925">
            <v>843</v>
          </cell>
        </row>
        <row r="926">
          <cell r="B926" t="str">
            <v>NEWPRODUCT_9062778</v>
          </cell>
          <cell r="C926">
            <v>10</v>
          </cell>
          <cell r="D926">
            <v>1</v>
          </cell>
          <cell r="E926">
            <v>847</v>
          </cell>
        </row>
        <row r="927">
          <cell r="B927" t="str">
            <v>NEWPRODUCT_9062784</v>
          </cell>
          <cell r="C927">
            <v>10</v>
          </cell>
          <cell r="D927">
            <v>1</v>
          </cell>
          <cell r="E927">
            <v>858</v>
          </cell>
        </row>
        <row r="928">
          <cell r="B928" t="str">
            <v>NEWPRODUCT_9063024</v>
          </cell>
          <cell r="C928">
            <v>10</v>
          </cell>
          <cell r="D928">
            <v>1</v>
          </cell>
          <cell r="E928">
            <v>619</v>
          </cell>
        </row>
        <row r="929">
          <cell r="B929" t="str">
            <v>NEWPRODUCT_9063211</v>
          </cell>
          <cell r="C929">
            <v>10</v>
          </cell>
          <cell r="D929">
            <v>1</v>
          </cell>
          <cell r="E929">
            <v>880</v>
          </cell>
        </row>
        <row r="930">
          <cell r="B930" t="str">
            <v>NEWPRODUCT_9063213</v>
          </cell>
          <cell r="C930">
            <v>10</v>
          </cell>
          <cell r="D930">
            <v>1</v>
          </cell>
          <cell r="E930">
            <v>760</v>
          </cell>
        </row>
        <row r="931">
          <cell r="B931" t="str">
            <v>NEWPRODUCT_9063281</v>
          </cell>
          <cell r="C931">
            <v>10</v>
          </cell>
          <cell r="D931">
            <v>1</v>
          </cell>
          <cell r="E931">
            <v>876</v>
          </cell>
        </row>
        <row r="932">
          <cell r="B932" t="str">
            <v>NEWPRODUCT_9063399</v>
          </cell>
          <cell r="C932">
            <v>10</v>
          </cell>
          <cell r="D932">
            <v>1</v>
          </cell>
          <cell r="E932">
            <v>570</v>
          </cell>
        </row>
        <row r="933">
          <cell r="B933" t="str">
            <v>NEWPRODUCT_9063530</v>
          </cell>
          <cell r="C933">
            <v>10</v>
          </cell>
          <cell r="D933">
            <v>1</v>
          </cell>
          <cell r="E933">
            <v>871</v>
          </cell>
        </row>
        <row r="934">
          <cell r="B934" t="str">
            <v>NEWPRODUCT_9063662</v>
          </cell>
          <cell r="C934">
            <v>10</v>
          </cell>
          <cell r="D934">
            <v>1</v>
          </cell>
          <cell r="E934">
            <v>632</v>
          </cell>
        </row>
        <row r="935">
          <cell r="B935" t="str">
            <v>NEWPRODUCT_9063677</v>
          </cell>
          <cell r="C935">
            <v>10</v>
          </cell>
          <cell r="D935">
            <v>1</v>
          </cell>
          <cell r="E935">
            <v>830</v>
          </cell>
        </row>
        <row r="936">
          <cell r="B936" t="str">
            <v>NEWPRODUCT_9063914</v>
          </cell>
          <cell r="C936">
            <v>10</v>
          </cell>
          <cell r="D936">
            <v>1</v>
          </cell>
          <cell r="E936">
            <v>761</v>
          </cell>
        </row>
        <row r="937">
          <cell r="B937" t="str">
            <v>NEWPRODUCT_9063940</v>
          </cell>
          <cell r="C937">
            <v>10</v>
          </cell>
          <cell r="D937">
            <v>1</v>
          </cell>
          <cell r="E937">
            <v>566</v>
          </cell>
        </row>
        <row r="938">
          <cell r="B938" t="str">
            <v>NEWPRODUCT_9063941</v>
          </cell>
          <cell r="C938">
            <v>10</v>
          </cell>
          <cell r="D938">
            <v>1</v>
          </cell>
          <cell r="E938">
            <v>583</v>
          </cell>
        </row>
        <row r="939">
          <cell r="B939" t="str">
            <v>NEWPRODUCT_9063946</v>
          </cell>
          <cell r="C939">
            <v>10</v>
          </cell>
          <cell r="D939">
            <v>1</v>
          </cell>
          <cell r="E939">
            <v>856</v>
          </cell>
        </row>
        <row r="940">
          <cell r="B940" t="str">
            <v>NEWPRODUCT_9063967</v>
          </cell>
          <cell r="C940">
            <v>10</v>
          </cell>
          <cell r="D940">
            <v>1</v>
          </cell>
          <cell r="E940">
            <v>813</v>
          </cell>
        </row>
        <row r="941">
          <cell r="B941" t="str">
            <v>NEWPRODUCT_9064126</v>
          </cell>
          <cell r="C941">
            <v>10</v>
          </cell>
          <cell r="D941">
            <v>1</v>
          </cell>
          <cell r="E941">
            <v>821</v>
          </cell>
        </row>
        <row r="942">
          <cell r="B942" t="str">
            <v>NEWPRODUCT_9064263</v>
          </cell>
          <cell r="C942">
            <v>10</v>
          </cell>
          <cell r="D942">
            <v>1</v>
          </cell>
          <cell r="E942">
            <v>446</v>
          </cell>
        </row>
        <row r="943">
          <cell r="B943" t="str">
            <v>NEWPRODUCT_9064412</v>
          </cell>
          <cell r="C943">
            <v>10</v>
          </cell>
          <cell r="D943">
            <v>1</v>
          </cell>
          <cell r="E943">
            <v>818</v>
          </cell>
        </row>
        <row r="944">
          <cell r="B944" t="str">
            <v>NEWPRODUCT_9064431</v>
          </cell>
          <cell r="C944">
            <v>10</v>
          </cell>
          <cell r="D944">
            <v>1</v>
          </cell>
          <cell r="E944">
            <v>851</v>
          </cell>
        </row>
        <row r="945">
          <cell r="B945" t="str">
            <v>NEWPRODUCT_9064436</v>
          </cell>
          <cell r="C945">
            <v>10</v>
          </cell>
          <cell r="D945">
            <v>1</v>
          </cell>
          <cell r="E945">
            <v>885</v>
          </cell>
        </row>
        <row r="946">
          <cell r="B946" t="str">
            <v>NEWPRODUCT_9064476</v>
          </cell>
          <cell r="C946">
            <v>10</v>
          </cell>
          <cell r="D946">
            <v>1</v>
          </cell>
          <cell r="E946">
            <v>837</v>
          </cell>
        </row>
        <row r="947">
          <cell r="B947" t="str">
            <v>NEWPRODUCT_9064502</v>
          </cell>
          <cell r="C947">
            <v>10</v>
          </cell>
          <cell r="D947">
            <v>1</v>
          </cell>
          <cell r="E947">
            <v>452</v>
          </cell>
        </row>
        <row r="948">
          <cell r="B948" t="str">
            <v>NEWPRODUCT_9064503</v>
          </cell>
          <cell r="C948">
            <v>10</v>
          </cell>
          <cell r="D948">
            <v>1</v>
          </cell>
          <cell r="E948">
            <v>571</v>
          </cell>
        </row>
        <row r="949">
          <cell r="B949" t="str">
            <v>NEWPRODUCT_9064536</v>
          </cell>
          <cell r="C949">
            <v>10</v>
          </cell>
          <cell r="D949">
            <v>1</v>
          </cell>
          <cell r="E949">
            <v>713</v>
          </cell>
        </row>
        <row r="950">
          <cell r="B950" t="str">
            <v>NEWPRODUCT_9064541</v>
          </cell>
          <cell r="C950">
            <v>10</v>
          </cell>
          <cell r="D950">
            <v>1</v>
          </cell>
          <cell r="E950">
            <v>741</v>
          </cell>
        </row>
        <row r="951">
          <cell r="B951" t="str">
            <v>NEWPRODUCT_9064570</v>
          </cell>
          <cell r="C951">
            <v>10</v>
          </cell>
          <cell r="D951">
            <v>1</v>
          </cell>
          <cell r="E951">
            <v>838</v>
          </cell>
        </row>
        <row r="952">
          <cell r="B952" t="str">
            <v>NEWPRODUCT_9064571</v>
          </cell>
          <cell r="C952">
            <v>10</v>
          </cell>
          <cell r="D952">
            <v>1</v>
          </cell>
          <cell r="E952">
            <v>809</v>
          </cell>
        </row>
        <row r="953">
          <cell r="B953" t="str">
            <v>NEWPRODUCT_9064606</v>
          </cell>
          <cell r="C953">
            <v>10</v>
          </cell>
          <cell r="D953">
            <v>1</v>
          </cell>
          <cell r="E953">
            <v>658</v>
          </cell>
        </row>
        <row r="954">
          <cell r="B954" t="str">
            <v>NEWPRODUCT_9064608</v>
          </cell>
          <cell r="C954">
            <v>10</v>
          </cell>
          <cell r="D954">
            <v>1</v>
          </cell>
          <cell r="E954">
            <v>683</v>
          </cell>
        </row>
        <row r="955">
          <cell r="B955" t="str">
            <v>NEWPRODUCT_9064673</v>
          </cell>
          <cell r="C955">
            <v>10</v>
          </cell>
          <cell r="D955">
            <v>1</v>
          </cell>
          <cell r="E955">
            <v>575</v>
          </cell>
        </row>
        <row r="956">
          <cell r="B956" t="str">
            <v>NEWPRODUCT_9064717</v>
          </cell>
          <cell r="C956">
            <v>10</v>
          </cell>
          <cell r="D956">
            <v>1</v>
          </cell>
          <cell r="E956">
            <v>436</v>
          </cell>
        </row>
        <row r="957">
          <cell r="B957" t="str">
            <v>NEWPRODUCT_9064790</v>
          </cell>
          <cell r="C957">
            <v>10</v>
          </cell>
          <cell r="D957">
            <v>1</v>
          </cell>
          <cell r="E957">
            <v>616</v>
          </cell>
        </row>
        <row r="958">
          <cell r="B958" t="str">
            <v>NEWPRODUCT_9064791</v>
          </cell>
          <cell r="C958">
            <v>10</v>
          </cell>
          <cell r="D958">
            <v>1</v>
          </cell>
          <cell r="E958">
            <v>696</v>
          </cell>
        </row>
        <row r="959">
          <cell r="B959" t="str">
            <v>NEWPRODUCT_9064810</v>
          </cell>
          <cell r="C959">
            <v>10</v>
          </cell>
          <cell r="D959">
            <v>1</v>
          </cell>
          <cell r="E959">
            <v>803</v>
          </cell>
        </row>
        <row r="960">
          <cell r="B960" t="str">
            <v>NEWPRODUCT_9064812</v>
          </cell>
          <cell r="C960">
            <v>10</v>
          </cell>
          <cell r="D960">
            <v>1</v>
          </cell>
          <cell r="E960">
            <v>496</v>
          </cell>
        </row>
        <row r="961">
          <cell r="B961" t="str">
            <v>NEWPRODUCT_9064856</v>
          </cell>
          <cell r="C961">
            <v>10</v>
          </cell>
          <cell r="D961">
            <v>1</v>
          </cell>
          <cell r="E961">
            <v>852</v>
          </cell>
        </row>
        <row r="962">
          <cell r="B962" t="str">
            <v>NEWPRODUCT_9064874</v>
          </cell>
          <cell r="C962">
            <v>10</v>
          </cell>
          <cell r="D962">
            <v>1</v>
          </cell>
          <cell r="E962">
            <v>730</v>
          </cell>
        </row>
        <row r="963">
          <cell r="B963" t="str">
            <v>NEWPRODUCT_9064898</v>
          </cell>
          <cell r="C963">
            <v>10</v>
          </cell>
          <cell r="D963">
            <v>1</v>
          </cell>
          <cell r="E963">
            <v>593</v>
          </cell>
        </row>
        <row r="964">
          <cell r="B964" t="str">
            <v>NEWPRODUCT_9064910</v>
          </cell>
          <cell r="C964">
            <v>10</v>
          </cell>
          <cell r="D964">
            <v>1</v>
          </cell>
          <cell r="E964">
            <v>532</v>
          </cell>
        </row>
        <row r="965">
          <cell r="B965" t="str">
            <v>NEWPRODUCT_9064942</v>
          </cell>
          <cell r="C965">
            <v>10</v>
          </cell>
          <cell r="D965">
            <v>1</v>
          </cell>
          <cell r="E965">
            <v>648</v>
          </cell>
        </row>
        <row r="966">
          <cell r="B966" t="str">
            <v>NEWPRODUCT_9064983</v>
          </cell>
          <cell r="C966">
            <v>10</v>
          </cell>
          <cell r="D966">
            <v>1</v>
          </cell>
          <cell r="E966">
            <v>659</v>
          </cell>
        </row>
        <row r="967">
          <cell r="B967" t="str">
            <v>NEWPRODUCT_9064985</v>
          </cell>
          <cell r="C967">
            <v>10</v>
          </cell>
          <cell r="D967">
            <v>1</v>
          </cell>
          <cell r="E967">
            <v>672</v>
          </cell>
        </row>
        <row r="968">
          <cell r="B968" t="str">
            <v>NEWPRODUCT_9064986</v>
          </cell>
          <cell r="C968">
            <v>10</v>
          </cell>
          <cell r="D968">
            <v>1</v>
          </cell>
          <cell r="E968">
            <v>670</v>
          </cell>
        </row>
        <row r="969">
          <cell r="B969" t="str">
            <v>NEWPRODUCT_9064995</v>
          </cell>
          <cell r="C969">
            <v>10</v>
          </cell>
          <cell r="D969">
            <v>1</v>
          </cell>
          <cell r="E969">
            <v>630</v>
          </cell>
        </row>
        <row r="970">
          <cell r="B970" t="str">
            <v>NEWPRODUCT_9065030</v>
          </cell>
          <cell r="C970">
            <v>10</v>
          </cell>
          <cell r="D970">
            <v>1</v>
          </cell>
          <cell r="E970">
            <v>805</v>
          </cell>
        </row>
        <row r="971">
          <cell r="B971" t="str">
            <v>NEWPRODUCT_9065078</v>
          </cell>
          <cell r="C971">
            <v>10</v>
          </cell>
          <cell r="D971">
            <v>1</v>
          </cell>
          <cell r="E971">
            <v>484</v>
          </cell>
        </row>
        <row r="972">
          <cell r="B972" t="str">
            <v>NEWPRODUCT_9065119</v>
          </cell>
          <cell r="C972">
            <v>10</v>
          </cell>
          <cell r="D972">
            <v>1</v>
          </cell>
          <cell r="E972">
            <v>853</v>
          </cell>
        </row>
        <row r="973">
          <cell r="B973" t="str">
            <v>NEWPRODUCT_9065122</v>
          </cell>
          <cell r="C973">
            <v>10</v>
          </cell>
          <cell r="D973">
            <v>1</v>
          </cell>
          <cell r="E973">
            <v>462</v>
          </cell>
        </row>
        <row r="974">
          <cell r="B974" t="str">
            <v>NEWPRODUCT_9066916</v>
          </cell>
          <cell r="C974">
            <v>10</v>
          </cell>
          <cell r="D974">
            <v>1</v>
          </cell>
          <cell r="E974">
            <v>794</v>
          </cell>
        </row>
        <row r="975">
          <cell r="B975" t="str">
            <v>NEWPRODUCT_9066978</v>
          </cell>
          <cell r="C975">
            <v>10</v>
          </cell>
          <cell r="D975">
            <v>1</v>
          </cell>
          <cell r="E975">
            <v>792</v>
          </cell>
        </row>
        <row r="976">
          <cell r="B976" t="str">
            <v>NEWPRODUCT_9067049</v>
          </cell>
          <cell r="C976">
            <v>10</v>
          </cell>
          <cell r="D976">
            <v>1</v>
          </cell>
          <cell r="E976">
            <v>786</v>
          </cell>
        </row>
        <row r="977">
          <cell r="B977" t="str">
            <v>NEWPRODUCT_9067092</v>
          </cell>
          <cell r="C977">
            <v>10</v>
          </cell>
          <cell r="D977">
            <v>1</v>
          </cell>
          <cell r="E977">
            <v>779</v>
          </cell>
        </row>
        <row r="978">
          <cell r="B978" t="str">
            <v>NEWPRODUCT_9067109</v>
          </cell>
          <cell r="C978">
            <v>10</v>
          </cell>
          <cell r="D978">
            <v>1</v>
          </cell>
          <cell r="E978">
            <v>997</v>
          </cell>
        </row>
        <row r="979">
          <cell r="B979" t="str">
            <v>NEWPRODUCT_9067110</v>
          </cell>
          <cell r="C979">
            <v>10</v>
          </cell>
          <cell r="D979">
            <v>1</v>
          </cell>
          <cell r="E979">
            <v>773</v>
          </cell>
        </row>
        <row r="980">
          <cell r="B980" t="str">
            <v>NEWPRODUCT_9067111</v>
          </cell>
          <cell r="C980">
            <v>10</v>
          </cell>
          <cell r="D980">
            <v>1</v>
          </cell>
          <cell r="E980">
            <v>785</v>
          </cell>
        </row>
        <row r="981">
          <cell r="B981" t="str">
            <v>NEWPRODUCT_9067123</v>
          </cell>
          <cell r="C981">
            <v>10</v>
          </cell>
          <cell r="D981">
            <v>1</v>
          </cell>
          <cell r="E981">
            <v>784</v>
          </cell>
        </row>
        <row r="982">
          <cell r="B982" t="str">
            <v>NEWPRODUCT_9067846</v>
          </cell>
          <cell r="C982">
            <v>10</v>
          </cell>
          <cell r="D982">
            <v>1</v>
          </cell>
          <cell r="E982">
            <v>754</v>
          </cell>
        </row>
        <row r="983">
          <cell r="B983" t="str">
            <v>NEWPRODUCT_9067903</v>
          </cell>
          <cell r="C983">
            <v>10</v>
          </cell>
          <cell r="D983">
            <v>1</v>
          </cell>
          <cell r="E983">
            <v>832</v>
          </cell>
        </row>
        <row r="984">
          <cell r="B984" t="str">
            <v>NEWPRODUCT_9067917</v>
          </cell>
          <cell r="C984">
            <v>10</v>
          </cell>
          <cell r="D984">
            <v>1</v>
          </cell>
          <cell r="E984">
            <v>829</v>
          </cell>
        </row>
        <row r="985">
          <cell r="B985" t="str">
            <v>NEWPRODUCT_9068228</v>
          </cell>
          <cell r="C985">
            <v>10</v>
          </cell>
          <cell r="D985">
            <v>1</v>
          </cell>
          <cell r="E985">
            <v>745</v>
          </cell>
        </row>
        <row r="986">
          <cell r="B986" t="str">
            <v>NEWPRODUCT_9068252</v>
          </cell>
          <cell r="C986">
            <v>10</v>
          </cell>
          <cell r="D986">
            <v>1</v>
          </cell>
          <cell r="E986">
            <v>689</v>
          </cell>
        </row>
        <row r="987">
          <cell r="B987" t="str">
            <v>NEWPRODUCT_9068255</v>
          </cell>
          <cell r="C987">
            <v>10</v>
          </cell>
          <cell r="D987">
            <v>1</v>
          </cell>
          <cell r="E987">
            <v>503</v>
          </cell>
        </row>
        <row r="988">
          <cell r="B988" t="str">
            <v>NEWPRODUCT_949331</v>
          </cell>
          <cell r="C988">
            <v>10</v>
          </cell>
          <cell r="D988">
            <v>1</v>
          </cell>
          <cell r="E988">
            <v>473</v>
          </cell>
        </row>
        <row r="989">
          <cell r="B989" t="str">
            <v>NEWPRODUCT_961448</v>
          </cell>
          <cell r="C989">
            <v>10</v>
          </cell>
          <cell r="D989">
            <v>1</v>
          </cell>
          <cell r="E989">
            <v>667</v>
          </cell>
        </row>
        <row r="990">
          <cell r="B990" t="str">
            <v>NEWPRODUCT_964720</v>
          </cell>
          <cell r="C990">
            <v>10</v>
          </cell>
          <cell r="D990">
            <v>1</v>
          </cell>
          <cell r="E990">
            <v>734</v>
          </cell>
        </row>
        <row r="991">
          <cell r="B991" t="str">
            <v>NEWPRODUCT_AAABCDistT</v>
          </cell>
          <cell r="C991">
            <v>10</v>
          </cell>
          <cell r="D991">
            <v>10</v>
          </cell>
          <cell r="E991">
            <v>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YERProductwiseStocknSalesFrom"/>
    </sheetNames>
    <sheetDataSet>
      <sheetData sheetId="0" refreshError="1">
        <row r="2">
          <cell r="A2" t="str">
            <v>Admire 150gr</v>
          </cell>
          <cell r="B2" t="str">
            <v>Admire 150gr-Pc</v>
          </cell>
          <cell r="C2">
            <v>1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40</v>
          </cell>
          <cell r="I2">
            <v>0</v>
          </cell>
          <cell r="J2">
            <v>40</v>
          </cell>
        </row>
        <row r="3">
          <cell r="A3" t="str">
            <v>Admire 16gr</v>
          </cell>
          <cell r="B3" t="str">
            <v>Admire 16gr-Box</v>
          </cell>
          <cell r="C3">
            <v>1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</row>
        <row r="4">
          <cell r="A4" t="str">
            <v>Admire 2gr</v>
          </cell>
          <cell r="B4" t="str">
            <v>Admire 2gr-Pc</v>
          </cell>
          <cell r="C4">
            <v>1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</row>
        <row r="5">
          <cell r="A5" t="str">
            <v>Admire 300gr</v>
          </cell>
          <cell r="B5" t="str">
            <v>Admire 300gr-Pc</v>
          </cell>
          <cell r="C5">
            <v>1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</row>
        <row r="6">
          <cell r="A6" t="str">
            <v>Admire 30gr</v>
          </cell>
          <cell r="B6" t="str">
            <v>Admire 30gr-Pc</v>
          </cell>
          <cell r="C6">
            <v>1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264</v>
          </cell>
          <cell r="I6">
            <v>0</v>
          </cell>
          <cell r="J6">
            <v>264</v>
          </cell>
        </row>
        <row r="7">
          <cell r="A7" t="str">
            <v>Admire 75gr</v>
          </cell>
          <cell r="B7" t="str">
            <v>Admire 75gr-Pc</v>
          </cell>
          <cell r="C7">
            <v>1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185</v>
          </cell>
          <cell r="I7">
            <v>0</v>
          </cell>
          <cell r="J7">
            <v>185</v>
          </cell>
        </row>
        <row r="8">
          <cell r="A8" t="str">
            <v>Adora 10ml</v>
          </cell>
          <cell r="B8" t="str">
            <v>Adora 10ml-Pc</v>
          </cell>
          <cell r="C8">
            <v>1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A9" t="str">
            <v>Adora 40ml</v>
          </cell>
          <cell r="B9" t="str">
            <v>Adora 40ml-Pc</v>
          </cell>
          <cell r="C9">
            <v>1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</row>
        <row r="10">
          <cell r="A10" t="str">
            <v>Adora 80ml</v>
          </cell>
          <cell r="B10" t="str">
            <v>Adora 80ml-Pc</v>
          </cell>
          <cell r="C10">
            <v>1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1">
          <cell r="A11" t="str">
            <v>Alanto 100ml</v>
          </cell>
          <cell r="B11" t="str">
            <v>Alanto 100ml-Pc</v>
          </cell>
          <cell r="C11">
            <v>1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</row>
        <row r="12">
          <cell r="A12" t="str">
            <v>Alanto 250ml</v>
          </cell>
          <cell r="B12" t="str">
            <v>Alanto 250ml-Pc</v>
          </cell>
          <cell r="C12">
            <v>1</v>
          </cell>
          <cell r="D12">
            <v>0</v>
          </cell>
          <cell r="E12">
            <v>40</v>
          </cell>
          <cell r="F12">
            <v>0</v>
          </cell>
          <cell r="G12">
            <v>40</v>
          </cell>
          <cell r="H12">
            <v>610</v>
          </cell>
          <cell r="I12">
            <v>0</v>
          </cell>
          <cell r="J12">
            <v>610</v>
          </cell>
        </row>
        <row r="13">
          <cell r="A13" t="str">
            <v>Alanto 500ml</v>
          </cell>
          <cell r="B13" t="str">
            <v>Alanto 500ml-Pc</v>
          </cell>
          <cell r="C13">
            <v>1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283</v>
          </cell>
          <cell r="I13">
            <v>0</v>
          </cell>
          <cell r="J13">
            <v>283</v>
          </cell>
        </row>
        <row r="14">
          <cell r="A14" t="str">
            <v>Aliette 100gr</v>
          </cell>
          <cell r="B14" t="str">
            <v>Aliette 100gr-Pc</v>
          </cell>
          <cell r="C14">
            <v>1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40</v>
          </cell>
          <cell r="I14">
            <v>0</v>
          </cell>
          <cell r="J14">
            <v>40</v>
          </cell>
        </row>
        <row r="15">
          <cell r="A15" t="str">
            <v>Aliette 1kg</v>
          </cell>
          <cell r="B15" t="str">
            <v>Aliette 1kg-Pc</v>
          </cell>
          <cell r="C15">
            <v>1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20</v>
          </cell>
          <cell r="I15">
            <v>0</v>
          </cell>
          <cell r="J15">
            <v>20</v>
          </cell>
        </row>
        <row r="16">
          <cell r="A16" t="str">
            <v>Aliette 250gr</v>
          </cell>
          <cell r="B16" t="str">
            <v>Aliette 250gr-Pc</v>
          </cell>
          <cell r="C16">
            <v>1</v>
          </cell>
          <cell r="D16">
            <v>0</v>
          </cell>
          <cell r="E16">
            <v>47</v>
          </cell>
          <cell r="F16">
            <v>0</v>
          </cell>
          <cell r="G16">
            <v>47</v>
          </cell>
          <cell r="H16">
            <v>130</v>
          </cell>
          <cell r="I16">
            <v>0</v>
          </cell>
          <cell r="J16">
            <v>130</v>
          </cell>
        </row>
        <row r="17">
          <cell r="A17" t="str">
            <v>Aliette 500gr</v>
          </cell>
          <cell r="B17" t="str">
            <v>Aliette 500gr-Pc</v>
          </cell>
          <cell r="C17">
            <v>1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20</v>
          </cell>
          <cell r="I17">
            <v>0</v>
          </cell>
          <cell r="J17">
            <v>20</v>
          </cell>
        </row>
        <row r="18">
          <cell r="A18" t="str">
            <v>Ambition 1lt</v>
          </cell>
          <cell r="B18" t="str">
            <v>Ambition 1lt-Pc</v>
          </cell>
          <cell r="C18">
            <v>1</v>
          </cell>
          <cell r="D18">
            <v>0</v>
          </cell>
          <cell r="E18">
            <v>28</v>
          </cell>
          <cell r="F18">
            <v>0</v>
          </cell>
          <cell r="G18">
            <v>28</v>
          </cell>
          <cell r="H18">
            <v>418</v>
          </cell>
          <cell r="I18">
            <v>0</v>
          </cell>
          <cell r="J18">
            <v>418</v>
          </cell>
        </row>
        <row r="19">
          <cell r="A19" t="str">
            <v>Ambition 250ml</v>
          </cell>
          <cell r="B19" t="str">
            <v>Ambition 250ml-Pc</v>
          </cell>
          <cell r="C19">
            <v>1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80</v>
          </cell>
          <cell r="I19">
            <v>0</v>
          </cell>
          <cell r="J19">
            <v>80</v>
          </cell>
        </row>
        <row r="20">
          <cell r="A20" t="str">
            <v>Ambition 500ml</v>
          </cell>
          <cell r="B20" t="str">
            <v>Ambition 500ml-Pc</v>
          </cell>
          <cell r="C20">
            <v>1</v>
          </cell>
          <cell r="D20">
            <v>0</v>
          </cell>
          <cell r="E20">
            <v>100</v>
          </cell>
          <cell r="F20">
            <v>0</v>
          </cell>
          <cell r="G20">
            <v>100</v>
          </cell>
          <cell r="H20">
            <v>380</v>
          </cell>
          <cell r="I20">
            <v>0</v>
          </cell>
          <cell r="J20">
            <v>380</v>
          </cell>
        </row>
        <row r="21">
          <cell r="A21" t="str">
            <v>Antracol 100gr</v>
          </cell>
          <cell r="B21" t="str">
            <v>Antracol 100gr-Pc</v>
          </cell>
          <cell r="C21">
            <v>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</row>
        <row r="22">
          <cell r="A22" t="str">
            <v>Antracol 1kg</v>
          </cell>
          <cell r="B22" t="str">
            <v>Antracol 1kg-Pc</v>
          </cell>
          <cell r="C22">
            <v>1</v>
          </cell>
          <cell r="D22">
            <v>0</v>
          </cell>
          <cell r="E22">
            <v>160</v>
          </cell>
          <cell r="F22">
            <v>0</v>
          </cell>
          <cell r="G22">
            <v>160</v>
          </cell>
          <cell r="H22">
            <v>1040</v>
          </cell>
          <cell r="I22">
            <v>0</v>
          </cell>
          <cell r="J22">
            <v>1040</v>
          </cell>
        </row>
        <row r="23">
          <cell r="A23" t="str">
            <v>Antracol 250gr</v>
          </cell>
          <cell r="B23" t="str">
            <v>Antracol 250gr-Pc</v>
          </cell>
          <cell r="C23">
            <v>1</v>
          </cell>
          <cell r="D23">
            <v>0</v>
          </cell>
          <cell r="E23">
            <v>40</v>
          </cell>
          <cell r="F23">
            <v>0</v>
          </cell>
          <cell r="G23">
            <v>40</v>
          </cell>
          <cell r="H23">
            <v>960</v>
          </cell>
          <cell r="I23">
            <v>0</v>
          </cell>
          <cell r="J23">
            <v>960</v>
          </cell>
        </row>
        <row r="24">
          <cell r="A24" t="str">
            <v>Antracol 500gr</v>
          </cell>
          <cell r="B24" t="str">
            <v>Antracol 500gr-Pc</v>
          </cell>
          <cell r="C24">
            <v>1</v>
          </cell>
          <cell r="D24">
            <v>0</v>
          </cell>
          <cell r="E24">
            <v>440</v>
          </cell>
          <cell r="F24">
            <v>0</v>
          </cell>
          <cell r="G24">
            <v>440</v>
          </cell>
          <cell r="H24">
            <v>1280</v>
          </cell>
          <cell r="I24">
            <v>0</v>
          </cell>
          <cell r="J24">
            <v>1280</v>
          </cell>
        </row>
        <row r="25">
          <cell r="A25" t="str">
            <v>Belt Expert 100ml</v>
          </cell>
          <cell r="B25" t="str">
            <v>Belt Expert 100ml-Pc</v>
          </cell>
          <cell r="C25">
            <v>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50</v>
          </cell>
          <cell r="I25">
            <v>0</v>
          </cell>
          <cell r="J25">
            <v>50</v>
          </cell>
        </row>
        <row r="26">
          <cell r="A26" t="str">
            <v>Belt Expert 250ml</v>
          </cell>
          <cell r="B26" t="str">
            <v>Belt Expert 250ml-Pc</v>
          </cell>
          <cell r="C26">
            <v>1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</row>
        <row r="27">
          <cell r="A27" t="str">
            <v>Berdera 120gr</v>
          </cell>
          <cell r="B27" t="str">
            <v>Berdera 120gr-Pc</v>
          </cell>
          <cell r="C27">
            <v>1</v>
          </cell>
          <cell r="D27">
            <v>0</v>
          </cell>
          <cell r="E27">
            <v>75</v>
          </cell>
          <cell r="F27">
            <v>0</v>
          </cell>
          <cell r="G27">
            <v>75</v>
          </cell>
          <cell r="H27">
            <v>0</v>
          </cell>
          <cell r="I27">
            <v>0</v>
          </cell>
          <cell r="J27">
            <v>0</v>
          </cell>
        </row>
        <row r="28">
          <cell r="A28" t="str">
            <v>Berdera 500gr</v>
          </cell>
          <cell r="B28" t="str">
            <v>Berdera 500gr-Pc</v>
          </cell>
          <cell r="C28">
            <v>1</v>
          </cell>
          <cell r="D28">
            <v>0</v>
          </cell>
          <cell r="E28">
            <v>16</v>
          </cell>
          <cell r="F28">
            <v>0</v>
          </cell>
          <cell r="G28">
            <v>16</v>
          </cell>
          <cell r="H28">
            <v>0</v>
          </cell>
          <cell r="I28">
            <v>0</v>
          </cell>
          <cell r="J28">
            <v>0</v>
          </cell>
        </row>
        <row r="29">
          <cell r="A29" t="str">
            <v>Confidor 100ml</v>
          </cell>
          <cell r="B29" t="str">
            <v>Confidor 100ml-Pc</v>
          </cell>
          <cell r="C29">
            <v>1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215</v>
          </cell>
          <cell r="I29">
            <v>0</v>
          </cell>
          <cell r="J29">
            <v>215</v>
          </cell>
        </row>
        <row r="30">
          <cell r="A30" t="str">
            <v>Confidor 1lt</v>
          </cell>
          <cell r="B30" t="str">
            <v>Confidor 1lt-Pc</v>
          </cell>
          <cell r="C30">
            <v>1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A31" t="str">
            <v>Confidor 250ml</v>
          </cell>
          <cell r="B31" t="str">
            <v>Confidor 250ml-Pc</v>
          </cell>
          <cell r="C31">
            <v>1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100</v>
          </cell>
          <cell r="I31">
            <v>0</v>
          </cell>
          <cell r="J31">
            <v>100</v>
          </cell>
        </row>
        <row r="32">
          <cell r="A32" t="str">
            <v>Confidor 500ml</v>
          </cell>
          <cell r="B32" t="str">
            <v>Confidor 500ml-Pc</v>
          </cell>
          <cell r="C32">
            <v>1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11</v>
          </cell>
          <cell r="I32">
            <v>0</v>
          </cell>
          <cell r="J32">
            <v>11</v>
          </cell>
        </row>
        <row r="33">
          <cell r="A33" t="str">
            <v>Confidor 50ml</v>
          </cell>
          <cell r="B33" t="str">
            <v>Confidor 50ml-Pc</v>
          </cell>
          <cell r="C33">
            <v>1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A34" t="str">
            <v>Confidor Super 100ml</v>
          </cell>
          <cell r="B34" t="str">
            <v>Confidor Super 100ml-Pc</v>
          </cell>
          <cell r="C34">
            <v>1</v>
          </cell>
          <cell r="D34">
            <v>0</v>
          </cell>
          <cell r="E34">
            <v>250</v>
          </cell>
          <cell r="F34">
            <v>0</v>
          </cell>
          <cell r="G34">
            <v>250</v>
          </cell>
          <cell r="H34">
            <v>500</v>
          </cell>
          <cell r="I34">
            <v>0</v>
          </cell>
          <cell r="J34">
            <v>500</v>
          </cell>
        </row>
        <row r="35">
          <cell r="A35" t="str">
            <v>Confidor Super 250ml</v>
          </cell>
          <cell r="B35" t="str">
            <v>Confidor Super 250ml-Pc</v>
          </cell>
          <cell r="C35">
            <v>1</v>
          </cell>
          <cell r="D35">
            <v>0</v>
          </cell>
          <cell r="E35">
            <v>120</v>
          </cell>
          <cell r="F35">
            <v>0</v>
          </cell>
          <cell r="G35">
            <v>120</v>
          </cell>
          <cell r="H35">
            <v>215</v>
          </cell>
          <cell r="I35">
            <v>0</v>
          </cell>
          <cell r="J35">
            <v>215</v>
          </cell>
        </row>
        <row r="36">
          <cell r="A36" t="str">
            <v>Confidor Super 500ml</v>
          </cell>
          <cell r="B36" t="str">
            <v>Confidor Super 500ml-Pc</v>
          </cell>
          <cell r="C36">
            <v>1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</row>
        <row r="37">
          <cell r="A37" t="str">
            <v>Confidor Super 50ml</v>
          </cell>
          <cell r="B37" t="str">
            <v>Confidor Super 50ml-Pc</v>
          </cell>
          <cell r="C37">
            <v>1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195</v>
          </cell>
          <cell r="I37">
            <v>0</v>
          </cell>
          <cell r="J37">
            <v>195</v>
          </cell>
        </row>
        <row r="38">
          <cell r="A38" t="str">
            <v>Council Activ 90g</v>
          </cell>
          <cell r="B38" t="str">
            <v>Council Activ 90g-Pc</v>
          </cell>
          <cell r="C38">
            <v>1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230</v>
          </cell>
          <cell r="I38">
            <v>0</v>
          </cell>
          <cell r="J38">
            <v>230</v>
          </cell>
        </row>
        <row r="39">
          <cell r="A39" t="str">
            <v>Decis 2.8 1lt</v>
          </cell>
          <cell r="B39" t="str">
            <v>Decis 2.8 1lt-Pc</v>
          </cell>
          <cell r="C39">
            <v>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A40" t="str">
            <v>Decis 2.8 250ml</v>
          </cell>
          <cell r="B40" t="str">
            <v>Decis 2.8 250ml-Pc</v>
          </cell>
          <cell r="C40">
            <v>1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20</v>
          </cell>
          <cell r="I40">
            <v>0</v>
          </cell>
          <cell r="J40">
            <v>20</v>
          </cell>
        </row>
        <row r="41">
          <cell r="A41" t="str">
            <v>Decis 2.8 500ml</v>
          </cell>
          <cell r="B41" t="str">
            <v>Decis 2.8 500ml-Pc</v>
          </cell>
          <cell r="C41">
            <v>1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10</v>
          </cell>
          <cell r="I41">
            <v>0</v>
          </cell>
          <cell r="J41">
            <v>10</v>
          </cell>
        </row>
        <row r="42">
          <cell r="A42" t="str">
            <v>Decis Ec 100 100ml</v>
          </cell>
          <cell r="B42" t="str">
            <v>Decis Ec 100 100ml-Pc</v>
          </cell>
          <cell r="C42">
            <v>1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290</v>
          </cell>
          <cell r="I42">
            <v>0</v>
          </cell>
          <cell r="J42">
            <v>290</v>
          </cell>
        </row>
        <row r="43">
          <cell r="A43" t="str">
            <v>Decis Ec 100 250ml</v>
          </cell>
          <cell r="B43" t="str">
            <v>Decis Ec 100 250ml-Pc</v>
          </cell>
          <cell r="C43">
            <v>1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385</v>
          </cell>
          <cell r="I43">
            <v>0</v>
          </cell>
          <cell r="J43">
            <v>385</v>
          </cell>
        </row>
        <row r="44">
          <cell r="A44" t="str">
            <v>Ektino 100gr</v>
          </cell>
          <cell r="B44" t="str">
            <v>Ektino 100gr-Pc</v>
          </cell>
          <cell r="C44">
            <v>1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</row>
        <row r="45">
          <cell r="A45" t="str">
            <v>Ektino 250gr</v>
          </cell>
          <cell r="B45" t="str">
            <v>Ektino 250gr-Pc</v>
          </cell>
          <cell r="C45">
            <v>1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</row>
        <row r="46">
          <cell r="A46" t="str">
            <v>Ethrel 100ml</v>
          </cell>
          <cell r="B46" t="str">
            <v>Ethrel 100ml-Pc</v>
          </cell>
          <cell r="C46">
            <v>1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60</v>
          </cell>
          <cell r="I46">
            <v>0</v>
          </cell>
          <cell r="J46">
            <v>60</v>
          </cell>
        </row>
        <row r="47">
          <cell r="A47" t="str">
            <v>Ethrel 1ltr</v>
          </cell>
          <cell r="B47" t="str">
            <v>Ethrel 1ltr-Pc</v>
          </cell>
          <cell r="C47">
            <v>1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51</v>
          </cell>
          <cell r="I47">
            <v>0</v>
          </cell>
          <cell r="J47">
            <v>51</v>
          </cell>
        </row>
        <row r="48">
          <cell r="A48" t="str">
            <v>Ethrel 500ml</v>
          </cell>
          <cell r="B48" t="str">
            <v>Ethrel 500ml-Pc</v>
          </cell>
          <cell r="C48">
            <v>1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80</v>
          </cell>
          <cell r="I48">
            <v>0</v>
          </cell>
          <cell r="J48">
            <v>80</v>
          </cell>
        </row>
        <row r="49">
          <cell r="A49" t="str">
            <v>Fame 100ml</v>
          </cell>
          <cell r="B49" t="str">
            <v>Fame 100ml-Pc</v>
          </cell>
          <cell r="C49">
            <v>1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90</v>
          </cell>
          <cell r="I49">
            <v>0</v>
          </cell>
          <cell r="J49">
            <v>90</v>
          </cell>
        </row>
        <row r="50">
          <cell r="A50" t="str">
            <v>Fame 10ml</v>
          </cell>
          <cell r="B50" t="str">
            <v>Fame 10ml-Pc</v>
          </cell>
          <cell r="C50">
            <v>1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80</v>
          </cell>
          <cell r="I50">
            <v>0</v>
          </cell>
          <cell r="J50">
            <v>80</v>
          </cell>
        </row>
        <row r="51">
          <cell r="A51" t="str">
            <v>Fame 250ml</v>
          </cell>
          <cell r="B51" t="str">
            <v>Fame 250ml-Pc</v>
          </cell>
          <cell r="C51">
            <v>1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A52" t="str">
            <v>Fame 500ml</v>
          </cell>
          <cell r="B52" t="str">
            <v>Fame 500ml-Pc</v>
          </cell>
          <cell r="C52">
            <v>1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A53" t="str">
            <v>Fame 50ml</v>
          </cell>
          <cell r="B53" t="str">
            <v>Fame 50ml-Pc</v>
          </cell>
          <cell r="C53">
            <v>1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90</v>
          </cell>
          <cell r="I53">
            <v>0</v>
          </cell>
          <cell r="J53">
            <v>90</v>
          </cell>
        </row>
        <row r="54">
          <cell r="A54" t="str">
            <v>Flotis 1lt</v>
          </cell>
          <cell r="B54" t="str">
            <v>Flotis 1lt-Pc</v>
          </cell>
          <cell r="C54">
            <v>1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</row>
        <row r="55">
          <cell r="A55" t="str">
            <v>Flotis 250ml</v>
          </cell>
          <cell r="B55" t="str">
            <v>Flotis 250ml-Pc</v>
          </cell>
          <cell r="C55">
            <v>1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</row>
        <row r="56">
          <cell r="A56" t="str">
            <v>Flotis 5lt</v>
          </cell>
          <cell r="B56" t="str">
            <v>Flotis 5lt-Pc</v>
          </cell>
          <cell r="C56">
            <v>1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A57" t="str">
            <v>Folicur 100ml</v>
          </cell>
          <cell r="B57" t="str">
            <v>Folicur 100ml-Pc</v>
          </cell>
          <cell r="C57">
            <v>1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270</v>
          </cell>
          <cell r="I57">
            <v>0</v>
          </cell>
          <cell r="J57">
            <v>270</v>
          </cell>
        </row>
        <row r="58">
          <cell r="A58" t="str">
            <v>Folicur 1lt</v>
          </cell>
          <cell r="B58" t="str">
            <v>Folicur 1lt-Pc</v>
          </cell>
          <cell r="C58">
            <v>1</v>
          </cell>
          <cell r="D58">
            <v>0</v>
          </cell>
          <cell r="E58">
            <v>20</v>
          </cell>
          <cell r="F58">
            <v>0</v>
          </cell>
          <cell r="G58">
            <v>20</v>
          </cell>
          <cell r="H58">
            <v>150</v>
          </cell>
          <cell r="I58">
            <v>0</v>
          </cell>
          <cell r="J58">
            <v>150</v>
          </cell>
        </row>
        <row r="59">
          <cell r="A59" t="str">
            <v>Folicur 250ml</v>
          </cell>
          <cell r="B59" t="str">
            <v>Folicur 250ml-Pc</v>
          </cell>
          <cell r="C59">
            <v>1</v>
          </cell>
          <cell r="D59">
            <v>0</v>
          </cell>
          <cell r="E59">
            <v>80</v>
          </cell>
          <cell r="F59">
            <v>0</v>
          </cell>
          <cell r="G59">
            <v>80</v>
          </cell>
          <cell r="H59">
            <v>765</v>
          </cell>
          <cell r="I59">
            <v>0</v>
          </cell>
          <cell r="J59">
            <v>765</v>
          </cell>
        </row>
        <row r="60">
          <cell r="A60" t="str">
            <v>Folicur 500ml</v>
          </cell>
          <cell r="B60" t="str">
            <v>Folicur 500ml-Pc</v>
          </cell>
          <cell r="C60">
            <v>1</v>
          </cell>
          <cell r="D60">
            <v>0</v>
          </cell>
          <cell r="E60">
            <v>40</v>
          </cell>
          <cell r="F60">
            <v>0</v>
          </cell>
          <cell r="G60">
            <v>40</v>
          </cell>
          <cell r="H60">
            <v>415</v>
          </cell>
          <cell r="I60">
            <v>0</v>
          </cell>
          <cell r="J60">
            <v>415</v>
          </cell>
        </row>
        <row r="61">
          <cell r="A61" t="str">
            <v>Foost 500gr</v>
          </cell>
          <cell r="B61" t="str">
            <v>Foost 500gr-Pc</v>
          </cell>
          <cell r="C61">
            <v>1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330</v>
          </cell>
          <cell r="I61">
            <v>0</v>
          </cell>
          <cell r="J61">
            <v>330</v>
          </cell>
        </row>
        <row r="62">
          <cell r="A62" t="str">
            <v>Gaucho 100ml</v>
          </cell>
          <cell r="B62" t="str">
            <v>Gaucho 100ml-Pc</v>
          </cell>
          <cell r="C62">
            <v>1</v>
          </cell>
          <cell r="D62">
            <v>0</v>
          </cell>
          <cell r="E62">
            <v>250</v>
          </cell>
          <cell r="F62">
            <v>0</v>
          </cell>
          <cell r="G62">
            <v>250</v>
          </cell>
          <cell r="H62">
            <v>570</v>
          </cell>
          <cell r="I62">
            <v>0</v>
          </cell>
          <cell r="J62">
            <v>570</v>
          </cell>
        </row>
        <row r="63">
          <cell r="A63" t="str">
            <v>Gaucho 250ml</v>
          </cell>
          <cell r="B63" t="str">
            <v>Gaucho 250ml-Pc</v>
          </cell>
          <cell r="C63">
            <v>1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</row>
        <row r="64">
          <cell r="A64" t="str">
            <v>Gaucho 50ml</v>
          </cell>
          <cell r="B64" t="str">
            <v>Gaucho 50ml-Pc</v>
          </cell>
          <cell r="C64">
            <v>1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325</v>
          </cell>
          <cell r="I64">
            <v>0</v>
          </cell>
          <cell r="J64">
            <v>325</v>
          </cell>
        </row>
        <row r="65">
          <cell r="A65" t="str">
            <v>Gaucho 5gr</v>
          </cell>
          <cell r="B65" t="str">
            <v>Gaucho 5gr-Pc</v>
          </cell>
          <cell r="C65">
            <v>1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A66" t="str">
            <v>Glamore 100gr</v>
          </cell>
          <cell r="B66" t="str">
            <v>Glamore 100gr-Pc</v>
          </cell>
          <cell r="C66">
            <v>1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</row>
        <row r="67">
          <cell r="A67" t="str">
            <v>Glamore 50gr</v>
          </cell>
          <cell r="B67" t="str">
            <v>Glamore 50gr-Pc</v>
          </cell>
          <cell r="C67">
            <v>1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</row>
        <row r="68">
          <cell r="A68" t="str">
            <v>Infinito 500ml</v>
          </cell>
          <cell r="B68" t="str">
            <v>Infinito 500ml-Pc</v>
          </cell>
          <cell r="C68">
            <v>1</v>
          </cell>
          <cell r="D68">
            <v>0</v>
          </cell>
          <cell r="E68">
            <v>40</v>
          </cell>
          <cell r="F68">
            <v>0</v>
          </cell>
          <cell r="G68">
            <v>40</v>
          </cell>
          <cell r="H68">
            <v>60</v>
          </cell>
          <cell r="I68">
            <v>0</v>
          </cell>
          <cell r="J68">
            <v>60</v>
          </cell>
        </row>
        <row r="69">
          <cell r="A69" t="str">
            <v>Jump 100gr</v>
          </cell>
          <cell r="B69" t="str">
            <v>Jump 100gr-Pc</v>
          </cell>
          <cell r="C69">
            <v>1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140</v>
          </cell>
          <cell r="I69">
            <v>0</v>
          </cell>
          <cell r="J69">
            <v>140</v>
          </cell>
        </row>
        <row r="70">
          <cell r="A70" t="str">
            <v>Jump 20g</v>
          </cell>
          <cell r="B70" t="str">
            <v>Jump 20g-Box</v>
          </cell>
          <cell r="C70">
            <v>1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100</v>
          </cell>
          <cell r="I70">
            <v>0</v>
          </cell>
          <cell r="J70">
            <v>100</v>
          </cell>
        </row>
        <row r="71">
          <cell r="A71" t="str">
            <v>Jump 40gr</v>
          </cell>
          <cell r="B71" t="str">
            <v>Jump 40gr-Pc</v>
          </cell>
          <cell r="C71">
            <v>1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390</v>
          </cell>
          <cell r="I71">
            <v>0</v>
          </cell>
          <cell r="J71">
            <v>390</v>
          </cell>
        </row>
        <row r="72">
          <cell r="A72" t="str">
            <v>Larvin 100gr</v>
          </cell>
          <cell r="B72" t="str">
            <v>Larvin 100gr-Pc</v>
          </cell>
          <cell r="C72">
            <v>1</v>
          </cell>
          <cell r="D72">
            <v>0</v>
          </cell>
          <cell r="E72">
            <v>40</v>
          </cell>
          <cell r="F72">
            <v>0</v>
          </cell>
          <cell r="G72">
            <v>40</v>
          </cell>
          <cell r="H72">
            <v>160</v>
          </cell>
          <cell r="I72">
            <v>0</v>
          </cell>
          <cell r="J72">
            <v>160</v>
          </cell>
        </row>
        <row r="73">
          <cell r="A73" t="str">
            <v>Larvin 1kg</v>
          </cell>
          <cell r="B73" t="str">
            <v>Larvin 1kg-Pc</v>
          </cell>
          <cell r="C73">
            <v>1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20</v>
          </cell>
          <cell r="I73">
            <v>0</v>
          </cell>
          <cell r="J73">
            <v>20</v>
          </cell>
        </row>
        <row r="74">
          <cell r="A74" t="str">
            <v>Larvin 250gr</v>
          </cell>
          <cell r="B74" t="str">
            <v>Larvin 250gr-Pc</v>
          </cell>
          <cell r="C74">
            <v>1</v>
          </cell>
          <cell r="D74">
            <v>0</v>
          </cell>
          <cell r="E74">
            <v>40</v>
          </cell>
          <cell r="F74">
            <v>0</v>
          </cell>
          <cell r="G74">
            <v>40</v>
          </cell>
          <cell r="H74">
            <v>225</v>
          </cell>
          <cell r="I74">
            <v>0</v>
          </cell>
          <cell r="J74">
            <v>225</v>
          </cell>
        </row>
        <row r="75">
          <cell r="A75" t="str">
            <v>Larvin 500gr</v>
          </cell>
          <cell r="B75" t="str">
            <v>Larvin 500gr-Pc</v>
          </cell>
          <cell r="C75">
            <v>1</v>
          </cell>
          <cell r="D75">
            <v>0</v>
          </cell>
          <cell r="E75">
            <v>10</v>
          </cell>
          <cell r="F75">
            <v>0</v>
          </cell>
          <cell r="G75">
            <v>10</v>
          </cell>
          <cell r="H75">
            <v>10</v>
          </cell>
          <cell r="I75">
            <v>0</v>
          </cell>
          <cell r="J75">
            <v>10</v>
          </cell>
        </row>
        <row r="76">
          <cell r="A76" t="str">
            <v>Laudis 115ml</v>
          </cell>
          <cell r="B76" t="str">
            <v>Laudis 115ml-Pc</v>
          </cell>
          <cell r="C76">
            <v>1</v>
          </cell>
          <cell r="D76">
            <v>0</v>
          </cell>
          <cell r="E76">
            <v>24</v>
          </cell>
          <cell r="F76">
            <v>0</v>
          </cell>
          <cell r="G76">
            <v>24</v>
          </cell>
          <cell r="H76">
            <v>512</v>
          </cell>
          <cell r="I76">
            <v>0</v>
          </cell>
          <cell r="J76">
            <v>512</v>
          </cell>
        </row>
        <row r="77">
          <cell r="A77" t="str">
            <v>Laudis 230ml</v>
          </cell>
          <cell r="B77" t="str">
            <v>Laudis 230ml-Pc</v>
          </cell>
          <cell r="C77">
            <v>1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</row>
        <row r="78">
          <cell r="A78" t="str">
            <v>Lesenta 100gr</v>
          </cell>
          <cell r="B78" t="str">
            <v>Lesenta 100gr-Pc</v>
          </cell>
          <cell r="C78">
            <v>1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A79" t="str">
            <v>Lesenta 250gr</v>
          </cell>
          <cell r="B79" t="str">
            <v>Lesenta 250gr-Pc</v>
          </cell>
          <cell r="C79">
            <v>1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</row>
        <row r="80">
          <cell r="A80" t="str">
            <v>Lesenta 40gr</v>
          </cell>
          <cell r="B80" t="str">
            <v>Lesenta 40gr-Pc</v>
          </cell>
          <cell r="C80">
            <v>1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</row>
        <row r="81">
          <cell r="A81" t="str">
            <v>Luna Experience 100ml</v>
          </cell>
          <cell r="B81" t="str">
            <v>Luna Experience 100ml-Pc</v>
          </cell>
          <cell r="C81">
            <v>1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80</v>
          </cell>
          <cell r="I81">
            <v>0</v>
          </cell>
          <cell r="J81">
            <v>80</v>
          </cell>
        </row>
        <row r="82">
          <cell r="A82" t="str">
            <v>Luna Experience 1lt</v>
          </cell>
          <cell r="B82" t="str">
            <v>Luna Experience 1lt-Pc</v>
          </cell>
          <cell r="C82">
            <v>1</v>
          </cell>
          <cell r="D82">
            <v>0</v>
          </cell>
          <cell r="E82">
            <v>10</v>
          </cell>
          <cell r="F82">
            <v>0</v>
          </cell>
          <cell r="G82">
            <v>10</v>
          </cell>
          <cell r="H82">
            <v>42</v>
          </cell>
          <cell r="I82">
            <v>0</v>
          </cell>
          <cell r="J82">
            <v>42</v>
          </cell>
        </row>
        <row r="83">
          <cell r="A83" t="str">
            <v>Luna Experience 250ml</v>
          </cell>
          <cell r="B83" t="str">
            <v>Luna Experience 250ml-Pc</v>
          </cell>
          <cell r="C83">
            <v>1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635</v>
          </cell>
          <cell r="I83">
            <v>0</v>
          </cell>
          <cell r="J83">
            <v>635</v>
          </cell>
        </row>
        <row r="84">
          <cell r="A84" t="str">
            <v>Melody Due 500gr</v>
          </cell>
          <cell r="B84" t="str">
            <v>Melody Due 500gr-Pc</v>
          </cell>
          <cell r="C84">
            <v>1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A85" t="str">
            <v>Melody Duo 1kg</v>
          </cell>
          <cell r="B85" t="str">
            <v>Melody Duo 1kg-Pc</v>
          </cell>
          <cell r="C85">
            <v>1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</row>
        <row r="86">
          <cell r="A86" t="str">
            <v>Melody Duo 400gr</v>
          </cell>
          <cell r="B86" t="str">
            <v>Melody Duo 400gr-Pc</v>
          </cell>
          <cell r="C86">
            <v>1</v>
          </cell>
          <cell r="D86">
            <v>0</v>
          </cell>
          <cell r="E86">
            <v>10</v>
          </cell>
          <cell r="F86">
            <v>0</v>
          </cell>
          <cell r="G86">
            <v>10</v>
          </cell>
          <cell r="H86">
            <v>15</v>
          </cell>
          <cell r="I86">
            <v>0</v>
          </cell>
          <cell r="J86">
            <v>15</v>
          </cell>
        </row>
        <row r="87">
          <cell r="A87" t="str">
            <v>Melody Duo 800gr</v>
          </cell>
          <cell r="B87" t="str">
            <v>Melody Duo 800gr-Pc</v>
          </cell>
          <cell r="C87">
            <v>1</v>
          </cell>
          <cell r="D87">
            <v>0</v>
          </cell>
          <cell r="E87">
            <v>10</v>
          </cell>
          <cell r="F87">
            <v>0</v>
          </cell>
          <cell r="G87">
            <v>10</v>
          </cell>
          <cell r="H87">
            <v>30</v>
          </cell>
          <cell r="I87">
            <v>0</v>
          </cell>
          <cell r="J87">
            <v>30</v>
          </cell>
        </row>
        <row r="88">
          <cell r="A88" t="str">
            <v>Moncern 100ml</v>
          </cell>
          <cell r="B88" t="str">
            <v>Moncern 100ml-Pc</v>
          </cell>
          <cell r="C88">
            <v>1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</row>
        <row r="89">
          <cell r="A89" t="str">
            <v>Moncern 1lt</v>
          </cell>
          <cell r="B89" t="str">
            <v>Moncern 1lt-Pc</v>
          </cell>
          <cell r="C89">
            <v>1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</row>
        <row r="90">
          <cell r="A90" t="str">
            <v>Moncern 250ml</v>
          </cell>
          <cell r="B90" t="str">
            <v>Moncern 250ml-Pc</v>
          </cell>
          <cell r="C90">
            <v>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</row>
        <row r="91">
          <cell r="A91" t="str">
            <v>Moncern 500ml</v>
          </cell>
          <cell r="B91" t="str">
            <v>Moncern 500ml-Pc</v>
          </cell>
          <cell r="C91">
            <v>1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</row>
        <row r="92">
          <cell r="A92" t="str">
            <v>Movento Energy 1lt</v>
          </cell>
          <cell r="B92" t="str">
            <v>Movento Energy 1lt-Pc</v>
          </cell>
          <cell r="C92">
            <v>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</row>
        <row r="93">
          <cell r="A93" t="str">
            <v>Movento Energy 250ml</v>
          </cell>
          <cell r="B93" t="str">
            <v>Movento Energy 250ml-Pc</v>
          </cell>
          <cell r="C93">
            <v>1</v>
          </cell>
          <cell r="D93">
            <v>0</v>
          </cell>
          <cell r="E93">
            <v>80</v>
          </cell>
          <cell r="F93">
            <v>0</v>
          </cell>
          <cell r="G93">
            <v>80</v>
          </cell>
          <cell r="H93">
            <v>100</v>
          </cell>
          <cell r="I93">
            <v>0</v>
          </cell>
          <cell r="J93">
            <v>100</v>
          </cell>
        </row>
        <row r="94">
          <cell r="A94" t="str">
            <v>Movento O.D 250ml</v>
          </cell>
          <cell r="B94" t="str">
            <v>Movento O.D 250ml-Pc</v>
          </cell>
          <cell r="C94">
            <v>1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</row>
        <row r="95">
          <cell r="A95" t="str">
            <v>Nativo 100gr</v>
          </cell>
          <cell r="B95" t="str">
            <v>Nativo 100gr-Pc</v>
          </cell>
          <cell r="C95">
            <v>1</v>
          </cell>
          <cell r="D95">
            <v>0</v>
          </cell>
          <cell r="E95">
            <v>250</v>
          </cell>
          <cell r="F95">
            <v>0</v>
          </cell>
          <cell r="G95">
            <v>250</v>
          </cell>
          <cell r="H95">
            <v>986</v>
          </cell>
          <cell r="I95">
            <v>0</v>
          </cell>
          <cell r="J95">
            <v>986</v>
          </cell>
        </row>
        <row r="96">
          <cell r="A96" t="str">
            <v>Nativo 1kg</v>
          </cell>
          <cell r="B96" t="str">
            <v>Nativo 1kg-Pc</v>
          </cell>
          <cell r="C96">
            <v>1</v>
          </cell>
          <cell r="D96">
            <v>0</v>
          </cell>
          <cell r="E96">
            <v>40</v>
          </cell>
          <cell r="F96">
            <v>0</v>
          </cell>
          <cell r="G96">
            <v>40</v>
          </cell>
          <cell r="H96">
            <v>196</v>
          </cell>
          <cell r="I96">
            <v>0</v>
          </cell>
          <cell r="J96">
            <v>196</v>
          </cell>
        </row>
        <row r="97">
          <cell r="A97" t="str">
            <v>Nativo 250gr</v>
          </cell>
          <cell r="B97" t="str">
            <v>Nativo 250gr-Pc</v>
          </cell>
          <cell r="C97">
            <v>1</v>
          </cell>
          <cell r="D97">
            <v>0</v>
          </cell>
          <cell r="E97">
            <v>400</v>
          </cell>
          <cell r="F97">
            <v>0</v>
          </cell>
          <cell r="G97">
            <v>400</v>
          </cell>
          <cell r="H97">
            <v>867</v>
          </cell>
          <cell r="I97">
            <v>0</v>
          </cell>
          <cell r="J97">
            <v>867</v>
          </cell>
        </row>
        <row r="98">
          <cell r="A98" t="str">
            <v>Nativo 500gr</v>
          </cell>
          <cell r="B98" t="str">
            <v>Nativo 500gr-Pc</v>
          </cell>
          <cell r="C98">
            <v>1</v>
          </cell>
          <cell r="D98">
            <v>0</v>
          </cell>
          <cell r="E98">
            <v>360</v>
          </cell>
          <cell r="F98">
            <v>0</v>
          </cell>
          <cell r="G98">
            <v>360</v>
          </cell>
          <cell r="H98">
            <v>375</v>
          </cell>
          <cell r="I98">
            <v>0</v>
          </cell>
          <cell r="J98">
            <v>375</v>
          </cell>
        </row>
        <row r="99">
          <cell r="A99" t="str">
            <v>Oberon 100ml</v>
          </cell>
          <cell r="B99" t="str">
            <v>Oberon 100ml-Pc</v>
          </cell>
          <cell r="C99">
            <v>1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75</v>
          </cell>
          <cell r="I99">
            <v>0</v>
          </cell>
          <cell r="J99">
            <v>75</v>
          </cell>
        </row>
        <row r="100">
          <cell r="A100" t="str">
            <v>Oberon 200ml</v>
          </cell>
          <cell r="B100" t="str">
            <v>Oberon 200ml-Pc</v>
          </cell>
          <cell r="C100">
            <v>1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670</v>
          </cell>
          <cell r="I100">
            <v>0</v>
          </cell>
          <cell r="J100">
            <v>670</v>
          </cell>
        </row>
        <row r="101">
          <cell r="A101" t="str">
            <v>Oberon 500ml</v>
          </cell>
          <cell r="B101" t="str">
            <v>Oberon 500ml-Pc</v>
          </cell>
          <cell r="C101">
            <v>1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200</v>
          </cell>
          <cell r="I101">
            <v>0</v>
          </cell>
          <cell r="J101">
            <v>200</v>
          </cell>
        </row>
        <row r="102">
          <cell r="A102" t="str">
            <v>Planofix 100ml</v>
          </cell>
          <cell r="B102" t="str">
            <v>Planofix 100ml-Pc</v>
          </cell>
          <cell r="C102">
            <v>1</v>
          </cell>
          <cell r="D102">
            <v>0</v>
          </cell>
          <cell r="E102">
            <v>200</v>
          </cell>
          <cell r="F102">
            <v>0</v>
          </cell>
          <cell r="G102">
            <v>200</v>
          </cell>
          <cell r="H102">
            <v>715</v>
          </cell>
          <cell r="I102">
            <v>0</v>
          </cell>
          <cell r="J102">
            <v>715</v>
          </cell>
        </row>
        <row r="103">
          <cell r="A103" t="str">
            <v>Planofix 1lt</v>
          </cell>
          <cell r="B103" t="str">
            <v>Planofix 1lt-Pc</v>
          </cell>
          <cell r="C103">
            <v>1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</row>
        <row r="104">
          <cell r="A104" t="str">
            <v>Planofix 250ml</v>
          </cell>
          <cell r="B104" t="str">
            <v>Planofix 250ml-Pc</v>
          </cell>
          <cell r="C104">
            <v>1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170</v>
          </cell>
          <cell r="I104">
            <v>0</v>
          </cell>
          <cell r="J104">
            <v>170</v>
          </cell>
        </row>
        <row r="105">
          <cell r="A105" t="str">
            <v>Planofix 500ml</v>
          </cell>
          <cell r="B105" t="str">
            <v>Planofix 500ml-Pc</v>
          </cell>
          <cell r="C105">
            <v>1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</row>
        <row r="106">
          <cell r="A106" t="str">
            <v>Planofix 50ml</v>
          </cell>
          <cell r="B106" t="str">
            <v>Planofix 50ml-Pc</v>
          </cell>
          <cell r="C106">
            <v>1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A107" t="str">
            <v>Profiler 1kg</v>
          </cell>
          <cell r="B107" t="str">
            <v>Profiler 1kg-Pc</v>
          </cell>
          <cell r="C107">
            <v>1</v>
          </cell>
          <cell r="D107">
            <v>0</v>
          </cell>
          <cell r="E107">
            <v>10</v>
          </cell>
          <cell r="F107">
            <v>0</v>
          </cell>
          <cell r="G107">
            <v>10</v>
          </cell>
          <cell r="H107">
            <v>10</v>
          </cell>
          <cell r="I107">
            <v>0</v>
          </cell>
          <cell r="J107">
            <v>10</v>
          </cell>
        </row>
        <row r="108">
          <cell r="A108" t="str">
            <v>Profiler 250gr</v>
          </cell>
          <cell r="B108" t="str">
            <v>Profiler 250gr-Pc</v>
          </cell>
          <cell r="C108">
            <v>1</v>
          </cell>
          <cell r="D108">
            <v>0</v>
          </cell>
          <cell r="E108">
            <v>20</v>
          </cell>
          <cell r="F108">
            <v>0</v>
          </cell>
          <cell r="G108">
            <v>20</v>
          </cell>
          <cell r="H108">
            <v>60</v>
          </cell>
          <cell r="I108">
            <v>0</v>
          </cell>
          <cell r="J108">
            <v>60</v>
          </cell>
        </row>
        <row r="109">
          <cell r="A109" t="str">
            <v>Quintal 100gr</v>
          </cell>
          <cell r="B109" t="str">
            <v>Quintal 100gr-Pc</v>
          </cell>
          <cell r="C109">
            <v>1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</row>
        <row r="110">
          <cell r="A110" t="str">
            <v>Quintal 200gr</v>
          </cell>
          <cell r="B110" t="str">
            <v>Quintal 200gr-Pc</v>
          </cell>
          <cell r="C110">
            <v>1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</row>
        <row r="111">
          <cell r="A111" t="str">
            <v>Quintal 500gr</v>
          </cell>
          <cell r="B111" t="str">
            <v>Quintal 500gr-Pc</v>
          </cell>
          <cell r="C111">
            <v>1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</row>
        <row r="112">
          <cell r="A112" t="str">
            <v>Raft 1lt</v>
          </cell>
          <cell r="B112" t="str">
            <v>Raft 1lt-Pc</v>
          </cell>
          <cell r="C112">
            <v>1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</row>
        <row r="113">
          <cell r="A113" t="str">
            <v>Raft 250ml</v>
          </cell>
          <cell r="B113" t="str">
            <v>Raft 250ml-Pc</v>
          </cell>
          <cell r="C113">
            <v>1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</row>
        <row r="114">
          <cell r="A114" t="str">
            <v>Raft 500ml</v>
          </cell>
          <cell r="B114" t="str">
            <v>Raft 500ml-Pc</v>
          </cell>
          <cell r="C114">
            <v>1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A115" t="str">
            <v>Raxil 100gr</v>
          </cell>
          <cell r="B115" t="str">
            <v>Raxil 100gr-Pc</v>
          </cell>
          <cell r="C115">
            <v>1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</row>
        <row r="116">
          <cell r="A116" t="str">
            <v>Raxil 40gr</v>
          </cell>
          <cell r="B116" t="str">
            <v>Raxil 40gr-Pc</v>
          </cell>
          <cell r="C116">
            <v>1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</row>
        <row r="117">
          <cell r="A117" t="str">
            <v>Raxil Easy 100ml</v>
          </cell>
          <cell r="B117" t="str">
            <v>Raxil Easy 100ml-Pc</v>
          </cell>
          <cell r="C117">
            <v>1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</row>
        <row r="118">
          <cell r="A118" t="str">
            <v>Raxil Easy 250ml</v>
          </cell>
          <cell r="B118" t="str">
            <v>Raxil Easy 250ml-Pc</v>
          </cell>
          <cell r="C118">
            <v>1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A119" t="str">
            <v>Raxil Easy 50ml</v>
          </cell>
          <cell r="B119" t="str">
            <v>Raxil Easy 50ml-Pc</v>
          </cell>
          <cell r="C119">
            <v>1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</row>
        <row r="120">
          <cell r="A120" t="str">
            <v>Regent Gold 100ml</v>
          </cell>
          <cell r="B120" t="str">
            <v>Regent Gold 100ml-Pc</v>
          </cell>
          <cell r="C120">
            <v>1</v>
          </cell>
          <cell r="D120">
            <v>0</v>
          </cell>
          <cell r="E120">
            <v>10</v>
          </cell>
          <cell r="F120">
            <v>0</v>
          </cell>
          <cell r="G120">
            <v>10</v>
          </cell>
          <cell r="H120">
            <v>215</v>
          </cell>
          <cell r="I120">
            <v>0</v>
          </cell>
          <cell r="J120">
            <v>215</v>
          </cell>
        </row>
        <row r="121">
          <cell r="A121" t="str">
            <v>Regent Gold 250ml</v>
          </cell>
          <cell r="B121" t="str">
            <v>Regent Gold 250ml-Pc</v>
          </cell>
          <cell r="C121">
            <v>1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80</v>
          </cell>
          <cell r="I121">
            <v>0</v>
          </cell>
          <cell r="J121">
            <v>80</v>
          </cell>
        </row>
        <row r="122">
          <cell r="A122" t="str">
            <v>Regent Gr 1kg</v>
          </cell>
          <cell r="B122" t="str">
            <v>Regent Gr 1kg-Pc</v>
          </cell>
          <cell r="C122">
            <v>1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500</v>
          </cell>
          <cell r="I122">
            <v>0</v>
          </cell>
          <cell r="J122">
            <v>500</v>
          </cell>
        </row>
        <row r="123">
          <cell r="A123" t="str">
            <v>Regent Gr 25kg</v>
          </cell>
          <cell r="B123" t="str">
            <v>Regent Gr 25kg-Bag</v>
          </cell>
          <cell r="C123">
            <v>1</v>
          </cell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</row>
        <row r="124">
          <cell r="A124" t="str">
            <v>Regent Gr 5kg</v>
          </cell>
          <cell r="B124" t="str">
            <v>Regent Gr 5kg-Pc</v>
          </cell>
          <cell r="C124">
            <v>1</v>
          </cell>
          <cell r="D124">
            <v>0</v>
          </cell>
          <cell r="E124">
            <v>200</v>
          </cell>
          <cell r="F124">
            <v>0</v>
          </cell>
          <cell r="G124">
            <v>200</v>
          </cell>
          <cell r="H124">
            <v>452</v>
          </cell>
          <cell r="I124">
            <v>0</v>
          </cell>
          <cell r="J124">
            <v>452</v>
          </cell>
        </row>
        <row r="125">
          <cell r="A125" t="str">
            <v>Regent Sc 100ml</v>
          </cell>
          <cell r="B125" t="str">
            <v>Regent Sc 100ml-Pc</v>
          </cell>
          <cell r="C125">
            <v>1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A126" t="str">
            <v>Regent Sc 1lt</v>
          </cell>
          <cell r="B126" t="str">
            <v>Regent Sc 1lt-Pc</v>
          </cell>
          <cell r="C126">
            <v>1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370</v>
          </cell>
          <cell r="I126">
            <v>0</v>
          </cell>
          <cell r="J126">
            <v>370</v>
          </cell>
        </row>
        <row r="127">
          <cell r="A127" t="str">
            <v>Regent Sc 250ml</v>
          </cell>
          <cell r="B127" t="str">
            <v>Regent Sc 250ml-Pc</v>
          </cell>
          <cell r="C127">
            <v>1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800</v>
          </cell>
          <cell r="I127">
            <v>0</v>
          </cell>
          <cell r="J127">
            <v>800</v>
          </cell>
        </row>
        <row r="128">
          <cell r="A128" t="str">
            <v>Regent Sc 500ml</v>
          </cell>
          <cell r="B128" t="str">
            <v>Regent Sc 500ml-Pc</v>
          </cell>
          <cell r="C128">
            <v>1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680</v>
          </cell>
          <cell r="I128">
            <v>0</v>
          </cell>
          <cell r="J128">
            <v>680</v>
          </cell>
        </row>
        <row r="129">
          <cell r="A129" t="str">
            <v>Regent Ultra 10kg</v>
          </cell>
          <cell r="B129" t="str">
            <v>Regent Ultra 10kg-Pc</v>
          </cell>
          <cell r="C129">
            <v>1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A130" t="str">
            <v>Regent Ultra 1Kg</v>
          </cell>
          <cell r="B130" t="str">
            <v>Regent Ultra 1Kg-Pc</v>
          </cell>
          <cell r="C130">
            <v>1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</row>
        <row r="131">
          <cell r="A131" t="str">
            <v>Regent Ultra 4kg</v>
          </cell>
          <cell r="B131" t="str">
            <v>Regent Ultra 4kg-Pc</v>
          </cell>
          <cell r="C131">
            <v>1</v>
          </cell>
          <cell r="D131">
            <v>0</v>
          </cell>
          <cell r="E131">
            <v>1250</v>
          </cell>
          <cell r="F131">
            <v>0</v>
          </cell>
          <cell r="G131">
            <v>1250</v>
          </cell>
          <cell r="H131">
            <v>2605</v>
          </cell>
          <cell r="I131">
            <v>0</v>
          </cell>
          <cell r="J131">
            <v>2605</v>
          </cell>
        </row>
        <row r="132">
          <cell r="A132" t="str">
            <v>Sectin 100gr</v>
          </cell>
          <cell r="B132" t="str">
            <v>Sectin 100gr-Pc</v>
          </cell>
          <cell r="C132">
            <v>1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</row>
        <row r="133">
          <cell r="A133" t="str">
            <v>Sectin 1kg</v>
          </cell>
          <cell r="B133" t="str">
            <v>Sectin 1kg-Pc</v>
          </cell>
          <cell r="C133">
            <v>1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</row>
        <row r="134">
          <cell r="A134" t="str">
            <v>Sectin 250gr</v>
          </cell>
          <cell r="B134" t="str">
            <v>Sectin 250gr-Pc</v>
          </cell>
          <cell r="C134">
            <v>1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A135" t="str">
            <v>Sectin 600gr</v>
          </cell>
          <cell r="B135" t="str">
            <v>Sectin 600gr-Pc</v>
          </cell>
          <cell r="C135">
            <v>1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40</v>
          </cell>
          <cell r="I135">
            <v>0</v>
          </cell>
          <cell r="J135">
            <v>40</v>
          </cell>
        </row>
        <row r="136">
          <cell r="A136" t="str">
            <v>Sencor 100gr</v>
          </cell>
          <cell r="B136" t="str">
            <v>Sencor 100gr-Pc</v>
          </cell>
          <cell r="C136">
            <v>1</v>
          </cell>
          <cell r="D136">
            <v>0</v>
          </cell>
          <cell r="E136">
            <v>120</v>
          </cell>
          <cell r="F136">
            <v>0</v>
          </cell>
          <cell r="G136">
            <v>120</v>
          </cell>
          <cell r="H136">
            <v>1850</v>
          </cell>
          <cell r="I136">
            <v>0</v>
          </cell>
          <cell r="J136">
            <v>1850</v>
          </cell>
        </row>
        <row r="137">
          <cell r="A137" t="str">
            <v>Sencor 500gr</v>
          </cell>
          <cell r="B137" t="str">
            <v>Sencor 500gr-Pc</v>
          </cell>
          <cell r="C137">
            <v>1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</row>
        <row r="138">
          <cell r="A138" t="str">
            <v>Sevin 100gr</v>
          </cell>
          <cell r="B138" t="str">
            <v>Sevin 100gr-Pc</v>
          </cell>
          <cell r="C138">
            <v>1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</row>
        <row r="139">
          <cell r="A139" t="str">
            <v>Sevin 500gr</v>
          </cell>
          <cell r="B139" t="str">
            <v>Sevin 500gr-Pc</v>
          </cell>
          <cell r="C139">
            <v>1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</row>
        <row r="140">
          <cell r="A140" t="str">
            <v>Simbola 100gr</v>
          </cell>
          <cell r="B140" t="str">
            <v>Simbola 100gr-Pc</v>
          </cell>
          <cell r="C140">
            <v>1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A141" t="str">
            <v>Simbola 250gr</v>
          </cell>
          <cell r="B141" t="str">
            <v>Simbola 250gr-Pc</v>
          </cell>
          <cell r="C141">
            <v>1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A142" t="str">
            <v>Sivanto Prime Sl 200 250ml</v>
          </cell>
          <cell r="B142" t="str">
            <v>Sivanto Prime Sl 200 250ml-Pc</v>
          </cell>
          <cell r="C142">
            <v>1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</row>
        <row r="143">
          <cell r="A143" t="str">
            <v>Solomon 100ml</v>
          </cell>
          <cell r="B143" t="str">
            <v>Solomon 100ml-Pc</v>
          </cell>
          <cell r="C143">
            <v>1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29</v>
          </cell>
          <cell r="I143">
            <v>0</v>
          </cell>
          <cell r="J143">
            <v>29</v>
          </cell>
        </row>
        <row r="144">
          <cell r="A144" t="str">
            <v>Solomon 1lt</v>
          </cell>
          <cell r="B144" t="str">
            <v>Solomon 1lt-Pc</v>
          </cell>
          <cell r="C144">
            <v>1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</row>
        <row r="145">
          <cell r="A145" t="str">
            <v>Solomon 250ml</v>
          </cell>
          <cell r="B145" t="str">
            <v>Solomon 250ml-Pc</v>
          </cell>
          <cell r="C145">
            <v>1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140</v>
          </cell>
          <cell r="I145">
            <v>0</v>
          </cell>
          <cell r="J145">
            <v>140</v>
          </cell>
        </row>
        <row r="146">
          <cell r="A146" t="str">
            <v>Solomon 500ml</v>
          </cell>
          <cell r="B146" t="str">
            <v>Solomon 500ml-Pc</v>
          </cell>
          <cell r="C146">
            <v>1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20</v>
          </cell>
          <cell r="I146">
            <v>0</v>
          </cell>
          <cell r="J146">
            <v>20</v>
          </cell>
        </row>
        <row r="147">
          <cell r="A147" t="str">
            <v>Spintor 250ml</v>
          </cell>
          <cell r="B147" t="str">
            <v>Spintor 250ml-Pc</v>
          </cell>
          <cell r="C147">
            <v>1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</row>
        <row r="148">
          <cell r="A148" t="str">
            <v>Spintor 75ml</v>
          </cell>
          <cell r="B148" t="str">
            <v>Spintor 75ml-Pc</v>
          </cell>
          <cell r="C148">
            <v>1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</row>
        <row r="149">
          <cell r="A149" t="str">
            <v>Topstar 100gr</v>
          </cell>
          <cell r="B149" t="str">
            <v>Topstar 100gr-Pc</v>
          </cell>
          <cell r="C149">
            <v>1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</row>
        <row r="150">
          <cell r="A150" t="str">
            <v>Topstar 35gr</v>
          </cell>
          <cell r="B150" t="str">
            <v>Topstar 35gr-Pc</v>
          </cell>
          <cell r="C150">
            <v>1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</row>
        <row r="151">
          <cell r="A151" t="str">
            <v>Velum Prime 250ml</v>
          </cell>
          <cell r="B151" t="str">
            <v>Velum Prime 250ml-Pc</v>
          </cell>
          <cell r="C151">
            <v>1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15</v>
          </cell>
          <cell r="I151">
            <v>0</v>
          </cell>
          <cell r="J151">
            <v>15</v>
          </cell>
        </row>
        <row r="152">
          <cell r="A152" t="str">
            <v>Whip Super 250ml</v>
          </cell>
          <cell r="B152" t="str">
            <v>Whip Super 250ml-Pc</v>
          </cell>
          <cell r="C152">
            <v>1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30</v>
          </cell>
          <cell r="I152">
            <v>0</v>
          </cell>
          <cell r="J152">
            <v>30</v>
          </cell>
        </row>
        <row r="153">
          <cell r="A153" t="str">
            <v>Whip Super 500ml</v>
          </cell>
          <cell r="B153" t="str">
            <v>Whip Super 500ml-Pc</v>
          </cell>
          <cell r="C153">
            <v>1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30</v>
          </cell>
          <cell r="I153">
            <v>0</v>
          </cell>
          <cell r="J153">
            <v>30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05.44710578704" createdVersion="6" refreshedVersion="6" minRefreshableVersion="3" recordCount="138" xr:uid="{1C23A184-2BA9-464E-8D66-2EAFFD4B12F9}">
  <cacheSource type="worksheet">
    <worksheetSource name="=Dealer_pivot"/>
  </cacheSource>
  <cacheFields count="15">
    <cacheField name="Product Name" numFmtId="49">
      <sharedItems/>
    </cacheField>
    <cacheField name="Opening Balance Quantity" numFmtId="0">
      <sharedItems containsString="0" containsBlank="1" containsNumber="1" containsInteger="1" minValue="3" maxValue="160"/>
    </cacheField>
    <cacheField name="Opening Balance Rate" numFmtId="0">
      <sharedItems containsString="0" containsBlank="1" containsNumber="1" minValue="130.30000000000001" maxValue="5706.17"/>
    </cacheField>
    <cacheField name="Opening Balance Value" numFmtId="0">
      <sharedItems containsString="0" containsBlank="1" containsNumber="1" minValue="-143.76" maxValue="171185.24"/>
    </cacheField>
    <cacheField name="Inwards Quantity" numFmtId="0">
      <sharedItems containsString="0" containsBlank="1" containsNumber="1" containsInteger="1" minValue="10" maxValue="1250"/>
    </cacheField>
    <cacheField name="Inwards Rate" numFmtId="0">
      <sharedItems containsString="0" containsBlank="1" containsNumber="1" minValue="66.849999999999994" maxValue="5673.17"/>
    </cacheField>
    <cacheField name="Inwards Value" numFmtId="0">
      <sharedItems containsString="0" containsBlank="1" containsNumber="1" minValue="3924.6" maxValue="1039896"/>
    </cacheField>
    <cacheField name="Outwards Quantity" numFmtId="0">
      <sharedItems containsString="0" containsBlank="1" containsNumber="1" containsInteger="1" minValue="10" maxValue="2605"/>
    </cacheField>
    <cacheField name="Outwards Rate" numFmtId="0">
      <sharedItems containsString="0" containsBlank="1" containsNumber="1" minValue="69.489999999999995" maxValue="6068.51"/>
    </cacheField>
    <cacheField name="Outwards Value" numFmtId="0">
      <sharedItems containsString="0" containsBlank="1" containsNumber="1" minValue="2750" maxValue="1443735"/>
    </cacheField>
    <cacheField name="Closing Balance Quantity" numFmtId="0">
      <sharedItems containsString="0" containsBlank="1" containsNumber="1" containsInteger="1" minValue="-1570" maxValue="80"/>
    </cacheField>
    <cacheField name="Closing Balance Rate" numFmtId="0">
      <sharedItems containsString="0" containsBlank="1" containsNumber="1" minValue="0.05" maxValue="17003.990000000002"/>
    </cacheField>
    <cacheField name="Closing Balance Value" numFmtId="0">
      <sharedItems containsString="0" containsBlank="1" containsNumber="1" minValue="-346063.37" maxValue="130752.92"/>
    </cacheField>
    <cacheField name="Combi Name" numFmtId="165">
      <sharedItems/>
    </cacheField>
    <cacheField name="Master Name" numFmtId="164">
      <sharedItems count="193">
        <s v="ADMIRE (T) WG70 30X150GR BOT IN"/>
        <s v="ADMIRE WG70 125X(8X2GR) BAG IN"/>
        <s v="ADMIRE (T) WG70 150X30GR BOT IN"/>
        <s v="ADMIRE (T) WG70 60X75GR BOT IN"/>
        <s v="ADMIRE WG70 20X300GR BAG IN"/>
        <s v="ADORA (T) SC100 100X10ML BOT IN"/>
        <s v="DISCOUNTINUE PRODUCT"/>
        <s v="ALANTO (T) SC240 50X100ML BOT IN"/>
        <s v="ALANTO (T) SC240 40X250ML BOT IN"/>
        <s v="ALANTO (T) SC240 20X500ML BOT IN"/>
        <s v="ALIETTE WP80 40X100GR BAG IN"/>
        <s v="ALIETTE WP80 10X1KG BAG IN"/>
        <s v="ALIETTE WP80 20X250GR BAG IN"/>
        <s v="ALIETTE WP80 20X500GR BAG IN"/>
        <s v="AMBITION 10X1L BOT IN"/>
        <s v="AMBITION 40X250ML BOT IN"/>
        <s v="AMBITION 20X500ML BOT IN"/>
        <s v="ANTRACOL (T) WP70 50X100GR BAG IN"/>
        <s v="ANTRACOL (T) WP70 10X1KG BAG IN"/>
        <s v="ANTRACOL (T) WP70 40X250GR BAG IN"/>
        <s v="ANTRACOL (T) WP70 20X500GR BAG IN"/>
        <s v="BELT EXPERT SC480 50X100ML BOT IN"/>
        <s v="BELT EXPERT SC480 40X250ML BOT IN"/>
        <s v="CONFIDOR (T) SL200 50X100ML BOT IN"/>
        <s v="CONFIDOR (T) SL200 10X1L BOT IN"/>
        <s v="CONFIDOR (T) SL200 20X250ML BOT IN"/>
        <s v="CONFIDOR (T) SL200 20X500ML BOT IN"/>
        <s v="CONFIDOR (T) SL200 100X50ML BOT IN"/>
        <s v="CONFIDOR SUPER (T) SC350 50X100ML BOT IN"/>
        <s v="CONFIDOR SUPER (T) SC350 20X250ML BOT IN"/>
        <s v="CONFIDOR SUPER (T) SC350 20X500ML BOT IN"/>
        <s v="CONFIDOR SUPER (T) SC350 50X50ML BOT IN"/>
        <s v="COUNCIL ACTIV WG30 12X(5X90GR) BOX IN"/>
        <s v="DECIS EC 28 10X1L BOT IN"/>
        <s v="DECIS EC 28 40X250ML BOT IN"/>
        <s v="DECIS EC 28 20X500ML BOT IN"/>
        <s v="DECIS EC 28 50X100ML BOT IN"/>
        <s v="ETHREL SL39 50X100ML BOT IN"/>
        <s v="ETHREL SL39 10X1L BOT IN"/>
        <s v="ETHREL SL39 20X500ML BOT IN"/>
        <s v="FAME (T) SC480 20X100ML BOT IN"/>
        <s v="FAME (T) SC480 10X(20X10ML) BOT IN"/>
        <s v="FAME (T) SC480 8X250ML BOT IN"/>
        <s v="FAME (T) SC480 4X500ML BOT IN"/>
        <s v="FAME (T) SC480 40X50ML BOT IN"/>
        <s v="FLOTIS (T) SC262 5 10X1L BOT IN"/>
        <s v="FLOTIS (T) SC262 5 40X250ML BOT IN"/>
        <s v="FLOTIS (T) SC262 5 2X5L BOT IN"/>
        <s v="FOLICUR (T) EC250 50X100ML BOT IN"/>
        <s v="FOLICUR (T) EC250 10X1L BOT IN"/>
        <s v="FOLICUR (T) EC250 40X250ML BOT IN"/>
        <s v="FOLICUR (T) EC250 20X500ML BOT IN"/>
        <s v="FOOST WP50 24X500G BAG IN"/>
        <s v="GAUCHO FS600 50X100ML BOT IN"/>
        <s v="GAUCHO FS600 40X250ML BOT IN"/>
        <s v="GAUCHO FS600 100X50ML BOT IN"/>
        <s v="GLAMORE WG80 20X100GR BOT IN"/>
        <s v="GLAMORE WG80 40X50GR BOT IN"/>
        <s v="INFINITO SC687 5 20X500ML BOT IN"/>
        <s v="JUMP WG80 2X(15X100GR) BOT IN"/>
        <s v="NEWPRODUCT_3649676"/>
        <s v="JUMP WG80 80X40GR BAG IN"/>
        <s v="LARVIN (T) WP75 40X100GR BAG IN"/>
        <s v="LARVIN (T) WP75 10X1KG BAG IN"/>
        <s v="LARVIN (T) WP75 20X250GR BAG IN"/>
        <s v="LARVIN (T) WP75 20X500GR BAG IN"/>
        <s v="LAUDIS SC630 8X115ML BOT IN"/>
        <s v="LAUDIS SC630 3X230ML BOT IN"/>
        <s v="LESENTA WG80 50X100GR BAG IN"/>
        <s v="LESENTA WG80 20X250GR BAG IN"/>
        <s v="LESENTA WG80 100X40GR BAG IN"/>
        <s v="LUNA EXPERIENCE SC400 50X100ML BOT IN"/>
        <s v="LUNA EXPERIENCE SC400 10X1L BOT IN"/>
        <s v="LUNA EXPERIENCE SC400 40X250ML BOT IN"/>
        <s v="MELODY DUO WP66 8 20X500GR BAG BD"/>
        <s v="MELODY DUO WP66 8 10X400GR BAG IN"/>
        <s v="MELODY DUO WP66 8 10X800G BAG IN"/>
        <s v="MONCEREN SC250 50X100ML BOT IN"/>
        <s v="MONCEREN SC250 10X1L BOT IN"/>
        <s v="MONCEREN SC250 40X250ML BOT IN"/>
        <s v="MONCEREN SC250 20X500ML BOT IN"/>
        <s v="MOVENTO ENERGY SC240 10X1L BOT IN"/>
        <s v="MOVENTO ENERGY SC240 40X250ML BOT IN"/>
        <s v="MOVENTO OD150 40X250ML BOT IN"/>
        <s v="NATIVO WG75 50X100GR BAG IN"/>
        <s v="NATIVO WG75 10X1KG BAG IN"/>
        <s v="NATIVO WG75 40X250GR BAG IN"/>
        <s v="NATIVO WG75 20X500GR BAG IN"/>
        <s v="OBERON (T) SC240 50X100ML BOT IN"/>
        <s v="OBERON (T) SC240 40X200ML BOT IN"/>
        <s v="OBERON (T) SC240 20X500ML BOT IN"/>
        <s v="PLANOFIX SL4 5 50X100ML BOT IN"/>
        <s v="PLANOFIX SL45 10X1L BOT IN"/>
        <s v="PLANOFIX SL4 5 40X250ML BOT IN"/>
        <s v="PROFILER WG71 11 10X1KG BAG IN"/>
        <s v="PROFILER WG71 11 20X250GR BAG IN"/>
        <s v="RAFT EC60 10X1L BOT IN"/>
        <s v="RAFT EC60 40X250ML BOT IN"/>
        <s v="RAFT EC60 20X500ML BOT IN"/>
        <s v="RAXIL (T) DS2 5X(10X100GR) BAG IN"/>
        <s v="RAXIL (T) DS2 5X(25X40GR) BAG IN"/>
        <s v="RAXIL EASY FS60 50X100ML BOT IN"/>
        <s v="RAXIL EASY FS60 40X250ML BOT IN"/>
        <s v="RAXIL EASY FS60 100X50ML BOT IN"/>
        <s v="REGENT GOLD SC200 50X100ML BOT IN"/>
        <s v="REGENT GOLD SC200 40X250ML BOT IN"/>
        <s v="REGENT GR0 3 20X1KG BAG IN"/>
        <s v="REGENT GR0 3 4X5KG BAG IN"/>
        <s v="REGENT (T) SC50 50X100ML BOT IN"/>
        <s v="REGENT (T) SC50 10X1L BOT IN"/>
        <s v="REGENT (T) SC50 20X250ML BOT IN"/>
        <s v="REGENT (T) SC50 20X500ML BOT IN"/>
        <s v="REGENT ULTRA GR0.6 2X10KG BAG IN"/>
        <s v="REGENT ULTRA GR0 6 20X1KG BAG IN"/>
        <s v="REGENT ULTRA GR0 6 5X4KG BAG IN"/>
        <s v="SECTIN WG60 50X100GR BAG IN"/>
        <s v="SECTIN WG60 10X1KG BAG IN"/>
        <s v="SECTIN WG60 20X600GR BAG IN"/>
        <s v="SENCOR WP70 60X100GR BAG IN"/>
        <s v="SENCOR WP70 20X500GR BOX IN"/>
        <s v="SIMBOLA (T) SG20 50X100G BOT IN"/>
        <s v="SIMBOLA (T) SG20 20X250G BOT IN"/>
        <s v="SIVANTO PRIME SL200 40X250ML BOT IN"/>
        <s v="SOLOMON OD300 50X100ML BOT IN"/>
        <s v="SOLOMON OD300 10X1L BOT IN"/>
        <s v="SOLOMON OD300 40X250ML BOT IN"/>
        <s v="SOLOMON OD300 20X500ML BOT IN"/>
        <s v="SPINTOR SC495 20X75ML BOT IN"/>
        <s v="TOPSTAR (T) WP80 4X(10X100GR) BOX IN"/>
        <s v="TOPSTAR (T) WP80 10X(10X35GR) BOX IN"/>
        <s v="VELUM PRIME SC400 40X250ML BOT IN"/>
        <s v="WHIPSUPER (T) EC90 40X250ML BOT IN"/>
        <s v="WHIPSUPER (T) EC90 20X500ML BOT IN"/>
        <s v="BERDERA WG50 25X120G BOT IN"/>
        <s v="BERDERA WG50 8X500G BOT IN"/>
        <s v="EMESTO PRIME FS240 40X250ML BOT IN" u="1"/>
        <s v="EMESTO PRIME FS240 50X100ML BOT IN" u="1"/>
        <s v="LUCIFER (T) WP15 25X160GR BAG IN" u="1"/>
        <s v="FOOST WP50 20X250G BAG IN" u="1"/>
        <s v="BELT EXPERT SC480 100X50ML BOT IN" u="1"/>
        <s v="EVERGOL XTEND FS308 50X100ML BOT IN" u="1"/>
        <s v="SIMBOLA (T) SG20 10X1KG BOT IN" u="1"/>
        <s v="RICESTAR EC69 20X500ML BOT IN" u="1"/>
        <s v="NATIVO WG75 100X50GR BAG IN" u="1"/>
        <s v="ALION PLUS SC560 4X5L BOT IN" u="1"/>
        <e v="#N/A" u="1"/>
        <s v="VELUM PRIME SC400 20X500ML BOT IN" u="1"/>
        <s v="VELUM PRIME SC400 50X100ML BOT IN" u="1"/>
        <s v="FLOTIS (T) SC262 5 20X500ML BOT IN" u="1"/>
        <s v="TOPSTAR (T) WP80 8X(20X22.5GR) BOX IN" u="1"/>
        <s v="GAUCHO FS600 2X5L BOT IN" u="1"/>
        <s v="FENOS QUICK SC150 40X250ML BOT IN" u="1"/>
        <s v="FENOS QUICK SC150 50X100ML BOT IN" u="1"/>
        <s v="SUNRICE WG15 100X50GR BOT IN" u="1"/>
        <s v="FITREST SG5 16X250GR BOT IN" u="1"/>
        <s v="FITREST SG5 40X100GR BOT IN" u="1"/>
        <s v="PLANOFIX SL4 5 20X500ML BOT IN" u="1"/>
        <s v="GLAMORE WG80 50X(10X5GR) BAG IN" u="1"/>
        <s v="SIMBOLA (T) SG20 10X500G BOT IN" u="1"/>
        <s v="REGENT GR0 3 1X25KG BOX WW" u="1"/>
        <s v="OBERON (T) SC240 10X1L BOT IN" u="1"/>
        <s v="OBERON (T) SC240 100X50ML BOT IN" u="1"/>
        <s v="REGENT GOLD SC200 20X500ML BOT IN" u="1"/>
        <s v="JUMP WG80 160X(10X2GR) BAG IN" u="1"/>
        <s v="MELODY DUO WP66 8 50X100GR BAG IN" u="1"/>
        <s v="FITREST SG5 80X50GR BOT IN" u="1"/>
        <s v="WHIPSUPER (T) EC90 10X1L BOT IN" u="1"/>
        <s v="RICESTAR EC69 10X1L BOT IN" u="1"/>
        <s v="RAXIL EASY FS60 10X1L BOT IN" u="1"/>
        <s v="NEWPRODUCT_9060327" u="1"/>
        <s v="MOMIJI WG85 50X60G BOT IN" u="1"/>
        <s v="INFINITO SC687 5 10X1L BOT IN" u="1"/>
        <s v="RAXIL EASY FS60 10X(20X13.4ML) BOT IN" u="1"/>
        <s v="INFINITO SC687 5 50X100ML BOT IN" u="1"/>
        <s v="MOVENTO OD150 20X500ML BOT IN" u="1"/>
        <s v="NATIVO WG75 20X(10X10GR) BAG IN" u="1"/>
        <s v="SPINTOR SC495 10X(20X7ML) BOT IN" u="1"/>
        <s v="GAUCHO FS600 2X(5X1L) BOT IN" u="1"/>
        <s v="SIVANTO PRIME SL200 50X100ML BOT IN" u="1"/>
        <s v="CONFIDOR SUPER (T) SC350 10X1L BOT IN" u="1"/>
        <s v="COUNCIL ACTIV WG30 8X(10X45GR) BOX IN" u="1"/>
        <s v="MOVENTO ENERGY SC240 50X100ML BOT IN" u="1"/>
        <s v="ATLANTIS KL3 6 15X160GR BOT IN" u="1"/>
        <s v="ALANTO (T) SC240 10X1L BOT IN" u="1"/>
        <s v="WHIPSUPER (T) EC90 50X100ML BOT IN" u="1"/>
        <s v="LAUDIS SC630 10X57.5ML BOT IN" u="1"/>
        <s v="AMBITION 50X100ML BOT IN" u="1"/>
        <s v="GLAMORE WG80 8X250GR BAG IN" u="1"/>
        <s v="PROFILER WG71 11 5X2KG BAG IN" u="1"/>
        <s v="BASTA SL150 10X1L BOT IN" u="1"/>
        <s v="MOVENTO OD150 10X1L BOT IN" u="1"/>
        <s v="DECIS EC101-2 100X50ML BOT IN" u="1"/>
        <s v="GLAMORE WG80 2X(10X100)G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8">
  <r>
    <s v="Admire 150gr"/>
    <m/>
    <m/>
    <m/>
    <m/>
    <m/>
    <m/>
    <n v="40"/>
    <n v="1136"/>
    <n v="45440"/>
    <n v="-40"/>
    <m/>
    <m/>
    <s v="Admire 150gr-PC"/>
    <x v="0"/>
  </r>
  <r>
    <s v="Admire 16gr"/>
    <m/>
    <m/>
    <m/>
    <m/>
    <m/>
    <m/>
    <m/>
    <m/>
    <m/>
    <m/>
    <m/>
    <m/>
    <s v="Admire 16gr-PC"/>
    <x v="1"/>
  </r>
  <r>
    <s v="Admire 2gr"/>
    <m/>
    <m/>
    <m/>
    <m/>
    <m/>
    <m/>
    <m/>
    <m/>
    <m/>
    <m/>
    <m/>
    <m/>
    <s v="Admire 2gr-PC"/>
    <x v="1"/>
  </r>
  <r>
    <s v="Admire 30gr"/>
    <n v="115"/>
    <n v="226.72"/>
    <n v="26073.11"/>
    <m/>
    <m/>
    <m/>
    <n v="264"/>
    <n v="218.42"/>
    <n v="57662.400000000001"/>
    <n v="-149"/>
    <n v="2.63"/>
    <n v="391.39"/>
    <s v="Admire 30gr-PC"/>
    <x v="2"/>
  </r>
  <r>
    <s v="Admire 75gr"/>
    <n v="20"/>
    <n v="1578.3"/>
    <n v="31566.09"/>
    <m/>
    <m/>
    <m/>
    <n v="185"/>
    <n v="578.16999999999996"/>
    <n v="106962.1"/>
    <n v="-165"/>
    <n v="124.55"/>
    <n v="20550.09"/>
    <s v="Admire 75gr-PC"/>
    <x v="3"/>
  </r>
  <r>
    <s v="Admire 300gr"/>
    <m/>
    <m/>
    <m/>
    <m/>
    <m/>
    <m/>
    <m/>
    <m/>
    <m/>
    <m/>
    <m/>
    <m/>
    <s v="Admire 300gr-PC"/>
    <x v="4"/>
  </r>
  <r>
    <s v="Adora 10ml"/>
    <m/>
    <m/>
    <m/>
    <m/>
    <m/>
    <m/>
    <m/>
    <m/>
    <m/>
    <m/>
    <m/>
    <m/>
    <s v="Adora 10ml-nos"/>
    <x v="5"/>
  </r>
  <r>
    <s v="Adora 80ml"/>
    <m/>
    <m/>
    <m/>
    <m/>
    <m/>
    <m/>
    <m/>
    <m/>
    <m/>
    <m/>
    <m/>
    <m/>
    <s v="Adora 80ml-nos"/>
    <x v="6"/>
  </r>
  <r>
    <s v="Alanto 100ml"/>
    <m/>
    <m/>
    <m/>
    <m/>
    <m/>
    <m/>
    <m/>
    <m/>
    <m/>
    <m/>
    <m/>
    <m/>
    <s v="Alanto 100ml-nos"/>
    <x v="7"/>
  </r>
  <r>
    <s v="Alanto 250ml"/>
    <n v="30"/>
    <n v="545.4"/>
    <n v="16362"/>
    <n v="40"/>
    <n v="545.91"/>
    <n v="21836.400000000001"/>
    <n v="610"/>
    <n v="585.70000000000005"/>
    <n v="357275.6"/>
    <n v="-540"/>
    <n v="192.08"/>
    <n v="-103722.9"/>
    <s v="Alanto 250ml-nos"/>
    <x v="8"/>
  </r>
  <r>
    <s v="Alanto 500ml"/>
    <n v="20"/>
    <n v="1035.25"/>
    <n v="20705"/>
    <m/>
    <m/>
    <m/>
    <n v="283"/>
    <n v="1114"/>
    <n v="315262"/>
    <n v="-263"/>
    <m/>
    <m/>
    <s v="Alanto 500ml-nos"/>
    <x v="9"/>
  </r>
  <r>
    <s v="Aliette 100gr"/>
    <m/>
    <m/>
    <m/>
    <m/>
    <m/>
    <m/>
    <n v="40"/>
    <n v="204.77"/>
    <n v="8190.6"/>
    <n v="-40"/>
    <m/>
    <m/>
    <s v="Aliette 100gr-PC"/>
    <x v="10"/>
  </r>
  <r>
    <s v="Aliette 1kg"/>
    <m/>
    <m/>
    <m/>
    <m/>
    <m/>
    <m/>
    <n v="20"/>
    <n v="1908"/>
    <n v="38160"/>
    <n v="-20"/>
    <m/>
    <m/>
    <s v="Aliette 1kg-PC"/>
    <x v="11"/>
  </r>
  <r>
    <s v="Aliette 250gr"/>
    <m/>
    <m/>
    <m/>
    <n v="47"/>
    <n v="487.37"/>
    <n v="22906.22"/>
    <n v="130"/>
    <n v="519"/>
    <n v="67470"/>
    <n v="-83"/>
    <n v="17.77"/>
    <n v="-1475.18"/>
    <s v="Aliette 250gr-PC"/>
    <x v="12"/>
  </r>
  <r>
    <s v="Aliette 500gr"/>
    <m/>
    <m/>
    <m/>
    <m/>
    <m/>
    <m/>
    <n v="20"/>
    <n v="982"/>
    <n v="19640"/>
    <n v="-20"/>
    <m/>
    <m/>
    <s v="Aliette 500gr-PC"/>
    <x v="13"/>
  </r>
  <r>
    <s v="Ambition 1lt"/>
    <n v="10"/>
    <n v="800.8"/>
    <n v="8008"/>
    <n v="28"/>
    <n v="797.4"/>
    <n v="22327.279999999999"/>
    <n v="418"/>
    <n v="844.94"/>
    <n v="353184"/>
    <n v="-380"/>
    <m/>
    <m/>
    <s v="Ambition 1lt-nos"/>
    <x v="14"/>
  </r>
  <r>
    <s v="Ambition 250ml"/>
    <m/>
    <m/>
    <m/>
    <m/>
    <m/>
    <m/>
    <n v="80"/>
    <n v="224"/>
    <n v="17920"/>
    <n v="-80"/>
    <m/>
    <m/>
    <s v="Ambition 250ml-nos"/>
    <x v="15"/>
  </r>
  <r>
    <s v="Ambition 500ml"/>
    <n v="20"/>
    <n v="412.88"/>
    <n v="8257.6"/>
    <n v="100"/>
    <n v="410.99"/>
    <n v="41099"/>
    <n v="380"/>
    <n v="438"/>
    <n v="166440"/>
    <n v="-260"/>
    <n v="284.52999999999997"/>
    <n v="-73978.2"/>
    <s v="Ambition 500ml-nos"/>
    <x v="16"/>
  </r>
  <r>
    <s v="Antracol 100gr"/>
    <m/>
    <m/>
    <m/>
    <m/>
    <m/>
    <m/>
    <m/>
    <m/>
    <m/>
    <m/>
    <m/>
    <m/>
    <s v="Antracol 100gr-PC"/>
    <x v="17"/>
  </r>
  <r>
    <s v="Antracol 1kg"/>
    <m/>
    <m/>
    <n v="25654"/>
    <n v="160"/>
    <n v="512.75"/>
    <n v="82039.8"/>
    <n v="1040"/>
    <n v="536.94000000000005"/>
    <n v="558421.30000000005"/>
    <n v="-880"/>
    <n v="23.32"/>
    <n v="20523.2"/>
    <s v="Antracol 1kg-nos"/>
    <x v="18"/>
  </r>
  <r>
    <s v="Antracol 250gr"/>
    <n v="160"/>
    <n v="176.75"/>
    <n v="28280"/>
    <n v="40"/>
    <n v="141.94"/>
    <n v="5677.6"/>
    <n v="960"/>
    <n v="148.83000000000001"/>
    <n v="142876.20000000001"/>
    <n v="-760"/>
    <n v="7.44"/>
    <n v="5656"/>
    <s v="Antracol 250gr-PC"/>
    <x v="19"/>
  </r>
  <r>
    <s v="Antracol 500gr"/>
    <n v="100"/>
    <n v="485.81"/>
    <n v="48581.42"/>
    <n v="440"/>
    <n v="269.70999999999998"/>
    <n v="118670.2"/>
    <n v="1280"/>
    <n v="283.37"/>
    <n v="362710.6"/>
    <n v="-740"/>
    <n v="21.92"/>
    <n v="16221.02"/>
    <s v="Antracol 500gr-PC"/>
    <x v="20"/>
  </r>
  <r>
    <s v="Belt Expert 100ml"/>
    <m/>
    <m/>
    <n v="13451.59"/>
    <m/>
    <m/>
    <m/>
    <n v="50"/>
    <n v="602"/>
    <n v="30100"/>
    <n v="-50"/>
    <n v="269.02999999999997"/>
    <n v="13451.59"/>
    <s v="Belt Expert 100ml-nos"/>
    <x v="21"/>
  </r>
  <r>
    <s v="Belt Expert 250ml"/>
    <m/>
    <m/>
    <m/>
    <m/>
    <m/>
    <m/>
    <m/>
    <m/>
    <m/>
    <m/>
    <m/>
    <m/>
    <s v="Belt Expert 250ml-nos"/>
    <x v="22"/>
  </r>
  <r>
    <s v="Confidor 100ml"/>
    <n v="15"/>
    <n v="250"/>
    <n v="3750"/>
    <m/>
    <m/>
    <m/>
    <n v="215"/>
    <n v="253.88"/>
    <n v="54583.199999999997"/>
    <n v="-200"/>
    <n v="6.25"/>
    <n v="1250"/>
    <s v="Confidor 100ml-nos"/>
    <x v="23"/>
  </r>
  <r>
    <s v="Confidor 1lt"/>
    <m/>
    <m/>
    <m/>
    <m/>
    <m/>
    <m/>
    <m/>
    <m/>
    <m/>
    <m/>
    <m/>
    <m/>
    <s v="Confidor 1lt-nos"/>
    <x v="24"/>
  </r>
  <r>
    <s v="Confidor 250ml"/>
    <m/>
    <m/>
    <m/>
    <m/>
    <m/>
    <m/>
    <n v="100"/>
    <n v="711.43"/>
    <n v="71143.399999999994"/>
    <n v="-100"/>
    <m/>
    <m/>
    <s v="Confidor 250ml-nos"/>
    <x v="25"/>
  </r>
  <r>
    <s v="Confidor 500ml"/>
    <n v="10"/>
    <n v="1217"/>
    <n v="12170"/>
    <m/>
    <m/>
    <m/>
    <n v="11"/>
    <n v="1213.53"/>
    <n v="13348.8"/>
    <n v="-1"/>
    <m/>
    <m/>
    <s v="Confidor 500ml-nos"/>
    <x v="26"/>
  </r>
  <r>
    <s v="Confidor 50ml"/>
    <m/>
    <m/>
    <n v="3574.14"/>
    <m/>
    <m/>
    <m/>
    <m/>
    <m/>
    <m/>
    <m/>
    <m/>
    <n v="3574.14"/>
    <s v="Confidor 50ml-nos"/>
    <x v="27"/>
  </r>
  <r>
    <s v="Confidor Super 100ml"/>
    <n v="65"/>
    <n v="401.9"/>
    <n v="26123.25"/>
    <n v="250"/>
    <n v="409.05"/>
    <n v="102262.5"/>
    <n v="500"/>
    <n v="427.43"/>
    <n v="213716.3"/>
    <n v="-185"/>
    <n v="86.48"/>
    <n v="15998.25"/>
    <s v="Confidor Super 100ml-nos"/>
    <x v="28"/>
  </r>
  <r>
    <s v="Confidor Super 250ml"/>
    <n v="30"/>
    <n v="980"/>
    <n v="29400"/>
    <n v="120"/>
    <n v="989.8"/>
    <n v="118776"/>
    <n v="215"/>
    <n v="1026.79"/>
    <n v="220760.3"/>
    <n v="-65"/>
    <n v="1291.3399999999999"/>
    <n v="83937"/>
    <s v="Confidor Super 250ml-nos"/>
    <x v="29"/>
  </r>
  <r>
    <s v="Confidor Super 500ml"/>
    <m/>
    <m/>
    <m/>
    <m/>
    <m/>
    <m/>
    <m/>
    <m/>
    <m/>
    <m/>
    <m/>
    <m/>
    <s v="Confidor Super 500ml-nos"/>
    <x v="30"/>
  </r>
  <r>
    <s v="Confidor Super 50ml"/>
    <n v="50"/>
    <n v="206.04"/>
    <n v="10302"/>
    <m/>
    <m/>
    <m/>
    <n v="195"/>
    <n v="205.83"/>
    <n v="40137.22"/>
    <n v="-145"/>
    <m/>
    <m/>
    <s v="Confidor Super 50ml-nos"/>
    <x v="31"/>
  </r>
  <r>
    <s v="Council Activ 90g"/>
    <m/>
    <m/>
    <n v="15200"/>
    <m/>
    <m/>
    <m/>
    <n v="230"/>
    <n v="806.8"/>
    <n v="185564.37"/>
    <n v="-230"/>
    <n v="66.09"/>
    <n v="15200"/>
    <s v="Council Activ 90g-PC"/>
    <x v="32"/>
  </r>
  <r>
    <s v="Decis 2.8 1lt"/>
    <m/>
    <m/>
    <m/>
    <m/>
    <m/>
    <m/>
    <m/>
    <m/>
    <m/>
    <m/>
    <m/>
    <m/>
    <s v="Decis 2.8 1lt-PC"/>
    <x v="33"/>
  </r>
  <r>
    <s v="Decis 2.8 250ml"/>
    <m/>
    <m/>
    <m/>
    <m/>
    <m/>
    <m/>
    <n v="20"/>
    <n v="150"/>
    <n v="3000"/>
    <n v="-20"/>
    <m/>
    <m/>
    <s v="Decis 2.8 250ml-PC"/>
    <x v="34"/>
  </r>
  <r>
    <s v="Decis 2.8 500ml"/>
    <m/>
    <m/>
    <m/>
    <m/>
    <m/>
    <m/>
    <n v="10"/>
    <n v="275"/>
    <n v="2750"/>
    <n v="-10"/>
    <m/>
    <m/>
    <s v="Decis 2.8 500ml-PC"/>
    <x v="35"/>
  </r>
  <r>
    <s v="Decis Ec 100 100ml"/>
    <m/>
    <m/>
    <n v="-15.69"/>
    <m/>
    <m/>
    <m/>
    <n v="290"/>
    <n v="164.88"/>
    <n v="47816"/>
    <n v="-290"/>
    <n v="0.05"/>
    <n v="-15.69"/>
    <s v="Decis Ec 100 100ml-PC"/>
    <x v="36"/>
  </r>
  <r>
    <s v="Decis Ec 100 250ml"/>
    <m/>
    <m/>
    <n v="97.33"/>
    <m/>
    <m/>
    <m/>
    <n v="385"/>
    <n v="385.7"/>
    <n v="148493.79999999999"/>
    <n v="-385"/>
    <n v="0.25"/>
    <n v="97.33"/>
    <s v="Decis Ec 100 250ml-PC"/>
    <x v="34"/>
  </r>
  <r>
    <s v="Ethrel 100ml"/>
    <n v="40"/>
    <n v="185"/>
    <n v="7400"/>
    <m/>
    <m/>
    <m/>
    <n v="60"/>
    <n v="198.49"/>
    <n v="11909.25"/>
    <n v="-20"/>
    <m/>
    <m/>
    <s v="Ethrel 100ml-nos"/>
    <x v="37"/>
  </r>
  <r>
    <s v="Ethrel 1ltr"/>
    <n v="6"/>
    <n v="4007.5"/>
    <n v="24045"/>
    <m/>
    <m/>
    <m/>
    <n v="51"/>
    <n v="1856"/>
    <n v="94656"/>
    <n v="-45"/>
    <n v="320.73"/>
    <n v="14433"/>
    <s v="Ethrel 1ltr-PC"/>
    <x v="38"/>
  </r>
  <r>
    <s v="Ethrel 500ml"/>
    <n v="20"/>
    <n v="838"/>
    <n v="16760"/>
    <m/>
    <m/>
    <m/>
    <n v="80"/>
    <n v="896.35"/>
    <n v="71708"/>
    <n v="-60"/>
    <m/>
    <m/>
    <s v="Ethrel 500ml-PC"/>
    <x v="39"/>
  </r>
  <r>
    <s v="Fame 100ml"/>
    <n v="50"/>
    <n v="1434.2"/>
    <n v="71710"/>
    <m/>
    <m/>
    <m/>
    <n v="90"/>
    <n v="1456.56"/>
    <n v="131090.4"/>
    <n v="-40"/>
    <m/>
    <m/>
    <s v="Fame 100ml-nos"/>
    <x v="40"/>
  </r>
  <r>
    <s v="Fame 10ml"/>
    <n v="140"/>
    <n v="154.19"/>
    <n v="21586.95"/>
    <m/>
    <m/>
    <m/>
    <n v="80"/>
    <n v="164.5"/>
    <n v="13160"/>
    <n v="60"/>
    <n v="152.4"/>
    <n v="9143.75"/>
    <s v="Fame 10ml-nos"/>
    <x v="41"/>
  </r>
  <r>
    <s v="Fame 250ml"/>
    <m/>
    <m/>
    <m/>
    <m/>
    <m/>
    <m/>
    <m/>
    <m/>
    <m/>
    <m/>
    <m/>
    <m/>
    <s v="Fame 250ml-nos"/>
    <x v="42"/>
  </r>
  <r>
    <s v="Fame 500ml"/>
    <m/>
    <m/>
    <m/>
    <m/>
    <m/>
    <m/>
    <m/>
    <m/>
    <m/>
    <m/>
    <m/>
    <m/>
    <s v="Fame 500ml-nos"/>
    <x v="43"/>
  </r>
  <r>
    <s v="Fame 50ml"/>
    <n v="100"/>
    <n v="727.2"/>
    <n v="72720"/>
    <m/>
    <m/>
    <m/>
    <n v="90"/>
    <n v="767"/>
    <n v="69030"/>
    <n v="10"/>
    <n v="727.2"/>
    <n v="7272"/>
    <s v="Fame 50ml-nos"/>
    <x v="44"/>
  </r>
  <r>
    <s v="Flotis 1lt"/>
    <m/>
    <m/>
    <m/>
    <m/>
    <m/>
    <m/>
    <m/>
    <m/>
    <m/>
    <m/>
    <m/>
    <m/>
    <s v="Flotis 1lt-PC"/>
    <x v="45"/>
  </r>
  <r>
    <s v="Flotis 250ml"/>
    <m/>
    <m/>
    <m/>
    <m/>
    <m/>
    <m/>
    <m/>
    <m/>
    <m/>
    <m/>
    <m/>
    <m/>
    <s v="Flotis 250ml-PC"/>
    <x v="46"/>
  </r>
  <r>
    <s v="Flotis 5lt"/>
    <m/>
    <m/>
    <m/>
    <m/>
    <m/>
    <m/>
    <m/>
    <m/>
    <m/>
    <m/>
    <m/>
    <m/>
    <s v="Flotis 5lt-nos"/>
    <x v="47"/>
  </r>
  <r>
    <s v="Folicur 100ml"/>
    <n v="25"/>
    <n v="207.53"/>
    <n v="5188.2"/>
    <m/>
    <m/>
    <m/>
    <n v="270"/>
    <n v="217.35"/>
    <n v="58685"/>
    <n v="-245"/>
    <n v="0.05"/>
    <n v="13.2"/>
    <s v="Folicur 100ml-nos"/>
    <x v="48"/>
  </r>
  <r>
    <s v="Folicur 1lt"/>
    <n v="10"/>
    <n v="1820"/>
    <n v="18200"/>
    <n v="20"/>
    <n v="1802.34"/>
    <n v="36046.800000000003"/>
    <n v="150"/>
    <n v="1938"/>
    <n v="290700"/>
    <n v="-120"/>
    <m/>
    <m/>
    <s v="Folicur 1lt-nos"/>
    <x v="49"/>
  </r>
  <r>
    <s v="Folicur 250ml"/>
    <n v="90"/>
    <n v="472.65"/>
    <n v="42538.47"/>
    <n v="80"/>
    <n v="475"/>
    <n v="38000"/>
    <n v="765"/>
    <n v="498.62"/>
    <n v="381448.1"/>
    <n v="-595"/>
    <n v="27.59"/>
    <n v="16413.47"/>
    <s v="Folicur 250ml-nos"/>
    <x v="50"/>
  </r>
  <r>
    <s v="Folicur 500ml"/>
    <n v="25"/>
    <n v="1289.75"/>
    <n v="32243.67"/>
    <n v="40"/>
    <n v="930"/>
    <n v="37200"/>
    <n v="415"/>
    <n v="979.98"/>
    <n v="406692"/>
    <n v="-350"/>
    <n v="25.7"/>
    <n v="8993.67"/>
    <s v="Folicur 500ml-nos"/>
    <x v="51"/>
  </r>
  <r>
    <s v="Foost 500gr"/>
    <n v="3"/>
    <n v="130.30000000000001"/>
    <n v="390.9"/>
    <m/>
    <m/>
    <m/>
    <n v="330"/>
    <n v="126.91"/>
    <n v="41879.040000000001"/>
    <n v="-327"/>
    <n v="1.2"/>
    <n v="390.9"/>
    <s v="Foost 500gr-PC"/>
    <x v="52"/>
  </r>
  <r>
    <s v="Gaucho 100ml"/>
    <n v="10"/>
    <n v="315"/>
    <n v="3150"/>
    <n v="250"/>
    <n v="318.14999999999998"/>
    <n v="79537.5"/>
    <n v="570"/>
    <n v="329.78"/>
    <n v="187973.37"/>
    <n v="-310"/>
    <n v="25.56"/>
    <n v="7922.25"/>
    <s v="Gaucho 100ml-nos"/>
    <x v="53"/>
  </r>
  <r>
    <s v="Gaucho 250ml"/>
    <m/>
    <m/>
    <m/>
    <m/>
    <m/>
    <m/>
    <m/>
    <m/>
    <m/>
    <m/>
    <m/>
    <m/>
    <s v="Gaucho 250ml-nos"/>
    <x v="54"/>
  </r>
  <r>
    <s v="Gaucho 50ml"/>
    <m/>
    <m/>
    <m/>
    <m/>
    <m/>
    <m/>
    <n v="325"/>
    <n v="183.75"/>
    <n v="59719"/>
    <n v="-325"/>
    <m/>
    <m/>
    <s v="Gaucho 50ml-nos"/>
    <x v="55"/>
  </r>
  <r>
    <s v="Glamore 100gr"/>
    <n v="13"/>
    <n v="1319.4"/>
    <n v="17152.2"/>
    <m/>
    <m/>
    <m/>
    <m/>
    <m/>
    <m/>
    <n v="13"/>
    <n v="1319.4"/>
    <n v="17152.2"/>
    <s v="Glamore 100gr-PC"/>
    <x v="56"/>
  </r>
  <r>
    <s v="Glamore 50gr"/>
    <n v="18"/>
    <n v="430.22"/>
    <n v="7743.96"/>
    <m/>
    <m/>
    <m/>
    <m/>
    <m/>
    <m/>
    <n v="18"/>
    <n v="430.22"/>
    <n v="7743.96"/>
    <s v="Glamore 50gr-PC"/>
    <x v="57"/>
  </r>
  <r>
    <s v="Infinito 500ml"/>
    <m/>
    <m/>
    <m/>
    <n v="40"/>
    <n v="808"/>
    <n v="32320"/>
    <n v="60"/>
    <n v="830.87"/>
    <n v="49851.9"/>
    <n v="-20"/>
    <m/>
    <m/>
    <s v="Infinito 500ml-nos"/>
    <x v="58"/>
  </r>
  <r>
    <s v="Jump 100gr"/>
    <m/>
    <m/>
    <n v="32640.26"/>
    <m/>
    <m/>
    <m/>
    <n v="140"/>
    <n v="1629.04"/>
    <n v="228066"/>
    <n v="-140"/>
    <n v="233.14"/>
    <n v="32640.26"/>
    <s v="Jump 100gr-PC"/>
    <x v="59"/>
  </r>
  <r>
    <s v="Jump 20g"/>
    <m/>
    <m/>
    <m/>
    <m/>
    <m/>
    <m/>
    <n v="100"/>
    <n v="380"/>
    <n v="38000"/>
    <n v="-100"/>
    <m/>
    <m/>
    <s v="Jump 20g-PC"/>
    <x v="60"/>
  </r>
  <r>
    <s v="Jump 40gr"/>
    <n v="45"/>
    <n v="950.03"/>
    <n v="42751.45"/>
    <m/>
    <m/>
    <m/>
    <n v="390"/>
    <n v="750"/>
    <n v="292500"/>
    <n v="-345"/>
    <n v="292.23"/>
    <n v="-100820.3"/>
    <s v="Jump 40gr-PC"/>
    <x v="61"/>
  </r>
  <r>
    <s v="Larvin 100gr"/>
    <m/>
    <m/>
    <n v="5070.2"/>
    <n v="40"/>
    <n v="258.5"/>
    <n v="10340"/>
    <n v="160"/>
    <n v="334.81"/>
    <n v="53570"/>
    <n v="-120"/>
    <n v="43.92"/>
    <n v="-5269.8"/>
    <s v="Larvin 100gr-PC"/>
    <x v="62"/>
  </r>
  <r>
    <s v="Larvin 1kg"/>
    <m/>
    <m/>
    <m/>
    <m/>
    <m/>
    <m/>
    <n v="20"/>
    <n v="2351.88"/>
    <n v="47037.599999999999"/>
    <n v="-20"/>
    <m/>
    <m/>
    <s v="Larvin 1kg-PC"/>
    <x v="63"/>
  </r>
  <r>
    <s v="Larvin 250gr"/>
    <n v="25"/>
    <n v="598.89"/>
    <n v="14972.3"/>
    <n v="40"/>
    <n v="603.58000000000004"/>
    <n v="24143.200000000001"/>
    <n v="225"/>
    <n v="636.14"/>
    <n v="143131.79999999999"/>
    <n v="-160"/>
    <n v="0.73"/>
    <n v="-117.2"/>
    <s v="Larvin 250gr-PC"/>
    <x v="64"/>
  </r>
  <r>
    <s v="Larvin 500gr"/>
    <m/>
    <m/>
    <m/>
    <n v="10"/>
    <n v="1187.22"/>
    <n v="11872.2"/>
    <n v="10"/>
    <n v="1263"/>
    <n v="12630"/>
    <m/>
    <m/>
    <m/>
    <s v="Larvin 500gr-PC"/>
    <x v="65"/>
  </r>
  <r>
    <s v="Laudis 115ml"/>
    <n v="31"/>
    <n v="1109.73"/>
    <n v="34401.519999999997"/>
    <n v="24"/>
    <n v="1214.02"/>
    <n v="29136.48"/>
    <n v="512"/>
    <n v="1283.99"/>
    <n v="657403.52"/>
    <n v="-457"/>
    <n v="137.24"/>
    <n v="-62720.08"/>
    <s v="Laudis 115ml-nos"/>
    <x v="66"/>
  </r>
  <r>
    <s v="Laudis 230ml"/>
    <m/>
    <m/>
    <m/>
    <m/>
    <m/>
    <m/>
    <m/>
    <m/>
    <m/>
    <m/>
    <m/>
    <m/>
    <s v="Laudis 230ml-nos"/>
    <x v="67"/>
  </r>
  <r>
    <s v="Lesenta 100gr"/>
    <m/>
    <m/>
    <m/>
    <m/>
    <m/>
    <m/>
    <m/>
    <m/>
    <m/>
    <m/>
    <m/>
    <m/>
    <s v="Lesenta 100gr-PC"/>
    <x v="68"/>
  </r>
  <r>
    <s v="Lesenta 250gr"/>
    <m/>
    <m/>
    <m/>
    <m/>
    <m/>
    <m/>
    <m/>
    <m/>
    <m/>
    <m/>
    <m/>
    <m/>
    <s v="Lesenta 250gr-PC"/>
    <x v="69"/>
  </r>
  <r>
    <s v="Lesenta 40gr"/>
    <m/>
    <m/>
    <m/>
    <m/>
    <m/>
    <m/>
    <m/>
    <m/>
    <m/>
    <m/>
    <m/>
    <m/>
    <s v="Lesenta 40gr-PC"/>
    <x v="70"/>
  </r>
  <r>
    <s v="Luna Experience 100ml"/>
    <m/>
    <m/>
    <n v="-143.76"/>
    <m/>
    <m/>
    <m/>
    <n v="80"/>
    <n v="492"/>
    <n v="39360"/>
    <n v="-80"/>
    <n v="1.8"/>
    <n v="-143.76"/>
    <s v="Luna Experience 100ml-nos"/>
    <x v="71"/>
  </r>
  <r>
    <s v="Luna Experience 1lt"/>
    <m/>
    <m/>
    <n v="20249.400000000001"/>
    <n v="10"/>
    <n v="4315.47"/>
    <n v="43154.7"/>
    <n v="42"/>
    <n v="4596"/>
    <n v="193032"/>
    <n v="-32"/>
    <n v="632.79"/>
    <n v="20249.400000000001"/>
    <s v="Luna Experience 1lt-nos"/>
    <x v="72"/>
  </r>
  <r>
    <s v="Luna Experience 250ml"/>
    <n v="30"/>
    <n v="5706.17"/>
    <n v="171185.24"/>
    <m/>
    <m/>
    <m/>
    <n v="635"/>
    <n v="1186.6300000000001"/>
    <n v="753508"/>
    <n v="-605"/>
    <n v="216.12"/>
    <n v="130752.92"/>
    <s v="Luna Experience 250ml-nos"/>
    <x v="73"/>
  </r>
  <r>
    <s v="Melody Due 500gr"/>
    <m/>
    <m/>
    <m/>
    <m/>
    <m/>
    <m/>
    <m/>
    <m/>
    <m/>
    <m/>
    <m/>
    <m/>
    <s v="Melody Due 500gr-PC"/>
    <x v="74"/>
  </r>
  <r>
    <s v="Melody Duo 400gr"/>
    <m/>
    <m/>
    <m/>
    <n v="10"/>
    <n v="664.79"/>
    <n v="6647.85"/>
    <n v="15"/>
    <n v="711"/>
    <n v="10665"/>
    <n v="-5"/>
    <m/>
    <m/>
    <s v="Melody Duo 400gr-PC"/>
    <x v="75"/>
  </r>
  <r>
    <s v="Melody Duo 800gr"/>
    <m/>
    <m/>
    <m/>
    <n v="10"/>
    <n v="1280.02"/>
    <n v="12800.15"/>
    <n v="30"/>
    <n v="912.67"/>
    <n v="27380"/>
    <n v="-20"/>
    <m/>
    <m/>
    <s v="Melody Duo 800gr-PC"/>
    <x v="76"/>
  </r>
  <r>
    <s v="Moncern 100ml"/>
    <m/>
    <m/>
    <m/>
    <m/>
    <m/>
    <m/>
    <m/>
    <m/>
    <m/>
    <m/>
    <m/>
    <m/>
    <s v="Moncern 100ml-PC"/>
    <x v="77"/>
  </r>
  <r>
    <s v="Moncern 1lt"/>
    <m/>
    <m/>
    <m/>
    <m/>
    <m/>
    <m/>
    <m/>
    <m/>
    <m/>
    <m/>
    <m/>
    <m/>
    <s v="Moncern 1lt-PC"/>
    <x v="78"/>
  </r>
  <r>
    <s v="Moncern 250ml"/>
    <m/>
    <m/>
    <m/>
    <m/>
    <m/>
    <m/>
    <m/>
    <m/>
    <m/>
    <m/>
    <m/>
    <m/>
    <s v="Moncern 250ml-PC"/>
    <x v="79"/>
  </r>
  <r>
    <s v="Moncern 500ml"/>
    <m/>
    <m/>
    <m/>
    <m/>
    <m/>
    <m/>
    <m/>
    <m/>
    <m/>
    <m/>
    <m/>
    <m/>
    <s v="Moncern 500ml-nos"/>
    <x v="80"/>
  </r>
  <r>
    <s v="Movento Energy 1lt"/>
    <n v="10"/>
    <n v="2107.98"/>
    <n v="21079.8"/>
    <m/>
    <m/>
    <m/>
    <m/>
    <m/>
    <m/>
    <n v="10"/>
    <n v="2107.98"/>
    <n v="21079.8"/>
    <s v="Movento Energy 1lt-nos"/>
    <x v="81"/>
  </r>
  <r>
    <s v="Movento Energy 250ml"/>
    <m/>
    <m/>
    <n v="36329.15"/>
    <n v="80"/>
    <n v="606.66999999999996"/>
    <n v="48533.599999999999"/>
    <n v="100"/>
    <n v="646"/>
    <n v="64600"/>
    <n v="-20"/>
    <n v="4243.1400000000003"/>
    <n v="84862.75"/>
    <s v="Movento Energy 250ml-nos"/>
    <x v="82"/>
  </r>
  <r>
    <s v="Movento O.D 250ml"/>
    <m/>
    <m/>
    <m/>
    <m/>
    <m/>
    <m/>
    <m/>
    <m/>
    <m/>
    <m/>
    <m/>
    <m/>
    <s v="Movento O.D 250ml-PC"/>
    <x v="83"/>
  </r>
  <r>
    <s v="Nativo 100gr"/>
    <n v="30"/>
    <n v="635.29"/>
    <n v="19058.7"/>
    <n v="250"/>
    <n v="635.29"/>
    <n v="158822.5"/>
    <n v="986"/>
    <n v="679.75"/>
    <n v="670230"/>
    <n v="-706"/>
    <n v="44.99"/>
    <n v="-31764.5"/>
    <s v="Nativo 100gr-PC"/>
    <x v="84"/>
  </r>
  <r>
    <s v="Nativo 1kg"/>
    <m/>
    <m/>
    <m/>
    <n v="40"/>
    <n v="5673.17"/>
    <n v="226926.8"/>
    <n v="196"/>
    <n v="6068.51"/>
    <n v="1189428.8999999999"/>
    <n v="-156"/>
    <n v="2218.35"/>
    <n v="-346063.37"/>
    <s v="Nativo 1kg-nos"/>
    <x v="85"/>
  </r>
  <r>
    <s v="Nativo 250gr"/>
    <n v="83"/>
    <n v="1620.27"/>
    <n v="134482.79"/>
    <n v="400"/>
    <n v="1487.73"/>
    <n v="595092"/>
    <n v="867"/>
    <n v="1584.23"/>
    <n v="1373524"/>
    <n v="-384"/>
    <n v="86.76"/>
    <n v="33317.15"/>
    <s v="Nativo 250gr-PC"/>
    <x v="86"/>
  </r>
  <r>
    <s v="Nativo 500gr"/>
    <n v="20"/>
    <n v="2806.7"/>
    <n v="56133.94"/>
    <n v="360"/>
    <n v="2888.6"/>
    <n v="1039896"/>
    <n v="375"/>
    <n v="3063.7"/>
    <n v="1148886"/>
    <n v="5"/>
    <n v="17003.990000000002"/>
    <n v="85019.94"/>
    <s v="Nativo 500gr-nos"/>
    <x v="87"/>
  </r>
  <r>
    <s v="Oberon 100ml"/>
    <m/>
    <m/>
    <m/>
    <m/>
    <m/>
    <m/>
    <n v="75"/>
    <n v="427"/>
    <n v="32025"/>
    <n v="-75"/>
    <m/>
    <m/>
    <s v="Oberon 100ml-nos"/>
    <x v="88"/>
  </r>
  <r>
    <s v="Oberon 200ml"/>
    <n v="30"/>
    <n v="788.46"/>
    <n v="23653.8"/>
    <m/>
    <m/>
    <m/>
    <n v="670"/>
    <n v="839.56"/>
    <n v="562506"/>
    <n v="-640"/>
    <m/>
    <m/>
    <s v="Oberon 200ml-nos"/>
    <x v="89"/>
  </r>
  <r>
    <s v="Oberon 500ml"/>
    <n v="5"/>
    <n v="1827.84"/>
    <n v="9139.2000000000007"/>
    <m/>
    <m/>
    <m/>
    <n v="200"/>
    <n v="1948"/>
    <n v="389600"/>
    <n v="-195"/>
    <m/>
    <m/>
    <s v="Oberon 500ml-nos"/>
    <x v="90"/>
  </r>
  <r>
    <s v="Planofix 100ml"/>
    <n v="100"/>
    <n v="164.45"/>
    <n v="16445"/>
    <n v="200"/>
    <n v="66.849999999999994"/>
    <n v="13369"/>
    <n v="715"/>
    <n v="69.489999999999995"/>
    <n v="49682.25"/>
    <n v="-415"/>
    <n v="2.85"/>
    <n v="1184.5"/>
    <s v="Planofix 100ml-nos"/>
    <x v="91"/>
  </r>
  <r>
    <s v="Planofix 1lt"/>
    <m/>
    <m/>
    <m/>
    <m/>
    <m/>
    <m/>
    <m/>
    <m/>
    <m/>
    <m/>
    <m/>
    <m/>
    <s v="Planofix 1lt-PC"/>
    <x v="92"/>
  </r>
  <r>
    <s v="Planofix 250ml"/>
    <n v="80"/>
    <n v="159"/>
    <n v="12720"/>
    <m/>
    <m/>
    <m/>
    <n v="170"/>
    <n v="165.4"/>
    <n v="28118.400000000001"/>
    <n v="-90"/>
    <n v="106"/>
    <n v="9540"/>
    <s v="Planofix 250ml-nos"/>
    <x v="93"/>
  </r>
  <r>
    <s v="Planofix 500ml"/>
    <m/>
    <m/>
    <m/>
    <m/>
    <m/>
    <m/>
    <m/>
    <m/>
    <m/>
    <m/>
    <m/>
    <m/>
    <s v="Planofix 500ml-nos"/>
    <x v="93"/>
  </r>
  <r>
    <s v="Profiler 1kg"/>
    <m/>
    <m/>
    <m/>
    <n v="10"/>
    <n v="2138.0700000000002"/>
    <n v="21380.7"/>
    <n v="10"/>
    <n v="2299"/>
    <n v="22990"/>
    <m/>
    <m/>
    <m/>
    <s v="Profiler 1kg-PC"/>
    <x v="94"/>
  </r>
  <r>
    <s v="Profiler 250gr"/>
    <m/>
    <m/>
    <m/>
    <n v="20"/>
    <n v="571.95000000000005"/>
    <n v="11439"/>
    <n v="60"/>
    <n v="615"/>
    <n v="36900"/>
    <n v="-40"/>
    <m/>
    <m/>
    <s v="Profiler 250gr-PC"/>
    <x v="95"/>
  </r>
  <r>
    <s v="Raft 1lt"/>
    <m/>
    <m/>
    <m/>
    <m/>
    <m/>
    <m/>
    <m/>
    <m/>
    <m/>
    <m/>
    <m/>
    <m/>
    <s v="Raft 1lt-PC"/>
    <x v="96"/>
  </r>
  <r>
    <s v="Raft 250ml"/>
    <m/>
    <m/>
    <m/>
    <m/>
    <m/>
    <m/>
    <m/>
    <m/>
    <m/>
    <m/>
    <m/>
    <m/>
    <s v="Raft 250ml-nos"/>
    <x v="97"/>
  </r>
  <r>
    <s v="Raft 500ml"/>
    <m/>
    <m/>
    <m/>
    <m/>
    <m/>
    <m/>
    <m/>
    <m/>
    <m/>
    <m/>
    <m/>
    <m/>
    <s v="Raft 500ml-PC"/>
    <x v="98"/>
  </r>
  <r>
    <s v="Raxil 100gr"/>
    <m/>
    <m/>
    <m/>
    <m/>
    <m/>
    <m/>
    <m/>
    <m/>
    <m/>
    <m/>
    <m/>
    <m/>
    <s v="Raxil 100gr-PC"/>
    <x v="99"/>
  </r>
  <r>
    <s v="Raxil 40gr"/>
    <m/>
    <m/>
    <m/>
    <m/>
    <m/>
    <m/>
    <m/>
    <m/>
    <m/>
    <m/>
    <m/>
    <m/>
    <s v="Raxil 40gr-PC"/>
    <x v="100"/>
  </r>
  <r>
    <s v="Raxil Easy 100ml"/>
    <m/>
    <m/>
    <m/>
    <m/>
    <m/>
    <m/>
    <m/>
    <m/>
    <m/>
    <m/>
    <m/>
    <m/>
    <s v="Raxil Easy 100ml-nos"/>
    <x v="101"/>
  </r>
  <r>
    <s v="Raxil Easy 250ml"/>
    <m/>
    <m/>
    <m/>
    <m/>
    <m/>
    <m/>
    <m/>
    <m/>
    <m/>
    <m/>
    <m/>
    <m/>
    <s v="Raxil Easy 250ml-nos"/>
    <x v="102"/>
  </r>
  <r>
    <s v="Raxil Easy 50ml"/>
    <m/>
    <m/>
    <m/>
    <m/>
    <m/>
    <m/>
    <m/>
    <m/>
    <m/>
    <m/>
    <m/>
    <m/>
    <s v="Raxil Easy 50ml-nos"/>
    <x v="103"/>
  </r>
  <r>
    <s v="Regent Gold 100ml"/>
    <n v="40"/>
    <n v="974.29"/>
    <n v="38971.5"/>
    <n v="10"/>
    <n v="392.46"/>
    <n v="3924.6"/>
    <n v="215"/>
    <n v="422"/>
    <n v="90730"/>
    <n v="-165"/>
    <n v="130.86000000000001"/>
    <n v="-21591.95"/>
    <s v="Regent Gold 100ml-PC"/>
    <x v="104"/>
  </r>
  <r>
    <s v="Regent Gold 250ml"/>
    <n v="30"/>
    <n v="974.3"/>
    <n v="29229"/>
    <m/>
    <m/>
    <m/>
    <n v="80"/>
    <n v="1025.5999999999999"/>
    <n v="82047.899999999994"/>
    <n v="-50"/>
    <n v="974.3"/>
    <n v="-48715"/>
    <s v="Regent Gold 250ml-nos"/>
    <x v="105"/>
  </r>
  <r>
    <s v="Regent Gr 1kg"/>
    <n v="100"/>
    <n v="248.46"/>
    <n v="24846"/>
    <m/>
    <m/>
    <m/>
    <n v="500"/>
    <n v="87.26"/>
    <n v="43627.8"/>
    <n v="-400"/>
    <n v="37.270000000000003"/>
    <n v="14907.6"/>
    <s v="Regent Gr 1kg-nos"/>
    <x v="106"/>
  </r>
  <r>
    <s v="Regent Gr 5kg"/>
    <n v="32"/>
    <n v="640.88"/>
    <n v="20508.080000000002"/>
    <n v="200"/>
    <n v="396.52"/>
    <n v="79304.600000000006"/>
    <n v="452"/>
    <n v="418.47"/>
    <n v="189148.68"/>
    <n v="-220"/>
    <n v="42.78"/>
    <n v="9411.7999999999993"/>
    <s v="Regent Gr 5kg-nos"/>
    <x v="107"/>
  </r>
  <r>
    <s v="Regent Sc 100ml"/>
    <m/>
    <m/>
    <m/>
    <m/>
    <m/>
    <m/>
    <m/>
    <m/>
    <m/>
    <m/>
    <m/>
    <m/>
    <s v="Regent Sc 100ml-nos"/>
    <x v="108"/>
  </r>
  <r>
    <s v="Regent Sc 1lt"/>
    <n v="20"/>
    <n v="1483.4"/>
    <n v="29668"/>
    <m/>
    <m/>
    <m/>
    <n v="370"/>
    <n v="1081.71"/>
    <n v="400233.4"/>
    <n v="-350"/>
    <n v="26.42"/>
    <n v="9248"/>
    <s v="Regent Sc 1lt-nos"/>
    <x v="109"/>
  </r>
  <r>
    <s v="Regent Sc 250ml"/>
    <n v="105"/>
    <n v="270.7"/>
    <n v="28423.64"/>
    <m/>
    <m/>
    <m/>
    <n v="800"/>
    <n v="297.45"/>
    <n v="237956.4"/>
    <n v="-695"/>
    <n v="1.9"/>
    <n v="1323.64"/>
    <s v="Regent Sc 250ml-nos"/>
    <x v="110"/>
  </r>
  <r>
    <s v="Regent Sc 500ml"/>
    <n v="59"/>
    <n v="836.87"/>
    <n v="49375.47"/>
    <m/>
    <m/>
    <m/>
    <n v="680"/>
    <n v="560.59"/>
    <n v="381200"/>
    <n v="-621"/>
    <n v="45.52"/>
    <n v="28265.34"/>
    <s v="Regent Sc 500ml-nos"/>
    <x v="111"/>
  </r>
  <r>
    <s v="Regent Ultra 10kg"/>
    <m/>
    <m/>
    <m/>
    <m/>
    <m/>
    <m/>
    <m/>
    <m/>
    <m/>
    <m/>
    <m/>
    <m/>
    <s v="Regent Ultra 10kg-PC"/>
    <x v="112"/>
  </r>
  <r>
    <s v="Regent Ultra 1Kg"/>
    <n v="80"/>
    <n v="165.64"/>
    <n v="13251.2"/>
    <m/>
    <m/>
    <m/>
    <m/>
    <m/>
    <m/>
    <n v="80"/>
    <n v="165.64"/>
    <n v="13251.2"/>
    <s v="Regent Ultra 1Kg-nos"/>
    <x v="113"/>
  </r>
  <r>
    <s v="Regent Ultra 4kg"/>
    <n v="60"/>
    <n v="643.07000000000005"/>
    <n v="38584.199999999997"/>
    <n v="1250"/>
    <n v="642"/>
    <n v="802500"/>
    <n v="2605"/>
    <n v="554.22"/>
    <n v="1443735"/>
    <n v="-1295"/>
    <n v="148.68"/>
    <n v="-192535.8"/>
    <s v="Regent Ultra 4kg-nos"/>
    <x v="114"/>
  </r>
  <r>
    <s v="Sectin 100gr"/>
    <m/>
    <m/>
    <m/>
    <m/>
    <m/>
    <m/>
    <m/>
    <m/>
    <m/>
    <m/>
    <m/>
    <m/>
    <s v="Sectin 100gr-nos"/>
    <x v="115"/>
  </r>
  <r>
    <s v="Sectin 1kg"/>
    <m/>
    <m/>
    <m/>
    <m/>
    <m/>
    <m/>
    <m/>
    <m/>
    <m/>
    <m/>
    <m/>
    <m/>
    <s v="Sectin 1kg-nos"/>
    <x v="116"/>
  </r>
  <r>
    <s v="Sectin 600gr"/>
    <n v="40"/>
    <n v="1454.13"/>
    <n v="58165.2"/>
    <m/>
    <m/>
    <m/>
    <n v="40"/>
    <n v="1448.32"/>
    <n v="57932.6"/>
    <m/>
    <m/>
    <m/>
    <s v="Sectin 600gr-PC"/>
    <x v="117"/>
  </r>
  <r>
    <s v="Sencor 100gr"/>
    <n v="160"/>
    <n v="408.29"/>
    <n v="65326.8"/>
    <n v="120"/>
    <n v="231"/>
    <n v="27720"/>
    <n v="1850"/>
    <n v="244.87"/>
    <n v="453009"/>
    <n v="-1570"/>
    <n v="97.11"/>
    <n v="-152460"/>
    <s v="Sencor 100gr-PC"/>
    <x v="118"/>
  </r>
  <r>
    <s v="Sencor 500gr"/>
    <m/>
    <m/>
    <m/>
    <m/>
    <m/>
    <m/>
    <m/>
    <m/>
    <m/>
    <m/>
    <m/>
    <m/>
    <s v="Sencor 500gr-PC"/>
    <x v="119"/>
  </r>
  <r>
    <s v="Simbola 100gr"/>
    <m/>
    <m/>
    <m/>
    <m/>
    <m/>
    <m/>
    <m/>
    <m/>
    <m/>
    <m/>
    <m/>
    <m/>
    <s v="Simbola 100gr-PC"/>
    <x v="120"/>
  </r>
  <r>
    <s v="Simbola 250gr"/>
    <m/>
    <m/>
    <m/>
    <m/>
    <m/>
    <m/>
    <m/>
    <m/>
    <m/>
    <m/>
    <m/>
    <m/>
    <s v="Simbola 250gr-PC"/>
    <x v="121"/>
  </r>
  <r>
    <s v="Sivanto Prime Sl 200 250ml"/>
    <m/>
    <m/>
    <m/>
    <m/>
    <m/>
    <m/>
    <m/>
    <m/>
    <m/>
    <m/>
    <m/>
    <m/>
    <s v="Sivanto Prime Sl 200 250ml-PC"/>
    <x v="122"/>
  </r>
  <r>
    <s v="Solomon 100ml"/>
    <n v="39"/>
    <n v="226"/>
    <n v="8814"/>
    <m/>
    <m/>
    <m/>
    <n v="29"/>
    <n v="222.11"/>
    <n v="6441.29"/>
    <n v="10"/>
    <n v="226"/>
    <n v="2260"/>
    <s v="Solomon 100ml-nos"/>
    <x v="123"/>
  </r>
  <r>
    <s v="Solomon 1lt"/>
    <m/>
    <m/>
    <m/>
    <m/>
    <m/>
    <m/>
    <m/>
    <m/>
    <m/>
    <m/>
    <m/>
    <m/>
    <s v="Solomon 1lt-nos"/>
    <x v="124"/>
  </r>
  <r>
    <s v="Solomon 250ml"/>
    <n v="40"/>
    <n v="565.19000000000005"/>
    <n v="22607.41"/>
    <m/>
    <m/>
    <m/>
    <n v="140"/>
    <n v="594.61"/>
    <n v="83245.8"/>
    <n v="-100"/>
    <n v="17"/>
    <n v="1699.68"/>
    <s v="Solomon 250ml-nos"/>
    <x v="125"/>
  </r>
  <r>
    <s v="Solomon 500ml"/>
    <m/>
    <m/>
    <m/>
    <m/>
    <m/>
    <m/>
    <n v="20"/>
    <n v="1131"/>
    <n v="22620"/>
    <n v="-20"/>
    <m/>
    <m/>
    <s v="Solomon 500ml-nos"/>
    <x v="126"/>
  </r>
  <r>
    <s v="Spintor 75ml"/>
    <m/>
    <m/>
    <m/>
    <m/>
    <m/>
    <m/>
    <m/>
    <m/>
    <m/>
    <m/>
    <m/>
    <m/>
    <s v="Spintor 75ml-nos"/>
    <x v="127"/>
  </r>
  <r>
    <s v="Topstar 100gr"/>
    <m/>
    <m/>
    <m/>
    <m/>
    <m/>
    <m/>
    <m/>
    <m/>
    <m/>
    <m/>
    <m/>
    <m/>
    <s v="Topstar 100gr-PC"/>
    <x v="128"/>
  </r>
  <r>
    <s v="Topstar 35gr"/>
    <m/>
    <m/>
    <m/>
    <m/>
    <m/>
    <m/>
    <m/>
    <m/>
    <m/>
    <m/>
    <m/>
    <m/>
    <s v="Topstar 35gr-PC"/>
    <x v="129"/>
  </r>
  <r>
    <s v="Velum Prime 250ml"/>
    <n v="15"/>
    <n v="1351.5"/>
    <n v="20272.5"/>
    <m/>
    <m/>
    <m/>
    <n v="15"/>
    <n v="1502.12"/>
    <n v="22531.8"/>
    <m/>
    <m/>
    <m/>
    <s v="Velum Prime 250ml-PC"/>
    <x v="130"/>
  </r>
  <r>
    <s v="Whip Super 250ml"/>
    <m/>
    <m/>
    <m/>
    <m/>
    <m/>
    <m/>
    <n v="30"/>
    <n v="414.11"/>
    <n v="12423.2"/>
    <n v="-30"/>
    <m/>
    <m/>
    <s v="Whip Super 250ml-PC"/>
    <x v="131"/>
  </r>
  <r>
    <s v="Whip Super 500ml"/>
    <m/>
    <m/>
    <m/>
    <m/>
    <m/>
    <m/>
    <n v="30"/>
    <n v="810.63"/>
    <n v="24319"/>
    <n v="-30"/>
    <m/>
    <m/>
    <s v="Whip Super 500ml-PC"/>
    <x v="132"/>
  </r>
  <r>
    <s v="Berdera 120gr"/>
    <m/>
    <m/>
    <m/>
    <n v="75"/>
    <n v="666"/>
    <n v="49950"/>
    <m/>
    <m/>
    <m/>
    <n v="75"/>
    <n v="666"/>
    <n v="49950"/>
    <s v="Berdera 120gr-PC"/>
    <x v="133"/>
  </r>
  <r>
    <s v="Berdera 500gr"/>
    <m/>
    <m/>
    <m/>
    <n v="16"/>
    <n v="2664"/>
    <n v="42624"/>
    <m/>
    <m/>
    <m/>
    <n v="16"/>
    <n v="2664"/>
    <n v="42624"/>
    <s v="Berdera 500gr-PC"/>
    <x v="13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3FAF55D-58D5-4322-ACF0-EA2E63C15226}" name="PivotTable4" cacheId="1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Q1:U137" firstHeaderRow="0" firstDataRow="1" firstDataCol="1"/>
  <pivotFields count="15"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showAll="0"/>
    <pivotField axis="axisRow" showAll="0">
      <items count="194">
        <item m="1" x="145"/>
        <item x="21"/>
        <item x="52"/>
        <item x="53"/>
        <item x="114"/>
        <item x="0"/>
        <item x="1"/>
        <item x="7"/>
        <item m="1" x="183"/>
        <item x="8"/>
        <item x="9"/>
        <item x="10"/>
        <item x="11"/>
        <item x="12"/>
        <item x="13"/>
        <item x="17"/>
        <item x="18"/>
        <item x="19"/>
        <item x="20"/>
        <item m="1" x="182"/>
        <item x="23"/>
        <item x="24"/>
        <item x="25"/>
        <item x="26"/>
        <item x="28"/>
        <item x="29"/>
        <item m="1" x="180"/>
        <item x="32"/>
        <item x="33"/>
        <item x="36"/>
        <item x="34"/>
        <item x="35"/>
        <item m="1" x="135"/>
        <item x="41"/>
        <item x="40"/>
        <item x="42"/>
        <item x="43"/>
        <item x="44"/>
        <item x="51"/>
        <item x="49"/>
        <item m="1" x="177"/>
        <item m="1" x="150"/>
        <item x="55"/>
        <item m="1" x="192"/>
        <item m="1" x="173"/>
        <item m="1" x="171"/>
        <item x="58"/>
        <item m="1" x="163"/>
        <item x="61"/>
        <item x="62"/>
        <item x="63"/>
        <item x="64"/>
        <item x="65"/>
        <item x="66"/>
        <item x="67"/>
        <item m="1" x="185"/>
        <item m="1" x="137"/>
        <item x="73"/>
        <item x="75"/>
        <item m="1" x="170"/>
        <item x="78"/>
        <item x="79"/>
        <item x="80"/>
        <item x="81"/>
        <item x="86"/>
        <item x="84"/>
        <item m="1" x="148"/>
        <item x="88"/>
        <item x="89"/>
        <item x="90"/>
        <item x="91"/>
        <item x="94"/>
        <item x="95"/>
        <item x="99"/>
        <item x="100"/>
        <item m="1" x="172"/>
        <item x="108"/>
        <item x="110"/>
        <item m="1" x="159"/>
        <item x="111"/>
        <item x="107"/>
        <item x="109"/>
        <item m="1" x="167"/>
        <item m="1" x="142"/>
        <item x="115"/>
        <item x="116"/>
        <item x="117"/>
        <item x="118"/>
        <item x="119"/>
        <item m="1" x="141"/>
        <item m="1" x="158"/>
        <item m="1" x="178"/>
        <item x="122"/>
        <item x="123"/>
        <item x="124"/>
        <item x="125"/>
        <item x="126"/>
        <item x="127"/>
        <item m="1" x="153"/>
        <item m="1" x="149"/>
        <item m="1" x="184"/>
        <item x="131"/>
        <item m="1" x="187"/>
        <item x="76"/>
        <item m="1" x="169"/>
        <item m="1" x="168"/>
        <item x="2"/>
        <item x="4"/>
        <item x="3"/>
        <item m="1" x="144"/>
        <item x="14"/>
        <item x="16"/>
        <item x="15"/>
        <item m="1" x="186"/>
        <item m="1" x="189"/>
        <item x="6"/>
        <item m="1" x="139"/>
        <item x="22"/>
        <item x="27"/>
        <item m="1" x="179"/>
        <item x="30"/>
        <item x="31"/>
        <item m="1" x="191"/>
        <item m="1" x="136"/>
        <item x="38"/>
        <item x="39"/>
        <item x="37"/>
        <item m="1" x="140"/>
        <item m="1" x="151"/>
        <item m="1" x="152"/>
        <item m="1" x="154"/>
        <item m="1" x="155"/>
        <item m="1" x="165"/>
        <item x="45"/>
        <item x="47"/>
        <item x="46"/>
        <item x="50"/>
        <item x="48"/>
        <item m="1" x="138"/>
        <item x="56"/>
        <item x="57"/>
        <item m="1" x="157"/>
        <item x="59"/>
        <item x="70"/>
        <item x="69"/>
        <item x="68"/>
        <item x="72"/>
        <item x="71"/>
        <item m="1" x="164"/>
        <item x="77"/>
        <item x="82"/>
        <item m="1" x="181"/>
        <item x="83"/>
        <item m="1" x="190"/>
        <item m="1" x="174"/>
        <item m="1" x="143"/>
        <item x="85"/>
        <item m="1" x="175"/>
        <item x="87"/>
        <item m="1" x="161"/>
        <item m="1" x="160"/>
        <item x="92"/>
        <item m="1" x="156"/>
        <item x="93"/>
        <item m="1" x="188"/>
        <item x="103"/>
        <item x="101"/>
        <item m="1" x="162"/>
        <item x="105"/>
        <item x="104"/>
        <item x="106"/>
        <item x="113"/>
        <item x="120"/>
        <item m="1" x="176"/>
        <item x="129"/>
        <item x="128"/>
        <item m="1" x="146"/>
        <item x="130"/>
        <item m="1" x="147"/>
        <item m="1" x="166"/>
        <item x="132"/>
        <item x="5"/>
        <item x="54"/>
        <item x="60"/>
        <item x="74"/>
        <item x="96"/>
        <item x="97"/>
        <item x="98"/>
        <item x="102"/>
        <item x="112"/>
        <item x="121"/>
        <item x="133"/>
        <item x="134"/>
        <item t="default"/>
      </items>
    </pivotField>
  </pivotFields>
  <rowFields count="1">
    <field x="14"/>
  </rowFields>
  <rowItems count="136">
    <i>
      <x v="1"/>
    </i>
    <i>
      <x v="2"/>
    </i>
    <i>
      <x v="3"/>
    </i>
    <i>
      <x v="4"/>
    </i>
    <i>
      <x v="5"/>
    </i>
    <i>
      <x v="6"/>
    </i>
    <i>
      <x v="7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20"/>
    </i>
    <i>
      <x v="21"/>
    </i>
    <i>
      <x v="22"/>
    </i>
    <i>
      <x v="23"/>
    </i>
    <i>
      <x v="24"/>
    </i>
    <i>
      <x v="25"/>
    </i>
    <i>
      <x v="27"/>
    </i>
    <i>
      <x v="28"/>
    </i>
    <i>
      <x v="29"/>
    </i>
    <i>
      <x v="30"/>
    </i>
    <i>
      <x v="31"/>
    </i>
    <i>
      <x v="33"/>
    </i>
    <i>
      <x v="34"/>
    </i>
    <i>
      <x v="35"/>
    </i>
    <i>
      <x v="36"/>
    </i>
    <i>
      <x v="37"/>
    </i>
    <i>
      <x v="38"/>
    </i>
    <i>
      <x v="39"/>
    </i>
    <i>
      <x v="42"/>
    </i>
    <i>
      <x v="46"/>
    </i>
    <i>
      <x v="48"/>
    </i>
    <i>
      <x v="49"/>
    </i>
    <i>
      <x v="50"/>
    </i>
    <i>
      <x v="51"/>
    </i>
    <i>
      <x v="52"/>
    </i>
    <i>
      <x v="53"/>
    </i>
    <i>
      <x v="54"/>
    </i>
    <i>
      <x v="57"/>
    </i>
    <i>
      <x v="58"/>
    </i>
    <i>
      <x v="60"/>
    </i>
    <i>
      <x v="61"/>
    </i>
    <i>
      <x v="62"/>
    </i>
    <i>
      <x v="63"/>
    </i>
    <i>
      <x v="64"/>
    </i>
    <i>
      <x v="65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6"/>
    </i>
    <i>
      <x v="77"/>
    </i>
    <i>
      <x v="79"/>
    </i>
    <i>
      <x v="80"/>
    </i>
    <i>
      <x v="81"/>
    </i>
    <i>
      <x v="84"/>
    </i>
    <i>
      <x v="85"/>
    </i>
    <i>
      <x v="86"/>
    </i>
    <i>
      <x v="87"/>
    </i>
    <i>
      <x v="88"/>
    </i>
    <i>
      <x v="92"/>
    </i>
    <i>
      <x v="93"/>
    </i>
    <i>
      <x v="94"/>
    </i>
    <i>
      <x v="95"/>
    </i>
    <i>
      <x v="96"/>
    </i>
    <i>
      <x v="97"/>
    </i>
    <i>
      <x v="101"/>
    </i>
    <i>
      <x v="103"/>
    </i>
    <i>
      <x v="106"/>
    </i>
    <i>
      <x v="107"/>
    </i>
    <i>
      <x v="108"/>
    </i>
    <i>
      <x v="110"/>
    </i>
    <i>
      <x v="111"/>
    </i>
    <i>
      <x v="112"/>
    </i>
    <i>
      <x v="115"/>
    </i>
    <i>
      <x v="117"/>
    </i>
    <i>
      <x v="118"/>
    </i>
    <i>
      <x v="120"/>
    </i>
    <i>
      <x v="121"/>
    </i>
    <i>
      <x v="124"/>
    </i>
    <i>
      <x v="125"/>
    </i>
    <i>
      <x v="126"/>
    </i>
    <i>
      <x v="133"/>
    </i>
    <i>
      <x v="134"/>
    </i>
    <i>
      <x v="135"/>
    </i>
    <i>
      <x v="136"/>
    </i>
    <i>
      <x v="137"/>
    </i>
    <i>
      <x v="139"/>
    </i>
    <i>
      <x v="140"/>
    </i>
    <i>
      <x v="142"/>
    </i>
    <i>
      <x v="143"/>
    </i>
    <i>
      <x v="144"/>
    </i>
    <i>
      <x v="145"/>
    </i>
    <i>
      <x v="146"/>
    </i>
    <i>
      <x v="147"/>
    </i>
    <i>
      <x v="149"/>
    </i>
    <i>
      <x v="150"/>
    </i>
    <i>
      <x v="152"/>
    </i>
    <i>
      <x v="156"/>
    </i>
    <i>
      <x v="158"/>
    </i>
    <i>
      <x v="161"/>
    </i>
    <i>
      <x v="163"/>
    </i>
    <i>
      <x v="165"/>
    </i>
    <i>
      <x v="166"/>
    </i>
    <i>
      <x v="168"/>
    </i>
    <i>
      <x v="169"/>
    </i>
    <i>
      <x v="170"/>
    </i>
    <i>
      <x v="171"/>
    </i>
    <i>
      <x v="172"/>
    </i>
    <i>
      <x v="174"/>
    </i>
    <i>
      <x v="175"/>
    </i>
    <i>
      <x v="177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 Quantity" fld="1" baseField="0" baseItem="0"/>
    <dataField name="Sum of Inwards Quantity" fld="4" baseField="0" baseItem="0"/>
    <dataField name="Sum of Outwards Quantity" fld="7" baseField="0" baseItem="0"/>
    <dataField name="Sum of Closing Balance Quantity" fld="10" baseField="0" baseItem="0"/>
  </dataFields>
  <formats count="8">
    <format dxfId="45">
      <pivotArea type="all" dataOnly="0" outline="0" fieldPosition="0"/>
    </format>
    <format dxfId="44">
      <pivotArea outline="0" collapsedLevelsAreSubtotals="1" fieldPosition="0"/>
    </format>
    <format dxfId="43">
      <pivotArea field="14" type="button" dataOnly="0" labelOnly="1" outline="0" axis="axisRow" fieldPosition="0"/>
    </format>
    <format dxfId="42">
      <pivotArea dataOnly="0" labelOnly="1" grandRow="1" outline="0" fieldPosition="0"/>
    </format>
    <format dxfId="41">
      <pivotArea type="all" dataOnly="0" outline="0" fieldPosition="0"/>
    </format>
    <format dxfId="40">
      <pivotArea outline="0" collapsedLevelsAreSubtotals="1" fieldPosition="0"/>
    </format>
    <format dxfId="39">
      <pivotArea field="14" type="button" dataOnly="0" labelOnly="1" outline="0" axis="axisRow" fieldPosition="0"/>
    </format>
    <format dxfId="38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6"/>
  <sheetViews>
    <sheetView workbookViewId="0">
      <selection sqref="A1:C1"/>
    </sheetView>
  </sheetViews>
  <sheetFormatPr defaultRowHeight="14.4" x14ac:dyDescent="0.3"/>
  <cols>
    <col min="1" max="1" width="26.44140625" bestFit="1" customWidth="1"/>
    <col min="2" max="2" width="7.33203125" bestFit="1" customWidth="1"/>
    <col min="3" max="3" width="7.77734375" bestFit="1" customWidth="1"/>
    <col min="4" max="4" width="10.109375" bestFit="1" customWidth="1"/>
    <col min="5" max="6" width="7.77734375" bestFit="1" customWidth="1"/>
    <col min="7" max="7" width="10.6640625" bestFit="1" customWidth="1"/>
    <col min="8" max="8" width="11.109375" bestFit="1" customWidth="1"/>
    <col min="9" max="9" width="8.6640625" bestFit="1" customWidth="1"/>
    <col min="10" max="10" width="11.109375" bestFit="1" customWidth="1"/>
    <col min="11" max="11" width="11.6640625" bestFit="1" customWidth="1"/>
    <col min="12" max="12" width="8.6640625" bestFit="1" customWidth="1"/>
    <col min="13" max="13" width="10.21875" bestFit="1" customWidth="1"/>
  </cols>
  <sheetData>
    <row r="1" spans="1:19" ht="15.6" x14ac:dyDescent="0.3">
      <c r="A1" s="68" t="s">
        <v>63</v>
      </c>
      <c r="B1" s="68"/>
      <c r="C1" s="68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9" x14ac:dyDescent="0.3">
      <c r="A2" s="69" t="s">
        <v>64</v>
      </c>
      <c r="B2" s="69"/>
      <c r="C2" s="69"/>
      <c r="D2" s="61"/>
      <c r="E2" s="61"/>
      <c r="F2" s="61"/>
      <c r="G2" s="61"/>
      <c r="H2" s="61"/>
      <c r="I2" s="61"/>
      <c r="J2" s="61"/>
      <c r="K2" s="61"/>
      <c r="L2" s="61"/>
      <c r="M2" s="61"/>
    </row>
    <row r="3" spans="1:19" x14ac:dyDescent="0.3">
      <c r="A3" s="69" t="s">
        <v>65</v>
      </c>
      <c r="B3" s="69"/>
      <c r="C3" s="69"/>
      <c r="D3" s="61"/>
      <c r="E3" s="61"/>
      <c r="F3" s="61"/>
      <c r="G3" s="61"/>
      <c r="H3" s="61"/>
      <c r="I3" s="61"/>
      <c r="J3" s="61"/>
      <c r="K3" s="61"/>
      <c r="L3" s="61"/>
      <c r="M3" s="61"/>
    </row>
    <row r="4" spans="1:19" x14ac:dyDescent="0.3">
      <c r="A4" s="70" t="s">
        <v>66</v>
      </c>
      <c r="B4" s="70"/>
      <c r="C4" s="70"/>
      <c r="D4" s="61"/>
      <c r="E4" s="61"/>
      <c r="F4" s="61"/>
      <c r="G4" s="61"/>
      <c r="H4" s="61"/>
      <c r="I4" s="61"/>
      <c r="J4" s="61"/>
      <c r="K4" s="61"/>
      <c r="L4" s="61"/>
      <c r="M4" s="61"/>
    </row>
    <row r="5" spans="1:19" ht="15.6" x14ac:dyDescent="0.3">
      <c r="A5" s="76" t="s">
        <v>67</v>
      </c>
      <c r="B5" s="76"/>
      <c r="C5" s="76"/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1:19" x14ac:dyDescent="0.3">
      <c r="A6" s="69" t="s">
        <v>45</v>
      </c>
      <c r="B6" s="69"/>
      <c r="C6" s="69"/>
      <c r="D6" s="61"/>
      <c r="E6" s="61"/>
      <c r="F6" s="61"/>
      <c r="G6" s="61"/>
      <c r="H6" s="61"/>
      <c r="I6" s="61"/>
      <c r="J6" s="61"/>
      <c r="K6" s="61"/>
      <c r="L6" s="61"/>
      <c r="M6" s="61"/>
    </row>
    <row r="7" spans="1:19" x14ac:dyDescent="0.3">
      <c r="A7" s="70" t="s">
        <v>68</v>
      </c>
      <c r="B7" s="70"/>
      <c r="C7" s="70"/>
      <c r="D7" s="61"/>
      <c r="E7" s="61"/>
      <c r="F7" s="61"/>
      <c r="G7" s="61"/>
      <c r="H7" s="61"/>
      <c r="I7" s="61"/>
      <c r="J7" s="61"/>
      <c r="K7" s="61"/>
      <c r="L7" s="61"/>
      <c r="M7" s="61"/>
    </row>
    <row r="8" spans="1:19" x14ac:dyDescent="0.3">
      <c r="A8" s="84" t="s">
        <v>46</v>
      </c>
      <c r="B8" s="71" t="s">
        <v>67</v>
      </c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</row>
    <row r="9" spans="1:19" x14ac:dyDescent="0.3">
      <c r="A9" s="85" t="s">
        <v>46</v>
      </c>
      <c r="B9" s="72" t="s">
        <v>69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</row>
    <row r="10" spans="1:19" x14ac:dyDescent="0.3">
      <c r="A10" s="86" t="s">
        <v>47</v>
      </c>
      <c r="B10" s="74" t="s">
        <v>68</v>
      </c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</row>
    <row r="11" spans="1:19" x14ac:dyDescent="0.3">
      <c r="A11" s="86" t="s">
        <v>46</v>
      </c>
      <c r="B11" s="87" t="s">
        <v>70</v>
      </c>
      <c r="C11" s="88"/>
      <c r="D11" s="88"/>
      <c r="E11" s="88"/>
      <c r="F11" s="88"/>
      <c r="G11" s="88"/>
      <c r="H11" s="88"/>
      <c r="I11" s="88"/>
      <c r="J11" s="88"/>
      <c r="K11" s="88"/>
      <c r="L11" s="88"/>
      <c r="M11" s="88"/>
    </row>
    <row r="12" spans="1:19" x14ac:dyDescent="0.3">
      <c r="A12" s="86" t="s">
        <v>46</v>
      </c>
      <c r="B12" s="77" t="s">
        <v>48</v>
      </c>
      <c r="C12" s="78"/>
      <c r="D12" s="89"/>
      <c r="E12" s="77" t="s">
        <v>49</v>
      </c>
      <c r="F12" s="78"/>
      <c r="G12" s="89"/>
      <c r="H12" s="77" t="s">
        <v>50</v>
      </c>
      <c r="I12" s="78"/>
      <c r="J12" s="89"/>
      <c r="K12" s="77" t="s">
        <v>51</v>
      </c>
      <c r="L12" s="78"/>
      <c r="M12" s="78"/>
    </row>
    <row r="13" spans="1:19" x14ac:dyDescent="0.3">
      <c r="A13" s="90" t="s">
        <v>46</v>
      </c>
      <c r="B13" s="91" t="s">
        <v>52</v>
      </c>
      <c r="C13" s="92" t="s">
        <v>53</v>
      </c>
      <c r="D13" s="91" t="s">
        <v>54</v>
      </c>
      <c r="E13" s="91" t="s">
        <v>52</v>
      </c>
      <c r="F13" s="92" t="s">
        <v>53</v>
      </c>
      <c r="G13" s="91" t="s">
        <v>54</v>
      </c>
      <c r="H13" s="91" t="s">
        <v>52</v>
      </c>
      <c r="I13" s="92" t="s">
        <v>53</v>
      </c>
      <c r="J13" s="91" t="s">
        <v>54</v>
      </c>
      <c r="K13" s="91" t="s">
        <v>52</v>
      </c>
      <c r="L13" s="92" t="s">
        <v>53</v>
      </c>
      <c r="M13" s="62" t="s">
        <v>54</v>
      </c>
      <c r="N13" s="93" t="s">
        <v>71</v>
      </c>
      <c r="P13" s="94" t="s">
        <v>72</v>
      </c>
      <c r="R13" s="94" t="s">
        <v>73</v>
      </c>
    </row>
    <row r="14" spans="1:19" x14ac:dyDescent="0.3">
      <c r="A14" s="95" t="s">
        <v>74</v>
      </c>
      <c r="B14" s="65"/>
      <c r="C14" s="59"/>
      <c r="D14" s="96"/>
      <c r="E14" s="65"/>
      <c r="F14" s="60"/>
      <c r="G14" s="96"/>
      <c r="H14" s="97">
        <v>40</v>
      </c>
      <c r="I14" s="64">
        <v>1136</v>
      </c>
      <c r="J14" s="98">
        <v>45440</v>
      </c>
      <c r="K14" s="97">
        <v>-40</v>
      </c>
      <c r="L14" s="60"/>
      <c r="M14" s="59"/>
      <c r="N14">
        <f>VLOOKUP(A14,[3]BAYERProductwiseStocknSalesFrom!$A$2:$G$153,7,0)</f>
        <v>0</v>
      </c>
      <c r="O14" t="b">
        <f>N14=E14</f>
        <v>1</v>
      </c>
      <c r="P14">
        <f>VLOOKUP(A14,[3]BAYERProductwiseStocknSalesFrom!$A$2:$J$153,10,0)</f>
        <v>40</v>
      </c>
      <c r="Q14" t="b">
        <f>P14=H14</f>
        <v>1</v>
      </c>
      <c r="R14" s="99">
        <f>B14+N14-P14</f>
        <v>-40</v>
      </c>
      <c r="S14" t="b">
        <f>R14=K14</f>
        <v>1</v>
      </c>
    </row>
    <row r="15" spans="1:19" x14ac:dyDescent="0.3">
      <c r="A15" s="95" t="s">
        <v>75</v>
      </c>
      <c r="B15" s="66"/>
      <c r="C15" s="57"/>
      <c r="D15" s="100"/>
      <c r="E15" s="66"/>
      <c r="F15" s="58"/>
      <c r="G15" s="100"/>
      <c r="H15" s="66"/>
      <c r="I15" s="58"/>
      <c r="J15" s="100"/>
      <c r="K15" s="66"/>
      <c r="L15" s="58"/>
      <c r="M15" s="57"/>
      <c r="N15">
        <f>VLOOKUP(A15,[3]BAYERProductwiseStocknSalesFrom!$A$2:$G$153,7,0)</f>
        <v>0</v>
      </c>
      <c r="O15" t="b">
        <f t="shared" ref="O15:O78" si="0">N15=E15</f>
        <v>1</v>
      </c>
      <c r="P15">
        <f>VLOOKUP(A15,[3]BAYERProductwiseStocknSalesFrom!$A$2:$J$153,10,0)</f>
        <v>0</v>
      </c>
      <c r="Q15" t="b">
        <f t="shared" ref="Q15:Q78" si="1">P15=H15</f>
        <v>1</v>
      </c>
      <c r="R15" s="99">
        <f t="shared" ref="R15:R78" si="2">B15+N15-P15</f>
        <v>0</v>
      </c>
      <c r="S15" t="b">
        <f t="shared" ref="S15:S78" si="3">R15=K15</f>
        <v>1</v>
      </c>
    </row>
    <row r="16" spans="1:19" x14ac:dyDescent="0.3">
      <c r="A16" s="67" t="s">
        <v>76</v>
      </c>
      <c r="B16" s="66"/>
      <c r="C16" s="57"/>
      <c r="D16" s="100"/>
      <c r="E16" s="66"/>
      <c r="F16" s="58"/>
      <c r="G16" s="100"/>
      <c r="H16" s="66"/>
      <c r="I16" s="58"/>
      <c r="J16" s="100"/>
      <c r="K16" s="66"/>
      <c r="L16" s="58"/>
      <c r="M16" s="57"/>
      <c r="N16">
        <f>VLOOKUP(A16,[3]BAYERProductwiseStocknSalesFrom!$A$2:$G$153,7,0)</f>
        <v>0</v>
      </c>
      <c r="O16" t="b">
        <f t="shared" si="0"/>
        <v>1</v>
      </c>
      <c r="P16">
        <f>VLOOKUP(A16,[3]BAYERProductwiseStocknSalesFrom!$A$2:$J$153,10,0)</f>
        <v>0</v>
      </c>
      <c r="Q16" t="b">
        <f t="shared" si="1"/>
        <v>1</v>
      </c>
      <c r="R16" s="99">
        <f t="shared" si="2"/>
        <v>0</v>
      </c>
      <c r="S16" t="b">
        <f t="shared" si="3"/>
        <v>1</v>
      </c>
    </row>
    <row r="17" spans="1:19" x14ac:dyDescent="0.3">
      <c r="A17" s="95" t="s">
        <v>77</v>
      </c>
      <c r="B17" s="101">
        <v>115</v>
      </c>
      <c r="C17" s="55">
        <v>226.72</v>
      </c>
      <c r="D17" s="102">
        <v>26073.11</v>
      </c>
      <c r="E17" s="66"/>
      <c r="F17" s="58"/>
      <c r="G17" s="100"/>
      <c r="H17" s="101">
        <v>264</v>
      </c>
      <c r="I17" s="56">
        <v>218.42</v>
      </c>
      <c r="J17" s="102">
        <v>57662.400000000001</v>
      </c>
      <c r="K17" s="101">
        <v>-149</v>
      </c>
      <c r="L17" s="56">
        <v>2.63</v>
      </c>
      <c r="M17" s="55">
        <v>391.39</v>
      </c>
      <c r="N17">
        <f>VLOOKUP(A17,[3]BAYERProductwiseStocknSalesFrom!$A$2:$G$153,7,0)</f>
        <v>0</v>
      </c>
      <c r="O17" t="b">
        <f t="shared" si="0"/>
        <v>1</v>
      </c>
      <c r="P17">
        <f>VLOOKUP(A17,[3]BAYERProductwiseStocknSalesFrom!$A$2:$J$153,10,0)</f>
        <v>264</v>
      </c>
      <c r="Q17" t="b">
        <f t="shared" si="1"/>
        <v>1</v>
      </c>
      <c r="R17" s="99">
        <f t="shared" si="2"/>
        <v>-149</v>
      </c>
      <c r="S17" t="b">
        <f t="shared" si="3"/>
        <v>1</v>
      </c>
    </row>
    <row r="18" spans="1:19" x14ac:dyDescent="0.3">
      <c r="A18" s="95" t="s">
        <v>78</v>
      </c>
      <c r="B18" s="101">
        <v>20</v>
      </c>
      <c r="C18" s="55">
        <v>1578.3</v>
      </c>
      <c r="D18" s="102">
        <v>31566.09</v>
      </c>
      <c r="E18" s="66"/>
      <c r="F18" s="58"/>
      <c r="G18" s="100"/>
      <c r="H18" s="101">
        <v>185</v>
      </c>
      <c r="I18" s="56">
        <v>578.16999999999996</v>
      </c>
      <c r="J18" s="102">
        <v>106962.1</v>
      </c>
      <c r="K18" s="101">
        <v>-165</v>
      </c>
      <c r="L18" s="56">
        <v>124.55</v>
      </c>
      <c r="M18" s="55">
        <v>20550.09</v>
      </c>
      <c r="N18">
        <f>VLOOKUP(A18,[3]BAYERProductwiseStocknSalesFrom!$A$2:$G$153,7,0)</f>
        <v>0</v>
      </c>
      <c r="O18" t="b">
        <f t="shared" si="0"/>
        <v>1</v>
      </c>
      <c r="P18">
        <f>VLOOKUP(A18,[3]BAYERProductwiseStocknSalesFrom!$A$2:$J$153,10,0)</f>
        <v>185</v>
      </c>
      <c r="Q18" t="b">
        <f t="shared" si="1"/>
        <v>1</v>
      </c>
      <c r="R18" s="99">
        <f t="shared" si="2"/>
        <v>-165</v>
      </c>
      <c r="S18" t="b">
        <f t="shared" si="3"/>
        <v>1</v>
      </c>
    </row>
    <row r="19" spans="1:19" x14ac:dyDescent="0.3">
      <c r="A19" s="95" t="s">
        <v>79</v>
      </c>
      <c r="B19" s="65"/>
      <c r="C19" s="59"/>
      <c r="D19" s="96"/>
      <c r="E19" s="65"/>
      <c r="F19" s="60"/>
      <c r="G19" s="96"/>
      <c r="H19" s="65"/>
      <c r="I19" s="60"/>
      <c r="J19" s="96"/>
      <c r="K19" s="65"/>
      <c r="L19" s="60"/>
      <c r="M19" s="59"/>
      <c r="N19">
        <f>VLOOKUP(A19,[3]BAYERProductwiseStocknSalesFrom!$A$2:$G$153,7,0)</f>
        <v>0</v>
      </c>
      <c r="O19" t="b">
        <f t="shared" si="0"/>
        <v>1</v>
      </c>
      <c r="P19">
        <f>VLOOKUP(A19,[3]BAYERProductwiseStocknSalesFrom!$A$2:$J$153,10,0)</f>
        <v>0</v>
      </c>
      <c r="Q19" t="b">
        <f t="shared" si="1"/>
        <v>1</v>
      </c>
      <c r="R19" s="99">
        <f t="shared" si="2"/>
        <v>0</v>
      </c>
      <c r="S19" t="b">
        <f t="shared" si="3"/>
        <v>1</v>
      </c>
    </row>
    <row r="20" spans="1:19" x14ac:dyDescent="0.3">
      <c r="A20" s="67" t="s">
        <v>80</v>
      </c>
      <c r="B20" s="66"/>
      <c r="C20" s="57"/>
      <c r="D20" s="100"/>
      <c r="E20" s="66"/>
      <c r="F20" s="58"/>
      <c r="G20" s="100"/>
      <c r="H20" s="66"/>
      <c r="I20" s="58"/>
      <c r="J20" s="100"/>
      <c r="K20" s="66"/>
      <c r="L20" s="58"/>
      <c r="M20" s="57"/>
      <c r="N20">
        <f>VLOOKUP(A20,[3]BAYERProductwiseStocknSalesFrom!$A$2:$G$153,7,0)</f>
        <v>0</v>
      </c>
      <c r="O20" t="b">
        <f t="shared" si="0"/>
        <v>1</v>
      </c>
      <c r="P20">
        <f>VLOOKUP(A20,[3]BAYERProductwiseStocknSalesFrom!$A$2:$J$153,10,0)</f>
        <v>0</v>
      </c>
      <c r="Q20" t="b">
        <f t="shared" si="1"/>
        <v>1</v>
      </c>
      <c r="R20" s="99">
        <f t="shared" si="2"/>
        <v>0</v>
      </c>
      <c r="S20" t="b">
        <f t="shared" si="3"/>
        <v>1</v>
      </c>
    </row>
    <row r="21" spans="1:19" x14ac:dyDescent="0.3">
      <c r="A21" s="67" t="s">
        <v>81</v>
      </c>
      <c r="B21" s="66"/>
      <c r="C21" s="57"/>
      <c r="D21" s="100"/>
      <c r="E21" s="66"/>
      <c r="F21" s="58"/>
      <c r="G21" s="100"/>
      <c r="H21" s="66"/>
      <c r="I21" s="58"/>
      <c r="J21" s="100"/>
      <c r="K21" s="66"/>
      <c r="L21" s="58"/>
      <c r="M21" s="57"/>
      <c r="N21">
        <f>VLOOKUP(A21,[3]BAYERProductwiseStocknSalesFrom!$A$2:$G$153,7,0)</f>
        <v>0</v>
      </c>
      <c r="O21" t="b">
        <f t="shared" si="0"/>
        <v>1</v>
      </c>
      <c r="P21">
        <f>VLOOKUP(A21,[3]BAYERProductwiseStocknSalesFrom!$A$2:$J$153,10,0)</f>
        <v>0</v>
      </c>
      <c r="Q21" t="b">
        <f t="shared" si="1"/>
        <v>1</v>
      </c>
      <c r="R21" s="99">
        <f t="shared" si="2"/>
        <v>0</v>
      </c>
      <c r="S21" t="b">
        <f t="shared" si="3"/>
        <v>1</v>
      </c>
    </row>
    <row r="22" spans="1:19" x14ac:dyDescent="0.3">
      <c r="A22" s="67" t="s">
        <v>82</v>
      </c>
      <c r="B22" s="66"/>
      <c r="C22" s="57"/>
      <c r="D22" s="100"/>
      <c r="E22" s="66"/>
      <c r="F22" s="58"/>
      <c r="G22" s="100"/>
      <c r="H22" s="66"/>
      <c r="I22" s="58"/>
      <c r="J22" s="100"/>
      <c r="K22" s="66"/>
      <c r="L22" s="58"/>
      <c r="M22" s="57"/>
      <c r="N22">
        <f>VLOOKUP(A22,[3]BAYERProductwiseStocknSalesFrom!$A$2:$G$153,7,0)</f>
        <v>0</v>
      </c>
      <c r="O22" t="b">
        <f t="shared" si="0"/>
        <v>1</v>
      </c>
      <c r="P22">
        <f>VLOOKUP(A22,[3]BAYERProductwiseStocknSalesFrom!$A$2:$J$153,10,0)</f>
        <v>0</v>
      </c>
      <c r="Q22" t="b">
        <f t="shared" si="1"/>
        <v>1</v>
      </c>
      <c r="R22" s="99">
        <f t="shared" si="2"/>
        <v>0</v>
      </c>
      <c r="S22" t="b">
        <f t="shared" si="3"/>
        <v>1</v>
      </c>
    </row>
    <row r="23" spans="1:19" x14ac:dyDescent="0.3">
      <c r="A23" s="95" t="s">
        <v>83</v>
      </c>
      <c r="B23" s="65"/>
      <c r="C23" s="59"/>
      <c r="D23" s="96"/>
      <c r="E23" s="65"/>
      <c r="F23" s="60"/>
      <c r="G23" s="96"/>
      <c r="H23" s="65"/>
      <c r="I23" s="60"/>
      <c r="J23" s="96"/>
      <c r="K23" s="65"/>
      <c r="L23" s="60"/>
      <c r="M23" s="59"/>
      <c r="N23">
        <f>VLOOKUP(A23,[3]BAYERProductwiseStocknSalesFrom!$A$2:$G$153,7,0)</f>
        <v>0</v>
      </c>
      <c r="O23" t="b">
        <f t="shared" si="0"/>
        <v>1</v>
      </c>
      <c r="P23">
        <f>VLOOKUP(A23,[3]BAYERProductwiseStocknSalesFrom!$A$2:$J$153,10,0)</f>
        <v>0</v>
      </c>
      <c r="Q23" t="b">
        <f t="shared" si="1"/>
        <v>1</v>
      </c>
      <c r="R23" s="99">
        <f t="shared" si="2"/>
        <v>0</v>
      </c>
      <c r="S23" t="b">
        <f t="shared" si="3"/>
        <v>1</v>
      </c>
    </row>
    <row r="24" spans="1:19" x14ac:dyDescent="0.3">
      <c r="A24" s="95" t="s">
        <v>84</v>
      </c>
      <c r="B24" s="101">
        <v>30</v>
      </c>
      <c r="C24" s="55">
        <v>545.4</v>
      </c>
      <c r="D24" s="102">
        <v>16362</v>
      </c>
      <c r="E24" s="101">
        <v>40</v>
      </c>
      <c r="F24" s="56">
        <v>545.91</v>
      </c>
      <c r="G24" s="102">
        <v>21836.400000000001</v>
      </c>
      <c r="H24" s="101">
        <v>610</v>
      </c>
      <c r="I24" s="56">
        <v>585.70000000000005</v>
      </c>
      <c r="J24" s="102">
        <v>357275.6</v>
      </c>
      <c r="K24" s="101">
        <v>-540</v>
      </c>
      <c r="L24" s="56">
        <v>192.08</v>
      </c>
      <c r="M24" s="55">
        <v>-103722.9</v>
      </c>
      <c r="N24">
        <f>VLOOKUP(A24,[3]BAYERProductwiseStocknSalesFrom!$A$2:$G$153,7,0)</f>
        <v>40</v>
      </c>
      <c r="O24" t="b">
        <f t="shared" si="0"/>
        <v>1</v>
      </c>
      <c r="P24">
        <f>VLOOKUP(A24,[3]BAYERProductwiseStocknSalesFrom!$A$2:$J$153,10,0)</f>
        <v>610</v>
      </c>
      <c r="Q24" t="b">
        <f t="shared" si="1"/>
        <v>1</v>
      </c>
      <c r="R24" s="99">
        <f t="shared" si="2"/>
        <v>-540</v>
      </c>
      <c r="S24" t="b">
        <f t="shared" si="3"/>
        <v>1</v>
      </c>
    </row>
    <row r="25" spans="1:19" x14ac:dyDescent="0.3">
      <c r="A25" s="95" t="s">
        <v>85</v>
      </c>
      <c r="B25" s="101">
        <v>20</v>
      </c>
      <c r="C25" s="55">
        <v>1035.25</v>
      </c>
      <c r="D25" s="102">
        <v>20705</v>
      </c>
      <c r="E25" s="66"/>
      <c r="F25" s="58"/>
      <c r="G25" s="100"/>
      <c r="H25" s="101">
        <v>283</v>
      </c>
      <c r="I25" s="56">
        <v>1114</v>
      </c>
      <c r="J25" s="102">
        <v>315262</v>
      </c>
      <c r="K25" s="101">
        <v>-263</v>
      </c>
      <c r="L25" s="58"/>
      <c r="M25" s="57"/>
      <c r="N25">
        <f>VLOOKUP(A25,[3]BAYERProductwiseStocknSalesFrom!$A$2:$G$153,7,0)</f>
        <v>0</v>
      </c>
      <c r="O25" t="b">
        <f t="shared" si="0"/>
        <v>1</v>
      </c>
      <c r="P25">
        <f>VLOOKUP(A25,[3]BAYERProductwiseStocknSalesFrom!$A$2:$J$153,10,0)</f>
        <v>283</v>
      </c>
      <c r="Q25" t="b">
        <f t="shared" si="1"/>
        <v>1</v>
      </c>
      <c r="R25" s="99">
        <f t="shared" si="2"/>
        <v>-263</v>
      </c>
      <c r="S25" t="b">
        <f t="shared" si="3"/>
        <v>1</v>
      </c>
    </row>
    <row r="26" spans="1:19" x14ac:dyDescent="0.3">
      <c r="A26" s="95" t="s">
        <v>86</v>
      </c>
      <c r="B26" s="65"/>
      <c r="C26" s="59"/>
      <c r="D26" s="96"/>
      <c r="E26" s="65"/>
      <c r="F26" s="60"/>
      <c r="G26" s="96"/>
      <c r="H26" s="97">
        <v>40</v>
      </c>
      <c r="I26" s="64">
        <v>204.77</v>
      </c>
      <c r="J26" s="98">
        <v>8190.6</v>
      </c>
      <c r="K26" s="97">
        <v>-40</v>
      </c>
      <c r="L26" s="60"/>
      <c r="M26" s="59"/>
      <c r="N26">
        <f>VLOOKUP(A26,[3]BAYERProductwiseStocknSalesFrom!$A$2:$G$153,7,0)</f>
        <v>0</v>
      </c>
      <c r="O26" t="b">
        <f t="shared" si="0"/>
        <v>1</v>
      </c>
      <c r="P26">
        <f>VLOOKUP(A26,[3]BAYERProductwiseStocknSalesFrom!$A$2:$J$153,10,0)</f>
        <v>40</v>
      </c>
      <c r="Q26" t="b">
        <f t="shared" si="1"/>
        <v>1</v>
      </c>
      <c r="R26" s="99">
        <f t="shared" si="2"/>
        <v>-40</v>
      </c>
      <c r="S26" t="b">
        <f t="shared" si="3"/>
        <v>1</v>
      </c>
    </row>
    <row r="27" spans="1:19" x14ac:dyDescent="0.3">
      <c r="A27" s="67" t="s">
        <v>87</v>
      </c>
      <c r="B27" s="66"/>
      <c r="C27" s="57"/>
      <c r="D27" s="100"/>
      <c r="E27" s="66"/>
      <c r="F27" s="58"/>
      <c r="G27" s="100"/>
      <c r="H27" s="101">
        <v>20</v>
      </c>
      <c r="I27" s="56">
        <v>1908</v>
      </c>
      <c r="J27" s="102">
        <v>38160</v>
      </c>
      <c r="K27" s="101">
        <v>-20</v>
      </c>
      <c r="L27" s="58"/>
      <c r="M27" s="57"/>
      <c r="N27">
        <f>VLOOKUP(A27,[3]BAYERProductwiseStocknSalesFrom!$A$2:$G$153,7,0)</f>
        <v>0</v>
      </c>
      <c r="O27" t="b">
        <f t="shared" si="0"/>
        <v>1</v>
      </c>
      <c r="P27">
        <f>VLOOKUP(A27,[3]BAYERProductwiseStocknSalesFrom!$A$2:$J$153,10,0)</f>
        <v>20</v>
      </c>
      <c r="Q27" t="b">
        <f t="shared" si="1"/>
        <v>1</v>
      </c>
      <c r="R27" s="99">
        <f t="shared" si="2"/>
        <v>-20</v>
      </c>
      <c r="S27" t="b">
        <f t="shared" si="3"/>
        <v>1</v>
      </c>
    </row>
    <row r="28" spans="1:19" x14ac:dyDescent="0.3">
      <c r="A28" s="95" t="s">
        <v>88</v>
      </c>
      <c r="B28" s="66"/>
      <c r="C28" s="57"/>
      <c r="D28" s="100"/>
      <c r="E28" s="101">
        <v>47</v>
      </c>
      <c r="F28" s="56">
        <v>487.37</v>
      </c>
      <c r="G28" s="102">
        <v>22906.22</v>
      </c>
      <c r="H28" s="101">
        <v>130</v>
      </c>
      <c r="I28" s="56">
        <v>519</v>
      </c>
      <c r="J28" s="102">
        <v>67470</v>
      </c>
      <c r="K28" s="101">
        <v>-83</v>
      </c>
      <c r="L28" s="56">
        <v>17.77</v>
      </c>
      <c r="M28" s="55">
        <v>-1475.18</v>
      </c>
      <c r="N28">
        <f>VLOOKUP(A28,[3]BAYERProductwiseStocknSalesFrom!$A$2:$G$153,7,0)</f>
        <v>47</v>
      </c>
      <c r="O28" t="b">
        <f t="shared" si="0"/>
        <v>1</v>
      </c>
      <c r="P28">
        <f>VLOOKUP(A28,[3]BAYERProductwiseStocknSalesFrom!$A$2:$J$153,10,0)</f>
        <v>130</v>
      </c>
      <c r="Q28" t="b">
        <f t="shared" si="1"/>
        <v>1</v>
      </c>
      <c r="R28" s="99">
        <f t="shared" si="2"/>
        <v>-83</v>
      </c>
      <c r="S28" t="b">
        <f t="shared" si="3"/>
        <v>1</v>
      </c>
    </row>
    <row r="29" spans="1:19" x14ac:dyDescent="0.3">
      <c r="A29" s="95" t="s">
        <v>89</v>
      </c>
      <c r="B29" s="66"/>
      <c r="C29" s="57"/>
      <c r="D29" s="100"/>
      <c r="E29" s="66"/>
      <c r="F29" s="58"/>
      <c r="G29" s="100"/>
      <c r="H29" s="101">
        <v>20</v>
      </c>
      <c r="I29" s="56">
        <v>982</v>
      </c>
      <c r="J29" s="102">
        <v>19640</v>
      </c>
      <c r="K29" s="101">
        <v>-20</v>
      </c>
      <c r="L29" s="58"/>
      <c r="M29" s="57"/>
      <c r="N29">
        <f>VLOOKUP(A29,[3]BAYERProductwiseStocknSalesFrom!$A$2:$G$153,7,0)</f>
        <v>0</v>
      </c>
      <c r="O29" t="b">
        <f t="shared" si="0"/>
        <v>1</v>
      </c>
      <c r="P29">
        <f>VLOOKUP(A29,[3]BAYERProductwiseStocknSalesFrom!$A$2:$J$153,10,0)</f>
        <v>20</v>
      </c>
      <c r="Q29" t="b">
        <f t="shared" si="1"/>
        <v>1</v>
      </c>
      <c r="R29" s="99">
        <f t="shared" si="2"/>
        <v>-20</v>
      </c>
      <c r="S29" t="b">
        <f t="shared" si="3"/>
        <v>1</v>
      </c>
    </row>
    <row r="30" spans="1:19" x14ac:dyDescent="0.3">
      <c r="A30" s="95" t="s">
        <v>90</v>
      </c>
      <c r="B30" s="97">
        <v>10</v>
      </c>
      <c r="C30" s="63">
        <v>800.8</v>
      </c>
      <c r="D30" s="98">
        <v>8008</v>
      </c>
      <c r="E30" s="97">
        <v>28</v>
      </c>
      <c r="F30" s="64">
        <v>797.4</v>
      </c>
      <c r="G30" s="98">
        <v>22327.279999999999</v>
      </c>
      <c r="H30" s="97">
        <v>418</v>
      </c>
      <c r="I30" s="64">
        <v>844.94</v>
      </c>
      <c r="J30" s="98">
        <v>353184</v>
      </c>
      <c r="K30" s="97">
        <v>-380</v>
      </c>
      <c r="L30" s="60"/>
      <c r="M30" s="59"/>
      <c r="N30">
        <f>VLOOKUP(A30,[3]BAYERProductwiseStocknSalesFrom!$A$2:$G$153,7,0)</f>
        <v>28</v>
      </c>
      <c r="O30" t="b">
        <f t="shared" si="0"/>
        <v>1</v>
      </c>
      <c r="P30">
        <f>VLOOKUP(A30,[3]BAYERProductwiseStocknSalesFrom!$A$2:$J$153,10,0)</f>
        <v>418</v>
      </c>
      <c r="Q30" t="b">
        <f t="shared" si="1"/>
        <v>1</v>
      </c>
      <c r="R30" s="99">
        <f t="shared" si="2"/>
        <v>-380</v>
      </c>
      <c r="S30" t="b">
        <f t="shared" si="3"/>
        <v>1</v>
      </c>
    </row>
    <row r="31" spans="1:19" x14ac:dyDescent="0.3">
      <c r="A31" s="95" t="s">
        <v>91</v>
      </c>
      <c r="B31" s="66"/>
      <c r="C31" s="57"/>
      <c r="D31" s="100"/>
      <c r="E31" s="66"/>
      <c r="F31" s="58"/>
      <c r="G31" s="100"/>
      <c r="H31" s="101">
        <v>80</v>
      </c>
      <c r="I31" s="56">
        <v>224</v>
      </c>
      <c r="J31" s="102">
        <v>17920</v>
      </c>
      <c r="K31" s="101">
        <v>-80</v>
      </c>
      <c r="L31" s="58"/>
      <c r="M31" s="57"/>
      <c r="N31">
        <f>VLOOKUP(A31,[3]BAYERProductwiseStocknSalesFrom!$A$2:$G$153,7,0)</f>
        <v>0</v>
      </c>
      <c r="O31" t="b">
        <f t="shared" si="0"/>
        <v>1</v>
      </c>
      <c r="P31">
        <f>VLOOKUP(A31,[3]BAYERProductwiseStocknSalesFrom!$A$2:$J$153,10,0)</f>
        <v>80</v>
      </c>
      <c r="Q31" t="b">
        <f t="shared" si="1"/>
        <v>1</v>
      </c>
      <c r="R31" s="99">
        <f t="shared" si="2"/>
        <v>-80</v>
      </c>
      <c r="S31" t="b">
        <f t="shared" si="3"/>
        <v>1</v>
      </c>
    </row>
    <row r="32" spans="1:19" x14ac:dyDescent="0.3">
      <c r="A32" s="95" t="s">
        <v>92</v>
      </c>
      <c r="B32" s="101">
        <v>20</v>
      </c>
      <c r="C32" s="55">
        <v>412.88</v>
      </c>
      <c r="D32" s="102">
        <v>8257.6</v>
      </c>
      <c r="E32" s="101">
        <v>100</v>
      </c>
      <c r="F32" s="56">
        <v>410.99</v>
      </c>
      <c r="G32" s="102">
        <v>41099</v>
      </c>
      <c r="H32" s="101">
        <v>380</v>
      </c>
      <c r="I32" s="56">
        <v>438</v>
      </c>
      <c r="J32" s="102">
        <v>166440</v>
      </c>
      <c r="K32" s="101">
        <v>-260</v>
      </c>
      <c r="L32" s="56">
        <v>284.52999999999997</v>
      </c>
      <c r="M32" s="55">
        <v>-73978.2</v>
      </c>
      <c r="N32">
        <f>VLOOKUP(A32,[3]BAYERProductwiseStocknSalesFrom!$A$2:$G$153,7,0)</f>
        <v>100</v>
      </c>
      <c r="O32" t="b">
        <f t="shared" si="0"/>
        <v>1</v>
      </c>
      <c r="P32">
        <f>VLOOKUP(A32,[3]BAYERProductwiseStocknSalesFrom!$A$2:$J$153,10,0)</f>
        <v>380</v>
      </c>
      <c r="Q32" t="b">
        <f t="shared" si="1"/>
        <v>1</v>
      </c>
      <c r="R32" s="99">
        <f t="shared" si="2"/>
        <v>-260</v>
      </c>
      <c r="S32" t="b">
        <f t="shared" si="3"/>
        <v>1</v>
      </c>
    </row>
    <row r="33" spans="1:19" x14ac:dyDescent="0.3">
      <c r="A33" s="95" t="s">
        <v>93</v>
      </c>
      <c r="B33" s="65"/>
      <c r="C33" s="59"/>
      <c r="D33" s="96"/>
      <c r="E33" s="65"/>
      <c r="F33" s="60"/>
      <c r="G33" s="96"/>
      <c r="H33" s="65"/>
      <c r="I33" s="60"/>
      <c r="J33" s="96"/>
      <c r="K33" s="65"/>
      <c r="L33" s="60"/>
      <c r="M33" s="59"/>
      <c r="N33">
        <f>VLOOKUP(A33,[3]BAYERProductwiseStocknSalesFrom!$A$2:$G$153,7,0)</f>
        <v>0</v>
      </c>
      <c r="O33" t="b">
        <f t="shared" si="0"/>
        <v>1</v>
      </c>
      <c r="P33">
        <f>VLOOKUP(A33,[3]BAYERProductwiseStocknSalesFrom!$A$2:$J$153,10,0)</f>
        <v>0</v>
      </c>
      <c r="Q33" t="b">
        <f t="shared" si="1"/>
        <v>1</v>
      </c>
      <c r="R33" s="99">
        <f t="shared" si="2"/>
        <v>0</v>
      </c>
      <c r="S33" t="b">
        <f t="shared" si="3"/>
        <v>1</v>
      </c>
    </row>
    <row r="34" spans="1:19" x14ac:dyDescent="0.3">
      <c r="A34" s="95" t="s">
        <v>94</v>
      </c>
      <c r="B34" s="66"/>
      <c r="C34" s="57"/>
      <c r="D34" s="102">
        <v>25654</v>
      </c>
      <c r="E34" s="101">
        <v>160</v>
      </c>
      <c r="F34" s="56">
        <v>512.75</v>
      </c>
      <c r="G34" s="102">
        <v>82039.8</v>
      </c>
      <c r="H34" s="101">
        <v>1040</v>
      </c>
      <c r="I34" s="56">
        <v>536.94000000000005</v>
      </c>
      <c r="J34" s="102">
        <v>558421.30000000005</v>
      </c>
      <c r="K34" s="101">
        <v>-880</v>
      </c>
      <c r="L34" s="56">
        <v>23.32</v>
      </c>
      <c r="M34" s="55">
        <v>20523.2</v>
      </c>
      <c r="N34">
        <f>VLOOKUP(A34,[3]BAYERProductwiseStocknSalesFrom!$A$2:$G$153,7,0)</f>
        <v>160</v>
      </c>
      <c r="O34" t="b">
        <f t="shared" si="0"/>
        <v>1</v>
      </c>
      <c r="P34">
        <f>VLOOKUP(A34,[3]BAYERProductwiseStocknSalesFrom!$A$2:$J$153,10,0)</f>
        <v>1040</v>
      </c>
      <c r="Q34" t="b">
        <f t="shared" si="1"/>
        <v>1</v>
      </c>
      <c r="R34" s="99">
        <f t="shared" si="2"/>
        <v>-880</v>
      </c>
      <c r="S34" t="b">
        <f t="shared" si="3"/>
        <v>1</v>
      </c>
    </row>
    <row r="35" spans="1:19" x14ac:dyDescent="0.3">
      <c r="A35" s="95" t="s">
        <v>95</v>
      </c>
      <c r="B35" s="101">
        <v>160</v>
      </c>
      <c r="C35" s="55">
        <v>176.75</v>
      </c>
      <c r="D35" s="102">
        <v>28280</v>
      </c>
      <c r="E35" s="101">
        <v>40</v>
      </c>
      <c r="F35" s="56">
        <v>141.94</v>
      </c>
      <c r="G35" s="102">
        <v>5677.6</v>
      </c>
      <c r="H35" s="101">
        <v>960</v>
      </c>
      <c r="I35" s="56">
        <v>148.83000000000001</v>
      </c>
      <c r="J35" s="102">
        <v>142876.20000000001</v>
      </c>
      <c r="K35" s="101">
        <v>-760</v>
      </c>
      <c r="L35" s="56">
        <v>7.44</v>
      </c>
      <c r="M35" s="55">
        <v>5656</v>
      </c>
      <c r="N35">
        <f>VLOOKUP(A35,[3]BAYERProductwiseStocknSalesFrom!$A$2:$G$153,7,0)</f>
        <v>40</v>
      </c>
      <c r="O35" t="b">
        <f t="shared" si="0"/>
        <v>1</v>
      </c>
      <c r="P35">
        <f>VLOOKUP(A35,[3]BAYERProductwiseStocknSalesFrom!$A$2:$J$153,10,0)</f>
        <v>960</v>
      </c>
      <c r="Q35" t="b">
        <f t="shared" si="1"/>
        <v>1</v>
      </c>
      <c r="R35" s="99">
        <f t="shared" si="2"/>
        <v>-760</v>
      </c>
      <c r="S35" t="b">
        <f t="shared" si="3"/>
        <v>1</v>
      </c>
    </row>
    <row r="36" spans="1:19" x14ac:dyDescent="0.3">
      <c r="A36" s="95" t="s">
        <v>96</v>
      </c>
      <c r="B36" s="101">
        <v>100</v>
      </c>
      <c r="C36" s="55">
        <v>485.81</v>
      </c>
      <c r="D36" s="102">
        <v>48581.42</v>
      </c>
      <c r="E36" s="101">
        <v>440</v>
      </c>
      <c r="F36" s="56">
        <v>269.70999999999998</v>
      </c>
      <c r="G36" s="102">
        <v>118670.2</v>
      </c>
      <c r="H36" s="101">
        <v>1280</v>
      </c>
      <c r="I36" s="56">
        <v>283.37</v>
      </c>
      <c r="J36" s="102">
        <v>362710.6</v>
      </c>
      <c r="K36" s="101">
        <v>-740</v>
      </c>
      <c r="L36" s="56">
        <v>21.92</v>
      </c>
      <c r="M36" s="55">
        <v>16221.02</v>
      </c>
      <c r="N36">
        <f>VLOOKUP(A36,[3]BAYERProductwiseStocknSalesFrom!$A$2:$G$153,7,0)</f>
        <v>440</v>
      </c>
      <c r="O36" t="b">
        <f t="shared" si="0"/>
        <v>1</v>
      </c>
      <c r="P36">
        <f>VLOOKUP(A36,[3]BAYERProductwiseStocknSalesFrom!$A$2:$J$153,10,0)</f>
        <v>1280</v>
      </c>
      <c r="Q36" t="b">
        <f t="shared" si="1"/>
        <v>1</v>
      </c>
      <c r="R36" s="99">
        <f t="shared" si="2"/>
        <v>-740</v>
      </c>
      <c r="S36" t="b">
        <f t="shared" si="3"/>
        <v>1</v>
      </c>
    </row>
    <row r="37" spans="1:19" x14ac:dyDescent="0.3">
      <c r="A37" s="95" t="s">
        <v>97</v>
      </c>
      <c r="B37" s="65"/>
      <c r="C37" s="59"/>
      <c r="D37" s="98">
        <v>13451.59</v>
      </c>
      <c r="E37" s="65"/>
      <c r="F37" s="60"/>
      <c r="G37" s="96"/>
      <c r="H37" s="97">
        <v>50</v>
      </c>
      <c r="I37" s="64">
        <v>602</v>
      </c>
      <c r="J37" s="98">
        <v>30100</v>
      </c>
      <c r="K37" s="97">
        <v>-50</v>
      </c>
      <c r="L37" s="64">
        <v>269.02999999999997</v>
      </c>
      <c r="M37" s="63">
        <v>13451.59</v>
      </c>
      <c r="N37">
        <f>VLOOKUP(A37,[3]BAYERProductwiseStocknSalesFrom!$A$2:$G$153,7,0)</f>
        <v>0</v>
      </c>
      <c r="O37" t="b">
        <f t="shared" si="0"/>
        <v>1</v>
      </c>
      <c r="P37">
        <f>VLOOKUP(A37,[3]BAYERProductwiseStocknSalesFrom!$A$2:$J$153,10,0)</f>
        <v>50</v>
      </c>
      <c r="Q37" t="b">
        <f t="shared" si="1"/>
        <v>1</v>
      </c>
      <c r="R37" s="99">
        <f t="shared" si="2"/>
        <v>-50</v>
      </c>
      <c r="S37" t="b">
        <f t="shared" si="3"/>
        <v>1</v>
      </c>
    </row>
    <row r="38" spans="1:19" x14ac:dyDescent="0.3">
      <c r="A38" s="95" t="s">
        <v>98</v>
      </c>
      <c r="B38" s="66"/>
      <c r="C38" s="57"/>
      <c r="D38" s="100"/>
      <c r="E38" s="66"/>
      <c r="F38" s="58"/>
      <c r="G38" s="100"/>
      <c r="H38" s="66"/>
      <c r="I38" s="58"/>
      <c r="J38" s="100"/>
      <c r="K38" s="66"/>
      <c r="L38" s="58"/>
      <c r="M38" s="57"/>
      <c r="N38">
        <f>VLOOKUP(A38,[3]BAYERProductwiseStocknSalesFrom!$A$2:$G$153,7,0)</f>
        <v>0</v>
      </c>
      <c r="O38" t="b">
        <f t="shared" si="0"/>
        <v>1</v>
      </c>
      <c r="P38">
        <f>VLOOKUP(A38,[3]BAYERProductwiseStocknSalesFrom!$A$2:$J$153,10,0)</f>
        <v>0</v>
      </c>
      <c r="Q38" t="b">
        <f t="shared" si="1"/>
        <v>1</v>
      </c>
      <c r="R38" s="99">
        <f t="shared" si="2"/>
        <v>0</v>
      </c>
      <c r="S38" t="b">
        <f t="shared" si="3"/>
        <v>1</v>
      </c>
    </row>
    <row r="39" spans="1:19" x14ac:dyDescent="0.3">
      <c r="A39" s="95" t="s">
        <v>99</v>
      </c>
      <c r="B39" s="97">
        <v>15</v>
      </c>
      <c r="C39" s="63">
        <v>250</v>
      </c>
      <c r="D39" s="98">
        <v>3750</v>
      </c>
      <c r="E39" s="65"/>
      <c r="F39" s="60"/>
      <c r="G39" s="96"/>
      <c r="H39" s="97">
        <v>215</v>
      </c>
      <c r="I39" s="64">
        <v>253.88</v>
      </c>
      <c r="J39" s="98">
        <v>54583.199999999997</v>
      </c>
      <c r="K39" s="97">
        <v>-200</v>
      </c>
      <c r="L39" s="64">
        <v>6.25</v>
      </c>
      <c r="M39" s="63">
        <v>1250</v>
      </c>
      <c r="N39">
        <f>VLOOKUP(A39,[3]BAYERProductwiseStocknSalesFrom!$A$2:$G$153,7,0)</f>
        <v>0</v>
      </c>
      <c r="O39" t="b">
        <f t="shared" si="0"/>
        <v>1</v>
      </c>
      <c r="P39">
        <f>VLOOKUP(A39,[3]BAYERProductwiseStocknSalesFrom!$A$2:$J$153,10,0)</f>
        <v>215</v>
      </c>
      <c r="Q39" t="b">
        <f t="shared" si="1"/>
        <v>1</v>
      </c>
      <c r="R39" s="99">
        <f t="shared" si="2"/>
        <v>-200</v>
      </c>
      <c r="S39" t="b">
        <f t="shared" si="3"/>
        <v>1</v>
      </c>
    </row>
    <row r="40" spans="1:19" x14ac:dyDescent="0.3">
      <c r="A40" s="67" t="s">
        <v>100</v>
      </c>
      <c r="B40" s="66"/>
      <c r="C40" s="57"/>
      <c r="D40" s="100"/>
      <c r="E40" s="66"/>
      <c r="F40" s="58"/>
      <c r="G40" s="100"/>
      <c r="H40" s="66"/>
      <c r="I40" s="58"/>
      <c r="J40" s="100"/>
      <c r="K40" s="66"/>
      <c r="L40" s="58"/>
      <c r="M40" s="57"/>
      <c r="N40">
        <f>VLOOKUP(A40,[3]BAYERProductwiseStocknSalesFrom!$A$2:$G$153,7,0)</f>
        <v>0</v>
      </c>
      <c r="O40" t="b">
        <f t="shared" si="0"/>
        <v>1</v>
      </c>
      <c r="P40">
        <f>VLOOKUP(A40,[3]BAYERProductwiseStocknSalesFrom!$A$2:$J$153,10,0)</f>
        <v>0</v>
      </c>
      <c r="Q40" t="b">
        <f t="shared" si="1"/>
        <v>1</v>
      </c>
      <c r="R40" s="99">
        <f t="shared" si="2"/>
        <v>0</v>
      </c>
      <c r="S40" t="b">
        <f t="shared" si="3"/>
        <v>1</v>
      </c>
    </row>
    <row r="41" spans="1:19" x14ac:dyDescent="0.3">
      <c r="A41" s="95" t="s">
        <v>101</v>
      </c>
      <c r="B41" s="66"/>
      <c r="C41" s="57"/>
      <c r="D41" s="100"/>
      <c r="E41" s="66"/>
      <c r="F41" s="58"/>
      <c r="G41" s="100"/>
      <c r="H41" s="101">
        <v>100</v>
      </c>
      <c r="I41" s="56">
        <v>711.43</v>
      </c>
      <c r="J41" s="102">
        <v>71143.399999999994</v>
      </c>
      <c r="K41" s="101">
        <v>-100</v>
      </c>
      <c r="L41" s="58"/>
      <c r="M41" s="57"/>
      <c r="N41">
        <f>VLOOKUP(A41,[3]BAYERProductwiseStocknSalesFrom!$A$2:$G$153,7,0)</f>
        <v>0</v>
      </c>
      <c r="O41" t="b">
        <f t="shared" si="0"/>
        <v>1</v>
      </c>
      <c r="P41">
        <f>VLOOKUP(A41,[3]BAYERProductwiseStocknSalesFrom!$A$2:$J$153,10,0)</f>
        <v>100</v>
      </c>
      <c r="Q41" t="b">
        <f t="shared" si="1"/>
        <v>1</v>
      </c>
      <c r="R41" s="99">
        <f t="shared" si="2"/>
        <v>-100</v>
      </c>
      <c r="S41" t="b">
        <f t="shared" si="3"/>
        <v>1</v>
      </c>
    </row>
    <row r="42" spans="1:19" x14ac:dyDescent="0.3">
      <c r="A42" s="95" t="s">
        <v>102</v>
      </c>
      <c r="B42" s="101">
        <v>10</v>
      </c>
      <c r="C42" s="55">
        <v>1217</v>
      </c>
      <c r="D42" s="102">
        <v>12170</v>
      </c>
      <c r="E42" s="66"/>
      <c r="F42" s="58"/>
      <c r="G42" s="100"/>
      <c r="H42" s="101">
        <v>11</v>
      </c>
      <c r="I42" s="56">
        <v>1213.53</v>
      </c>
      <c r="J42" s="102">
        <v>13348.8</v>
      </c>
      <c r="K42" s="101">
        <v>-1</v>
      </c>
      <c r="L42" s="58"/>
      <c r="M42" s="57"/>
      <c r="N42">
        <f>VLOOKUP(A42,[3]BAYERProductwiseStocknSalesFrom!$A$2:$G$153,7,0)</f>
        <v>0</v>
      </c>
      <c r="O42" t="b">
        <f t="shared" si="0"/>
        <v>1</v>
      </c>
      <c r="P42">
        <f>VLOOKUP(A42,[3]BAYERProductwiseStocknSalesFrom!$A$2:$J$153,10,0)</f>
        <v>11</v>
      </c>
      <c r="Q42" t="b">
        <f t="shared" si="1"/>
        <v>1</v>
      </c>
      <c r="R42" s="99">
        <f t="shared" si="2"/>
        <v>-1</v>
      </c>
      <c r="S42" t="b">
        <f t="shared" si="3"/>
        <v>1</v>
      </c>
    </row>
    <row r="43" spans="1:19" x14ac:dyDescent="0.3">
      <c r="A43" s="95" t="s">
        <v>103</v>
      </c>
      <c r="B43" s="66"/>
      <c r="C43" s="57"/>
      <c r="D43" s="102">
        <v>3574.14</v>
      </c>
      <c r="E43" s="66"/>
      <c r="F43" s="58"/>
      <c r="G43" s="100"/>
      <c r="H43" s="66"/>
      <c r="I43" s="58"/>
      <c r="J43" s="100"/>
      <c r="K43" s="66"/>
      <c r="L43" s="58"/>
      <c r="M43" s="55">
        <v>3574.14</v>
      </c>
      <c r="N43">
        <f>VLOOKUP(A43,[3]BAYERProductwiseStocknSalesFrom!$A$2:$G$153,7,0)</f>
        <v>0</v>
      </c>
      <c r="O43" t="b">
        <f t="shared" si="0"/>
        <v>1</v>
      </c>
      <c r="P43">
        <f>VLOOKUP(A43,[3]BAYERProductwiseStocknSalesFrom!$A$2:$J$153,10,0)</f>
        <v>0</v>
      </c>
      <c r="Q43" t="b">
        <f t="shared" si="1"/>
        <v>1</v>
      </c>
      <c r="R43" s="99">
        <f t="shared" si="2"/>
        <v>0</v>
      </c>
      <c r="S43" t="b">
        <f t="shared" si="3"/>
        <v>1</v>
      </c>
    </row>
    <row r="44" spans="1:19" x14ac:dyDescent="0.3">
      <c r="A44" s="95" t="s">
        <v>104</v>
      </c>
      <c r="B44" s="97">
        <v>65</v>
      </c>
      <c r="C44" s="63">
        <v>401.9</v>
      </c>
      <c r="D44" s="98">
        <v>26123.25</v>
      </c>
      <c r="E44" s="97">
        <v>250</v>
      </c>
      <c r="F44" s="64">
        <v>409.05</v>
      </c>
      <c r="G44" s="98">
        <v>102262.5</v>
      </c>
      <c r="H44" s="97">
        <v>500</v>
      </c>
      <c r="I44" s="64">
        <v>427.43</v>
      </c>
      <c r="J44" s="98">
        <v>213716.3</v>
      </c>
      <c r="K44" s="97">
        <v>-185</v>
      </c>
      <c r="L44" s="64">
        <v>86.48</v>
      </c>
      <c r="M44" s="63">
        <v>15998.25</v>
      </c>
      <c r="N44">
        <f>VLOOKUP(A44,[3]BAYERProductwiseStocknSalesFrom!$A$2:$G$153,7,0)</f>
        <v>250</v>
      </c>
      <c r="O44" t="b">
        <f t="shared" si="0"/>
        <v>1</v>
      </c>
      <c r="P44">
        <f>VLOOKUP(A44,[3]BAYERProductwiseStocknSalesFrom!$A$2:$J$153,10,0)</f>
        <v>500</v>
      </c>
      <c r="Q44" t="b">
        <f t="shared" si="1"/>
        <v>1</v>
      </c>
      <c r="R44" s="99">
        <f t="shared" si="2"/>
        <v>-185</v>
      </c>
      <c r="S44" t="b">
        <f t="shared" si="3"/>
        <v>1</v>
      </c>
    </row>
    <row r="45" spans="1:19" x14ac:dyDescent="0.3">
      <c r="A45" s="95" t="s">
        <v>105</v>
      </c>
      <c r="B45" s="101">
        <v>30</v>
      </c>
      <c r="C45" s="55">
        <v>980</v>
      </c>
      <c r="D45" s="102">
        <v>29400</v>
      </c>
      <c r="E45" s="101">
        <v>120</v>
      </c>
      <c r="F45" s="56">
        <v>989.8</v>
      </c>
      <c r="G45" s="102">
        <v>118776</v>
      </c>
      <c r="H45" s="101">
        <v>215</v>
      </c>
      <c r="I45" s="56">
        <v>1026.79</v>
      </c>
      <c r="J45" s="102">
        <v>220760.3</v>
      </c>
      <c r="K45" s="101">
        <v>-65</v>
      </c>
      <c r="L45" s="56">
        <v>1291.3399999999999</v>
      </c>
      <c r="M45" s="55">
        <v>83937</v>
      </c>
      <c r="N45">
        <f>VLOOKUP(A45,[3]BAYERProductwiseStocknSalesFrom!$A$2:$G$153,7,0)</f>
        <v>120</v>
      </c>
      <c r="O45" t="b">
        <f t="shared" si="0"/>
        <v>1</v>
      </c>
      <c r="P45">
        <f>VLOOKUP(A45,[3]BAYERProductwiseStocknSalesFrom!$A$2:$J$153,10,0)</f>
        <v>215</v>
      </c>
      <c r="Q45" t="b">
        <f t="shared" si="1"/>
        <v>1</v>
      </c>
      <c r="R45" s="99">
        <f t="shared" si="2"/>
        <v>-65</v>
      </c>
      <c r="S45" t="b">
        <f t="shared" si="3"/>
        <v>1</v>
      </c>
    </row>
    <row r="46" spans="1:19" x14ac:dyDescent="0.3">
      <c r="A46" s="95" t="s">
        <v>106</v>
      </c>
      <c r="B46" s="66"/>
      <c r="C46" s="57"/>
      <c r="D46" s="100"/>
      <c r="E46" s="66"/>
      <c r="F46" s="58"/>
      <c r="G46" s="100"/>
      <c r="H46" s="66"/>
      <c r="I46" s="58"/>
      <c r="J46" s="100"/>
      <c r="K46" s="66"/>
      <c r="L46" s="58"/>
      <c r="M46" s="57"/>
      <c r="N46">
        <f>VLOOKUP(A46,[3]BAYERProductwiseStocknSalesFrom!$A$2:$G$153,7,0)</f>
        <v>0</v>
      </c>
      <c r="O46" t="b">
        <f t="shared" si="0"/>
        <v>1</v>
      </c>
      <c r="P46">
        <f>VLOOKUP(A46,[3]BAYERProductwiseStocknSalesFrom!$A$2:$J$153,10,0)</f>
        <v>0</v>
      </c>
      <c r="Q46" t="b">
        <f t="shared" si="1"/>
        <v>1</v>
      </c>
      <c r="R46" s="99">
        <f t="shared" si="2"/>
        <v>0</v>
      </c>
      <c r="S46" t="b">
        <f t="shared" si="3"/>
        <v>1</v>
      </c>
    </row>
    <row r="47" spans="1:19" x14ac:dyDescent="0.3">
      <c r="A47" s="95" t="s">
        <v>107</v>
      </c>
      <c r="B47" s="101">
        <v>50</v>
      </c>
      <c r="C47" s="55">
        <v>206.04</v>
      </c>
      <c r="D47" s="102">
        <v>10302</v>
      </c>
      <c r="E47" s="66"/>
      <c r="F47" s="58"/>
      <c r="G47" s="100"/>
      <c r="H47" s="101">
        <v>195</v>
      </c>
      <c r="I47" s="56">
        <v>205.83</v>
      </c>
      <c r="J47" s="102">
        <v>40137.22</v>
      </c>
      <c r="K47" s="101">
        <v>-145</v>
      </c>
      <c r="L47" s="58"/>
      <c r="M47" s="57"/>
      <c r="N47">
        <f>VLOOKUP(A47,[3]BAYERProductwiseStocknSalesFrom!$A$2:$G$153,7,0)</f>
        <v>0</v>
      </c>
      <c r="O47" t="b">
        <f t="shared" si="0"/>
        <v>1</v>
      </c>
      <c r="P47">
        <f>VLOOKUP(A47,[3]BAYERProductwiseStocknSalesFrom!$A$2:$J$153,10,0)</f>
        <v>195</v>
      </c>
      <c r="Q47" t="b">
        <f t="shared" si="1"/>
        <v>1</v>
      </c>
      <c r="R47" s="99">
        <f t="shared" si="2"/>
        <v>-145</v>
      </c>
      <c r="S47" t="b">
        <f t="shared" si="3"/>
        <v>1</v>
      </c>
    </row>
    <row r="48" spans="1:19" x14ac:dyDescent="0.3">
      <c r="A48" s="95" t="s">
        <v>108</v>
      </c>
      <c r="B48" s="65"/>
      <c r="C48" s="59"/>
      <c r="D48" s="98">
        <v>15200</v>
      </c>
      <c r="E48" s="65"/>
      <c r="F48" s="60"/>
      <c r="G48" s="96"/>
      <c r="H48" s="97">
        <v>230</v>
      </c>
      <c r="I48" s="64">
        <v>806.8</v>
      </c>
      <c r="J48" s="98">
        <v>185564.37</v>
      </c>
      <c r="K48" s="97">
        <v>-230</v>
      </c>
      <c r="L48" s="64">
        <v>66.09</v>
      </c>
      <c r="M48" s="63">
        <v>15200</v>
      </c>
      <c r="N48">
        <f>VLOOKUP(A48,[3]BAYERProductwiseStocknSalesFrom!$A$2:$G$153,7,0)</f>
        <v>0</v>
      </c>
      <c r="O48" t="b">
        <f t="shared" si="0"/>
        <v>1</v>
      </c>
      <c r="P48">
        <f>VLOOKUP(A48,[3]BAYERProductwiseStocknSalesFrom!$A$2:$J$153,10,0)</f>
        <v>230</v>
      </c>
      <c r="Q48" t="b">
        <f t="shared" si="1"/>
        <v>1</v>
      </c>
      <c r="R48" s="99">
        <f t="shared" si="2"/>
        <v>-230</v>
      </c>
      <c r="S48" t="b">
        <f t="shared" si="3"/>
        <v>1</v>
      </c>
    </row>
    <row r="49" spans="1:19" x14ac:dyDescent="0.3">
      <c r="A49" s="95" t="s">
        <v>109</v>
      </c>
      <c r="B49" s="65"/>
      <c r="C49" s="59"/>
      <c r="D49" s="96"/>
      <c r="E49" s="65"/>
      <c r="F49" s="60"/>
      <c r="G49" s="96"/>
      <c r="H49" s="65"/>
      <c r="I49" s="60"/>
      <c r="J49" s="96"/>
      <c r="K49" s="65"/>
      <c r="L49" s="60"/>
      <c r="M49" s="59"/>
      <c r="N49">
        <f>VLOOKUP(A49,[3]BAYERProductwiseStocknSalesFrom!$A$2:$G$153,7,0)</f>
        <v>0</v>
      </c>
      <c r="O49" t="b">
        <f t="shared" si="0"/>
        <v>1</v>
      </c>
      <c r="P49">
        <f>VLOOKUP(A49,[3]BAYERProductwiseStocknSalesFrom!$A$2:$J$153,10,0)</f>
        <v>0</v>
      </c>
      <c r="Q49" t="b">
        <f t="shared" si="1"/>
        <v>1</v>
      </c>
      <c r="R49" s="99">
        <f t="shared" si="2"/>
        <v>0</v>
      </c>
      <c r="S49" t="b">
        <f t="shared" si="3"/>
        <v>1</v>
      </c>
    </row>
    <row r="50" spans="1:19" x14ac:dyDescent="0.3">
      <c r="A50" s="95" t="s">
        <v>110</v>
      </c>
      <c r="B50" s="66"/>
      <c r="C50" s="57"/>
      <c r="D50" s="100"/>
      <c r="E50" s="66"/>
      <c r="F50" s="58"/>
      <c r="G50" s="100"/>
      <c r="H50" s="101">
        <v>20</v>
      </c>
      <c r="I50" s="56">
        <v>150</v>
      </c>
      <c r="J50" s="102">
        <v>3000</v>
      </c>
      <c r="K50" s="101">
        <v>-20</v>
      </c>
      <c r="L50" s="58"/>
      <c r="M50" s="57"/>
      <c r="N50">
        <f>VLOOKUP(A50,[3]BAYERProductwiseStocknSalesFrom!$A$2:$G$153,7,0)</f>
        <v>0</v>
      </c>
      <c r="O50" t="b">
        <f t="shared" si="0"/>
        <v>1</v>
      </c>
      <c r="P50">
        <f>VLOOKUP(A50,[3]BAYERProductwiseStocknSalesFrom!$A$2:$J$153,10,0)</f>
        <v>20</v>
      </c>
      <c r="Q50" t="b">
        <f t="shared" si="1"/>
        <v>1</v>
      </c>
      <c r="R50" s="99">
        <f t="shared" si="2"/>
        <v>-20</v>
      </c>
      <c r="S50" t="b">
        <f t="shared" si="3"/>
        <v>1</v>
      </c>
    </row>
    <row r="51" spans="1:19" x14ac:dyDescent="0.3">
      <c r="A51" s="95" t="s">
        <v>111</v>
      </c>
      <c r="B51" s="66"/>
      <c r="C51" s="57"/>
      <c r="D51" s="100"/>
      <c r="E51" s="66"/>
      <c r="F51" s="58"/>
      <c r="G51" s="100"/>
      <c r="H51" s="101">
        <v>10</v>
      </c>
      <c r="I51" s="56">
        <v>275</v>
      </c>
      <c r="J51" s="102">
        <v>2750</v>
      </c>
      <c r="K51" s="101">
        <v>-10</v>
      </c>
      <c r="L51" s="58"/>
      <c r="M51" s="57"/>
      <c r="N51">
        <f>VLOOKUP(A51,[3]BAYERProductwiseStocknSalesFrom!$A$2:$G$153,7,0)</f>
        <v>0</v>
      </c>
      <c r="O51" t="b">
        <f t="shared" si="0"/>
        <v>1</v>
      </c>
      <c r="P51">
        <f>VLOOKUP(A51,[3]BAYERProductwiseStocknSalesFrom!$A$2:$J$153,10,0)</f>
        <v>10</v>
      </c>
      <c r="Q51" t="b">
        <f t="shared" si="1"/>
        <v>1</v>
      </c>
      <c r="R51" s="99">
        <f t="shared" si="2"/>
        <v>-10</v>
      </c>
      <c r="S51" t="b">
        <f t="shared" si="3"/>
        <v>1</v>
      </c>
    </row>
    <row r="52" spans="1:19" x14ac:dyDescent="0.3">
      <c r="A52" s="95" t="s">
        <v>112</v>
      </c>
      <c r="B52" s="103"/>
      <c r="C52" s="104"/>
      <c r="D52" s="105">
        <v>-15.69</v>
      </c>
      <c r="E52" s="65"/>
      <c r="F52" s="60"/>
      <c r="G52" s="96"/>
      <c r="H52" s="97">
        <v>290</v>
      </c>
      <c r="I52" s="64">
        <v>164.88</v>
      </c>
      <c r="J52" s="98">
        <v>47816</v>
      </c>
      <c r="K52" s="97">
        <v>-290</v>
      </c>
      <c r="L52" s="64">
        <v>0.05</v>
      </c>
      <c r="M52" s="63">
        <v>-15.69</v>
      </c>
      <c r="N52">
        <f>VLOOKUP(A52,[3]BAYERProductwiseStocknSalesFrom!$A$2:$G$153,7,0)</f>
        <v>0</v>
      </c>
      <c r="O52" t="b">
        <f t="shared" si="0"/>
        <v>1</v>
      </c>
      <c r="P52">
        <f>VLOOKUP(A52,[3]BAYERProductwiseStocknSalesFrom!$A$2:$J$153,10,0)</f>
        <v>290</v>
      </c>
      <c r="Q52" t="b">
        <f t="shared" si="1"/>
        <v>1</v>
      </c>
      <c r="R52" s="99">
        <f t="shared" si="2"/>
        <v>-290</v>
      </c>
      <c r="S52" t="b">
        <f t="shared" si="3"/>
        <v>1</v>
      </c>
    </row>
    <row r="53" spans="1:19" x14ac:dyDescent="0.3">
      <c r="A53" s="106" t="s">
        <v>113</v>
      </c>
      <c r="B53" s="103"/>
      <c r="C53" s="107"/>
      <c r="D53" s="105">
        <v>97.33</v>
      </c>
      <c r="E53" s="66"/>
      <c r="F53" s="58"/>
      <c r="G53" s="100"/>
      <c r="H53" s="101">
        <v>385</v>
      </c>
      <c r="I53" s="56">
        <v>385.7</v>
      </c>
      <c r="J53" s="102">
        <v>148493.79999999999</v>
      </c>
      <c r="K53" s="101">
        <v>-385</v>
      </c>
      <c r="L53" s="56">
        <v>0.25</v>
      </c>
      <c r="M53" s="55">
        <v>97.33</v>
      </c>
      <c r="N53">
        <f>VLOOKUP(A53,[3]BAYERProductwiseStocknSalesFrom!$A$2:$G$153,7,0)</f>
        <v>0</v>
      </c>
      <c r="O53" t="b">
        <f t="shared" si="0"/>
        <v>1</v>
      </c>
      <c r="P53">
        <f>VLOOKUP(A53,[3]BAYERProductwiseStocknSalesFrom!$A$2:$J$153,10,0)</f>
        <v>385</v>
      </c>
      <c r="Q53" t="b">
        <f t="shared" si="1"/>
        <v>1</v>
      </c>
      <c r="R53" s="99">
        <f t="shared" si="2"/>
        <v>-385</v>
      </c>
      <c r="S53" t="b">
        <f t="shared" si="3"/>
        <v>1</v>
      </c>
    </row>
    <row r="54" spans="1:19" x14ac:dyDescent="0.3">
      <c r="A54" s="95" t="s">
        <v>114</v>
      </c>
      <c r="B54" s="65"/>
      <c r="C54" s="60"/>
      <c r="D54" s="96"/>
      <c r="E54" s="65"/>
      <c r="F54" s="60"/>
      <c r="G54" s="96"/>
      <c r="H54" s="65"/>
      <c r="I54" s="60"/>
      <c r="J54" s="96"/>
      <c r="K54" s="65"/>
      <c r="L54" s="60"/>
      <c r="M54" s="59"/>
      <c r="N54">
        <f>VLOOKUP(A54,[3]BAYERProductwiseStocknSalesFrom!$A$2:$G$153,7,0)</f>
        <v>0</v>
      </c>
      <c r="O54" t="b">
        <f t="shared" si="0"/>
        <v>1</v>
      </c>
      <c r="P54">
        <f>VLOOKUP(A54,[3]BAYERProductwiseStocknSalesFrom!$A$2:$J$153,10,0)</f>
        <v>0</v>
      </c>
      <c r="Q54" t="b">
        <f t="shared" si="1"/>
        <v>1</v>
      </c>
      <c r="R54" s="99">
        <f t="shared" si="2"/>
        <v>0</v>
      </c>
      <c r="S54" t="b">
        <f t="shared" si="3"/>
        <v>1</v>
      </c>
    </row>
    <row r="55" spans="1:19" x14ac:dyDescent="0.3">
      <c r="A55" s="95" t="s">
        <v>115</v>
      </c>
      <c r="B55" s="66"/>
      <c r="C55" s="58"/>
      <c r="D55" s="100"/>
      <c r="E55" s="66"/>
      <c r="F55" s="58"/>
      <c r="G55" s="100"/>
      <c r="H55" s="66"/>
      <c r="I55" s="58"/>
      <c r="J55" s="100"/>
      <c r="K55" s="66"/>
      <c r="L55" s="58"/>
      <c r="M55" s="57"/>
      <c r="N55">
        <f>VLOOKUP(A55,[3]BAYERProductwiseStocknSalesFrom!$A$2:$G$153,7,0)</f>
        <v>0</v>
      </c>
      <c r="O55" t="b">
        <f t="shared" si="0"/>
        <v>1</v>
      </c>
      <c r="P55">
        <f>VLOOKUP(A55,[3]BAYERProductwiseStocknSalesFrom!$A$2:$J$153,10,0)</f>
        <v>0</v>
      </c>
      <c r="Q55" t="b">
        <f t="shared" si="1"/>
        <v>1</v>
      </c>
      <c r="R55" s="99">
        <f t="shared" si="2"/>
        <v>0</v>
      </c>
      <c r="S55" t="b">
        <f t="shared" si="3"/>
        <v>1</v>
      </c>
    </row>
    <row r="56" spans="1:19" x14ac:dyDescent="0.3">
      <c r="A56" s="95" t="s">
        <v>116</v>
      </c>
      <c r="B56" s="97">
        <v>40</v>
      </c>
      <c r="C56" s="64">
        <v>185</v>
      </c>
      <c r="D56" s="98">
        <v>7400</v>
      </c>
      <c r="E56" s="65"/>
      <c r="F56" s="60"/>
      <c r="G56" s="96"/>
      <c r="H56" s="97">
        <v>60</v>
      </c>
      <c r="I56" s="64">
        <v>198.49</v>
      </c>
      <c r="J56" s="98">
        <v>11909.25</v>
      </c>
      <c r="K56" s="97">
        <v>-20</v>
      </c>
      <c r="L56" s="60"/>
      <c r="M56" s="59"/>
      <c r="N56">
        <f>VLOOKUP(A56,[3]BAYERProductwiseStocknSalesFrom!$A$2:$G$153,7,0)</f>
        <v>0</v>
      </c>
      <c r="O56" t="b">
        <f t="shared" si="0"/>
        <v>1</v>
      </c>
      <c r="P56">
        <f>VLOOKUP(A56,[3]BAYERProductwiseStocknSalesFrom!$A$2:$J$153,10,0)</f>
        <v>60</v>
      </c>
      <c r="Q56" t="b">
        <f t="shared" si="1"/>
        <v>1</v>
      </c>
      <c r="R56" s="99">
        <f t="shared" si="2"/>
        <v>-20</v>
      </c>
      <c r="S56" t="b">
        <f t="shared" si="3"/>
        <v>1</v>
      </c>
    </row>
    <row r="57" spans="1:19" x14ac:dyDescent="0.3">
      <c r="A57" s="67" t="s">
        <v>117</v>
      </c>
      <c r="B57" s="101">
        <v>6</v>
      </c>
      <c r="C57" s="56">
        <v>4007.5</v>
      </c>
      <c r="D57" s="102">
        <v>24045</v>
      </c>
      <c r="E57" s="66"/>
      <c r="F57" s="58"/>
      <c r="G57" s="100"/>
      <c r="H57" s="101">
        <v>51</v>
      </c>
      <c r="I57" s="56">
        <v>1856</v>
      </c>
      <c r="J57" s="102">
        <v>94656</v>
      </c>
      <c r="K57" s="101">
        <v>-45</v>
      </c>
      <c r="L57" s="56">
        <v>320.73</v>
      </c>
      <c r="M57" s="55">
        <v>14433</v>
      </c>
      <c r="N57">
        <f>VLOOKUP(A57,[3]BAYERProductwiseStocknSalesFrom!$A$2:$G$153,7,0)</f>
        <v>0</v>
      </c>
      <c r="O57" t="b">
        <f t="shared" si="0"/>
        <v>1</v>
      </c>
      <c r="P57">
        <f>VLOOKUP(A57,[3]BAYERProductwiseStocknSalesFrom!$A$2:$J$153,10,0)</f>
        <v>51</v>
      </c>
      <c r="Q57" t="b">
        <f t="shared" si="1"/>
        <v>1</v>
      </c>
      <c r="R57" s="99">
        <f t="shared" si="2"/>
        <v>-45</v>
      </c>
      <c r="S57" t="b">
        <f t="shared" si="3"/>
        <v>1</v>
      </c>
    </row>
    <row r="58" spans="1:19" x14ac:dyDescent="0.3">
      <c r="A58" s="95" t="s">
        <v>118</v>
      </c>
      <c r="B58" s="101">
        <v>20</v>
      </c>
      <c r="C58" s="56">
        <v>838</v>
      </c>
      <c r="D58" s="102">
        <v>16760</v>
      </c>
      <c r="E58" s="66"/>
      <c r="F58" s="58"/>
      <c r="G58" s="100"/>
      <c r="H58" s="101">
        <v>80</v>
      </c>
      <c r="I58" s="56">
        <v>896.35</v>
      </c>
      <c r="J58" s="102">
        <v>71708</v>
      </c>
      <c r="K58" s="101">
        <v>-60</v>
      </c>
      <c r="L58" s="58"/>
      <c r="M58" s="57"/>
      <c r="N58">
        <f>VLOOKUP(A58,[3]BAYERProductwiseStocknSalesFrom!$A$2:$G$153,7,0)</f>
        <v>0</v>
      </c>
      <c r="O58" t="b">
        <f t="shared" si="0"/>
        <v>1</v>
      </c>
      <c r="P58">
        <f>VLOOKUP(A58,[3]BAYERProductwiseStocknSalesFrom!$A$2:$J$153,10,0)</f>
        <v>80</v>
      </c>
      <c r="Q58" t="b">
        <f t="shared" si="1"/>
        <v>1</v>
      </c>
      <c r="R58" s="99">
        <f t="shared" si="2"/>
        <v>-60</v>
      </c>
      <c r="S58" t="b">
        <f t="shared" si="3"/>
        <v>1</v>
      </c>
    </row>
    <row r="59" spans="1:19" x14ac:dyDescent="0.3">
      <c r="A59" s="95" t="s">
        <v>119</v>
      </c>
      <c r="B59" s="97">
        <v>50</v>
      </c>
      <c r="C59" s="64">
        <v>1434.2</v>
      </c>
      <c r="D59" s="98">
        <v>71710</v>
      </c>
      <c r="E59" s="65"/>
      <c r="F59" s="60"/>
      <c r="G59" s="96"/>
      <c r="H59" s="97">
        <v>90</v>
      </c>
      <c r="I59" s="64">
        <v>1456.56</v>
      </c>
      <c r="J59" s="98">
        <v>131090.4</v>
      </c>
      <c r="K59" s="97">
        <v>-40</v>
      </c>
      <c r="L59" s="60"/>
      <c r="M59" s="59"/>
      <c r="N59">
        <f>VLOOKUP(A59,[3]BAYERProductwiseStocknSalesFrom!$A$2:$G$153,7,0)</f>
        <v>0</v>
      </c>
      <c r="O59" t="b">
        <f t="shared" si="0"/>
        <v>1</v>
      </c>
      <c r="P59">
        <f>VLOOKUP(A59,[3]BAYERProductwiseStocknSalesFrom!$A$2:$J$153,10,0)</f>
        <v>90</v>
      </c>
      <c r="Q59" t="b">
        <f t="shared" si="1"/>
        <v>1</v>
      </c>
      <c r="R59" s="99">
        <f t="shared" si="2"/>
        <v>-40</v>
      </c>
      <c r="S59" t="b">
        <f t="shared" si="3"/>
        <v>1</v>
      </c>
    </row>
    <row r="60" spans="1:19" x14ac:dyDescent="0.3">
      <c r="A60" s="67" t="s">
        <v>120</v>
      </c>
      <c r="B60" s="101">
        <v>140</v>
      </c>
      <c r="C60" s="56">
        <v>154.19</v>
      </c>
      <c r="D60" s="102">
        <v>21586.95</v>
      </c>
      <c r="E60" s="66"/>
      <c r="F60" s="58"/>
      <c r="G60" s="100"/>
      <c r="H60" s="101">
        <v>80</v>
      </c>
      <c r="I60" s="56">
        <v>164.5</v>
      </c>
      <c r="J60" s="102">
        <v>13160</v>
      </c>
      <c r="K60" s="101">
        <v>60</v>
      </c>
      <c r="L60" s="56">
        <v>152.4</v>
      </c>
      <c r="M60" s="55">
        <v>9143.75</v>
      </c>
      <c r="N60">
        <f>VLOOKUP(A60,[3]BAYERProductwiseStocknSalesFrom!$A$2:$G$153,7,0)</f>
        <v>0</v>
      </c>
      <c r="O60" t="b">
        <f t="shared" si="0"/>
        <v>1</v>
      </c>
      <c r="P60">
        <f>VLOOKUP(A60,[3]BAYERProductwiseStocknSalesFrom!$A$2:$J$153,10,0)</f>
        <v>80</v>
      </c>
      <c r="Q60" t="b">
        <f t="shared" si="1"/>
        <v>1</v>
      </c>
      <c r="R60" s="99">
        <f t="shared" si="2"/>
        <v>60</v>
      </c>
      <c r="S60" t="b">
        <f t="shared" si="3"/>
        <v>1</v>
      </c>
    </row>
    <row r="61" spans="1:19" x14ac:dyDescent="0.3">
      <c r="A61" s="95" t="s">
        <v>121</v>
      </c>
      <c r="B61" s="66"/>
      <c r="C61" s="58"/>
      <c r="D61" s="100"/>
      <c r="E61" s="66"/>
      <c r="F61" s="58"/>
      <c r="G61" s="100"/>
      <c r="H61" s="66"/>
      <c r="I61" s="58"/>
      <c r="J61" s="100"/>
      <c r="K61" s="66"/>
      <c r="L61" s="58"/>
      <c r="M61" s="57"/>
      <c r="N61">
        <f>VLOOKUP(A61,[3]BAYERProductwiseStocknSalesFrom!$A$2:$G$153,7,0)</f>
        <v>0</v>
      </c>
      <c r="O61" t="b">
        <f t="shared" si="0"/>
        <v>1</v>
      </c>
      <c r="P61">
        <f>VLOOKUP(A61,[3]BAYERProductwiseStocknSalesFrom!$A$2:$J$153,10,0)</f>
        <v>0</v>
      </c>
      <c r="Q61" t="b">
        <f t="shared" si="1"/>
        <v>1</v>
      </c>
      <c r="R61" s="99">
        <f t="shared" si="2"/>
        <v>0</v>
      </c>
      <c r="S61" t="b">
        <f t="shared" si="3"/>
        <v>1</v>
      </c>
    </row>
    <row r="62" spans="1:19" x14ac:dyDescent="0.3">
      <c r="A62" s="95" t="s">
        <v>122</v>
      </c>
      <c r="B62" s="66"/>
      <c r="C62" s="58"/>
      <c r="D62" s="100"/>
      <c r="E62" s="66"/>
      <c r="F62" s="58"/>
      <c r="G62" s="100"/>
      <c r="H62" s="66"/>
      <c r="I62" s="58"/>
      <c r="J62" s="100"/>
      <c r="K62" s="66"/>
      <c r="L62" s="58"/>
      <c r="M62" s="57"/>
      <c r="N62">
        <f>VLOOKUP(A62,[3]BAYERProductwiseStocknSalesFrom!$A$2:$G$153,7,0)</f>
        <v>0</v>
      </c>
      <c r="O62" t="b">
        <f t="shared" si="0"/>
        <v>1</v>
      </c>
      <c r="P62">
        <f>VLOOKUP(A62,[3]BAYERProductwiseStocknSalesFrom!$A$2:$J$153,10,0)</f>
        <v>0</v>
      </c>
      <c r="Q62" t="b">
        <f t="shared" si="1"/>
        <v>1</v>
      </c>
      <c r="R62" s="99">
        <f t="shared" si="2"/>
        <v>0</v>
      </c>
      <c r="S62" t="b">
        <f t="shared" si="3"/>
        <v>1</v>
      </c>
    </row>
    <row r="63" spans="1:19" x14ac:dyDescent="0.3">
      <c r="A63" s="67" t="s">
        <v>123</v>
      </c>
      <c r="B63" s="101">
        <v>100</v>
      </c>
      <c r="C63" s="56">
        <v>727.2</v>
      </c>
      <c r="D63" s="102">
        <v>72720</v>
      </c>
      <c r="E63" s="66"/>
      <c r="F63" s="58"/>
      <c r="G63" s="100"/>
      <c r="H63" s="101">
        <v>90</v>
      </c>
      <c r="I63" s="56">
        <v>767</v>
      </c>
      <c r="J63" s="102">
        <v>69030</v>
      </c>
      <c r="K63" s="101">
        <v>10</v>
      </c>
      <c r="L63" s="56">
        <v>727.2</v>
      </c>
      <c r="M63" s="55">
        <v>7272</v>
      </c>
      <c r="N63">
        <f>VLOOKUP(A63,[3]BAYERProductwiseStocknSalesFrom!$A$2:$G$153,7,0)</f>
        <v>0</v>
      </c>
      <c r="O63" t="b">
        <f t="shared" si="0"/>
        <v>1</v>
      </c>
      <c r="P63">
        <f>VLOOKUP(A63,[3]BAYERProductwiseStocknSalesFrom!$A$2:$J$153,10,0)</f>
        <v>90</v>
      </c>
      <c r="Q63" t="b">
        <f t="shared" si="1"/>
        <v>1</v>
      </c>
      <c r="R63" s="99">
        <f t="shared" si="2"/>
        <v>10</v>
      </c>
      <c r="S63" t="b">
        <f t="shared" si="3"/>
        <v>1</v>
      </c>
    </row>
    <row r="64" spans="1:19" x14ac:dyDescent="0.3">
      <c r="A64" s="67" t="s">
        <v>124</v>
      </c>
      <c r="B64" s="65"/>
      <c r="C64" s="60"/>
      <c r="D64" s="96"/>
      <c r="E64" s="65"/>
      <c r="F64" s="60"/>
      <c r="G64" s="96"/>
      <c r="H64" s="65"/>
      <c r="I64" s="60"/>
      <c r="J64" s="96"/>
      <c r="K64" s="65"/>
      <c r="L64" s="60"/>
      <c r="M64" s="59"/>
      <c r="N64">
        <f>VLOOKUP(A64,[3]BAYERProductwiseStocknSalesFrom!$A$2:$G$153,7,0)</f>
        <v>0</v>
      </c>
      <c r="O64" t="b">
        <f t="shared" si="0"/>
        <v>1</v>
      </c>
      <c r="P64">
        <f>VLOOKUP(A64,[3]BAYERProductwiseStocknSalesFrom!$A$2:$J$153,10,0)</f>
        <v>0</v>
      </c>
      <c r="Q64" t="b">
        <f t="shared" si="1"/>
        <v>1</v>
      </c>
      <c r="R64" s="99">
        <f t="shared" si="2"/>
        <v>0</v>
      </c>
      <c r="S64" t="b">
        <f t="shared" si="3"/>
        <v>1</v>
      </c>
    </row>
    <row r="65" spans="1:19" x14ac:dyDescent="0.3">
      <c r="A65" s="95" t="s">
        <v>125</v>
      </c>
      <c r="B65" s="66"/>
      <c r="C65" s="58"/>
      <c r="D65" s="100"/>
      <c r="E65" s="66"/>
      <c r="F65" s="58"/>
      <c r="G65" s="100"/>
      <c r="H65" s="66"/>
      <c r="I65" s="58"/>
      <c r="J65" s="100"/>
      <c r="K65" s="66"/>
      <c r="L65" s="58"/>
      <c r="M65" s="57"/>
      <c r="N65">
        <f>VLOOKUP(A65,[3]BAYERProductwiseStocknSalesFrom!$A$2:$G$153,7,0)</f>
        <v>0</v>
      </c>
      <c r="O65" t="b">
        <f t="shared" si="0"/>
        <v>1</v>
      </c>
      <c r="P65">
        <f>VLOOKUP(A65,[3]BAYERProductwiseStocknSalesFrom!$A$2:$J$153,10,0)</f>
        <v>0</v>
      </c>
      <c r="Q65" t="b">
        <f t="shared" si="1"/>
        <v>1</v>
      </c>
      <c r="R65" s="99">
        <f t="shared" si="2"/>
        <v>0</v>
      </c>
      <c r="S65" t="b">
        <f t="shared" si="3"/>
        <v>1</v>
      </c>
    </row>
    <row r="66" spans="1:19" x14ac:dyDescent="0.3">
      <c r="A66" s="67" t="s">
        <v>126</v>
      </c>
      <c r="B66" s="66"/>
      <c r="C66" s="58"/>
      <c r="D66" s="100"/>
      <c r="E66" s="66"/>
      <c r="F66" s="58"/>
      <c r="G66" s="100"/>
      <c r="H66" s="66"/>
      <c r="I66" s="58"/>
      <c r="J66" s="100"/>
      <c r="K66" s="66"/>
      <c r="L66" s="58"/>
      <c r="M66" s="57"/>
      <c r="N66">
        <f>VLOOKUP(A66,[3]BAYERProductwiseStocknSalesFrom!$A$2:$G$153,7,0)</f>
        <v>0</v>
      </c>
      <c r="O66" t="b">
        <f t="shared" si="0"/>
        <v>1</v>
      </c>
      <c r="P66">
        <f>VLOOKUP(A66,[3]BAYERProductwiseStocknSalesFrom!$A$2:$J$153,10,0)</f>
        <v>0</v>
      </c>
      <c r="Q66" t="b">
        <f t="shared" si="1"/>
        <v>1</v>
      </c>
      <c r="R66" s="99">
        <f t="shared" si="2"/>
        <v>0</v>
      </c>
      <c r="S66" t="b">
        <f t="shared" si="3"/>
        <v>1</v>
      </c>
    </row>
    <row r="67" spans="1:19" x14ac:dyDescent="0.3">
      <c r="A67" s="95" t="s">
        <v>127</v>
      </c>
      <c r="B67" s="97">
        <v>25</v>
      </c>
      <c r="C67" s="64">
        <v>207.53</v>
      </c>
      <c r="D67" s="98">
        <v>5188.2</v>
      </c>
      <c r="E67" s="65"/>
      <c r="F67" s="60"/>
      <c r="G67" s="96"/>
      <c r="H67" s="97">
        <v>270</v>
      </c>
      <c r="I67" s="64">
        <v>217.35</v>
      </c>
      <c r="J67" s="98">
        <v>58685</v>
      </c>
      <c r="K67" s="97">
        <v>-245</v>
      </c>
      <c r="L67" s="64">
        <v>0.05</v>
      </c>
      <c r="M67" s="63">
        <v>13.2</v>
      </c>
      <c r="N67">
        <f>VLOOKUP(A67,[3]BAYERProductwiseStocknSalesFrom!$A$2:$G$153,7,0)</f>
        <v>0</v>
      </c>
      <c r="O67" t="b">
        <f t="shared" si="0"/>
        <v>1</v>
      </c>
      <c r="P67">
        <f>VLOOKUP(A67,[3]BAYERProductwiseStocknSalesFrom!$A$2:$J$153,10,0)</f>
        <v>270</v>
      </c>
      <c r="Q67" t="b">
        <f t="shared" si="1"/>
        <v>1</v>
      </c>
      <c r="R67" s="99">
        <f t="shared" si="2"/>
        <v>-245</v>
      </c>
      <c r="S67" t="b">
        <f t="shared" si="3"/>
        <v>1</v>
      </c>
    </row>
    <row r="68" spans="1:19" x14ac:dyDescent="0.3">
      <c r="A68" s="67" t="s">
        <v>128</v>
      </c>
      <c r="B68" s="101">
        <v>10</v>
      </c>
      <c r="C68" s="56">
        <v>1820</v>
      </c>
      <c r="D68" s="102">
        <v>18200</v>
      </c>
      <c r="E68" s="101">
        <v>20</v>
      </c>
      <c r="F68" s="56">
        <v>1802.34</v>
      </c>
      <c r="G68" s="102">
        <v>36046.800000000003</v>
      </c>
      <c r="H68" s="101">
        <v>150</v>
      </c>
      <c r="I68" s="56">
        <v>1938</v>
      </c>
      <c r="J68" s="102">
        <v>290700</v>
      </c>
      <c r="K68" s="101">
        <v>-120</v>
      </c>
      <c r="L68" s="58"/>
      <c r="M68" s="57"/>
      <c r="N68">
        <f>VLOOKUP(A68,[3]BAYERProductwiseStocknSalesFrom!$A$2:$G$153,7,0)</f>
        <v>20</v>
      </c>
      <c r="O68" t="b">
        <f t="shared" si="0"/>
        <v>1</v>
      </c>
      <c r="P68">
        <f>VLOOKUP(A68,[3]BAYERProductwiseStocknSalesFrom!$A$2:$J$153,10,0)</f>
        <v>150</v>
      </c>
      <c r="Q68" t="b">
        <f t="shared" si="1"/>
        <v>1</v>
      </c>
      <c r="R68" s="99">
        <f t="shared" si="2"/>
        <v>-120</v>
      </c>
      <c r="S68" t="b">
        <f t="shared" si="3"/>
        <v>1</v>
      </c>
    </row>
    <row r="69" spans="1:19" x14ac:dyDescent="0.3">
      <c r="A69" s="95" t="s">
        <v>129</v>
      </c>
      <c r="B69" s="101">
        <v>90</v>
      </c>
      <c r="C69" s="56">
        <v>472.65</v>
      </c>
      <c r="D69" s="102">
        <v>42538.47</v>
      </c>
      <c r="E69" s="101">
        <v>80</v>
      </c>
      <c r="F69" s="56">
        <v>475</v>
      </c>
      <c r="G69" s="102">
        <v>38000</v>
      </c>
      <c r="H69" s="101">
        <v>765</v>
      </c>
      <c r="I69" s="56">
        <v>498.62</v>
      </c>
      <c r="J69" s="102">
        <v>381448.1</v>
      </c>
      <c r="K69" s="101">
        <v>-595</v>
      </c>
      <c r="L69" s="56">
        <v>27.59</v>
      </c>
      <c r="M69" s="55">
        <v>16413.47</v>
      </c>
      <c r="N69">
        <f>VLOOKUP(A69,[3]BAYERProductwiseStocknSalesFrom!$A$2:$G$153,7,0)</f>
        <v>80</v>
      </c>
      <c r="O69" t="b">
        <f t="shared" si="0"/>
        <v>1</v>
      </c>
      <c r="P69">
        <f>VLOOKUP(A69,[3]BAYERProductwiseStocknSalesFrom!$A$2:$J$153,10,0)</f>
        <v>765</v>
      </c>
      <c r="Q69" t="b">
        <f t="shared" si="1"/>
        <v>1</v>
      </c>
      <c r="R69" s="99">
        <f t="shared" si="2"/>
        <v>-595</v>
      </c>
      <c r="S69" t="b">
        <f t="shared" si="3"/>
        <v>1</v>
      </c>
    </row>
    <row r="70" spans="1:19" x14ac:dyDescent="0.3">
      <c r="A70" s="95" t="s">
        <v>130</v>
      </c>
      <c r="B70" s="101">
        <v>25</v>
      </c>
      <c r="C70" s="56">
        <v>1289.75</v>
      </c>
      <c r="D70" s="102">
        <v>32243.67</v>
      </c>
      <c r="E70" s="101">
        <v>40</v>
      </c>
      <c r="F70" s="56">
        <v>930</v>
      </c>
      <c r="G70" s="102">
        <v>37200</v>
      </c>
      <c r="H70" s="101">
        <v>415</v>
      </c>
      <c r="I70" s="56">
        <v>979.98</v>
      </c>
      <c r="J70" s="102">
        <v>406692</v>
      </c>
      <c r="K70" s="101">
        <v>-350</v>
      </c>
      <c r="L70" s="56">
        <v>25.7</v>
      </c>
      <c r="M70" s="55">
        <v>8993.67</v>
      </c>
      <c r="N70">
        <f>VLOOKUP(A70,[3]BAYERProductwiseStocknSalesFrom!$A$2:$G$153,7,0)</f>
        <v>40</v>
      </c>
      <c r="O70" t="b">
        <f t="shared" si="0"/>
        <v>1</v>
      </c>
      <c r="P70">
        <f>VLOOKUP(A70,[3]BAYERProductwiseStocknSalesFrom!$A$2:$J$153,10,0)</f>
        <v>415</v>
      </c>
      <c r="Q70" t="b">
        <f t="shared" si="1"/>
        <v>1</v>
      </c>
      <c r="R70" s="99">
        <f t="shared" si="2"/>
        <v>-350</v>
      </c>
      <c r="S70" t="b">
        <f t="shared" si="3"/>
        <v>1</v>
      </c>
    </row>
    <row r="71" spans="1:19" x14ac:dyDescent="0.3">
      <c r="A71" s="67" t="s">
        <v>131</v>
      </c>
      <c r="B71" s="97">
        <v>3</v>
      </c>
      <c r="C71" s="64">
        <v>130.30000000000001</v>
      </c>
      <c r="D71" s="98">
        <v>390.9</v>
      </c>
      <c r="E71" s="65"/>
      <c r="F71" s="60"/>
      <c r="G71" s="96"/>
      <c r="H71" s="97">
        <v>330</v>
      </c>
      <c r="I71" s="64">
        <v>126.91</v>
      </c>
      <c r="J71" s="98">
        <v>41879.040000000001</v>
      </c>
      <c r="K71" s="97">
        <v>-327</v>
      </c>
      <c r="L71" s="64">
        <v>1.2</v>
      </c>
      <c r="M71" s="63">
        <v>390.9</v>
      </c>
      <c r="N71">
        <f>VLOOKUP(A71,[3]BAYERProductwiseStocknSalesFrom!$A$2:$G$153,7,0)</f>
        <v>0</v>
      </c>
      <c r="O71" t="b">
        <f t="shared" si="0"/>
        <v>1</v>
      </c>
      <c r="P71">
        <f>VLOOKUP(A71,[3]BAYERProductwiseStocknSalesFrom!$A$2:$J$153,10,0)</f>
        <v>330</v>
      </c>
      <c r="Q71" t="b">
        <f t="shared" si="1"/>
        <v>1</v>
      </c>
      <c r="R71" s="99">
        <f t="shared" si="2"/>
        <v>-327</v>
      </c>
      <c r="S71" t="b">
        <f t="shared" si="3"/>
        <v>1</v>
      </c>
    </row>
    <row r="72" spans="1:19" x14ac:dyDescent="0.3">
      <c r="A72" s="95" t="s">
        <v>132</v>
      </c>
      <c r="B72" s="97">
        <v>10</v>
      </c>
      <c r="C72" s="64">
        <v>315</v>
      </c>
      <c r="D72" s="98">
        <v>3150</v>
      </c>
      <c r="E72" s="97">
        <v>250</v>
      </c>
      <c r="F72" s="64">
        <v>318.14999999999998</v>
      </c>
      <c r="G72" s="98">
        <v>79537.5</v>
      </c>
      <c r="H72" s="97">
        <v>570</v>
      </c>
      <c r="I72" s="64">
        <v>329.78</v>
      </c>
      <c r="J72" s="98">
        <v>187973.37</v>
      </c>
      <c r="K72" s="97">
        <v>-310</v>
      </c>
      <c r="L72" s="64">
        <v>25.56</v>
      </c>
      <c r="M72" s="63">
        <v>7922.25</v>
      </c>
      <c r="N72">
        <f>VLOOKUP(A72,[3]BAYERProductwiseStocknSalesFrom!$A$2:$G$153,7,0)</f>
        <v>250</v>
      </c>
      <c r="O72" t="b">
        <f t="shared" si="0"/>
        <v>1</v>
      </c>
      <c r="P72">
        <f>VLOOKUP(A72,[3]BAYERProductwiseStocknSalesFrom!$A$2:$J$153,10,0)</f>
        <v>570</v>
      </c>
      <c r="Q72" t="b">
        <f t="shared" si="1"/>
        <v>1</v>
      </c>
      <c r="R72" s="99">
        <f t="shared" si="2"/>
        <v>-310</v>
      </c>
      <c r="S72" t="b">
        <f t="shared" si="3"/>
        <v>1</v>
      </c>
    </row>
    <row r="73" spans="1:19" x14ac:dyDescent="0.3">
      <c r="A73" s="95" t="s">
        <v>133</v>
      </c>
      <c r="B73" s="66"/>
      <c r="C73" s="58"/>
      <c r="D73" s="100"/>
      <c r="E73" s="66"/>
      <c r="F73" s="58"/>
      <c r="G73" s="100"/>
      <c r="H73" s="66"/>
      <c r="I73" s="58"/>
      <c r="J73" s="100"/>
      <c r="K73" s="66"/>
      <c r="L73" s="58"/>
      <c r="M73" s="57"/>
      <c r="N73">
        <f>VLOOKUP(A73,[3]BAYERProductwiseStocknSalesFrom!$A$2:$G$153,7,0)</f>
        <v>0</v>
      </c>
      <c r="O73" t="b">
        <f t="shared" si="0"/>
        <v>1</v>
      </c>
      <c r="P73">
        <f>VLOOKUP(A73,[3]BAYERProductwiseStocknSalesFrom!$A$2:$J$153,10,0)</f>
        <v>0</v>
      </c>
      <c r="Q73" t="b">
        <f t="shared" si="1"/>
        <v>1</v>
      </c>
      <c r="R73" s="99">
        <f t="shared" si="2"/>
        <v>0</v>
      </c>
      <c r="S73" t="b">
        <f t="shared" si="3"/>
        <v>1</v>
      </c>
    </row>
    <row r="74" spans="1:19" x14ac:dyDescent="0.3">
      <c r="A74" s="95" t="s">
        <v>134</v>
      </c>
      <c r="B74" s="66"/>
      <c r="C74" s="58"/>
      <c r="D74" s="100"/>
      <c r="E74" s="66"/>
      <c r="F74" s="58"/>
      <c r="G74" s="100"/>
      <c r="H74" s="101">
        <v>325</v>
      </c>
      <c r="I74" s="56">
        <v>183.75</v>
      </c>
      <c r="J74" s="102">
        <v>59719</v>
      </c>
      <c r="K74" s="101">
        <v>-325</v>
      </c>
      <c r="L74" s="58"/>
      <c r="M74" s="57"/>
      <c r="N74">
        <f>VLOOKUP(A74,[3]BAYERProductwiseStocknSalesFrom!$A$2:$G$153,7,0)</f>
        <v>0</v>
      </c>
      <c r="O74" t="b">
        <f t="shared" si="0"/>
        <v>1</v>
      </c>
      <c r="P74">
        <f>VLOOKUP(A74,[3]BAYERProductwiseStocknSalesFrom!$A$2:$J$153,10,0)</f>
        <v>325</v>
      </c>
      <c r="Q74" t="b">
        <f t="shared" si="1"/>
        <v>1</v>
      </c>
      <c r="R74" s="99">
        <f t="shared" si="2"/>
        <v>-325</v>
      </c>
      <c r="S74" t="b">
        <f t="shared" si="3"/>
        <v>1</v>
      </c>
    </row>
    <row r="75" spans="1:19" x14ac:dyDescent="0.3">
      <c r="A75" s="67" t="s">
        <v>135</v>
      </c>
      <c r="B75" s="66"/>
      <c r="C75" s="58"/>
      <c r="D75" s="100"/>
      <c r="E75" s="66"/>
      <c r="F75" s="58"/>
      <c r="G75" s="100"/>
      <c r="H75" s="66"/>
      <c r="I75" s="58"/>
      <c r="J75" s="100"/>
      <c r="K75" s="66"/>
      <c r="L75" s="58"/>
      <c r="M75" s="57"/>
      <c r="N75">
        <f>VLOOKUP(A75,[3]BAYERProductwiseStocknSalesFrom!$A$2:$G$153,7,0)</f>
        <v>0</v>
      </c>
      <c r="O75" t="b">
        <f t="shared" si="0"/>
        <v>1</v>
      </c>
      <c r="P75">
        <f>VLOOKUP(A75,[3]BAYERProductwiseStocknSalesFrom!$A$2:$J$153,10,0)</f>
        <v>0</v>
      </c>
      <c r="Q75" t="b">
        <f t="shared" si="1"/>
        <v>1</v>
      </c>
      <c r="R75" s="99">
        <f t="shared" si="2"/>
        <v>0</v>
      </c>
      <c r="S75" t="b">
        <f t="shared" si="3"/>
        <v>1</v>
      </c>
    </row>
    <row r="76" spans="1:19" x14ac:dyDescent="0.3">
      <c r="A76" s="95" t="s">
        <v>136</v>
      </c>
      <c r="B76" s="97">
        <v>13</v>
      </c>
      <c r="C76" s="64">
        <v>1319.4</v>
      </c>
      <c r="D76" s="98">
        <v>17152.2</v>
      </c>
      <c r="E76" s="65"/>
      <c r="F76" s="60"/>
      <c r="G76" s="96"/>
      <c r="H76" s="65"/>
      <c r="I76" s="60"/>
      <c r="J76" s="96"/>
      <c r="K76" s="97">
        <v>13</v>
      </c>
      <c r="L76" s="64">
        <v>1319.4</v>
      </c>
      <c r="M76" s="63">
        <v>17152.2</v>
      </c>
      <c r="N76">
        <f>VLOOKUP(A76,[3]BAYERProductwiseStocknSalesFrom!$A$2:$G$153,7,0)</f>
        <v>0</v>
      </c>
      <c r="O76" t="b">
        <f t="shared" si="0"/>
        <v>1</v>
      </c>
      <c r="P76">
        <f>VLOOKUP(A76,[3]BAYERProductwiseStocknSalesFrom!$A$2:$J$153,10,0)</f>
        <v>0</v>
      </c>
      <c r="Q76" t="b">
        <f t="shared" si="1"/>
        <v>1</v>
      </c>
      <c r="R76" s="99">
        <f t="shared" si="2"/>
        <v>13</v>
      </c>
      <c r="S76" t="b">
        <f t="shared" si="3"/>
        <v>1</v>
      </c>
    </row>
    <row r="77" spans="1:19" x14ac:dyDescent="0.3">
      <c r="A77" s="95" t="s">
        <v>137</v>
      </c>
      <c r="B77" s="101">
        <v>18</v>
      </c>
      <c r="C77" s="56">
        <v>430.22</v>
      </c>
      <c r="D77" s="102">
        <v>7743.96</v>
      </c>
      <c r="E77" s="66"/>
      <c r="F77" s="58"/>
      <c r="G77" s="100"/>
      <c r="H77" s="66"/>
      <c r="I77" s="58"/>
      <c r="J77" s="100"/>
      <c r="K77" s="101">
        <v>18</v>
      </c>
      <c r="L77" s="56">
        <v>430.22</v>
      </c>
      <c r="M77" s="55">
        <v>7743.96</v>
      </c>
      <c r="N77">
        <f>VLOOKUP(A77,[3]BAYERProductwiseStocknSalesFrom!$A$2:$G$153,7,0)</f>
        <v>0</v>
      </c>
      <c r="O77" t="b">
        <f t="shared" si="0"/>
        <v>1</v>
      </c>
      <c r="P77">
        <f>VLOOKUP(A77,[3]BAYERProductwiseStocknSalesFrom!$A$2:$J$153,10,0)</f>
        <v>0</v>
      </c>
      <c r="Q77" t="b">
        <f t="shared" si="1"/>
        <v>1</v>
      </c>
      <c r="R77" s="99">
        <f t="shared" si="2"/>
        <v>18</v>
      </c>
      <c r="S77" t="b">
        <f t="shared" si="3"/>
        <v>1</v>
      </c>
    </row>
    <row r="78" spans="1:19" x14ac:dyDescent="0.3">
      <c r="A78" s="95" t="s">
        <v>138</v>
      </c>
      <c r="B78" s="65"/>
      <c r="C78" s="60"/>
      <c r="D78" s="96"/>
      <c r="E78" s="97">
        <v>40</v>
      </c>
      <c r="F78" s="64">
        <v>808</v>
      </c>
      <c r="G78" s="98">
        <v>32320</v>
      </c>
      <c r="H78" s="97">
        <v>60</v>
      </c>
      <c r="I78" s="64">
        <v>830.87</v>
      </c>
      <c r="J78" s="98">
        <v>49851.9</v>
      </c>
      <c r="K78" s="97">
        <v>-20</v>
      </c>
      <c r="L78" s="60"/>
      <c r="M78" s="59"/>
      <c r="N78">
        <f>VLOOKUP(A78,[3]BAYERProductwiseStocknSalesFrom!$A$2:$G$153,7,0)</f>
        <v>40</v>
      </c>
      <c r="O78" t="b">
        <f t="shared" si="0"/>
        <v>1</v>
      </c>
      <c r="P78">
        <f>VLOOKUP(A78,[3]BAYERProductwiseStocknSalesFrom!$A$2:$J$153,10,0)</f>
        <v>60</v>
      </c>
      <c r="Q78" t="b">
        <f t="shared" si="1"/>
        <v>1</v>
      </c>
      <c r="R78" s="99">
        <f t="shared" si="2"/>
        <v>-20</v>
      </c>
      <c r="S78" t="b">
        <f t="shared" si="3"/>
        <v>1</v>
      </c>
    </row>
    <row r="79" spans="1:19" x14ac:dyDescent="0.3">
      <c r="A79" s="95" t="s">
        <v>139</v>
      </c>
      <c r="B79" s="65"/>
      <c r="C79" s="60"/>
      <c r="D79" s="98">
        <v>32640.26</v>
      </c>
      <c r="E79" s="65"/>
      <c r="F79" s="60"/>
      <c r="G79" s="96"/>
      <c r="H79" s="97">
        <v>140</v>
      </c>
      <c r="I79" s="64">
        <v>1629.04</v>
      </c>
      <c r="J79" s="98">
        <v>228066</v>
      </c>
      <c r="K79" s="97">
        <v>-140</v>
      </c>
      <c r="L79" s="64">
        <v>233.14</v>
      </c>
      <c r="M79" s="63">
        <v>32640.26</v>
      </c>
      <c r="N79">
        <f>VLOOKUP(A79,[3]BAYERProductwiseStocknSalesFrom!$A$2:$G$153,7,0)</f>
        <v>0</v>
      </c>
      <c r="O79" t="b">
        <f t="shared" ref="O79:O142" si="4">N79=E79</f>
        <v>1</v>
      </c>
      <c r="P79">
        <f>VLOOKUP(A79,[3]BAYERProductwiseStocknSalesFrom!$A$2:$J$153,10,0)</f>
        <v>140</v>
      </c>
      <c r="Q79" t="b">
        <f t="shared" ref="Q79:Q142" si="5">P79=H79</f>
        <v>1</v>
      </c>
      <c r="R79" s="99">
        <f t="shared" ref="R79:R142" si="6">B79+N79-P79</f>
        <v>-140</v>
      </c>
      <c r="S79" t="b">
        <f t="shared" ref="S79:S142" si="7">R79=K79</f>
        <v>1</v>
      </c>
    </row>
    <row r="80" spans="1:19" x14ac:dyDescent="0.3">
      <c r="A80" s="67" t="s">
        <v>140</v>
      </c>
      <c r="B80" s="66"/>
      <c r="C80" s="58"/>
      <c r="D80" s="100"/>
      <c r="E80" s="66"/>
      <c r="F80" s="58"/>
      <c r="G80" s="100"/>
      <c r="H80" s="108">
        <v>100</v>
      </c>
      <c r="I80" s="56">
        <v>380</v>
      </c>
      <c r="J80" s="102">
        <v>38000</v>
      </c>
      <c r="K80" s="108">
        <v>-100</v>
      </c>
      <c r="L80" s="58"/>
      <c r="M80" s="57"/>
      <c r="N80">
        <f>VLOOKUP(A80,[3]BAYERProductwiseStocknSalesFrom!$A$2:$G$153,7,0)</f>
        <v>0</v>
      </c>
      <c r="O80" t="b">
        <f t="shared" si="4"/>
        <v>1</v>
      </c>
      <c r="P80">
        <f>VLOOKUP(A80,[3]BAYERProductwiseStocknSalesFrom!$A$2:$J$153,10,0)</f>
        <v>100</v>
      </c>
      <c r="Q80" t="b">
        <f t="shared" si="5"/>
        <v>1</v>
      </c>
      <c r="R80" s="99">
        <f t="shared" si="6"/>
        <v>-100</v>
      </c>
      <c r="S80" t="b">
        <f t="shared" si="7"/>
        <v>1</v>
      </c>
    </row>
    <row r="81" spans="1:19" x14ac:dyDescent="0.3">
      <c r="A81" s="67" t="s">
        <v>141</v>
      </c>
      <c r="B81" s="101">
        <v>45</v>
      </c>
      <c r="C81" s="56">
        <v>950.03</v>
      </c>
      <c r="D81" s="102">
        <v>42751.45</v>
      </c>
      <c r="E81" s="66"/>
      <c r="F81" s="58"/>
      <c r="G81" s="100"/>
      <c r="H81" s="101">
        <v>390</v>
      </c>
      <c r="I81" s="56">
        <v>750</v>
      </c>
      <c r="J81" s="102">
        <v>292500</v>
      </c>
      <c r="K81" s="101">
        <v>-345</v>
      </c>
      <c r="L81" s="56">
        <v>292.23</v>
      </c>
      <c r="M81" s="55">
        <v>-100820.3</v>
      </c>
      <c r="N81">
        <f>VLOOKUP(A81,[3]BAYERProductwiseStocknSalesFrom!$A$2:$G$153,7,0)</f>
        <v>0</v>
      </c>
      <c r="O81" t="b">
        <f t="shared" si="4"/>
        <v>1</v>
      </c>
      <c r="P81">
        <f>VLOOKUP(A81,[3]BAYERProductwiseStocknSalesFrom!$A$2:$J$153,10,0)</f>
        <v>390</v>
      </c>
      <c r="Q81" t="b">
        <f t="shared" si="5"/>
        <v>1</v>
      </c>
      <c r="R81" s="99">
        <f t="shared" si="6"/>
        <v>-345</v>
      </c>
      <c r="S81" t="b">
        <f t="shared" si="7"/>
        <v>1</v>
      </c>
    </row>
    <row r="82" spans="1:19" x14ac:dyDescent="0.3">
      <c r="A82" s="95" t="s">
        <v>142</v>
      </c>
      <c r="B82" s="65"/>
      <c r="C82" s="60"/>
      <c r="D82" s="98">
        <v>5070.2</v>
      </c>
      <c r="E82" s="97">
        <v>40</v>
      </c>
      <c r="F82" s="64">
        <v>258.5</v>
      </c>
      <c r="G82" s="98">
        <v>10340</v>
      </c>
      <c r="H82" s="97">
        <v>160</v>
      </c>
      <c r="I82" s="64">
        <v>334.81</v>
      </c>
      <c r="J82" s="98">
        <v>53570</v>
      </c>
      <c r="K82" s="97">
        <v>-120</v>
      </c>
      <c r="L82" s="64">
        <v>43.92</v>
      </c>
      <c r="M82" s="63">
        <v>-5269.8</v>
      </c>
      <c r="N82">
        <f>VLOOKUP(A82,[3]BAYERProductwiseStocknSalesFrom!$A$2:$G$153,7,0)</f>
        <v>40</v>
      </c>
      <c r="O82" t="b">
        <f t="shared" si="4"/>
        <v>1</v>
      </c>
      <c r="P82">
        <f>VLOOKUP(A82,[3]BAYERProductwiseStocknSalesFrom!$A$2:$J$153,10,0)</f>
        <v>160</v>
      </c>
      <c r="Q82" t="b">
        <f t="shared" si="5"/>
        <v>1</v>
      </c>
      <c r="R82" s="99">
        <f t="shared" si="6"/>
        <v>-120</v>
      </c>
      <c r="S82" t="b">
        <f t="shared" si="7"/>
        <v>1</v>
      </c>
    </row>
    <row r="83" spans="1:19" x14ac:dyDescent="0.3">
      <c r="A83" s="67" t="s">
        <v>143</v>
      </c>
      <c r="B83" s="66"/>
      <c r="C83" s="58"/>
      <c r="D83" s="100"/>
      <c r="E83" s="66"/>
      <c r="F83" s="58"/>
      <c r="G83" s="100"/>
      <c r="H83" s="101">
        <v>20</v>
      </c>
      <c r="I83" s="56">
        <v>2351.88</v>
      </c>
      <c r="J83" s="102">
        <v>47037.599999999999</v>
      </c>
      <c r="K83" s="101">
        <v>-20</v>
      </c>
      <c r="L83" s="58"/>
      <c r="M83" s="57"/>
      <c r="N83">
        <f>VLOOKUP(A83,[3]BAYERProductwiseStocknSalesFrom!$A$2:$G$153,7,0)</f>
        <v>0</v>
      </c>
      <c r="O83" t="b">
        <f t="shared" si="4"/>
        <v>1</v>
      </c>
      <c r="P83">
        <f>VLOOKUP(A83,[3]BAYERProductwiseStocknSalesFrom!$A$2:$J$153,10,0)</f>
        <v>20</v>
      </c>
      <c r="Q83" t="b">
        <f t="shared" si="5"/>
        <v>1</v>
      </c>
      <c r="R83" s="99">
        <f t="shared" si="6"/>
        <v>-20</v>
      </c>
      <c r="S83" t="b">
        <f t="shared" si="7"/>
        <v>1</v>
      </c>
    </row>
    <row r="84" spans="1:19" x14ac:dyDescent="0.3">
      <c r="A84" s="95" t="s">
        <v>144</v>
      </c>
      <c r="B84" s="101">
        <v>25</v>
      </c>
      <c r="C84" s="56">
        <v>598.89</v>
      </c>
      <c r="D84" s="102">
        <v>14972.3</v>
      </c>
      <c r="E84" s="101">
        <v>40</v>
      </c>
      <c r="F84" s="56">
        <v>603.58000000000004</v>
      </c>
      <c r="G84" s="102">
        <v>24143.200000000001</v>
      </c>
      <c r="H84" s="101">
        <v>225</v>
      </c>
      <c r="I84" s="56">
        <v>636.14</v>
      </c>
      <c r="J84" s="102">
        <v>143131.79999999999</v>
      </c>
      <c r="K84" s="101">
        <v>-160</v>
      </c>
      <c r="L84" s="56">
        <v>0.73</v>
      </c>
      <c r="M84" s="55">
        <v>-117.2</v>
      </c>
      <c r="N84">
        <f>VLOOKUP(A84,[3]BAYERProductwiseStocknSalesFrom!$A$2:$G$153,7,0)</f>
        <v>40</v>
      </c>
      <c r="O84" t="b">
        <f t="shared" si="4"/>
        <v>1</v>
      </c>
      <c r="P84">
        <f>VLOOKUP(A84,[3]BAYERProductwiseStocknSalesFrom!$A$2:$J$153,10,0)</f>
        <v>225</v>
      </c>
      <c r="Q84" t="b">
        <f t="shared" si="5"/>
        <v>1</v>
      </c>
      <c r="R84" s="99">
        <f t="shared" si="6"/>
        <v>-160</v>
      </c>
      <c r="S84" t="b">
        <f t="shared" si="7"/>
        <v>1</v>
      </c>
    </row>
    <row r="85" spans="1:19" x14ac:dyDescent="0.3">
      <c r="A85" s="95" t="s">
        <v>145</v>
      </c>
      <c r="B85" s="66"/>
      <c r="C85" s="58"/>
      <c r="D85" s="100"/>
      <c r="E85" s="101">
        <v>10</v>
      </c>
      <c r="F85" s="56">
        <v>1187.22</v>
      </c>
      <c r="G85" s="102">
        <v>11872.2</v>
      </c>
      <c r="H85" s="101">
        <v>10</v>
      </c>
      <c r="I85" s="56">
        <v>1263</v>
      </c>
      <c r="J85" s="102">
        <v>12630</v>
      </c>
      <c r="K85" s="66"/>
      <c r="L85" s="58"/>
      <c r="M85" s="57"/>
      <c r="N85">
        <f>VLOOKUP(A85,[3]BAYERProductwiseStocknSalesFrom!$A$2:$G$153,7,0)</f>
        <v>10</v>
      </c>
      <c r="O85" t="b">
        <f t="shared" si="4"/>
        <v>1</v>
      </c>
      <c r="P85">
        <f>VLOOKUP(A85,[3]BAYERProductwiseStocknSalesFrom!$A$2:$J$153,10,0)</f>
        <v>10</v>
      </c>
      <c r="Q85" t="b">
        <f t="shared" si="5"/>
        <v>1</v>
      </c>
      <c r="R85" s="99">
        <f t="shared" si="6"/>
        <v>0</v>
      </c>
      <c r="S85" t="b">
        <f t="shared" si="7"/>
        <v>1</v>
      </c>
    </row>
    <row r="86" spans="1:19" x14ac:dyDescent="0.3">
      <c r="A86" s="95" t="s">
        <v>146</v>
      </c>
      <c r="B86" s="97">
        <v>31</v>
      </c>
      <c r="C86" s="64">
        <v>1109.73</v>
      </c>
      <c r="D86" s="98">
        <v>34401.519999999997</v>
      </c>
      <c r="E86" s="97">
        <v>24</v>
      </c>
      <c r="F86" s="64">
        <v>1214.02</v>
      </c>
      <c r="G86" s="98">
        <v>29136.48</v>
      </c>
      <c r="H86" s="97">
        <v>512</v>
      </c>
      <c r="I86" s="64">
        <v>1283.99</v>
      </c>
      <c r="J86" s="98">
        <v>657403.52</v>
      </c>
      <c r="K86" s="97">
        <v>-457</v>
      </c>
      <c r="L86" s="64">
        <v>137.24</v>
      </c>
      <c r="M86" s="63">
        <v>-62720.08</v>
      </c>
      <c r="N86">
        <f>VLOOKUP(A86,[3]BAYERProductwiseStocknSalesFrom!$A$2:$G$153,7,0)</f>
        <v>24</v>
      </c>
      <c r="O86" t="b">
        <f t="shared" si="4"/>
        <v>1</v>
      </c>
      <c r="P86">
        <f>VLOOKUP(A86,[3]BAYERProductwiseStocknSalesFrom!$A$2:$J$153,10,0)</f>
        <v>512</v>
      </c>
      <c r="Q86" t="b">
        <f t="shared" si="5"/>
        <v>1</v>
      </c>
      <c r="R86" s="99">
        <f t="shared" si="6"/>
        <v>-457</v>
      </c>
      <c r="S86" t="b">
        <f t="shared" si="7"/>
        <v>1</v>
      </c>
    </row>
    <row r="87" spans="1:19" x14ac:dyDescent="0.3">
      <c r="A87" s="95" t="s">
        <v>147</v>
      </c>
      <c r="B87" s="66"/>
      <c r="C87" s="58"/>
      <c r="D87" s="100"/>
      <c r="E87" s="66"/>
      <c r="F87" s="58"/>
      <c r="G87" s="100"/>
      <c r="H87" s="66"/>
      <c r="I87" s="58"/>
      <c r="J87" s="100"/>
      <c r="K87" s="66"/>
      <c r="L87" s="58"/>
      <c r="M87" s="57"/>
      <c r="N87">
        <f>VLOOKUP(A87,[3]BAYERProductwiseStocknSalesFrom!$A$2:$G$153,7,0)</f>
        <v>0</v>
      </c>
      <c r="O87" t="b">
        <f t="shared" si="4"/>
        <v>1</v>
      </c>
      <c r="P87">
        <f>VLOOKUP(A87,[3]BAYERProductwiseStocknSalesFrom!$A$2:$J$153,10,0)</f>
        <v>0</v>
      </c>
      <c r="Q87" t="b">
        <f t="shared" si="5"/>
        <v>1</v>
      </c>
      <c r="R87" s="99">
        <f t="shared" si="6"/>
        <v>0</v>
      </c>
      <c r="S87" t="b">
        <f t="shared" si="7"/>
        <v>1</v>
      </c>
    </row>
    <row r="88" spans="1:19" x14ac:dyDescent="0.3">
      <c r="A88" s="95" t="s">
        <v>148</v>
      </c>
      <c r="B88" s="65"/>
      <c r="C88" s="60"/>
      <c r="D88" s="96"/>
      <c r="E88" s="65"/>
      <c r="F88" s="60"/>
      <c r="G88" s="96"/>
      <c r="H88" s="65"/>
      <c r="I88" s="60"/>
      <c r="J88" s="96"/>
      <c r="K88" s="65"/>
      <c r="L88" s="60"/>
      <c r="M88" s="59"/>
      <c r="N88">
        <f>VLOOKUP(A88,[3]BAYERProductwiseStocknSalesFrom!$A$2:$G$153,7,0)</f>
        <v>0</v>
      </c>
      <c r="O88" t="b">
        <f t="shared" si="4"/>
        <v>1</v>
      </c>
      <c r="P88">
        <f>VLOOKUP(A88,[3]BAYERProductwiseStocknSalesFrom!$A$2:$J$153,10,0)</f>
        <v>0</v>
      </c>
      <c r="Q88" t="b">
        <f t="shared" si="5"/>
        <v>1</v>
      </c>
      <c r="R88" s="99">
        <f t="shared" si="6"/>
        <v>0</v>
      </c>
      <c r="S88" t="b">
        <f t="shared" si="7"/>
        <v>1</v>
      </c>
    </row>
    <row r="89" spans="1:19" x14ac:dyDescent="0.3">
      <c r="A89" s="95" t="s">
        <v>149</v>
      </c>
      <c r="B89" s="66"/>
      <c r="C89" s="58"/>
      <c r="D89" s="100"/>
      <c r="E89" s="66"/>
      <c r="F89" s="58"/>
      <c r="G89" s="100"/>
      <c r="H89" s="66"/>
      <c r="I89" s="58"/>
      <c r="J89" s="100"/>
      <c r="K89" s="66"/>
      <c r="L89" s="58"/>
      <c r="M89" s="57"/>
      <c r="N89">
        <f>VLOOKUP(A89,[3]BAYERProductwiseStocknSalesFrom!$A$2:$G$153,7,0)</f>
        <v>0</v>
      </c>
      <c r="O89" t="b">
        <f t="shared" si="4"/>
        <v>1</v>
      </c>
      <c r="P89">
        <f>VLOOKUP(A89,[3]BAYERProductwiseStocknSalesFrom!$A$2:$J$153,10,0)</f>
        <v>0</v>
      </c>
      <c r="Q89" t="b">
        <f t="shared" si="5"/>
        <v>1</v>
      </c>
      <c r="R89" s="99">
        <f t="shared" si="6"/>
        <v>0</v>
      </c>
      <c r="S89" t="b">
        <f t="shared" si="7"/>
        <v>1</v>
      </c>
    </row>
    <row r="90" spans="1:19" x14ac:dyDescent="0.3">
      <c r="A90" s="95" t="s">
        <v>150</v>
      </c>
      <c r="B90" s="66"/>
      <c r="C90" s="58"/>
      <c r="D90" s="100"/>
      <c r="E90" s="66"/>
      <c r="F90" s="58"/>
      <c r="G90" s="100"/>
      <c r="H90" s="66"/>
      <c r="I90" s="58"/>
      <c r="J90" s="100"/>
      <c r="K90" s="66"/>
      <c r="L90" s="58"/>
      <c r="M90" s="57"/>
      <c r="N90">
        <f>VLOOKUP(A90,[3]BAYERProductwiseStocknSalesFrom!$A$2:$G$153,7,0)</f>
        <v>0</v>
      </c>
      <c r="O90" t="b">
        <f t="shared" si="4"/>
        <v>1</v>
      </c>
      <c r="P90">
        <f>VLOOKUP(A90,[3]BAYERProductwiseStocknSalesFrom!$A$2:$J$153,10,0)</f>
        <v>0</v>
      </c>
      <c r="Q90" t="b">
        <f t="shared" si="5"/>
        <v>1</v>
      </c>
      <c r="R90" s="99">
        <f t="shared" si="6"/>
        <v>0</v>
      </c>
      <c r="S90" t="b">
        <f t="shared" si="7"/>
        <v>1</v>
      </c>
    </row>
    <row r="91" spans="1:19" x14ac:dyDescent="0.3">
      <c r="A91" s="95" t="s">
        <v>151</v>
      </c>
      <c r="B91" s="65"/>
      <c r="C91" s="60"/>
      <c r="D91" s="98">
        <v>-143.76</v>
      </c>
      <c r="E91" s="65"/>
      <c r="F91" s="60"/>
      <c r="G91" s="96"/>
      <c r="H91" s="97">
        <v>80</v>
      </c>
      <c r="I91" s="64">
        <v>492</v>
      </c>
      <c r="J91" s="98">
        <v>39360</v>
      </c>
      <c r="K91" s="97">
        <v>-80</v>
      </c>
      <c r="L91" s="64">
        <v>1.8</v>
      </c>
      <c r="M91" s="63">
        <v>-143.76</v>
      </c>
      <c r="N91">
        <f>VLOOKUP(A91,[3]BAYERProductwiseStocknSalesFrom!$A$2:$G$153,7,0)</f>
        <v>0</v>
      </c>
      <c r="O91" t="b">
        <f t="shared" si="4"/>
        <v>1</v>
      </c>
      <c r="P91">
        <f>VLOOKUP(A91,[3]BAYERProductwiseStocknSalesFrom!$A$2:$J$153,10,0)</f>
        <v>80</v>
      </c>
      <c r="Q91" t="b">
        <f t="shared" si="5"/>
        <v>1</v>
      </c>
      <c r="R91" s="99">
        <f t="shared" si="6"/>
        <v>-80</v>
      </c>
      <c r="S91" t="b">
        <f t="shared" si="7"/>
        <v>1</v>
      </c>
    </row>
    <row r="92" spans="1:19" x14ac:dyDescent="0.3">
      <c r="A92" s="95" t="s">
        <v>152</v>
      </c>
      <c r="B92" s="66"/>
      <c r="C92" s="58"/>
      <c r="D92" s="102">
        <v>20249.400000000001</v>
      </c>
      <c r="E92" s="101">
        <v>10</v>
      </c>
      <c r="F92" s="56">
        <v>4315.47</v>
      </c>
      <c r="G92" s="102">
        <v>43154.7</v>
      </c>
      <c r="H92" s="101">
        <v>42</v>
      </c>
      <c r="I92" s="56">
        <v>4596</v>
      </c>
      <c r="J92" s="102">
        <v>193032</v>
      </c>
      <c r="K92" s="101">
        <v>-32</v>
      </c>
      <c r="L92" s="56">
        <v>632.79</v>
      </c>
      <c r="M92" s="55">
        <v>20249.400000000001</v>
      </c>
      <c r="N92">
        <f>VLOOKUP(A92,[3]BAYERProductwiseStocknSalesFrom!$A$2:$G$153,7,0)</f>
        <v>10</v>
      </c>
      <c r="O92" t="b">
        <f t="shared" si="4"/>
        <v>1</v>
      </c>
      <c r="P92">
        <f>VLOOKUP(A92,[3]BAYERProductwiseStocknSalesFrom!$A$2:$J$153,10,0)</f>
        <v>42</v>
      </c>
      <c r="Q92" t="b">
        <f t="shared" si="5"/>
        <v>1</v>
      </c>
      <c r="R92" s="99">
        <f t="shared" si="6"/>
        <v>-32</v>
      </c>
      <c r="S92" t="b">
        <f t="shared" si="7"/>
        <v>1</v>
      </c>
    </row>
    <row r="93" spans="1:19" x14ac:dyDescent="0.3">
      <c r="A93" s="95" t="s">
        <v>153</v>
      </c>
      <c r="B93" s="101">
        <v>30</v>
      </c>
      <c r="C93" s="56">
        <v>5706.17</v>
      </c>
      <c r="D93" s="102">
        <v>171185.24</v>
      </c>
      <c r="E93" s="66"/>
      <c r="F93" s="58"/>
      <c r="G93" s="100"/>
      <c r="H93" s="101">
        <v>635</v>
      </c>
      <c r="I93" s="56">
        <v>1186.6300000000001</v>
      </c>
      <c r="J93" s="102">
        <v>753508</v>
      </c>
      <c r="K93" s="101">
        <v>-605</v>
      </c>
      <c r="L93" s="56">
        <v>216.12</v>
      </c>
      <c r="M93" s="55">
        <v>130752.92</v>
      </c>
      <c r="N93">
        <f>VLOOKUP(A93,[3]BAYERProductwiseStocknSalesFrom!$A$2:$G$153,7,0)</f>
        <v>0</v>
      </c>
      <c r="O93" t="b">
        <f t="shared" si="4"/>
        <v>1</v>
      </c>
      <c r="P93">
        <f>VLOOKUP(A93,[3]BAYERProductwiseStocknSalesFrom!$A$2:$J$153,10,0)</f>
        <v>635</v>
      </c>
      <c r="Q93" t="b">
        <f t="shared" si="5"/>
        <v>1</v>
      </c>
      <c r="R93" s="99">
        <f t="shared" si="6"/>
        <v>-605</v>
      </c>
      <c r="S93" t="b">
        <f t="shared" si="7"/>
        <v>1</v>
      </c>
    </row>
    <row r="94" spans="1:19" x14ac:dyDescent="0.3">
      <c r="A94" s="95" t="s">
        <v>154</v>
      </c>
      <c r="B94" s="65"/>
      <c r="C94" s="60"/>
      <c r="D94" s="96"/>
      <c r="E94" s="65"/>
      <c r="F94" s="60"/>
      <c r="G94" s="96"/>
      <c r="H94" s="65"/>
      <c r="I94" s="60"/>
      <c r="J94" s="96"/>
      <c r="K94" s="65"/>
      <c r="L94" s="60"/>
      <c r="M94" s="59"/>
      <c r="N94">
        <f>VLOOKUP(A94,[3]BAYERProductwiseStocknSalesFrom!$A$2:$G$153,7,0)</f>
        <v>0</v>
      </c>
      <c r="O94" t="b">
        <f t="shared" si="4"/>
        <v>1</v>
      </c>
      <c r="P94">
        <f>VLOOKUP(A94,[3]BAYERProductwiseStocknSalesFrom!$A$2:$J$153,10,0)</f>
        <v>0</v>
      </c>
      <c r="Q94" t="b">
        <f t="shared" si="5"/>
        <v>1</v>
      </c>
      <c r="R94" s="99">
        <f t="shared" si="6"/>
        <v>0</v>
      </c>
      <c r="S94" t="b">
        <f t="shared" si="7"/>
        <v>1</v>
      </c>
    </row>
    <row r="95" spans="1:19" x14ac:dyDescent="0.3">
      <c r="A95" s="95" t="s">
        <v>155</v>
      </c>
      <c r="B95" s="66"/>
      <c r="C95" s="58"/>
      <c r="D95" s="100"/>
      <c r="E95" s="66"/>
      <c r="F95" s="58"/>
      <c r="G95" s="100"/>
      <c r="H95" s="66"/>
      <c r="I95" s="58"/>
      <c r="J95" s="100"/>
      <c r="K95" s="66"/>
      <c r="L95" s="58"/>
      <c r="M95" s="57"/>
      <c r="N95">
        <f>VLOOKUP(A95,[3]BAYERProductwiseStocknSalesFrom!$A$2:$G$153,7,0)</f>
        <v>0</v>
      </c>
      <c r="O95" t="b">
        <f t="shared" si="4"/>
        <v>1</v>
      </c>
      <c r="P95">
        <f>VLOOKUP(A95,[3]BAYERProductwiseStocknSalesFrom!$A$2:$J$153,10,0)</f>
        <v>0</v>
      </c>
      <c r="Q95" t="b">
        <f t="shared" si="5"/>
        <v>1</v>
      </c>
      <c r="R95" s="99">
        <f t="shared" si="6"/>
        <v>0</v>
      </c>
      <c r="S95" t="b">
        <f t="shared" si="7"/>
        <v>1</v>
      </c>
    </row>
    <row r="96" spans="1:19" x14ac:dyDescent="0.3">
      <c r="A96" s="95" t="s">
        <v>156</v>
      </c>
      <c r="B96" s="66"/>
      <c r="C96" s="58"/>
      <c r="D96" s="100"/>
      <c r="E96" s="101">
        <v>10</v>
      </c>
      <c r="F96" s="56">
        <v>664.79</v>
      </c>
      <c r="G96" s="102">
        <v>6647.85</v>
      </c>
      <c r="H96" s="101">
        <v>15</v>
      </c>
      <c r="I96" s="56">
        <v>711</v>
      </c>
      <c r="J96" s="102">
        <v>10665</v>
      </c>
      <c r="K96" s="101">
        <v>-5</v>
      </c>
      <c r="L96" s="58"/>
      <c r="M96" s="57"/>
      <c r="N96">
        <f>VLOOKUP(A96,[3]BAYERProductwiseStocknSalesFrom!$A$2:$G$153,7,0)</f>
        <v>10</v>
      </c>
      <c r="O96" t="b">
        <f t="shared" si="4"/>
        <v>1</v>
      </c>
      <c r="P96">
        <f>VLOOKUP(A96,[3]BAYERProductwiseStocknSalesFrom!$A$2:$J$153,10,0)</f>
        <v>15</v>
      </c>
      <c r="Q96" t="b">
        <f t="shared" si="5"/>
        <v>1</v>
      </c>
      <c r="R96" s="99">
        <f t="shared" si="6"/>
        <v>-5</v>
      </c>
      <c r="S96" t="b">
        <f t="shared" si="7"/>
        <v>1</v>
      </c>
    </row>
    <row r="97" spans="1:19" x14ac:dyDescent="0.3">
      <c r="A97" s="95" t="s">
        <v>157</v>
      </c>
      <c r="B97" s="66"/>
      <c r="C97" s="58"/>
      <c r="D97" s="100"/>
      <c r="E97" s="101">
        <v>10</v>
      </c>
      <c r="F97" s="56">
        <v>1280.02</v>
      </c>
      <c r="G97" s="102">
        <v>12800.15</v>
      </c>
      <c r="H97" s="101">
        <v>30</v>
      </c>
      <c r="I97" s="56">
        <v>912.67</v>
      </c>
      <c r="J97" s="102">
        <v>27380</v>
      </c>
      <c r="K97" s="101">
        <v>-20</v>
      </c>
      <c r="L97" s="58"/>
      <c r="M97" s="57"/>
      <c r="N97">
        <f>VLOOKUP(A97,[3]BAYERProductwiseStocknSalesFrom!$A$2:$G$153,7,0)</f>
        <v>10</v>
      </c>
      <c r="O97" t="b">
        <f t="shared" si="4"/>
        <v>1</v>
      </c>
      <c r="P97">
        <f>VLOOKUP(A97,[3]BAYERProductwiseStocknSalesFrom!$A$2:$J$153,10,0)</f>
        <v>30</v>
      </c>
      <c r="Q97" t="b">
        <f t="shared" si="5"/>
        <v>1</v>
      </c>
      <c r="R97" s="99">
        <f t="shared" si="6"/>
        <v>-20</v>
      </c>
      <c r="S97" t="b">
        <f t="shared" si="7"/>
        <v>1</v>
      </c>
    </row>
    <row r="98" spans="1:19" x14ac:dyDescent="0.3">
      <c r="A98" s="95" t="s">
        <v>158</v>
      </c>
      <c r="B98" s="65"/>
      <c r="C98" s="60"/>
      <c r="D98" s="96"/>
      <c r="E98" s="65"/>
      <c r="F98" s="60"/>
      <c r="G98" s="96"/>
      <c r="H98" s="65"/>
      <c r="I98" s="60"/>
      <c r="J98" s="96"/>
      <c r="K98" s="65"/>
      <c r="L98" s="60"/>
      <c r="M98" s="59"/>
      <c r="N98">
        <f>VLOOKUP(A98,[3]BAYERProductwiseStocknSalesFrom!$A$2:$G$153,7,0)</f>
        <v>0</v>
      </c>
      <c r="O98" t="b">
        <f t="shared" si="4"/>
        <v>1</v>
      </c>
      <c r="P98">
        <f>VLOOKUP(A98,[3]BAYERProductwiseStocknSalesFrom!$A$2:$J$153,10,0)</f>
        <v>0</v>
      </c>
      <c r="Q98" t="b">
        <f t="shared" si="5"/>
        <v>1</v>
      </c>
      <c r="R98" s="99">
        <f t="shared" si="6"/>
        <v>0</v>
      </c>
      <c r="S98" t="b">
        <f t="shared" si="7"/>
        <v>1</v>
      </c>
    </row>
    <row r="99" spans="1:19" x14ac:dyDescent="0.3">
      <c r="A99" s="67" t="s">
        <v>159</v>
      </c>
      <c r="B99" s="66"/>
      <c r="C99" s="58"/>
      <c r="D99" s="100"/>
      <c r="E99" s="66"/>
      <c r="F99" s="58"/>
      <c r="G99" s="100"/>
      <c r="H99" s="66"/>
      <c r="I99" s="58"/>
      <c r="J99" s="100"/>
      <c r="K99" s="66"/>
      <c r="L99" s="58"/>
      <c r="M99" s="57"/>
      <c r="N99">
        <f>VLOOKUP(A99,[3]BAYERProductwiseStocknSalesFrom!$A$2:$G$153,7,0)</f>
        <v>0</v>
      </c>
      <c r="O99" t="b">
        <f t="shared" si="4"/>
        <v>1</v>
      </c>
      <c r="P99">
        <f>VLOOKUP(A99,[3]BAYERProductwiseStocknSalesFrom!$A$2:$J$153,10,0)</f>
        <v>0</v>
      </c>
      <c r="Q99" t="b">
        <f t="shared" si="5"/>
        <v>1</v>
      </c>
      <c r="R99" s="99">
        <f t="shared" si="6"/>
        <v>0</v>
      </c>
      <c r="S99" t="b">
        <f t="shared" si="7"/>
        <v>1</v>
      </c>
    </row>
    <row r="100" spans="1:19" x14ac:dyDescent="0.3">
      <c r="A100" s="95" t="s">
        <v>160</v>
      </c>
      <c r="B100" s="66"/>
      <c r="C100" s="58"/>
      <c r="D100" s="100"/>
      <c r="E100" s="66"/>
      <c r="F100" s="58"/>
      <c r="G100" s="100"/>
      <c r="H100" s="66"/>
      <c r="I100" s="58"/>
      <c r="J100" s="100"/>
      <c r="K100" s="66"/>
      <c r="L100" s="58"/>
      <c r="M100" s="57"/>
      <c r="N100">
        <f>VLOOKUP(A100,[3]BAYERProductwiseStocknSalesFrom!$A$2:$G$153,7,0)</f>
        <v>0</v>
      </c>
      <c r="O100" t="b">
        <f t="shared" si="4"/>
        <v>1</v>
      </c>
      <c r="P100">
        <f>VLOOKUP(A100,[3]BAYERProductwiseStocknSalesFrom!$A$2:$J$153,10,0)</f>
        <v>0</v>
      </c>
      <c r="Q100" t="b">
        <f t="shared" si="5"/>
        <v>1</v>
      </c>
      <c r="R100" s="99">
        <f t="shared" si="6"/>
        <v>0</v>
      </c>
      <c r="S100" t="b">
        <f t="shared" si="7"/>
        <v>1</v>
      </c>
    </row>
    <row r="101" spans="1:19" x14ac:dyDescent="0.3">
      <c r="A101" s="95" t="s">
        <v>161</v>
      </c>
      <c r="B101" s="66"/>
      <c r="C101" s="58"/>
      <c r="D101" s="100"/>
      <c r="E101" s="66"/>
      <c r="F101" s="58"/>
      <c r="G101" s="100"/>
      <c r="H101" s="66"/>
      <c r="I101" s="58"/>
      <c r="J101" s="100"/>
      <c r="K101" s="66"/>
      <c r="L101" s="58"/>
      <c r="M101" s="57"/>
      <c r="N101">
        <f>VLOOKUP(A101,[3]BAYERProductwiseStocknSalesFrom!$A$2:$G$153,7,0)</f>
        <v>0</v>
      </c>
      <c r="O101" t="b">
        <f t="shared" si="4"/>
        <v>1</v>
      </c>
      <c r="P101">
        <f>VLOOKUP(A101,[3]BAYERProductwiseStocknSalesFrom!$A$2:$J$153,10,0)</f>
        <v>0</v>
      </c>
      <c r="Q101" t="b">
        <f t="shared" si="5"/>
        <v>1</v>
      </c>
      <c r="R101" s="99">
        <f t="shared" si="6"/>
        <v>0</v>
      </c>
      <c r="S101" t="b">
        <f t="shared" si="7"/>
        <v>1</v>
      </c>
    </row>
    <row r="102" spans="1:19" x14ac:dyDescent="0.3">
      <c r="A102" s="95" t="s">
        <v>162</v>
      </c>
      <c r="B102" s="97">
        <v>10</v>
      </c>
      <c r="C102" s="64">
        <v>2107.98</v>
      </c>
      <c r="D102" s="98">
        <v>21079.8</v>
      </c>
      <c r="E102" s="65"/>
      <c r="F102" s="60"/>
      <c r="G102" s="96"/>
      <c r="H102" s="65"/>
      <c r="I102" s="60"/>
      <c r="J102" s="96"/>
      <c r="K102" s="97">
        <v>10</v>
      </c>
      <c r="L102" s="64">
        <v>2107.98</v>
      </c>
      <c r="M102" s="63">
        <v>21079.8</v>
      </c>
      <c r="N102">
        <f>VLOOKUP(A102,[3]BAYERProductwiseStocknSalesFrom!$A$2:$G$153,7,0)</f>
        <v>0</v>
      </c>
      <c r="O102" t="b">
        <f t="shared" si="4"/>
        <v>1</v>
      </c>
      <c r="P102">
        <f>VLOOKUP(A102,[3]BAYERProductwiseStocknSalesFrom!$A$2:$J$153,10,0)</f>
        <v>0</v>
      </c>
      <c r="Q102" t="b">
        <f t="shared" si="5"/>
        <v>1</v>
      </c>
      <c r="R102" s="99">
        <f t="shared" si="6"/>
        <v>10</v>
      </c>
      <c r="S102" t="b">
        <f t="shared" si="7"/>
        <v>1</v>
      </c>
    </row>
    <row r="103" spans="1:19" x14ac:dyDescent="0.3">
      <c r="A103" s="95" t="s">
        <v>163</v>
      </c>
      <c r="B103" s="66"/>
      <c r="C103" s="58"/>
      <c r="D103" s="102">
        <v>36329.15</v>
      </c>
      <c r="E103" s="101">
        <v>80</v>
      </c>
      <c r="F103" s="56">
        <v>606.66999999999996</v>
      </c>
      <c r="G103" s="102">
        <v>48533.599999999999</v>
      </c>
      <c r="H103" s="101">
        <v>100</v>
      </c>
      <c r="I103" s="56">
        <v>646</v>
      </c>
      <c r="J103" s="102">
        <v>64600</v>
      </c>
      <c r="K103" s="101">
        <v>-20</v>
      </c>
      <c r="L103" s="56">
        <v>4243.1400000000003</v>
      </c>
      <c r="M103" s="55">
        <v>84862.75</v>
      </c>
      <c r="N103">
        <f>VLOOKUP(A103,[3]BAYERProductwiseStocknSalesFrom!$A$2:$G$153,7,0)</f>
        <v>80</v>
      </c>
      <c r="O103" t="b">
        <f t="shared" si="4"/>
        <v>1</v>
      </c>
      <c r="P103">
        <f>VLOOKUP(A103,[3]BAYERProductwiseStocknSalesFrom!$A$2:$J$153,10,0)</f>
        <v>100</v>
      </c>
      <c r="Q103" t="b">
        <f t="shared" si="5"/>
        <v>1</v>
      </c>
      <c r="R103" s="99">
        <f t="shared" si="6"/>
        <v>-20</v>
      </c>
      <c r="S103" t="b">
        <f t="shared" si="7"/>
        <v>1</v>
      </c>
    </row>
    <row r="104" spans="1:19" x14ac:dyDescent="0.3">
      <c r="A104" s="95" t="s">
        <v>164</v>
      </c>
      <c r="B104" s="65"/>
      <c r="C104" s="60"/>
      <c r="D104" s="96"/>
      <c r="E104" s="65"/>
      <c r="F104" s="60"/>
      <c r="G104" s="96"/>
      <c r="H104" s="65"/>
      <c r="I104" s="60"/>
      <c r="J104" s="96"/>
      <c r="K104" s="65"/>
      <c r="L104" s="60"/>
      <c r="M104" s="59"/>
      <c r="N104">
        <f>VLOOKUP(A104,[3]BAYERProductwiseStocknSalesFrom!$A$2:$G$153,7,0)</f>
        <v>0</v>
      </c>
      <c r="O104" t="b">
        <f t="shared" si="4"/>
        <v>1</v>
      </c>
      <c r="P104">
        <f>VLOOKUP(A104,[3]BAYERProductwiseStocknSalesFrom!$A$2:$J$153,10,0)</f>
        <v>0</v>
      </c>
      <c r="Q104" t="b">
        <f t="shared" si="5"/>
        <v>1</v>
      </c>
      <c r="R104" s="99">
        <f t="shared" si="6"/>
        <v>0</v>
      </c>
      <c r="S104" t="b">
        <f t="shared" si="7"/>
        <v>1</v>
      </c>
    </row>
    <row r="105" spans="1:19" x14ac:dyDescent="0.3">
      <c r="A105" s="95" t="s">
        <v>165</v>
      </c>
      <c r="B105" s="97">
        <v>30</v>
      </c>
      <c r="C105" s="64">
        <v>635.29</v>
      </c>
      <c r="D105" s="98">
        <v>19058.7</v>
      </c>
      <c r="E105" s="97">
        <v>250</v>
      </c>
      <c r="F105" s="64">
        <v>635.29</v>
      </c>
      <c r="G105" s="98">
        <v>158822.5</v>
      </c>
      <c r="H105" s="97">
        <v>986</v>
      </c>
      <c r="I105" s="64">
        <v>679.75</v>
      </c>
      <c r="J105" s="98">
        <v>670230</v>
      </c>
      <c r="K105" s="97">
        <v>-706</v>
      </c>
      <c r="L105" s="64">
        <v>44.99</v>
      </c>
      <c r="M105" s="63">
        <v>-31764.5</v>
      </c>
      <c r="N105">
        <f>VLOOKUP(A105,[3]BAYERProductwiseStocknSalesFrom!$A$2:$G$153,7,0)</f>
        <v>250</v>
      </c>
      <c r="O105" t="b">
        <f t="shared" si="4"/>
        <v>1</v>
      </c>
      <c r="P105">
        <f>VLOOKUP(A105,[3]BAYERProductwiseStocknSalesFrom!$A$2:$J$153,10,0)</f>
        <v>986</v>
      </c>
      <c r="Q105" t="b">
        <f t="shared" si="5"/>
        <v>1</v>
      </c>
      <c r="R105" s="99">
        <f t="shared" si="6"/>
        <v>-706</v>
      </c>
      <c r="S105" t="b">
        <f t="shared" si="7"/>
        <v>1</v>
      </c>
    </row>
    <row r="106" spans="1:19" x14ac:dyDescent="0.3">
      <c r="A106" s="67" t="s">
        <v>166</v>
      </c>
      <c r="B106" s="66"/>
      <c r="C106" s="58"/>
      <c r="D106" s="100"/>
      <c r="E106" s="101">
        <v>40</v>
      </c>
      <c r="F106" s="56">
        <v>5673.17</v>
      </c>
      <c r="G106" s="102">
        <v>226926.8</v>
      </c>
      <c r="H106" s="101">
        <v>196</v>
      </c>
      <c r="I106" s="56">
        <v>6068.51</v>
      </c>
      <c r="J106" s="102">
        <v>1189428.8999999999</v>
      </c>
      <c r="K106" s="101">
        <v>-156</v>
      </c>
      <c r="L106" s="56">
        <v>2218.35</v>
      </c>
      <c r="M106" s="55">
        <v>-346063.37</v>
      </c>
      <c r="N106">
        <f>VLOOKUP(A106,[3]BAYERProductwiseStocknSalesFrom!$A$2:$G$153,7,0)</f>
        <v>40</v>
      </c>
      <c r="O106" t="b">
        <f t="shared" si="4"/>
        <v>1</v>
      </c>
      <c r="P106">
        <f>VLOOKUP(A106,[3]BAYERProductwiseStocknSalesFrom!$A$2:$J$153,10,0)</f>
        <v>196</v>
      </c>
      <c r="Q106" t="b">
        <f t="shared" si="5"/>
        <v>1</v>
      </c>
      <c r="R106" s="99">
        <f t="shared" si="6"/>
        <v>-156</v>
      </c>
      <c r="S106" t="b">
        <f t="shared" si="7"/>
        <v>1</v>
      </c>
    </row>
    <row r="107" spans="1:19" x14ac:dyDescent="0.3">
      <c r="A107" s="95" t="s">
        <v>167</v>
      </c>
      <c r="B107" s="101">
        <v>83</v>
      </c>
      <c r="C107" s="56">
        <v>1620.27</v>
      </c>
      <c r="D107" s="102">
        <v>134482.79</v>
      </c>
      <c r="E107" s="101">
        <v>400</v>
      </c>
      <c r="F107" s="56">
        <v>1487.73</v>
      </c>
      <c r="G107" s="102">
        <v>595092</v>
      </c>
      <c r="H107" s="101">
        <v>867</v>
      </c>
      <c r="I107" s="56">
        <v>1584.23</v>
      </c>
      <c r="J107" s="102">
        <v>1373524</v>
      </c>
      <c r="K107" s="101">
        <v>-384</v>
      </c>
      <c r="L107" s="56">
        <v>86.76</v>
      </c>
      <c r="M107" s="55">
        <v>33317.15</v>
      </c>
      <c r="N107">
        <f>VLOOKUP(A107,[3]BAYERProductwiseStocknSalesFrom!$A$2:$G$153,7,0)</f>
        <v>400</v>
      </c>
      <c r="O107" t="b">
        <f t="shared" si="4"/>
        <v>1</v>
      </c>
      <c r="P107">
        <f>VLOOKUP(A107,[3]BAYERProductwiseStocknSalesFrom!$A$2:$J$153,10,0)</f>
        <v>867</v>
      </c>
      <c r="Q107" t="b">
        <f t="shared" si="5"/>
        <v>1</v>
      </c>
      <c r="R107" s="99">
        <f t="shared" si="6"/>
        <v>-384</v>
      </c>
      <c r="S107" t="b">
        <f t="shared" si="7"/>
        <v>1</v>
      </c>
    </row>
    <row r="108" spans="1:19" x14ac:dyDescent="0.3">
      <c r="A108" s="95" t="s">
        <v>168</v>
      </c>
      <c r="B108" s="101">
        <v>20</v>
      </c>
      <c r="C108" s="56">
        <v>2806.7</v>
      </c>
      <c r="D108" s="102">
        <v>56133.94</v>
      </c>
      <c r="E108" s="101">
        <v>360</v>
      </c>
      <c r="F108" s="56">
        <v>2888.6</v>
      </c>
      <c r="G108" s="102">
        <v>1039896</v>
      </c>
      <c r="H108" s="101">
        <v>375</v>
      </c>
      <c r="I108" s="56">
        <v>3063.7</v>
      </c>
      <c r="J108" s="102">
        <v>1148886</v>
      </c>
      <c r="K108" s="101">
        <v>5</v>
      </c>
      <c r="L108" s="56">
        <v>17003.990000000002</v>
      </c>
      <c r="M108" s="55">
        <v>85019.94</v>
      </c>
      <c r="N108">
        <f>VLOOKUP(A108,[3]BAYERProductwiseStocknSalesFrom!$A$2:$G$153,7,0)</f>
        <v>360</v>
      </c>
      <c r="O108" t="b">
        <f t="shared" si="4"/>
        <v>1</v>
      </c>
      <c r="P108">
        <f>VLOOKUP(A108,[3]BAYERProductwiseStocknSalesFrom!$A$2:$J$153,10,0)</f>
        <v>375</v>
      </c>
      <c r="Q108" t="b">
        <f t="shared" si="5"/>
        <v>1</v>
      </c>
      <c r="R108" s="99">
        <f t="shared" si="6"/>
        <v>5</v>
      </c>
      <c r="S108" t="b">
        <f t="shared" si="7"/>
        <v>1</v>
      </c>
    </row>
    <row r="109" spans="1:19" x14ac:dyDescent="0.3">
      <c r="A109" s="95" t="s">
        <v>169</v>
      </c>
      <c r="B109" s="65"/>
      <c r="C109" s="60"/>
      <c r="D109" s="96"/>
      <c r="E109" s="65"/>
      <c r="F109" s="60"/>
      <c r="G109" s="96"/>
      <c r="H109" s="97">
        <v>75</v>
      </c>
      <c r="I109" s="64">
        <v>427</v>
      </c>
      <c r="J109" s="98">
        <v>32025</v>
      </c>
      <c r="K109" s="97">
        <v>-75</v>
      </c>
      <c r="L109" s="60"/>
      <c r="M109" s="59"/>
      <c r="N109">
        <f>VLOOKUP(A109,[3]BAYERProductwiseStocknSalesFrom!$A$2:$G$153,7,0)</f>
        <v>0</v>
      </c>
      <c r="O109" t="b">
        <f t="shared" si="4"/>
        <v>1</v>
      </c>
      <c r="P109">
        <f>VLOOKUP(A109,[3]BAYERProductwiseStocknSalesFrom!$A$2:$J$153,10,0)</f>
        <v>75</v>
      </c>
      <c r="Q109" t="b">
        <f t="shared" si="5"/>
        <v>1</v>
      </c>
      <c r="R109" s="99">
        <f t="shared" si="6"/>
        <v>-75</v>
      </c>
      <c r="S109" t="b">
        <f t="shared" si="7"/>
        <v>1</v>
      </c>
    </row>
    <row r="110" spans="1:19" x14ac:dyDescent="0.3">
      <c r="A110" s="95" t="s">
        <v>170</v>
      </c>
      <c r="B110" s="101">
        <v>30</v>
      </c>
      <c r="C110" s="56">
        <v>788.46</v>
      </c>
      <c r="D110" s="102">
        <v>23653.8</v>
      </c>
      <c r="E110" s="66"/>
      <c r="F110" s="58"/>
      <c r="G110" s="100"/>
      <c r="H110" s="101">
        <v>670</v>
      </c>
      <c r="I110" s="56">
        <v>839.56</v>
      </c>
      <c r="J110" s="102">
        <v>562506</v>
      </c>
      <c r="K110" s="101">
        <v>-640</v>
      </c>
      <c r="L110" s="58"/>
      <c r="M110" s="57"/>
      <c r="N110">
        <f>VLOOKUP(A110,[3]BAYERProductwiseStocknSalesFrom!$A$2:$G$153,7,0)</f>
        <v>0</v>
      </c>
      <c r="O110" t="b">
        <f t="shared" si="4"/>
        <v>1</v>
      </c>
      <c r="P110">
        <f>VLOOKUP(A110,[3]BAYERProductwiseStocknSalesFrom!$A$2:$J$153,10,0)</f>
        <v>670</v>
      </c>
      <c r="Q110" t="b">
        <f t="shared" si="5"/>
        <v>1</v>
      </c>
      <c r="R110" s="99">
        <f t="shared" si="6"/>
        <v>-640</v>
      </c>
      <c r="S110" t="b">
        <f t="shared" si="7"/>
        <v>1</v>
      </c>
    </row>
    <row r="111" spans="1:19" x14ac:dyDescent="0.3">
      <c r="A111" s="95" t="s">
        <v>171</v>
      </c>
      <c r="B111" s="101">
        <v>5</v>
      </c>
      <c r="C111" s="56">
        <v>1827.84</v>
      </c>
      <c r="D111" s="102">
        <v>9139.2000000000007</v>
      </c>
      <c r="E111" s="66"/>
      <c r="F111" s="58"/>
      <c r="G111" s="100"/>
      <c r="H111" s="101">
        <v>200</v>
      </c>
      <c r="I111" s="56">
        <v>1948</v>
      </c>
      <c r="J111" s="102">
        <v>389600</v>
      </c>
      <c r="K111" s="101">
        <v>-195</v>
      </c>
      <c r="L111" s="58"/>
      <c r="M111" s="57"/>
      <c r="N111">
        <f>VLOOKUP(A111,[3]BAYERProductwiseStocknSalesFrom!$A$2:$G$153,7,0)</f>
        <v>0</v>
      </c>
      <c r="O111" t="b">
        <f t="shared" si="4"/>
        <v>1</v>
      </c>
      <c r="P111">
        <f>VLOOKUP(A111,[3]BAYERProductwiseStocknSalesFrom!$A$2:$J$153,10,0)</f>
        <v>200</v>
      </c>
      <c r="Q111" t="b">
        <f t="shared" si="5"/>
        <v>1</v>
      </c>
      <c r="R111" s="99">
        <f t="shared" si="6"/>
        <v>-195</v>
      </c>
      <c r="S111" t="b">
        <f t="shared" si="7"/>
        <v>1</v>
      </c>
    </row>
    <row r="112" spans="1:19" x14ac:dyDescent="0.3">
      <c r="A112" s="95" t="s">
        <v>172</v>
      </c>
      <c r="B112" s="97">
        <v>100</v>
      </c>
      <c r="C112" s="64">
        <v>164.45</v>
      </c>
      <c r="D112" s="98">
        <v>16445</v>
      </c>
      <c r="E112" s="97">
        <v>200</v>
      </c>
      <c r="F112" s="64">
        <v>66.849999999999994</v>
      </c>
      <c r="G112" s="98">
        <v>13369</v>
      </c>
      <c r="H112" s="97">
        <v>715</v>
      </c>
      <c r="I112" s="64">
        <v>69.489999999999995</v>
      </c>
      <c r="J112" s="98">
        <v>49682.25</v>
      </c>
      <c r="K112" s="97">
        <v>-415</v>
      </c>
      <c r="L112" s="64">
        <v>2.85</v>
      </c>
      <c r="M112" s="63">
        <v>1184.5</v>
      </c>
      <c r="N112">
        <f>VLOOKUP(A112,[3]BAYERProductwiseStocknSalesFrom!$A$2:$G$153,7,0)</f>
        <v>200</v>
      </c>
      <c r="O112" t="b">
        <f t="shared" si="4"/>
        <v>1</v>
      </c>
      <c r="P112">
        <f>VLOOKUP(A112,[3]BAYERProductwiseStocknSalesFrom!$A$2:$J$153,10,0)</f>
        <v>715</v>
      </c>
      <c r="Q112" t="b">
        <f t="shared" si="5"/>
        <v>1</v>
      </c>
      <c r="R112" s="99">
        <f t="shared" si="6"/>
        <v>-415</v>
      </c>
      <c r="S112" t="b">
        <f t="shared" si="7"/>
        <v>1</v>
      </c>
    </row>
    <row r="113" spans="1:19" x14ac:dyDescent="0.3">
      <c r="A113" s="67" t="s">
        <v>173</v>
      </c>
      <c r="B113" s="66"/>
      <c r="C113" s="58"/>
      <c r="D113" s="100"/>
      <c r="E113" s="66"/>
      <c r="F113" s="58"/>
      <c r="G113" s="100"/>
      <c r="H113" s="66"/>
      <c r="I113" s="58"/>
      <c r="J113" s="100"/>
      <c r="K113" s="66"/>
      <c r="L113" s="58"/>
      <c r="M113" s="57"/>
      <c r="N113">
        <f>VLOOKUP(A113,[3]BAYERProductwiseStocknSalesFrom!$A$2:$G$153,7,0)</f>
        <v>0</v>
      </c>
      <c r="O113" t="b">
        <f t="shared" si="4"/>
        <v>1</v>
      </c>
      <c r="P113">
        <f>VLOOKUP(A113,[3]BAYERProductwiseStocknSalesFrom!$A$2:$J$153,10,0)</f>
        <v>0</v>
      </c>
      <c r="Q113" t="b">
        <f t="shared" si="5"/>
        <v>1</v>
      </c>
      <c r="R113" s="99">
        <f t="shared" si="6"/>
        <v>0</v>
      </c>
      <c r="S113" t="b">
        <f t="shared" si="7"/>
        <v>1</v>
      </c>
    </row>
    <row r="114" spans="1:19" x14ac:dyDescent="0.3">
      <c r="A114" s="95" t="s">
        <v>174</v>
      </c>
      <c r="B114" s="101">
        <v>80</v>
      </c>
      <c r="C114" s="56">
        <v>159</v>
      </c>
      <c r="D114" s="102">
        <v>12720</v>
      </c>
      <c r="E114" s="66"/>
      <c r="F114" s="58"/>
      <c r="G114" s="100"/>
      <c r="H114" s="101">
        <v>170</v>
      </c>
      <c r="I114" s="56">
        <v>165.4</v>
      </c>
      <c r="J114" s="102">
        <v>28118.400000000001</v>
      </c>
      <c r="K114" s="101">
        <v>-90</v>
      </c>
      <c r="L114" s="56">
        <v>106</v>
      </c>
      <c r="M114" s="55">
        <v>9540</v>
      </c>
      <c r="N114">
        <f>VLOOKUP(A114,[3]BAYERProductwiseStocknSalesFrom!$A$2:$G$153,7,0)</f>
        <v>0</v>
      </c>
      <c r="O114" t="b">
        <f t="shared" si="4"/>
        <v>1</v>
      </c>
      <c r="P114">
        <f>VLOOKUP(A114,[3]BAYERProductwiseStocknSalesFrom!$A$2:$J$153,10,0)</f>
        <v>170</v>
      </c>
      <c r="Q114" t="b">
        <f t="shared" si="5"/>
        <v>1</v>
      </c>
      <c r="R114" s="99">
        <f t="shared" si="6"/>
        <v>-90</v>
      </c>
      <c r="S114" t="b">
        <f t="shared" si="7"/>
        <v>1</v>
      </c>
    </row>
    <row r="115" spans="1:19" x14ac:dyDescent="0.3">
      <c r="A115" s="95" t="s">
        <v>175</v>
      </c>
      <c r="B115" s="66"/>
      <c r="C115" s="58"/>
      <c r="D115" s="100"/>
      <c r="E115" s="66"/>
      <c r="F115" s="58"/>
      <c r="G115" s="100"/>
      <c r="H115" s="66"/>
      <c r="I115" s="58"/>
      <c r="J115" s="100"/>
      <c r="K115" s="66"/>
      <c r="L115" s="58"/>
      <c r="M115" s="57"/>
      <c r="N115">
        <f>VLOOKUP(A115,[3]BAYERProductwiseStocknSalesFrom!$A$2:$G$153,7,0)</f>
        <v>0</v>
      </c>
      <c r="O115" t="b">
        <f t="shared" si="4"/>
        <v>1</v>
      </c>
      <c r="P115">
        <f>VLOOKUP(A115,[3]BAYERProductwiseStocknSalesFrom!$A$2:$J$153,10,0)</f>
        <v>0</v>
      </c>
      <c r="Q115" t="b">
        <f t="shared" si="5"/>
        <v>1</v>
      </c>
      <c r="R115" s="99">
        <f t="shared" si="6"/>
        <v>0</v>
      </c>
      <c r="S115" t="b">
        <f t="shared" si="7"/>
        <v>1</v>
      </c>
    </row>
    <row r="116" spans="1:19" x14ac:dyDescent="0.3">
      <c r="A116" s="95" t="s">
        <v>176</v>
      </c>
      <c r="B116" s="66"/>
      <c r="C116" s="58"/>
      <c r="D116" s="100"/>
      <c r="E116" s="66"/>
      <c r="F116" s="58"/>
      <c r="G116" s="100"/>
      <c r="H116" s="66"/>
      <c r="I116" s="58"/>
      <c r="J116" s="100"/>
      <c r="K116" s="66"/>
      <c r="L116" s="58"/>
      <c r="M116" s="57"/>
      <c r="N116">
        <f>VLOOKUP(A116,[3]BAYERProductwiseStocknSalesFrom!$A$2:$G$153,7,0)</f>
        <v>0</v>
      </c>
      <c r="O116" t="b">
        <f t="shared" si="4"/>
        <v>1</v>
      </c>
      <c r="P116">
        <f>VLOOKUP(A116,[3]BAYERProductwiseStocknSalesFrom!$A$2:$J$153,10,0)</f>
        <v>0</v>
      </c>
      <c r="Q116" t="b">
        <f t="shared" si="5"/>
        <v>1</v>
      </c>
      <c r="R116" s="99">
        <f t="shared" si="6"/>
        <v>0</v>
      </c>
      <c r="S116" t="b">
        <f t="shared" si="7"/>
        <v>1</v>
      </c>
    </row>
    <row r="117" spans="1:19" x14ac:dyDescent="0.3">
      <c r="A117" s="67" t="s">
        <v>177</v>
      </c>
      <c r="B117" s="65"/>
      <c r="C117" s="60"/>
      <c r="D117" s="96"/>
      <c r="E117" s="97">
        <v>10</v>
      </c>
      <c r="F117" s="64">
        <v>2138.0700000000002</v>
      </c>
      <c r="G117" s="98">
        <v>21380.7</v>
      </c>
      <c r="H117" s="97">
        <v>10</v>
      </c>
      <c r="I117" s="64">
        <v>2299</v>
      </c>
      <c r="J117" s="98">
        <v>22990</v>
      </c>
      <c r="K117" s="65"/>
      <c r="L117" s="60"/>
      <c r="M117" s="59"/>
      <c r="N117">
        <f>VLOOKUP(A117,[3]BAYERProductwiseStocknSalesFrom!$A$2:$G$153,7,0)</f>
        <v>10</v>
      </c>
      <c r="O117" t="b">
        <f t="shared" si="4"/>
        <v>1</v>
      </c>
      <c r="P117">
        <f>VLOOKUP(A117,[3]BAYERProductwiseStocknSalesFrom!$A$2:$J$153,10,0)</f>
        <v>10</v>
      </c>
      <c r="Q117" t="b">
        <f t="shared" si="5"/>
        <v>1</v>
      </c>
      <c r="R117" s="99">
        <f t="shared" si="6"/>
        <v>0</v>
      </c>
      <c r="S117" t="b">
        <f t="shared" si="7"/>
        <v>1</v>
      </c>
    </row>
    <row r="118" spans="1:19" x14ac:dyDescent="0.3">
      <c r="A118" s="95" t="s">
        <v>178</v>
      </c>
      <c r="B118" s="66"/>
      <c r="C118" s="58"/>
      <c r="D118" s="100"/>
      <c r="E118" s="101">
        <v>20</v>
      </c>
      <c r="F118" s="56">
        <v>571.95000000000005</v>
      </c>
      <c r="G118" s="102">
        <v>11439</v>
      </c>
      <c r="H118" s="101">
        <v>60</v>
      </c>
      <c r="I118" s="56">
        <v>615</v>
      </c>
      <c r="J118" s="102">
        <v>36900</v>
      </c>
      <c r="K118" s="101">
        <v>-40</v>
      </c>
      <c r="L118" s="58"/>
      <c r="M118" s="57"/>
      <c r="N118">
        <f>VLOOKUP(A118,[3]BAYERProductwiseStocknSalesFrom!$A$2:$G$153,7,0)</f>
        <v>20</v>
      </c>
      <c r="O118" t="b">
        <f t="shared" si="4"/>
        <v>1</v>
      </c>
      <c r="P118">
        <f>VLOOKUP(A118,[3]BAYERProductwiseStocknSalesFrom!$A$2:$J$153,10,0)</f>
        <v>60</v>
      </c>
      <c r="Q118" t="b">
        <f t="shared" si="5"/>
        <v>1</v>
      </c>
      <c r="R118" s="99">
        <f t="shared" si="6"/>
        <v>-40</v>
      </c>
      <c r="S118" t="b">
        <f t="shared" si="7"/>
        <v>1</v>
      </c>
    </row>
    <row r="119" spans="1:19" x14ac:dyDescent="0.3">
      <c r="A119" s="95" t="s">
        <v>179</v>
      </c>
      <c r="B119" s="65"/>
      <c r="C119" s="60"/>
      <c r="D119" s="96"/>
      <c r="E119" s="65"/>
      <c r="F119" s="60"/>
      <c r="G119" s="96"/>
      <c r="H119" s="65"/>
      <c r="I119" s="60"/>
      <c r="J119" s="96"/>
      <c r="K119" s="65"/>
      <c r="L119" s="60"/>
      <c r="M119" s="59"/>
      <c r="N119">
        <f>VLOOKUP(A119,[3]BAYERProductwiseStocknSalesFrom!$A$2:$G$153,7,0)</f>
        <v>0</v>
      </c>
      <c r="O119" t="b">
        <f t="shared" si="4"/>
        <v>1</v>
      </c>
      <c r="P119">
        <f>VLOOKUP(A119,[3]BAYERProductwiseStocknSalesFrom!$A$2:$J$153,10,0)</f>
        <v>0</v>
      </c>
      <c r="Q119" t="b">
        <f t="shared" si="5"/>
        <v>1</v>
      </c>
      <c r="R119" s="99">
        <f t="shared" si="6"/>
        <v>0</v>
      </c>
      <c r="S119" t="b">
        <f t="shared" si="7"/>
        <v>1</v>
      </c>
    </row>
    <row r="120" spans="1:19" x14ac:dyDescent="0.3">
      <c r="A120" s="95" t="s">
        <v>180</v>
      </c>
      <c r="B120" s="66"/>
      <c r="C120" s="58"/>
      <c r="D120" s="100"/>
      <c r="E120" s="66"/>
      <c r="F120" s="58"/>
      <c r="G120" s="100"/>
      <c r="H120" s="66"/>
      <c r="I120" s="58"/>
      <c r="J120" s="100"/>
      <c r="K120" s="66"/>
      <c r="L120" s="58"/>
      <c r="M120" s="57"/>
      <c r="N120">
        <f>VLOOKUP(A120,[3]BAYERProductwiseStocknSalesFrom!$A$2:$G$153,7,0)</f>
        <v>0</v>
      </c>
      <c r="O120" t="b">
        <f t="shared" si="4"/>
        <v>1</v>
      </c>
      <c r="P120">
        <f>VLOOKUP(A120,[3]BAYERProductwiseStocknSalesFrom!$A$2:$J$153,10,0)</f>
        <v>0</v>
      </c>
      <c r="Q120" t="b">
        <f t="shared" si="5"/>
        <v>1</v>
      </c>
      <c r="R120" s="99">
        <f t="shared" si="6"/>
        <v>0</v>
      </c>
      <c r="S120" t="b">
        <f t="shared" si="7"/>
        <v>1</v>
      </c>
    </row>
    <row r="121" spans="1:19" x14ac:dyDescent="0.3">
      <c r="A121" s="95" t="s">
        <v>181</v>
      </c>
      <c r="B121" s="66"/>
      <c r="C121" s="58"/>
      <c r="D121" s="100"/>
      <c r="E121" s="66"/>
      <c r="F121" s="58"/>
      <c r="G121" s="100"/>
      <c r="H121" s="66"/>
      <c r="I121" s="58"/>
      <c r="J121" s="100"/>
      <c r="K121" s="66"/>
      <c r="L121" s="58"/>
      <c r="M121" s="57"/>
      <c r="N121">
        <f>VLOOKUP(A121,[3]BAYERProductwiseStocknSalesFrom!$A$2:$G$153,7,0)</f>
        <v>0</v>
      </c>
      <c r="O121" t="b">
        <f t="shared" si="4"/>
        <v>1</v>
      </c>
      <c r="P121">
        <f>VLOOKUP(A121,[3]BAYERProductwiseStocknSalesFrom!$A$2:$J$153,10,0)</f>
        <v>0</v>
      </c>
      <c r="Q121" t="b">
        <f t="shared" si="5"/>
        <v>1</v>
      </c>
      <c r="R121" s="99">
        <f t="shared" si="6"/>
        <v>0</v>
      </c>
      <c r="S121" t="b">
        <f t="shared" si="7"/>
        <v>1</v>
      </c>
    </row>
    <row r="122" spans="1:19" x14ac:dyDescent="0.3">
      <c r="A122" s="67" t="s">
        <v>182</v>
      </c>
      <c r="B122" s="65"/>
      <c r="C122" s="60"/>
      <c r="D122" s="96"/>
      <c r="E122" s="65"/>
      <c r="F122" s="60"/>
      <c r="G122" s="96"/>
      <c r="H122" s="65"/>
      <c r="I122" s="60"/>
      <c r="J122" s="96"/>
      <c r="K122" s="65"/>
      <c r="L122" s="60"/>
      <c r="M122" s="59"/>
      <c r="N122">
        <f>VLOOKUP(A122,[3]BAYERProductwiseStocknSalesFrom!$A$2:$G$153,7,0)</f>
        <v>0</v>
      </c>
      <c r="O122" t="b">
        <f t="shared" si="4"/>
        <v>1</v>
      </c>
      <c r="P122">
        <f>VLOOKUP(A122,[3]BAYERProductwiseStocknSalesFrom!$A$2:$J$153,10,0)</f>
        <v>0</v>
      </c>
      <c r="Q122" t="b">
        <f t="shared" si="5"/>
        <v>1</v>
      </c>
      <c r="R122" s="99">
        <f t="shared" si="6"/>
        <v>0</v>
      </c>
      <c r="S122" t="b">
        <f t="shared" si="7"/>
        <v>1</v>
      </c>
    </row>
    <row r="123" spans="1:19" x14ac:dyDescent="0.3">
      <c r="A123" s="67" t="s">
        <v>183</v>
      </c>
      <c r="B123" s="66"/>
      <c r="C123" s="58"/>
      <c r="D123" s="100"/>
      <c r="E123" s="66"/>
      <c r="F123" s="58"/>
      <c r="G123" s="100"/>
      <c r="H123" s="66"/>
      <c r="I123" s="58"/>
      <c r="J123" s="100"/>
      <c r="K123" s="66"/>
      <c r="L123" s="58"/>
      <c r="M123" s="57"/>
      <c r="N123">
        <f>VLOOKUP(A123,[3]BAYERProductwiseStocknSalesFrom!$A$2:$G$153,7,0)</f>
        <v>0</v>
      </c>
      <c r="O123" t="b">
        <f t="shared" si="4"/>
        <v>1</v>
      </c>
      <c r="P123">
        <f>VLOOKUP(A123,[3]BAYERProductwiseStocknSalesFrom!$A$2:$J$153,10,0)</f>
        <v>0</v>
      </c>
      <c r="Q123" t="b">
        <f t="shared" si="5"/>
        <v>1</v>
      </c>
      <c r="R123" s="99">
        <f t="shared" si="6"/>
        <v>0</v>
      </c>
      <c r="S123" t="b">
        <f t="shared" si="7"/>
        <v>1</v>
      </c>
    </row>
    <row r="124" spans="1:19" x14ac:dyDescent="0.3">
      <c r="A124" s="67" t="s">
        <v>184</v>
      </c>
      <c r="B124" s="66"/>
      <c r="C124" s="58"/>
      <c r="D124" s="100"/>
      <c r="E124" s="66"/>
      <c r="F124" s="58"/>
      <c r="G124" s="100"/>
      <c r="H124" s="66"/>
      <c r="I124" s="58"/>
      <c r="J124" s="100"/>
      <c r="K124" s="66"/>
      <c r="L124" s="58"/>
      <c r="M124" s="57"/>
      <c r="N124">
        <f>VLOOKUP(A124,[3]BAYERProductwiseStocknSalesFrom!$A$2:$G$153,7,0)</f>
        <v>0</v>
      </c>
      <c r="O124" t="b">
        <f t="shared" si="4"/>
        <v>1</v>
      </c>
      <c r="P124">
        <f>VLOOKUP(A124,[3]BAYERProductwiseStocknSalesFrom!$A$2:$J$153,10,0)</f>
        <v>0</v>
      </c>
      <c r="Q124" t="b">
        <f t="shared" si="5"/>
        <v>1</v>
      </c>
      <c r="R124" s="99">
        <f t="shared" si="6"/>
        <v>0</v>
      </c>
      <c r="S124" t="b">
        <f t="shared" si="7"/>
        <v>1</v>
      </c>
    </row>
    <row r="125" spans="1:19" x14ac:dyDescent="0.3">
      <c r="A125" s="67" t="s">
        <v>185</v>
      </c>
      <c r="B125" s="65"/>
      <c r="C125" s="60"/>
      <c r="D125" s="96"/>
      <c r="E125" s="65"/>
      <c r="F125" s="60"/>
      <c r="G125" s="96"/>
      <c r="H125" s="65"/>
      <c r="I125" s="60"/>
      <c r="J125" s="96"/>
      <c r="K125" s="65"/>
      <c r="L125" s="60"/>
      <c r="M125" s="59"/>
      <c r="N125">
        <f>VLOOKUP(A125,[3]BAYERProductwiseStocknSalesFrom!$A$2:$G$153,7,0)</f>
        <v>0</v>
      </c>
      <c r="O125" t="b">
        <f t="shared" si="4"/>
        <v>1</v>
      </c>
      <c r="P125">
        <f>VLOOKUP(A125,[3]BAYERProductwiseStocknSalesFrom!$A$2:$J$153,10,0)</f>
        <v>0</v>
      </c>
      <c r="Q125" t="b">
        <f t="shared" si="5"/>
        <v>1</v>
      </c>
      <c r="R125" s="99">
        <f t="shared" si="6"/>
        <v>0</v>
      </c>
      <c r="S125" t="b">
        <f t="shared" si="7"/>
        <v>1</v>
      </c>
    </row>
    <row r="126" spans="1:19" x14ac:dyDescent="0.3">
      <c r="A126" s="67" t="s">
        <v>186</v>
      </c>
      <c r="B126" s="66"/>
      <c r="C126" s="58"/>
      <c r="D126" s="100"/>
      <c r="E126" s="66"/>
      <c r="F126" s="58"/>
      <c r="G126" s="100"/>
      <c r="H126" s="66"/>
      <c r="I126" s="58"/>
      <c r="J126" s="100"/>
      <c r="K126" s="66"/>
      <c r="L126" s="58"/>
      <c r="M126" s="57"/>
      <c r="N126">
        <f>VLOOKUP(A126,[3]BAYERProductwiseStocknSalesFrom!$A$2:$G$153,7,0)</f>
        <v>0</v>
      </c>
      <c r="O126" t="b">
        <f t="shared" si="4"/>
        <v>1</v>
      </c>
      <c r="P126">
        <f>VLOOKUP(A126,[3]BAYERProductwiseStocknSalesFrom!$A$2:$J$153,10,0)</f>
        <v>0</v>
      </c>
      <c r="Q126" t="b">
        <f t="shared" si="5"/>
        <v>1</v>
      </c>
      <c r="R126" s="99">
        <f t="shared" si="6"/>
        <v>0</v>
      </c>
      <c r="S126" t="b">
        <f t="shared" si="7"/>
        <v>1</v>
      </c>
    </row>
    <row r="127" spans="1:19" x14ac:dyDescent="0.3">
      <c r="A127" s="95" t="s">
        <v>187</v>
      </c>
      <c r="B127" s="65"/>
      <c r="C127" s="60"/>
      <c r="D127" s="96"/>
      <c r="E127" s="65"/>
      <c r="F127" s="60"/>
      <c r="G127" s="96"/>
      <c r="H127" s="65"/>
      <c r="I127" s="60"/>
      <c r="J127" s="96"/>
      <c r="K127" s="65"/>
      <c r="L127" s="60"/>
      <c r="M127" s="59"/>
      <c r="N127">
        <f>VLOOKUP(A127,[3]BAYERProductwiseStocknSalesFrom!$A$2:$G$153,7,0)</f>
        <v>0</v>
      </c>
      <c r="O127" t="b">
        <f t="shared" si="4"/>
        <v>1</v>
      </c>
      <c r="P127">
        <f>VLOOKUP(A127,[3]BAYERProductwiseStocknSalesFrom!$A$2:$J$153,10,0)</f>
        <v>0</v>
      </c>
      <c r="Q127" t="b">
        <f t="shared" si="5"/>
        <v>1</v>
      </c>
      <c r="R127" s="99">
        <f t="shared" si="6"/>
        <v>0</v>
      </c>
      <c r="S127" t="b">
        <f t="shared" si="7"/>
        <v>1</v>
      </c>
    </row>
    <row r="128" spans="1:19" x14ac:dyDescent="0.3">
      <c r="A128" s="95" t="s">
        <v>188</v>
      </c>
      <c r="B128" s="66"/>
      <c r="C128" s="58"/>
      <c r="D128" s="100"/>
      <c r="E128" s="66"/>
      <c r="F128" s="58"/>
      <c r="G128" s="100"/>
      <c r="H128" s="66"/>
      <c r="I128" s="58"/>
      <c r="J128" s="100"/>
      <c r="K128" s="66"/>
      <c r="L128" s="58"/>
      <c r="M128" s="57"/>
      <c r="N128">
        <f>VLOOKUP(A128,[3]BAYERProductwiseStocknSalesFrom!$A$2:$G$153,7,0)</f>
        <v>0</v>
      </c>
      <c r="O128" t="b">
        <f t="shared" si="4"/>
        <v>1</v>
      </c>
      <c r="P128">
        <f>VLOOKUP(A128,[3]BAYERProductwiseStocknSalesFrom!$A$2:$J$153,10,0)</f>
        <v>0</v>
      </c>
      <c r="Q128" t="b">
        <f t="shared" si="5"/>
        <v>1</v>
      </c>
      <c r="R128" s="99">
        <f t="shared" si="6"/>
        <v>0</v>
      </c>
      <c r="S128" t="b">
        <f t="shared" si="7"/>
        <v>1</v>
      </c>
    </row>
    <row r="129" spans="1:19" x14ac:dyDescent="0.3">
      <c r="A129" s="95" t="s">
        <v>189</v>
      </c>
      <c r="B129" s="66"/>
      <c r="C129" s="58"/>
      <c r="D129" s="100"/>
      <c r="E129" s="66"/>
      <c r="F129" s="58"/>
      <c r="G129" s="100"/>
      <c r="H129" s="66"/>
      <c r="I129" s="58"/>
      <c r="J129" s="100"/>
      <c r="K129" s="66"/>
      <c r="L129" s="58"/>
      <c r="M129" s="57"/>
      <c r="N129">
        <f>VLOOKUP(A129,[3]BAYERProductwiseStocknSalesFrom!$A$2:$G$153,7,0)</f>
        <v>0</v>
      </c>
      <c r="O129" t="b">
        <f t="shared" si="4"/>
        <v>1</v>
      </c>
      <c r="P129">
        <f>VLOOKUP(A129,[3]BAYERProductwiseStocknSalesFrom!$A$2:$J$153,10,0)</f>
        <v>0</v>
      </c>
      <c r="Q129" t="b">
        <f t="shared" si="5"/>
        <v>1</v>
      </c>
      <c r="R129" s="99">
        <f t="shared" si="6"/>
        <v>0</v>
      </c>
      <c r="S129" t="b">
        <f t="shared" si="7"/>
        <v>1</v>
      </c>
    </row>
    <row r="130" spans="1:19" x14ac:dyDescent="0.3">
      <c r="A130" s="95" t="s">
        <v>190</v>
      </c>
      <c r="B130" s="97">
        <v>40</v>
      </c>
      <c r="C130" s="64">
        <v>974.29</v>
      </c>
      <c r="D130" s="98">
        <v>38971.5</v>
      </c>
      <c r="E130" s="97">
        <v>10</v>
      </c>
      <c r="F130" s="64">
        <v>392.46</v>
      </c>
      <c r="G130" s="98">
        <v>3924.6</v>
      </c>
      <c r="H130" s="97">
        <v>215</v>
      </c>
      <c r="I130" s="64">
        <v>422</v>
      </c>
      <c r="J130" s="98">
        <v>90730</v>
      </c>
      <c r="K130" s="97">
        <v>-165</v>
      </c>
      <c r="L130" s="64">
        <v>130.86000000000001</v>
      </c>
      <c r="M130" s="63">
        <v>-21591.95</v>
      </c>
      <c r="N130">
        <f>VLOOKUP(A130,[3]BAYERProductwiseStocknSalesFrom!$A$2:$G$153,7,0)</f>
        <v>10</v>
      </c>
      <c r="O130" t="b">
        <f t="shared" si="4"/>
        <v>1</v>
      </c>
      <c r="P130">
        <f>VLOOKUP(A130,[3]BAYERProductwiseStocknSalesFrom!$A$2:$J$153,10,0)</f>
        <v>215</v>
      </c>
      <c r="Q130" t="b">
        <f t="shared" si="5"/>
        <v>1</v>
      </c>
      <c r="R130" s="99">
        <f t="shared" si="6"/>
        <v>-165</v>
      </c>
      <c r="S130" t="b">
        <f t="shared" si="7"/>
        <v>1</v>
      </c>
    </row>
    <row r="131" spans="1:19" x14ac:dyDescent="0.3">
      <c r="A131" s="95" t="s">
        <v>191</v>
      </c>
      <c r="B131" s="101">
        <v>30</v>
      </c>
      <c r="C131" s="56">
        <v>974.3</v>
      </c>
      <c r="D131" s="102">
        <v>29229</v>
      </c>
      <c r="E131" s="66"/>
      <c r="F131" s="58"/>
      <c r="G131" s="100"/>
      <c r="H131" s="101">
        <v>80</v>
      </c>
      <c r="I131" s="56">
        <v>1025.5999999999999</v>
      </c>
      <c r="J131" s="102">
        <v>82047.899999999994</v>
      </c>
      <c r="K131" s="101">
        <v>-50</v>
      </c>
      <c r="L131" s="56">
        <v>974.3</v>
      </c>
      <c r="M131" s="55">
        <v>-48715</v>
      </c>
      <c r="N131">
        <f>VLOOKUP(A131,[3]BAYERProductwiseStocknSalesFrom!$A$2:$G$153,7,0)</f>
        <v>0</v>
      </c>
      <c r="O131" t="b">
        <f t="shared" si="4"/>
        <v>1</v>
      </c>
      <c r="P131">
        <f>VLOOKUP(A131,[3]BAYERProductwiseStocknSalesFrom!$A$2:$J$153,10,0)</f>
        <v>80</v>
      </c>
      <c r="Q131" t="b">
        <f t="shared" si="5"/>
        <v>1</v>
      </c>
      <c r="R131" s="99">
        <f t="shared" si="6"/>
        <v>-50</v>
      </c>
      <c r="S131" t="b">
        <f t="shared" si="7"/>
        <v>1</v>
      </c>
    </row>
    <row r="132" spans="1:19" x14ac:dyDescent="0.3">
      <c r="A132" s="95" t="s">
        <v>192</v>
      </c>
      <c r="B132" s="97">
        <v>100</v>
      </c>
      <c r="C132" s="64">
        <v>248.46</v>
      </c>
      <c r="D132" s="98">
        <v>24846</v>
      </c>
      <c r="E132" s="65"/>
      <c r="F132" s="60"/>
      <c r="G132" s="96"/>
      <c r="H132" s="97">
        <v>500</v>
      </c>
      <c r="I132" s="64">
        <v>87.26</v>
      </c>
      <c r="J132" s="98">
        <v>43627.8</v>
      </c>
      <c r="K132" s="97">
        <v>-400</v>
      </c>
      <c r="L132" s="64">
        <v>37.270000000000003</v>
      </c>
      <c r="M132" s="63">
        <v>14907.6</v>
      </c>
      <c r="N132">
        <f>VLOOKUP(A132,[3]BAYERProductwiseStocknSalesFrom!$A$2:$G$153,7,0)</f>
        <v>0</v>
      </c>
      <c r="O132" t="b">
        <f t="shared" si="4"/>
        <v>1</v>
      </c>
      <c r="P132">
        <f>VLOOKUP(A132,[3]BAYERProductwiseStocknSalesFrom!$A$2:$J$153,10,0)</f>
        <v>500</v>
      </c>
      <c r="Q132" t="b">
        <f t="shared" si="5"/>
        <v>1</v>
      </c>
      <c r="R132" s="99">
        <f t="shared" si="6"/>
        <v>-400</v>
      </c>
      <c r="S132" t="b">
        <f t="shared" si="7"/>
        <v>1</v>
      </c>
    </row>
    <row r="133" spans="1:19" x14ac:dyDescent="0.3">
      <c r="A133" s="95" t="s">
        <v>193</v>
      </c>
      <c r="B133" s="66"/>
      <c r="C133" s="58"/>
      <c r="D133" s="100"/>
      <c r="E133" s="66"/>
      <c r="F133" s="58"/>
      <c r="G133" s="100"/>
      <c r="H133" s="66"/>
      <c r="I133" s="58"/>
      <c r="J133" s="100"/>
      <c r="K133" s="66"/>
      <c r="L133" s="58"/>
      <c r="M133" s="57"/>
      <c r="N133">
        <f>VLOOKUP(A133,[3]BAYERProductwiseStocknSalesFrom!$A$2:$G$153,7,0)</f>
        <v>0</v>
      </c>
      <c r="O133" t="b">
        <f t="shared" si="4"/>
        <v>1</v>
      </c>
      <c r="P133">
        <f>VLOOKUP(A133,[3]BAYERProductwiseStocknSalesFrom!$A$2:$J$153,10,0)</f>
        <v>0</v>
      </c>
      <c r="Q133" t="b">
        <f t="shared" si="5"/>
        <v>1</v>
      </c>
      <c r="R133" s="99">
        <f t="shared" si="6"/>
        <v>0</v>
      </c>
      <c r="S133" t="b">
        <f t="shared" si="7"/>
        <v>1</v>
      </c>
    </row>
    <row r="134" spans="1:19" x14ac:dyDescent="0.3">
      <c r="A134" s="95" t="s">
        <v>194</v>
      </c>
      <c r="B134" s="101">
        <v>32</v>
      </c>
      <c r="C134" s="56">
        <v>640.88</v>
      </c>
      <c r="D134" s="102">
        <v>20508.080000000002</v>
      </c>
      <c r="E134" s="101">
        <v>200</v>
      </c>
      <c r="F134" s="56">
        <v>396.52</v>
      </c>
      <c r="G134" s="102">
        <v>79304.600000000006</v>
      </c>
      <c r="H134" s="101">
        <v>452</v>
      </c>
      <c r="I134" s="56">
        <v>418.47</v>
      </c>
      <c r="J134" s="102">
        <v>189148.68</v>
      </c>
      <c r="K134" s="101">
        <v>-220</v>
      </c>
      <c r="L134" s="56">
        <v>42.78</v>
      </c>
      <c r="M134" s="55">
        <v>9411.7999999999993</v>
      </c>
      <c r="N134">
        <f>VLOOKUP(A134,[3]BAYERProductwiseStocknSalesFrom!$A$2:$G$153,7,0)</f>
        <v>200</v>
      </c>
      <c r="O134" t="b">
        <f t="shared" si="4"/>
        <v>1</v>
      </c>
      <c r="P134">
        <f>VLOOKUP(A134,[3]BAYERProductwiseStocknSalesFrom!$A$2:$J$153,10,0)</f>
        <v>452</v>
      </c>
      <c r="Q134" t="b">
        <f t="shared" si="5"/>
        <v>1</v>
      </c>
      <c r="R134" s="99">
        <f t="shared" si="6"/>
        <v>-220</v>
      </c>
      <c r="S134" t="b">
        <f t="shared" si="7"/>
        <v>1</v>
      </c>
    </row>
    <row r="135" spans="1:19" x14ac:dyDescent="0.3">
      <c r="A135" s="95" t="s">
        <v>195</v>
      </c>
      <c r="B135" s="65"/>
      <c r="C135" s="60"/>
      <c r="D135" s="96"/>
      <c r="E135" s="65"/>
      <c r="F135" s="60"/>
      <c r="G135" s="96"/>
      <c r="H135" s="65"/>
      <c r="I135" s="60"/>
      <c r="J135" s="96"/>
      <c r="K135" s="65"/>
      <c r="L135" s="60"/>
      <c r="M135" s="59"/>
      <c r="N135">
        <f>VLOOKUP(A135,[3]BAYERProductwiseStocknSalesFrom!$A$2:$G$153,7,0)</f>
        <v>0</v>
      </c>
      <c r="O135" t="b">
        <f t="shared" si="4"/>
        <v>1</v>
      </c>
      <c r="P135">
        <f>VLOOKUP(A135,[3]BAYERProductwiseStocknSalesFrom!$A$2:$J$153,10,0)</f>
        <v>0</v>
      </c>
      <c r="Q135" t="b">
        <f t="shared" si="5"/>
        <v>1</v>
      </c>
      <c r="R135" s="99">
        <f t="shared" si="6"/>
        <v>0</v>
      </c>
      <c r="S135" t="b">
        <f t="shared" si="7"/>
        <v>1</v>
      </c>
    </row>
    <row r="136" spans="1:19" x14ac:dyDescent="0.3">
      <c r="A136" s="95" t="s">
        <v>196</v>
      </c>
      <c r="B136" s="101">
        <v>20</v>
      </c>
      <c r="C136" s="56">
        <v>1483.4</v>
      </c>
      <c r="D136" s="102">
        <v>29668</v>
      </c>
      <c r="E136" s="66"/>
      <c r="F136" s="58"/>
      <c r="G136" s="100"/>
      <c r="H136" s="101">
        <v>370</v>
      </c>
      <c r="I136" s="56">
        <v>1081.71</v>
      </c>
      <c r="J136" s="102">
        <v>400233.4</v>
      </c>
      <c r="K136" s="101">
        <v>-350</v>
      </c>
      <c r="L136" s="56">
        <v>26.42</v>
      </c>
      <c r="M136" s="55">
        <v>9248</v>
      </c>
      <c r="N136">
        <f>VLOOKUP(A136,[3]BAYERProductwiseStocknSalesFrom!$A$2:$G$153,7,0)</f>
        <v>0</v>
      </c>
      <c r="O136" t="b">
        <f t="shared" si="4"/>
        <v>1</v>
      </c>
      <c r="P136">
        <f>VLOOKUP(A136,[3]BAYERProductwiseStocknSalesFrom!$A$2:$J$153,10,0)</f>
        <v>370</v>
      </c>
      <c r="Q136" t="b">
        <f t="shared" si="5"/>
        <v>1</v>
      </c>
      <c r="R136" s="99">
        <f t="shared" si="6"/>
        <v>-350</v>
      </c>
      <c r="S136" t="b">
        <f t="shared" si="7"/>
        <v>1</v>
      </c>
    </row>
    <row r="137" spans="1:19" x14ac:dyDescent="0.3">
      <c r="A137" s="95" t="s">
        <v>197</v>
      </c>
      <c r="B137" s="101">
        <v>105</v>
      </c>
      <c r="C137" s="56">
        <v>270.7</v>
      </c>
      <c r="D137" s="102">
        <v>28423.64</v>
      </c>
      <c r="E137" s="66"/>
      <c r="F137" s="58"/>
      <c r="G137" s="100"/>
      <c r="H137" s="101">
        <v>800</v>
      </c>
      <c r="I137" s="56">
        <v>297.45</v>
      </c>
      <c r="J137" s="102">
        <v>237956.4</v>
      </c>
      <c r="K137" s="101">
        <v>-695</v>
      </c>
      <c r="L137" s="56">
        <v>1.9</v>
      </c>
      <c r="M137" s="55">
        <v>1323.64</v>
      </c>
      <c r="N137">
        <f>VLOOKUP(A137,[3]BAYERProductwiseStocknSalesFrom!$A$2:$G$153,7,0)</f>
        <v>0</v>
      </c>
      <c r="O137" t="b">
        <f t="shared" si="4"/>
        <v>1</v>
      </c>
      <c r="P137">
        <f>VLOOKUP(A137,[3]BAYERProductwiseStocknSalesFrom!$A$2:$J$153,10,0)</f>
        <v>800</v>
      </c>
      <c r="Q137" t="b">
        <f t="shared" si="5"/>
        <v>1</v>
      </c>
      <c r="R137" s="99">
        <f t="shared" si="6"/>
        <v>-695</v>
      </c>
      <c r="S137" t="b">
        <f t="shared" si="7"/>
        <v>1</v>
      </c>
    </row>
    <row r="138" spans="1:19" x14ac:dyDescent="0.3">
      <c r="A138" s="95" t="s">
        <v>198</v>
      </c>
      <c r="B138" s="101">
        <v>59</v>
      </c>
      <c r="C138" s="56">
        <v>836.87</v>
      </c>
      <c r="D138" s="102">
        <v>49375.47</v>
      </c>
      <c r="E138" s="66"/>
      <c r="F138" s="58"/>
      <c r="G138" s="100"/>
      <c r="H138" s="101">
        <v>680</v>
      </c>
      <c r="I138" s="56">
        <v>560.59</v>
      </c>
      <c r="J138" s="102">
        <v>381200</v>
      </c>
      <c r="K138" s="101">
        <v>-621</v>
      </c>
      <c r="L138" s="56">
        <v>45.52</v>
      </c>
      <c r="M138" s="55">
        <v>28265.34</v>
      </c>
      <c r="N138">
        <f>VLOOKUP(A138,[3]BAYERProductwiseStocknSalesFrom!$A$2:$G$153,7,0)</f>
        <v>0</v>
      </c>
      <c r="O138" t="b">
        <f t="shared" si="4"/>
        <v>1</v>
      </c>
      <c r="P138">
        <f>VLOOKUP(A138,[3]BAYERProductwiseStocknSalesFrom!$A$2:$J$153,10,0)</f>
        <v>680</v>
      </c>
      <c r="Q138" t="b">
        <f t="shared" si="5"/>
        <v>1</v>
      </c>
      <c r="R138" s="99">
        <f t="shared" si="6"/>
        <v>-621</v>
      </c>
      <c r="S138" t="b">
        <f t="shared" si="7"/>
        <v>1</v>
      </c>
    </row>
    <row r="139" spans="1:19" x14ac:dyDescent="0.3">
      <c r="A139" s="95" t="s">
        <v>199</v>
      </c>
      <c r="B139" s="65"/>
      <c r="C139" s="60"/>
      <c r="D139" s="96"/>
      <c r="E139" s="65"/>
      <c r="F139" s="60"/>
      <c r="G139" s="96"/>
      <c r="H139" s="65"/>
      <c r="I139" s="60"/>
      <c r="J139" s="96"/>
      <c r="K139" s="65"/>
      <c r="L139" s="60"/>
      <c r="M139" s="59"/>
      <c r="N139">
        <f>VLOOKUP(A139,[3]BAYERProductwiseStocknSalesFrom!$A$2:$G$153,7,0)</f>
        <v>0</v>
      </c>
      <c r="O139" t="b">
        <f t="shared" si="4"/>
        <v>1</v>
      </c>
      <c r="P139">
        <f>VLOOKUP(A139,[3]BAYERProductwiseStocknSalesFrom!$A$2:$J$153,10,0)</f>
        <v>0</v>
      </c>
      <c r="Q139" t="b">
        <f t="shared" si="5"/>
        <v>1</v>
      </c>
      <c r="R139" s="99">
        <f t="shared" si="6"/>
        <v>0</v>
      </c>
      <c r="S139" t="b">
        <f t="shared" si="7"/>
        <v>1</v>
      </c>
    </row>
    <row r="140" spans="1:19" x14ac:dyDescent="0.3">
      <c r="A140" s="95" t="s">
        <v>200</v>
      </c>
      <c r="B140" s="101">
        <v>80</v>
      </c>
      <c r="C140" s="56">
        <v>165.64</v>
      </c>
      <c r="D140" s="102">
        <v>13251.2</v>
      </c>
      <c r="E140" s="66"/>
      <c r="F140" s="58"/>
      <c r="G140" s="100"/>
      <c r="H140" s="66"/>
      <c r="I140" s="58"/>
      <c r="J140" s="100"/>
      <c r="K140" s="101">
        <v>80</v>
      </c>
      <c r="L140" s="56">
        <v>165.64</v>
      </c>
      <c r="M140" s="55">
        <v>13251.2</v>
      </c>
      <c r="N140">
        <f>VLOOKUP(A140,[3]BAYERProductwiseStocknSalesFrom!$A$2:$G$153,7,0)</f>
        <v>0</v>
      </c>
      <c r="O140" t="b">
        <f t="shared" si="4"/>
        <v>1</v>
      </c>
      <c r="P140">
        <f>VLOOKUP(A140,[3]BAYERProductwiseStocknSalesFrom!$A$2:$J$153,10,0)</f>
        <v>0</v>
      </c>
      <c r="Q140" t="b">
        <f t="shared" si="5"/>
        <v>1</v>
      </c>
      <c r="R140" s="99">
        <f t="shared" si="6"/>
        <v>80</v>
      </c>
      <c r="S140" t="b">
        <f t="shared" si="7"/>
        <v>1</v>
      </c>
    </row>
    <row r="141" spans="1:19" x14ac:dyDescent="0.3">
      <c r="A141" s="95" t="s">
        <v>201</v>
      </c>
      <c r="B141" s="101">
        <v>60</v>
      </c>
      <c r="C141" s="56">
        <v>643.07000000000005</v>
      </c>
      <c r="D141" s="102">
        <v>38584.199999999997</v>
      </c>
      <c r="E141" s="101">
        <v>1250</v>
      </c>
      <c r="F141" s="56">
        <v>642</v>
      </c>
      <c r="G141" s="102">
        <v>802500</v>
      </c>
      <c r="H141" s="101">
        <v>2605</v>
      </c>
      <c r="I141" s="56">
        <v>554.22</v>
      </c>
      <c r="J141" s="102">
        <v>1443735</v>
      </c>
      <c r="K141" s="101">
        <v>-1295</v>
      </c>
      <c r="L141" s="56">
        <v>148.68</v>
      </c>
      <c r="M141" s="55">
        <v>-192535.8</v>
      </c>
      <c r="N141">
        <f>VLOOKUP(A141,[3]BAYERProductwiseStocknSalesFrom!$A$2:$G$153,7,0)</f>
        <v>1250</v>
      </c>
      <c r="O141" t="b">
        <f t="shared" si="4"/>
        <v>1</v>
      </c>
      <c r="P141">
        <f>VLOOKUP(A141,[3]BAYERProductwiseStocknSalesFrom!$A$2:$J$153,10,0)</f>
        <v>2605</v>
      </c>
      <c r="Q141" t="b">
        <f t="shared" si="5"/>
        <v>1</v>
      </c>
      <c r="R141" s="99">
        <f t="shared" si="6"/>
        <v>-1295</v>
      </c>
      <c r="S141" t="b">
        <f t="shared" si="7"/>
        <v>1</v>
      </c>
    </row>
    <row r="142" spans="1:19" x14ac:dyDescent="0.3">
      <c r="A142" s="95" t="s">
        <v>202</v>
      </c>
      <c r="B142" s="65"/>
      <c r="C142" s="60"/>
      <c r="D142" s="96"/>
      <c r="E142" s="65"/>
      <c r="F142" s="60"/>
      <c r="G142" s="96"/>
      <c r="H142" s="65"/>
      <c r="I142" s="60"/>
      <c r="J142" s="96"/>
      <c r="K142" s="65"/>
      <c r="L142" s="60"/>
      <c r="M142" s="59"/>
      <c r="N142">
        <f>VLOOKUP(A142,[3]BAYERProductwiseStocknSalesFrom!$A$2:$G$153,7,0)</f>
        <v>0</v>
      </c>
      <c r="O142" t="b">
        <f t="shared" si="4"/>
        <v>1</v>
      </c>
      <c r="P142">
        <f>VLOOKUP(A142,[3]BAYERProductwiseStocknSalesFrom!$A$2:$J$153,10,0)</f>
        <v>0</v>
      </c>
      <c r="Q142" t="b">
        <f t="shared" si="5"/>
        <v>1</v>
      </c>
      <c r="R142" s="99">
        <f t="shared" si="6"/>
        <v>0</v>
      </c>
      <c r="S142" t="b">
        <f t="shared" si="7"/>
        <v>1</v>
      </c>
    </row>
    <row r="143" spans="1:19" x14ac:dyDescent="0.3">
      <c r="A143" s="67" t="s">
        <v>203</v>
      </c>
      <c r="B143" s="66"/>
      <c r="C143" s="58"/>
      <c r="D143" s="100"/>
      <c r="E143" s="66"/>
      <c r="F143" s="58"/>
      <c r="G143" s="100"/>
      <c r="H143" s="66"/>
      <c r="I143" s="58"/>
      <c r="J143" s="100"/>
      <c r="K143" s="66"/>
      <c r="L143" s="58"/>
      <c r="M143" s="57"/>
      <c r="N143">
        <f>VLOOKUP(A143,[3]BAYERProductwiseStocknSalesFrom!$A$2:$G$153,7,0)</f>
        <v>0</v>
      </c>
      <c r="O143" t="b">
        <f t="shared" ref="O143:O167" si="8">N143=E143</f>
        <v>1</v>
      </c>
      <c r="P143">
        <f>VLOOKUP(A143,[3]BAYERProductwiseStocknSalesFrom!$A$2:$J$153,10,0)</f>
        <v>0</v>
      </c>
      <c r="Q143" t="b">
        <f t="shared" ref="Q143:Q167" si="9">P143=H143</f>
        <v>1</v>
      </c>
      <c r="R143" s="99">
        <f t="shared" ref="R143:R167" si="10">B143+N143-P143</f>
        <v>0</v>
      </c>
      <c r="S143" t="b">
        <f t="shared" ref="S143:S167" si="11">R143=K143</f>
        <v>1</v>
      </c>
    </row>
    <row r="144" spans="1:19" x14ac:dyDescent="0.3">
      <c r="A144" s="95" t="s">
        <v>204</v>
      </c>
      <c r="B144" s="66"/>
      <c r="C144" s="58"/>
      <c r="D144" s="100"/>
      <c r="E144" s="66"/>
      <c r="F144" s="58"/>
      <c r="G144" s="100"/>
      <c r="H144" s="66"/>
      <c r="I144" s="58"/>
      <c r="J144" s="100"/>
      <c r="K144" s="66"/>
      <c r="L144" s="58"/>
      <c r="M144" s="57"/>
      <c r="N144">
        <f>VLOOKUP(A144,[3]BAYERProductwiseStocknSalesFrom!$A$2:$G$153,7,0)</f>
        <v>0</v>
      </c>
      <c r="O144" t="b">
        <f t="shared" si="8"/>
        <v>1</v>
      </c>
      <c r="P144">
        <f>VLOOKUP(A144,[3]BAYERProductwiseStocknSalesFrom!$A$2:$J$153,10,0)</f>
        <v>0</v>
      </c>
      <c r="Q144" t="b">
        <f t="shared" si="9"/>
        <v>1</v>
      </c>
      <c r="R144" s="99">
        <f t="shared" si="10"/>
        <v>0</v>
      </c>
      <c r="S144" t="b">
        <f t="shared" si="11"/>
        <v>1</v>
      </c>
    </row>
    <row r="145" spans="1:19" x14ac:dyDescent="0.3">
      <c r="A145" s="95" t="s">
        <v>205</v>
      </c>
      <c r="B145" s="101">
        <v>40</v>
      </c>
      <c r="C145" s="56">
        <v>1454.13</v>
      </c>
      <c r="D145" s="102">
        <v>58165.2</v>
      </c>
      <c r="E145" s="66"/>
      <c r="F145" s="58"/>
      <c r="G145" s="100"/>
      <c r="H145" s="101">
        <v>40</v>
      </c>
      <c r="I145" s="56">
        <v>1448.32</v>
      </c>
      <c r="J145" s="102">
        <v>57932.6</v>
      </c>
      <c r="K145" s="66"/>
      <c r="L145" s="58"/>
      <c r="M145" s="57"/>
      <c r="N145">
        <f>VLOOKUP(A145,[3]BAYERProductwiseStocknSalesFrom!$A$2:$G$153,7,0)</f>
        <v>0</v>
      </c>
      <c r="O145" t="b">
        <f t="shared" si="8"/>
        <v>1</v>
      </c>
      <c r="P145">
        <f>VLOOKUP(A145,[3]BAYERProductwiseStocknSalesFrom!$A$2:$J$153,10,0)</f>
        <v>40</v>
      </c>
      <c r="Q145" t="b">
        <f t="shared" si="9"/>
        <v>1</v>
      </c>
      <c r="R145" s="99">
        <f t="shared" si="10"/>
        <v>0</v>
      </c>
      <c r="S145" t="b">
        <f t="shared" si="11"/>
        <v>1</v>
      </c>
    </row>
    <row r="146" spans="1:19" x14ac:dyDescent="0.3">
      <c r="A146" s="95" t="s">
        <v>206</v>
      </c>
      <c r="B146" s="97">
        <v>160</v>
      </c>
      <c r="C146" s="64">
        <v>408.29</v>
      </c>
      <c r="D146" s="98">
        <v>65326.8</v>
      </c>
      <c r="E146" s="97">
        <v>120</v>
      </c>
      <c r="F146" s="64">
        <v>231</v>
      </c>
      <c r="G146" s="98">
        <v>27720</v>
      </c>
      <c r="H146" s="97">
        <v>1850</v>
      </c>
      <c r="I146" s="64">
        <v>244.87</v>
      </c>
      <c r="J146" s="98">
        <v>453009</v>
      </c>
      <c r="K146" s="97">
        <v>-1570</v>
      </c>
      <c r="L146" s="64">
        <v>97.11</v>
      </c>
      <c r="M146" s="63">
        <v>-152460</v>
      </c>
      <c r="N146">
        <f>VLOOKUP(A146,[3]BAYERProductwiseStocknSalesFrom!$A$2:$G$153,7,0)</f>
        <v>120</v>
      </c>
      <c r="O146" t="b">
        <f t="shared" si="8"/>
        <v>1</v>
      </c>
      <c r="P146">
        <f>VLOOKUP(A146,[3]BAYERProductwiseStocknSalesFrom!$A$2:$J$153,10,0)</f>
        <v>1850</v>
      </c>
      <c r="Q146" t="b">
        <f t="shared" si="9"/>
        <v>1</v>
      </c>
      <c r="R146" s="99">
        <f t="shared" si="10"/>
        <v>-1570</v>
      </c>
      <c r="S146" t="b">
        <f t="shared" si="11"/>
        <v>1</v>
      </c>
    </row>
    <row r="147" spans="1:19" x14ac:dyDescent="0.3">
      <c r="A147" s="95" t="s">
        <v>207</v>
      </c>
      <c r="B147" s="66"/>
      <c r="C147" s="58"/>
      <c r="D147" s="100"/>
      <c r="E147" s="66"/>
      <c r="F147" s="58"/>
      <c r="G147" s="100"/>
      <c r="H147" s="66"/>
      <c r="I147" s="58"/>
      <c r="J147" s="100"/>
      <c r="K147" s="66"/>
      <c r="L147" s="58"/>
      <c r="M147" s="57"/>
      <c r="N147">
        <f>VLOOKUP(A147,[3]BAYERProductwiseStocknSalesFrom!$A$2:$G$153,7,0)</f>
        <v>0</v>
      </c>
      <c r="O147" t="b">
        <f t="shared" si="8"/>
        <v>1</v>
      </c>
      <c r="P147">
        <f>VLOOKUP(A147,[3]BAYERProductwiseStocknSalesFrom!$A$2:$J$153,10,0)</f>
        <v>0</v>
      </c>
      <c r="Q147" t="b">
        <f t="shared" si="9"/>
        <v>1</v>
      </c>
      <c r="R147" s="99">
        <f t="shared" si="10"/>
        <v>0</v>
      </c>
      <c r="S147" t="b">
        <f t="shared" si="11"/>
        <v>1</v>
      </c>
    </row>
    <row r="148" spans="1:19" x14ac:dyDescent="0.3">
      <c r="A148" s="95" t="s">
        <v>208</v>
      </c>
      <c r="B148" s="65"/>
      <c r="C148" s="60"/>
      <c r="D148" s="96"/>
      <c r="E148" s="65"/>
      <c r="F148" s="60"/>
      <c r="G148" s="96"/>
      <c r="H148" s="65"/>
      <c r="I148" s="60"/>
      <c r="J148" s="96"/>
      <c r="K148" s="65"/>
      <c r="L148" s="60"/>
      <c r="M148" s="59"/>
      <c r="N148">
        <f>VLOOKUP(A148,[3]BAYERProductwiseStocknSalesFrom!$A$2:$G$153,7,0)</f>
        <v>0</v>
      </c>
      <c r="O148" t="b">
        <f t="shared" si="8"/>
        <v>1</v>
      </c>
      <c r="P148">
        <f>VLOOKUP(A148,[3]BAYERProductwiseStocknSalesFrom!$A$2:$J$153,10,0)</f>
        <v>0</v>
      </c>
      <c r="Q148" t="b">
        <f t="shared" si="9"/>
        <v>1</v>
      </c>
      <c r="R148" s="99">
        <f t="shared" si="10"/>
        <v>0</v>
      </c>
      <c r="S148" t="b">
        <f t="shared" si="11"/>
        <v>1</v>
      </c>
    </row>
    <row r="149" spans="1:19" x14ac:dyDescent="0.3">
      <c r="A149" s="95" t="s">
        <v>209</v>
      </c>
      <c r="B149" s="66"/>
      <c r="C149" s="58"/>
      <c r="D149" s="100"/>
      <c r="E149" s="66"/>
      <c r="F149" s="58"/>
      <c r="G149" s="100"/>
      <c r="H149" s="66"/>
      <c r="I149" s="58"/>
      <c r="J149" s="100"/>
      <c r="K149" s="66"/>
      <c r="L149" s="58"/>
      <c r="M149" s="57"/>
      <c r="N149">
        <f>VLOOKUP(A149,[3]BAYERProductwiseStocknSalesFrom!$A$2:$G$153,7,0)</f>
        <v>0</v>
      </c>
      <c r="O149" t="b">
        <f t="shared" si="8"/>
        <v>1</v>
      </c>
      <c r="P149">
        <f>VLOOKUP(A149,[3]BAYERProductwiseStocknSalesFrom!$A$2:$J$153,10,0)</f>
        <v>0</v>
      </c>
      <c r="Q149" t="b">
        <f t="shared" si="9"/>
        <v>1</v>
      </c>
      <c r="R149" s="99">
        <f t="shared" si="10"/>
        <v>0</v>
      </c>
      <c r="S149" t="b">
        <f t="shared" si="11"/>
        <v>1</v>
      </c>
    </row>
    <row r="150" spans="1:19" x14ac:dyDescent="0.3">
      <c r="A150" s="95" t="s">
        <v>210</v>
      </c>
      <c r="B150" s="65"/>
      <c r="C150" s="60"/>
      <c r="D150" s="96"/>
      <c r="E150" s="65"/>
      <c r="F150" s="60"/>
      <c r="G150" s="96"/>
      <c r="H150" s="65"/>
      <c r="I150" s="60"/>
      <c r="J150" s="96"/>
      <c r="K150" s="65"/>
      <c r="L150" s="60"/>
      <c r="M150" s="59"/>
      <c r="N150">
        <f>VLOOKUP(A150,[3]BAYERProductwiseStocknSalesFrom!$A$2:$G$153,7,0)</f>
        <v>0</v>
      </c>
      <c r="O150" t="b">
        <f t="shared" si="8"/>
        <v>1</v>
      </c>
      <c r="P150">
        <f>VLOOKUP(A150,[3]BAYERProductwiseStocknSalesFrom!$A$2:$J$153,10,0)</f>
        <v>0</v>
      </c>
      <c r="Q150" t="b">
        <f t="shared" si="9"/>
        <v>1</v>
      </c>
      <c r="R150" s="99">
        <f t="shared" si="10"/>
        <v>0</v>
      </c>
      <c r="S150" t="b">
        <f t="shared" si="11"/>
        <v>1</v>
      </c>
    </row>
    <row r="151" spans="1:19" x14ac:dyDescent="0.3">
      <c r="A151" s="95" t="s">
        <v>211</v>
      </c>
      <c r="B151" s="66"/>
      <c r="C151" s="58"/>
      <c r="D151" s="100"/>
      <c r="E151" s="66"/>
      <c r="F151" s="58"/>
      <c r="G151" s="100"/>
      <c r="H151" s="66"/>
      <c r="I151" s="58"/>
      <c r="J151" s="100"/>
      <c r="K151" s="66"/>
      <c r="L151" s="58"/>
      <c r="M151" s="57"/>
      <c r="N151">
        <f>VLOOKUP(A151,[3]BAYERProductwiseStocknSalesFrom!$A$2:$G$153,7,0)</f>
        <v>0</v>
      </c>
      <c r="O151" t="b">
        <f t="shared" si="8"/>
        <v>1</v>
      </c>
      <c r="P151">
        <f>VLOOKUP(A151,[3]BAYERProductwiseStocknSalesFrom!$A$2:$J$153,10,0)</f>
        <v>0</v>
      </c>
      <c r="Q151" t="b">
        <f t="shared" si="9"/>
        <v>1</v>
      </c>
      <c r="R151" s="99">
        <f t="shared" si="10"/>
        <v>0</v>
      </c>
      <c r="S151" t="b">
        <f t="shared" si="11"/>
        <v>1</v>
      </c>
    </row>
    <row r="152" spans="1:19" x14ac:dyDescent="0.3">
      <c r="A152" s="95" t="s">
        <v>212</v>
      </c>
      <c r="B152" s="65"/>
      <c r="C152" s="60"/>
      <c r="D152" s="96"/>
      <c r="E152" s="65"/>
      <c r="F152" s="60"/>
      <c r="G152" s="96"/>
      <c r="H152" s="65"/>
      <c r="I152" s="60"/>
      <c r="J152" s="96"/>
      <c r="K152" s="65"/>
      <c r="L152" s="60"/>
      <c r="M152" s="59"/>
      <c r="N152">
        <f>VLOOKUP(A152,[3]BAYERProductwiseStocknSalesFrom!$A$2:$G$153,7,0)</f>
        <v>0</v>
      </c>
      <c r="O152" t="b">
        <f t="shared" si="8"/>
        <v>1</v>
      </c>
      <c r="P152">
        <f>VLOOKUP(A152,[3]BAYERProductwiseStocknSalesFrom!$A$2:$J$153,10,0)</f>
        <v>0</v>
      </c>
      <c r="Q152" t="b">
        <f t="shared" si="9"/>
        <v>1</v>
      </c>
      <c r="R152" s="99">
        <f t="shared" si="10"/>
        <v>0</v>
      </c>
      <c r="S152" t="b">
        <f t="shared" si="11"/>
        <v>1</v>
      </c>
    </row>
    <row r="153" spans="1:19" x14ac:dyDescent="0.3">
      <c r="A153" s="95" t="s">
        <v>213</v>
      </c>
      <c r="B153" s="97">
        <v>39</v>
      </c>
      <c r="C153" s="64">
        <v>226</v>
      </c>
      <c r="D153" s="98">
        <v>8814</v>
      </c>
      <c r="E153" s="65"/>
      <c r="F153" s="60"/>
      <c r="G153" s="96"/>
      <c r="H153" s="97">
        <v>29</v>
      </c>
      <c r="I153" s="64">
        <v>222.11</v>
      </c>
      <c r="J153" s="98">
        <v>6441.29</v>
      </c>
      <c r="K153" s="97">
        <v>10</v>
      </c>
      <c r="L153" s="64">
        <v>226</v>
      </c>
      <c r="M153" s="63">
        <v>2260</v>
      </c>
      <c r="N153">
        <f>VLOOKUP(A153,[3]BAYERProductwiseStocknSalesFrom!$A$2:$G$153,7,0)</f>
        <v>0</v>
      </c>
      <c r="O153" t="b">
        <f t="shared" si="8"/>
        <v>1</v>
      </c>
      <c r="P153">
        <f>VLOOKUP(A153,[3]BAYERProductwiseStocknSalesFrom!$A$2:$J$153,10,0)</f>
        <v>29</v>
      </c>
      <c r="Q153" t="b">
        <f t="shared" si="9"/>
        <v>1</v>
      </c>
      <c r="R153" s="99">
        <f t="shared" si="10"/>
        <v>10</v>
      </c>
      <c r="S153" t="b">
        <f t="shared" si="11"/>
        <v>1</v>
      </c>
    </row>
    <row r="154" spans="1:19" x14ac:dyDescent="0.3">
      <c r="A154" s="95" t="s">
        <v>214</v>
      </c>
      <c r="B154" s="66"/>
      <c r="C154" s="58"/>
      <c r="D154" s="100"/>
      <c r="E154" s="66"/>
      <c r="F154" s="58"/>
      <c r="G154" s="100"/>
      <c r="H154" s="66"/>
      <c r="I154" s="58"/>
      <c r="J154" s="100"/>
      <c r="K154" s="66"/>
      <c r="L154" s="58"/>
      <c r="M154" s="57"/>
      <c r="N154">
        <f>VLOOKUP(A154,[3]BAYERProductwiseStocknSalesFrom!$A$2:$G$153,7,0)</f>
        <v>0</v>
      </c>
      <c r="O154" t="b">
        <f t="shared" si="8"/>
        <v>1</v>
      </c>
      <c r="P154">
        <f>VLOOKUP(A154,[3]BAYERProductwiseStocknSalesFrom!$A$2:$J$153,10,0)</f>
        <v>0</v>
      </c>
      <c r="Q154" t="b">
        <f t="shared" si="9"/>
        <v>1</v>
      </c>
      <c r="R154" s="99">
        <f t="shared" si="10"/>
        <v>0</v>
      </c>
      <c r="S154" t="b">
        <f t="shared" si="11"/>
        <v>1</v>
      </c>
    </row>
    <row r="155" spans="1:19" x14ac:dyDescent="0.3">
      <c r="A155" s="95" t="s">
        <v>215</v>
      </c>
      <c r="B155" s="101">
        <v>40</v>
      </c>
      <c r="C155" s="56">
        <v>565.19000000000005</v>
      </c>
      <c r="D155" s="102">
        <v>22607.41</v>
      </c>
      <c r="E155" s="66"/>
      <c r="F155" s="58"/>
      <c r="G155" s="100"/>
      <c r="H155" s="101">
        <v>140</v>
      </c>
      <c r="I155" s="56">
        <v>594.61</v>
      </c>
      <c r="J155" s="102">
        <v>83245.8</v>
      </c>
      <c r="K155" s="101">
        <v>-100</v>
      </c>
      <c r="L155" s="56">
        <v>17</v>
      </c>
      <c r="M155" s="55">
        <v>1699.68</v>
      </c>
      <c r="N155">
        <f>VLOOKUP(A155,[3]BAYERProductwiseStocknSalesFrom!$A$2:$G$153,7,0)</f>
        <v>0</v>
      </c>
      <c r="O155" t="b">
        <f t="shared" si="8"/>
        <v>1</v>
      </c>
      <c r="P155">
        <f>VLOOKUP(A155,[3]BAYERProductwiseStocknSalesFrom!$A$2:$J$153,10,0)</f>
        <v>140</v>
      </c>
      <c r="Q155" t="b">
        <f t="shared" si="9"/>
        <v>1</v>
      </c>
      <c r="R155" s="99">
        <f t="shared" si="10"/>
        <v>-100</v>
      </c>
      <c r="S155" t="b">
        <f t="shared" si="11"/>
        <v>1</v>
      </c>
    </row>
    <row r="156" spans="1:19" x14ac:dyDescent="0.3">
      <c r="A156" s="95" t="s">
        <v>216</v>
      </c>
      <c r="B156" s="66"/>
      <c r="C156" s="58"/>
      <c r="D156" s="100"/>
      <c r="E156" s="66"/>
      <c r="F156" s="58"/>
      <c r="G156" s="100"/>
      <c r="H156" s="101">
        <v>20</v>
      </c>
      <c r="I156" s="56">
        <v>1131</v>
      </c>
      <c r="J156" s="102">
        <v>22620</v>
      </c>
      <c r="K156" s="101">
        <v>-20</v>
      </c>
      <c r="L156" s="58"/>
      <c r="M156" s="57"/>
      <c r="N156">
        <f>VLOOKUP(A156,[3]BAYERProductwiseStocknSalesFrom!$A$2:$G$153,7,0)</f>
        <v>0</v>
      </c>
      <c r="O156" t="b">
        <f t="shared" si="8"/>
        <v>1</v>
      </c>
      <c r="P156">
        <f>VLOOKUP(A156,[3]BAYERProductwiseStocknSalesFrom!$A$2:$J$153,10,0)</f>
        <v>20</v>
      </c>
      <c r="Q156" t="b">
        <f t="shared" si="9"/>
        <v>1</v>
      </c>
      <c r="R156" s="99">
        <f t="shared" si="10"/>
        <v>-20</v>
      </c>
      <c r="S156" t="b">
        <f t="shared" si="11"/>
        <v>1</v>
      </c>
    </row>
    <row r="157" spans="1:19" x14ac:dyDescent="0.3">
      <c r="A157" s="95" t="s">
        <v>217</v>
      </c>
      <c r="B157" s="65"/>
      <c r="C157" s="60"/>
      <c r="D157" s="96"/>
      <c r="E157" s="65"/>
      <c r="F157" s="60"/>
      <c r="G157" s="96"/>
      <c r="H157" s="65"/>
      <c r="I157" s="60"/>
      <c r="J157" s="96"/>
      <c r="K157" s="65"/>
      <c r="L157" s="60"/>
      <c r="M157" s="59"/>
      <c r="N157">
        <f>VLOOKUP(A157,[3]BAYERProductwiseStocknSalesFrom!$A$2:$G$153,7,0)</f>
        <v>0</v>
      </c>
      <c r="O157" t="b">
        <f t="shared" si="8"/>
        <v>1</v>
      </c>
      <c r="P157">
        <f>VLOOKUP(A157,[3]BAYERProductwiseStocknSalesFrom!$A$2:$J$153,10,0)</f>
        <v>0</v>
      </c>
      <c r="Q157" t="b">
        <f t="shared" si="9"/>
        <v>1</v>
      </c>
      <c r="R157" s="99">
        <f t="shared" si="10"/>
        <v>0</v>
      </c>
      <c r="S157" t="b">
        <f t="shared" si="11"/>
        <v>1</v>
      </c>
    </row>
    <row r="158" spans="1:19" x14ac:dyDescent="0.3">
      <c r="A158" s="95" t="s">
        <v>218</v>
      </c>
      <c r="B158" s="66"/>
      <c r="C158" s="58"/>
      <c r="D158" s="100"/>
      <c r="E158" s="66"/>
      <c r="F158" s="58"/>
      <c r="G158" s="100"/>
      <c r="H158" s="66"/>
      <c r="I158" s="58"/>
      <c r="J158" s="100"/>
      <c r="K158" s="66"/>
      <c r="L158" s="58"/>
      <c r="M158" s="57"/>
      <c r="N158">
        <f>VLOOKUP(A158,[3]BAYERProductwiseStocknSalesFrom!$A$2:$G$153,7,0)</f>
        <v>0</v>
      </c>
      <c r="O158" t="b">
        <f t="shared" si="8"/>
        <v>1</v>
      </c>
      <c r="P158">
        <f>VLOOKUP(A158,[3]BAYERProductwiseStocknSalesFrom!$A$2:$J$153,10,0)</f>
        <v>0</v>
      </c>
      <c r="Q158" t="b">
        <f t="shared" si="9"/>
        <v>1</v>
      </c>
      <c r="R158" s="99">
        <f t="shared" si="10"/>
        <v>0</v>
      </c>
      <c r="S158" t="b">
        <f t="shared" si="11"/>
        <v>1</v>
      </c>
    </row>
    <row r="159" spans="1:19" x14ac:dyDescent="0.3">
      <c r="A159" s="95" t="s">
        <v>219</v>
      </c>
      <c r="B159" s="65"/>
      <c r="C159" s="60"/>
      <c r="D159" s="96"/>
      <c r="E159" s="65"/>
      <c r="F159" s="60"/>
      <c r="G159" s="96"/>
      <c r="H159" s="65"/>
      <c r="I159" s="60"/>
      <c r="J159" s="96"/>
      <c r="K159" s="65"/>
      <c r="L159" s="60"/>
      <c r="M159" s="59"/>
      <c r="N159">
        <f>VLOOKUP(A159,[3]BAYERProductwiseStocknSalesFrom!$A$2:$G$153,7,0)</f>
        <v>0</v>
      </c>
      <c r="O159" t="b">
        <f t="shared" si="8"/>
        <v>1</v>
      </c>
      <c r="P159">
        <f>VLOOKUP(A159,[3]BAYERProductwiseStocknSalesFrom!$A$2:$J$153,10,0)</f>
        <v>0</v>
      </c>
      <c r="Q159" t="b">
        <f t="shared" si="9"/>
        <v>1</v>
      </c>
      <c r="R159" s="99">
        <f t="shared" si="10"/>
        <v>0</v>
      </c>
      <c r="S159" t="b">
        <f t="shared" si="11"/>
        <v>1</v>
      </c>
    </row>
    <row r="160" spans="1:19" x14ac:dyDescent="0.3">
      <c r="A160" s="95" t="s">
        <v>220</v>
      </c>
      <c r="B160" s="66"/>
      <c r="C160" s="58"/>
      <c r="D160" s="100"/>
      <c r="E160" s="66"/>
      <c r="F160" s="58"/>
      <c r="G160" s="100"/>
      <c r="H160" s="66"/>
      <c r="I160" s="58"/>
      <c r="J160" s="100"/>
      <c r="K160" s="66"/>
      <c r="L160" s="58"/>
      <c r="M160" s="57"/>
      <c r="N160">
        <f>VLOOKUP(A160,[3]BAYERProductwiseStocknSalesFrom!$A$2:$G$153,7,0)</f>
        <v>0</v>
      </c>
      <c r="O160" t="b">
        <f t="shared" si="8"/>
        <v>1</v>
      </c>
      <c r="P160">
        <f>VLOOKUP(A160,[3]BAYERProductwiseStocknSalesFrom!$A$2:$J$153,10,0)</f>
        <v>0</v>
      </c>
      <c r="Q160" t="b">
        <f t="shared" si="9"/>
        <v>1</v>
      </c>
      <c r="R160" s="99">
        <f t="shared" si="10"/>
        <v>0</v>
      </c>
      <c r="S160" t="b">
        <f t="shared" si="11"/>
        <v>1</v>
      </c>
    </row>
    <row r="161" spans="1:19" x14ac:dyDescent="0.3">
      <c r="A161" s="95" t="s">
        <v>221</v>
      </c>
      <c r="B161" s="97">
        <v>15</v>
      </c>
      <c r="C161" s="64">
        <v>1351.5</v>
      </c>
      <c r="D161" s="98">
        <v>20272.5</v>
      </c>
      <c r="E161" s="65"/>
      <c r="F161" s="60"/>
      <c r="G161" s="96"/>
      <c r="H161" s="97">
        <v>15</v>
      </c>
      <c r="I161" s="64">
        <v>1502.12</v>
      </c>
      <c r="J161" s="98">
        <v>22531.8</v>
      </c>
      <c r="K161" s="65"/>
      <c r="L161" s="60"/>
      <c r="M161" s="59"/>
      <c r="N161">
        <f>VLOOKUP(A161,[3]BAYERProductwiseStocknSalesFrom!$A$2:$G$153,7,0)</f>
        <v>0</v>
      </c>
      <c r="O161" t="b">
        <f t="shared" si="8"/>
        <v>1</v>
      </c>
      <c r="P161">
        <f>VLOOKUP(A161,[3]BAYERProductwiseStocknSalesFrom!$A$2:$J$153,10,0)</f>
        <v>15</v>
      </c>
      <c r="Q161" t="b">
        <f t="shared" si="9"/>
        <v>1</v>
      </c>
      <c r="R161" s="99">
        <f t="shared" si="10"/>
        <v>0</v>
      </c>
      <c r="S161" t="b">
        <f t="shared" si="11"/>
        <v>1</v>
      </c>
    </row>
    <row r="162" spans="1:19" x14ac:dyDescent="0.3">
      <c r="A162" s="95" t="s">
        <v>222</v>
      </c>
      <c r="B162" s="65"/>
      <c r="C162" s="60"/>
      <c r="D162" s="96"/>
      <c r="E162" s="65"/>
      <c r="F162" s="60"/>
      <c r="G162" s="96"/>
      <c r="H162" s="97">
        <v>30</v>
      </c>
      <c r="I162" s="64">
        <v>414.11</v>
      </c>
      <c r="J162" s="98">
        <v>12423.2</v>
      </c>
      <c r="K162" s="97">
        <v>-30</v>
      </c>
      <c r="L162" s="60"/>
      <c r="M162" s="59"/>
      <c r="N162">
        <f>VLOOKUP(A162,[3]BAYERProductwiseStocknSalesFrom!$A$2:$G$153,7,0)</f>
        <v>0</v>
      </c>
      <c r="O162" t="b">
        <f t="shared" si="8"/>
        <v>1</v>
      </c>
      <c r="P162">
        <f>VLOOKUP(A162,[3]BAYERProductwiseStocknSalesFrom!$A$2:$J$153,10,0)</f>
        <v>30</v>
      </c>
      <c r="Q162" t="b">
        <f t="shared" si="9"/>
        <v>1</v>
      </c>
      <c r="R162" s="99">
        <f t="shared" si="10"/>
        <v>-30</v>
      </c>
      <c r="S162" t="b">
        <f t="shared" si="11"/>
        <v>1</v>
      </c>
    </row>
    <row r="163" spans="1:19" x14ac:dyDescent="0.3">
      <c r="A163" s="95" t="s">
        <v>223</v>
      </c>
      <c r="B163" s="66"/>
      <c r="C163" s="58"/>
      <c r="D163" s="100"/>
      <c r="E163" s="66"/>
      <c r="F163" s="58"/>
      <c r="G163" s="100"/>
      <c r="H163" s="101">
        <v>30</v>
      </c>
      <c r="I163" s="56">
        <v>810.63</v>
      </c>
      <c r="J163" s="102">
        <v>24319</v>
      </c>
      <c r="K163" s="101">
        <v>-30</v>
      </c>
      <c r="L163" s="58"/>
      <c r="M163" s="57"/>
      <c r="N163">
        <f>VLOOKUP(A163,[3]BAYERProductwiseStocknSalesFrom!$A$2:$G$153,7,0)</f>
        <v>0</v>
      </c>
      <c r="O163" t="b">
        <f t="shared" si="8"/>
        <v>1</v>
      </c>
      <c r="P163">
        <f>VLOOKUP(A163,[3]BAYERProductwiseStocknSalesFrom!$A$2:$J$153,10,0)</f>
        <v>30</v>
      </c>
      <c r="Q163" t="b">
        <f t="shared" si="9"/>
        <v>1</v>
      </c>
      <c r="R163" s="99">
        <f t="shared" si="10"/>
        <v>-30</v>
      </c>
      <c r="S163" t="b">
        <f t="shared" si="11"/>
        <v>1</v>
      </c>
    </row>
    <row r="164" spans="1:19" x14ac:dyDescent="0.3">
      <c r="A164" s="109" t="s">
        <v>224</v>
      </c>
      <c r="B164" s="110"/>
      <c r="C164" s="111"/>
      <c r="D164" s="112"/>
      <c r="E164" s="113">
        <v>75</v>
      </c>
      <c r="F164" s="114">
        <v>666</v>
      </c>
      <c r="G164" s="115">
        <v>49950</v>
      </c>
      <c r="H164" s="110"/>
      <c r="I164" s="111"/>
      <c r="J164" s="112"/>
      <c r="K164" s="113">
        <v>75</v>
      </c>
      <c r="L164" s="114">
        <v>666</v>
      </c>
      <c r="M164" s="116">
        <v>49950</v>
      </c>
      <c r="N164">
        <f>VLOOKUP(A164,[3]BAYERProductwiseStocknSalesFrom!$A$2:$G$153,7,0)</f>
        <v>75</v>
      </c>
      <c r="O164" t="b">
        <f t="shared" si="8"/>
        <v>1</v>
      </c>
      <c r="P164">
        <f>VLOOKUP(A164,[3]BAYERProductwiseStocknSalesFrom!$A$2:$J$153,10,0)</f>
        <v>0</v>
      </c>
      <c r="Q164" t="b">
        <f t="shared" si="9"/>
        <v>1</v>
      </c>
      <c r="R164" s="99">
        <f t="shared" si="10"/>
        <v>75</v>
      </c>
      <c r="S164" t="b">
        <f t="shared" si="11"/>
        <v>1</v>
      </c>
    </row>
    <row r="165" spans="1:19" x14ac:dyDescent="0.3">
      <c r="A165" s="109" t="s">
        <v>225</v>
      </c>
      <c r="B165" s="110"/>
      <c r="C165" s="111"/>
      <c r="D165" s="112"/>
      <c r="E165" s="113">
        <v>16</v>
      </c>
      <c r="F165" s="114">
        <v>2664</v>
      </c>
      <c r="G165" s="115">
        <v>42624</v>
      </c>
      <c r="H165" s="110"/>
      <c r="I165" s="111"/>
      <c r="J165" s="112"/>
      <c r="K165" s="113">
        <v>16</v>
      </c>
      <c r="L165" s="114">
        <v>2664</v>
      </c>
      <c r="M165" s="116">
        <v>42624</v>
      </c>
      <c r="N165">
        <f>VLOOKUP(A165,[3]BAYERProductwiseStocknSalesFrom!$A$2:$G$153,7,0)</f>
        <v>16</v>
      </c>
      <c r="O165" t="b">
        <f t="shared" si="8"/>
        <v>1</v>
      </c>
      <c r="P165">
        <f>VLOOKUP(A165,[3]BAYERProductwiseStocknSalesFrom!$A$2:$J$153,10,0)</f>
        <v>0</v>
      </c>
      <c r="Q165" t="b">
        <f t="shared" si="9"/>
        <v>1</v>
      </c>
      <c r="R165" s="99">
        <f t="shared" si="10"/>
        <v>16</v>
      </c>
      <c r="S165" t="b">
        <f t="shared" si="11"/>
        <v>1</v>
      </c>
    </row>
    <row r="166" spans="1:19" x14ac:dyDescent="0.3">
      <c r="A166" s="117" t="s">
        <v>20</v>
      </c>
      <c r="B166" s="118">
        <v>2504</v>
      </c>
      <c r="C166" s="107"/>
      <c r="D166" s="119">
        <v>1766581.18</v>
      </c>
      <c r="E166" s="118">
        <v>4830</v>
      </c>
      <c r="F166" s="107"/>
      <c r="G166" s="119">
        <v>4018276.68</v>
      </c>
      <c r="H166" s="120"/>
      <c r="I166" s="107"/>
      <c r="J166" s="119">
        <v>17133506.59</v>
      </c>
      <c r="K166" s="120"/>
      <c r="L166" s="107"/>
      <c r="M166" s="119">
        <v>-263477.34000000003</v>
      </c>
      <c r="N166" t="e">
        <f>VLOOKUP(A166,[3]BAYERProductwiseStocknSalesFrom!$A$2:$G$153,7,0)</f>
        <v>#N/A</v>
      </c>
      <c r="O166" t="e">
        <f t="shared" si="8"/>
        <v>#N/A</v>
      </c>
      <c r="P166" t="e">
        <f>VLOOKUP(A166,[3]BAYERProductwiseStocknSalesFrom!$A$2:$J$153,10,0)</f>
        <v>#N/A</v>
      </c>
      <c r="Q166" t="e">
        <f t="shared" si="9"/>
        <v>#N/A</v>
      </c>
      <c r="R166" s="99" t="e">
        <f t="shared" si="10"/>
        <v>#N/A</v>
      </c>
      <c r="S166" t="e">
        <f t="shared" si="11"/>
        <v>#N/A</v>
      </c>
    </row>
  </sheetData>
  <mergeCells count="15">
    <mergeCell ref="B12:D12"/>
    <mergeCell ref="E12:G12"/>
    <mergeCell ref="H12:J12"/>
    <mergeCell ref="K12:M12"/>
    <mergeCell ref="A7:C7"/>
    <mergeCell ref="B8:M8"/>
    <mergeCell ref="B9:M9"/>
    <mergeCell ref="A1:C1"/>
    <mergeCell ref="A2:C2"/>
    <mergeCell ref="A3:C3"/>
    <mergeCell ref="A4:C4"/>
    <mergeCell ref="A5:C5"/>
    <mergeCell ref="A6:C6"/>
    <mergeCell ref="B10:M10"/>
    <mergeCell ref="B11:M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U153"/>
  <sheetViews>
    <sheetView workbookViewId="0"/>
  </sheetViews>
  <sheetFormatPr defaultRowHeight="14.4" x14ac:dyDescent="0.3"/>
  <cols>
    <col min="1" max="1" width="30.44140625" style="29" bestFit="1" customWidth="1"/>
    <col min="2" max="2" width="21.6640625" style="29" customWidth="1"/>
    <col min="3" max="3" width="18.6640625" style="29" customWidth="1"/>
    <col min="4" max="4" width="19.33203125" style="29" customWidth="1"/>
    <col min="5" max="5" width="14" style="29" customWidth="1"/>
    <col min="6" max="6" width="11" style="29" customWidth="1"/>
    <col min="7" max="7" width="11.6640625" style="29" customWidth="1"/>
    <col min="8" max="8" width="15.44140625" style="29" customWidth="1"/>
    <col min="9" max="9" width="12.44140625" style="29" customWidth="1"/>
    <col min="10" max="10" width="13.21875" style="30" customWidth="1"/>
    <col min="11" max="11" width="20.77734375" style="30" customWidth="1"/>
    <col min="12" max="12" width="17.88671875" style="30" customWidth="1"/>
    <col min="13" max="13" width="18.5546875" style="30" customWidth="1"/>
    <col min="14" max="14" width="34.5546875" style="30" bestFit="1" customWidth="1"/>
    <col min="15" max="15" width="35.33203125" style="30" bestFit="1" customWidth="1"/>
    <col min="16" max="16" width="32.6640625" style="30" bestFit="1" customWidth="1"/>
    <col min="17" max="17" width="39.6640625" style="53" bestFit="1" customWidth="1"/>
    <col min="18" max="18" width="29.88671875" style="53" bestFit="1" customWidth="1"/>
    <col min="19" max="19" width="22.21875" style="53" bestFit="1" customWidth="1"/>
    <col min="20" max="20" width="23.6640625" style="53" bestFit="1" customWidth="1"/>
    <col min="21" max="21" width="28.6640625" style="53" bestFit="1" customWidth="1"/>
    <col min="22" max="16384" width="8.88671875" style="53"/>
  </cols>
  <sheetData>
    <row r="1" spans="1:21" x14ac:dyDescent="0.3">
      <c r="A1" s="49" t="s">
        <v>21</v>
      </c>
      <c r="B1" s="49" t="s">
        <v>26</v>
      </c>
      <c r="C1" s="49" t="s">
        <v>27</v>
      </c>
      <c r="D1" s="49" t="s">
        <v>28</v>
      </c>
      <c r="E1" s="49" t="s">
        <v>29</v>
      </c>
      <c r="F1" s="49" t="s">
        <v>30</v>
      </c>
      <c r="G1" s="49" t="s">
        <v>31</v>
      </c>
      <c r="H1" s="49" t="s">
        <v>32</v>
      </c>
      <c r="I1" s="50" t="s">
        <v>33</v>
      </c>
      <c r="J1" s="50" t="s">
        <v>34</v>
      </c>
      <c r="K1" s="50" t="s">
        <v>35</v>
      </c>
      <c r="L1" s="50" t="s">
        <v>36</v>
      </c>
      <c r="M1" s="51" t="s">
        <v>37</v>
      </c>
      <c r="N1" s="51" t="s">
        <v>23</v>
      </c>
      <c r="O1" s="51" t="s">
        <v>22</v>
      </c>
      <c r="Q1" s="52" t="s">
        <v>24</v>
      </c>
      <c r="R1" s="53" t="s">
        <v>38</v>
      </c>
      <c r="S1" s="53" t="s">
        <v>39</v>
      </c>
      <c r="T1" s="53" t="s">
        <v>40</v>
      </c>
      <c r="U1" s="53" t="s">
        <v>41</v>
      </c>
    </row>
    <row r="2" spans="1:21" x14ac:dyDescent="0.3">
      <c r="A2" s="95" t="s">
        <v>74</v>
      </c>
      <c r="B2" s="65"/>
      <c r="C2" s="59"/>
      <c r="D2" s="96"/>
      <c r="E2" s="65"/>
      <c r="F2" s="60"/>
      <c r="G2" s="96"/>
      <c r="H2" s="97">
        <v>40</v>
      </c>
      <c r="I2" s="64">
        <v>1136</v>
      </c>
      <c r="J2" s="98">
        <v>45440</v>
      </c>
      <c r="K2" s="97">
        <v>-40</v>
      </c>
      <c r="L2" s="60"/>
      <c r="M2" s="59"/>
      <c r="N2" s="44" t="str">
        <f>A2&amp;"-PC"</f>
        <v>Admire 150gr-PC</v>
      </c>
      <c r="O2" s="30" t="s">
        <v>58</v>
      </c>
      <c r="Q2" s="45" t="s">
        <v>241</v>
      </c>
      <c r="R2" s="54"/>
      <c r="S2" s="54"/>
      <c r="T2" s="54">
        <v>50</v>
      </c>
      <c r="U2" s="54">
        <v>-50</v>
      </c>
    </row>
    <row r="3" spans="1:21" x14ac:dyDescent="0.3">
      <c r="A3" s="95" t="s">
        <v>75</v>
      </c>
      <c r="B3" s="66"/>
      <c r="C3" s="57"/>
      <c r="D3" s="100"/>
      <c r="E3" s="66"/>
      <c r="F3" s="58"/>
      <c r="G3" s="100"/>
      <c r="H3" s="66"/>
      <c r="I3" s="58"/>
      <c r="J3" s="100"/>
      <c r="K3" s="66"/>
      <c r="L3" s="58"/>
      <c r="M3" s="57"/>
      <c r="N3" s="44" t="str">
        <f t="shared" ref="N3:N7" si="0">A3&amp;"-PC"</f>
        <v>Admire 16gr-PC</v>
      </c>
      <c r="O3" s="30" t="s">
        <v>44</v>
      </c>
      <c r="Q3" s="45" t="s">
        <v>261</v>
      </c>
      <c r="R3" s="54">
        <v>3</v>
      </c>
      <c r="S3" s="54"/>
      <c r="T3" s="54">
        <v>330</v>
      </c>
      <c r="U3" s="54">
        <v>-327</v>
      </c>
    </row>
    <row r="4" spans="1:21" x14ac:dyDescent="0.3">
      <c r="A4" s="67" t="s">
        <v>76</v>
      </c>
      <c r="B4" s="66"/>
      <c r="C4" s="57"/>
      <c r="D4" s="100"/>
      <c r="E4" s="66"/>
      <c r="F4" s="58"/>
      <c r="G4" s="100"/>
      <c r="H4" s="66"/>
      <c r="I4" s="58"/>
      <c r="J4" s="100"/>
      <c r="K4" s="66"/>
      <c r="L4" s="58"/>
      <c r="M4" s="57"/>
      <c r="N4" s="44" t="str">
        <f t="shared" si="0"/>
        <v>Admire 2gr-PC</v>
      </c>
      <c r="O4" s="30" t="s">
        <v>44</v>
      </c>
      <c r="Q4" s="45" t="s">
        <v>263</v>
      </c>
      <c r="R4" s="54">
        <v>10</v>
      </c>
      <c r="S4" s="54">
        <v>250</v>
      </c>
      <c r="T4" s="54">
        <v>570</v>
      </c>
      <c r="U4" s="54">
        <v>-310</v>
      </c>
    </row>
    <row r="5" spans="1:21" x14ac:dyDescent="0.3">
      <c r="A5" s="95" t="s">
        <v>77</v>
      </c>
      <c r="B5" s="101">
        <v>115</v>
      </c>
      <c r="C5" s="55">
        <v>226.72</v>
      </c>
      <c r="D5" s="102">
        <v>26073.11</v>
      </c>
      <c r="E5" s="66"/>
      <c r="F5" s="58"/>
      <c r="G5" s="100"/>
      <c r="H5" s="101">
        <v>264</v>
      </c>
      <c r="I5" s="56">
        <v>218.42</v>
      </c>
      <c r="J5" s="102">
        <v>57662.400000000001</v>
      </c>
      <c r="K5" s="101">
        <v>-149</v>
      </c>
      <c r="L5" s="56">
        <v>2.63</v>
      </c>
      <c r="M5" s="55">
        <v>391.39</v>
      </c>
      <c r="N5" s="44" t="str">
        <f t="shared" si="0"/>
        <v>Admire 30gr-PC</v>
      </c>
      <c r="O5" s="30" t="s">
        <v>57</v>
      </c>
      <c r="Q5" s="45" t="s">
        <v>296</v>
      </c>
      <c r="R5" s="54">
        <v>60</v>
      </c>
      <c r="S5" s="54">
        <v>1250</v>
      </c>
      <c r="T5" s="54">
        <v>2605</v>
      </c>
      <c r="U5" s="54">
        <v>-1295</v>
      </c>
    </row>
    <row r="6" spans="1:21" x14ac:dyDescent="0.3">
      <c r="A6" s="95" t="s">
        <v>78</v>
      </c>
      <c r="B6" s="101">
        <v>20</v>
      </c>
      <c r="C6" s="55">
        <v>1578.3</v>
      </c>
      <c r="D6" s="102">
        <v>31566.09</v>
      </c>
      <c r="E6" s="66"/>
      <c r="F6" s="58"/>
      <c r="G6" s="100"/>
      <c r="H6" s="101">
        <v>185</v>
      </c>
      <c r="I6" s="56">
        <v>578.16999999999996</v>
      </c>
      <c r="J6" s="102">
        <v>106962.1</v>
      </c>
      <c r="K6" s="101">
        <v>-165</v>
      </c>
      <c r="L6" s="56">
        <v>124.55</v>
      </c>
      <c r="M6" s="55">
        <v>20550.09</v>
      </c>
      <c r="N6" s="44" t="str">
        <f t="shared" si="0"/>
        <v>Admire 75gr-PC</v>
      </c>
      <c r="O6" s="30" t="s">
        <v>59</v>
      </c>
      <c r="Q6" s="45" t="s">
        <v>58</v>
      </c>
      <c r="R6" s="54"/>
      <c r="S6" s="54"/>
      <c r="T6" s="54">
        <v>40</v>
      </c>
      <c r="U6" s="54">
        <v>-40</v>
      </c>
    </row>
    <row r="7" spans="1:21" x14ac:dyDescent="0.3">
      <c r="A7" s="95" t="s">
        <v>79</v>
      </c>
      <c r="B7" s="65"/>
      <c r="C7" s="59"/>
      <c r="D7" s="96"/>
      <c r="E7" s="65"/>
      <c r="F7" s="60"/>
      <c r="G7" s="96"/>
      <c r="H7" s="65"/>
      <c r="I7" s="60"/>
      <c r="J7" s="96"/>
      <c r="K7" s="65"/>
      <c r="L7" s="60"/>
      <c r="M7" s="59"/>
      <c r="N7" s="44" t="str">
        <f t="shared" si="0"/>
        <v>Admire 300gr-PC</v>
      </c>
      <c r="O7" s="30" t="s">
        <v>60</v>
      </c>
      <c r="Q7" s="45" t="s">
        <v>44</v>
      </c>
      <c r="R7" s="54"/>
      <c r="S7" s="54"/>
      <c r="T7" s="54"/>
      <c r="U7" s="54"/>
    </row>
    <row r="8" spans="1:21" x14ac:dyDescent="0.3">
      <c r="A8" s="67" t="s">
        <v>80</v>
      </c>
      <c r="B8" s="66"/>
      <c r="C8" s="57"/>
      <c r="D8" s="100"/>
      <c r="E8" s="66"/>
      <c r="F8" s="58"/>
      <c r="G8" s="100"/>
      <c r="H8" s="66"/>
      <c r="I8" s="58"/>
      <c r="J8" s="100"/>
      <c r="K8" s="66"/>
      <c r="L8" s="58"/>
      <c r="M8" s="57"/>
      <c r="N8" s="44" t="str">
        <f t="shared" ref="N8:N62" si="1">A8&amp;"-nos"</f>
        <v>Adora 10ml-nos</v>
      </c>
      <c r="O8" s="30" t="s">
        <v>310</v>
      </c>
      <c r="Q8" s="45" t="s">
        <v>312</v>
      </c>
      <c r="R8" s="54"/>
      <c r="S8" s="54"/>
      <c r="T8" s="54"/>
      <c r="U8" s="54"/>
    </row>
    <row r="9" spans="1:21" x14ac:dyDescent="0.3">
      <c r="A9" s="67" t="s">
        <v>82</v>
      </c>
      <c r="B9" s="66"/>
      <c r="C9" s="57"/>
      <c r="D9" s="100"/>
      <c r="E9" s="66"/>
      <c r="F9" s="58"/>
      <c r="G9" s="100"/>
      <c r="H9" s="66"/>
      <c r="I9" s="58"/>
      <c r="J9" s="100"/>
      <c r="K9" s="66"/>
      <c r="L9" s="58"/>
      <c r="M9" s="57"/>
      <c r="N9" s="44" t="str">
        <f t="shared" si="1"/>
        <v>Adora 80ml-nos</v>
      </c>
      <c r="O9" s="30" t="s">
        <v>311</v>
      </c>
      <c r="Q9" s="45" t="s">
        <v>230</v>
      </c>
      <c r="R9" s="54">
        <v>30</v>
      </c>
      <c r="S9" s="54">
        <v>40</v>
      </c>
      <c r="T9" s="54">
        <v>610</v>
      </c>
      <c r="U9" s="54">
        <v>-540</v>
      </c>
    </row>
    <row r="10" spans="1:21" x14ac:dyDescent="0.3">
      <c r="A10" s="95" t="s">
        <v>83</v>
      </c>
      <c r="B10" s="65"/>
      <c r="C10" s="59"/>
      <c r="D10" s="96"/>
      <c r="E10" s="65"/>
      <c r="F10" s="60"/>
      <c r="G10" s="96"/>
      <c r="H10" s="65"/>
      <c r="I10" s="60"/>
      <c r="J10" s="96"/>
      <c r="K10" s="65"/>
      <c r="L10" s="60"/>
      <c r="M10" s="59"/>
      <c r="N10" s="44" t="str">
        <f t="shared" si="1"/>
        <v>Alanto 100ml-nos</v>
      </c>
      <c r="O10" s="30" t="s">
        <v>312</v>
      </c>
      <c r="Q10" s="45" t="s">
        <v>229</v>
      </c>
      <c r="R10" s="54">
        <v>20</v>
      </c>
      <c r="S10" s="54"/>
      <c r="T10" s="54">
        <v>283</v>
      </c>
      <c r="U10" s="54">
        <v>-263</v>
      </c>
    </row>
    <row r="11" spans="1:21" x14ac:dyDescent="0.3">
      <c r="A11" s="95" t="s">
        <v>84</v>
      </c>
      <c r="B11" s="101">
        <v>30</v>
      </c>
      <c r="C11" s="55">
        <v>545.4</v>
      </c>
      <c r="D11" s="102">
        <v>16362</v>
      </c>
      <c r="E11" s="101">
        <v>40</v>
      </c>
      <c r="F11" s="56">
        <v>545.91</v>
      </c>
      <c r="G11" s="102">
        <v>21836.400000000001</v>
      </c>
      <c r="H11" s="101">
        <v>610</v>
      </c>
      <c r="I11" s="56">
        <v>585.70000000000005</v>
      </c>
      <c r="J11" s="102">
        <v>357275.6</v>
      </c>
      <c r="K11" s="101">
        <v>-540</v>
      </c>
      <c r="L11" s="56">
        <v>192.08</v>
      </c>
      <c r="M11" s="55">
        <v>-103722.9</v>
      </c>
      <c r="N11" s="44" t="str">
        <f t="shared" si="1"/>
        <v>Alanto 250ml-nos</v>
      </c>
      <c r="O11" s="30" t="s">
        <v>230</v>
      </c>
      <c r="Q11" s="45" t="s">
        <v>234</v>
      </c>
      <c r="R11" s="54"/>
      <c r="S11" s="54"/>
      <c r="T11" s="54">
        <v>40</v>
      </c>
      <c r="U11" s="54">
        <v>-40</v>
      </c>
    </row>
    <row r="12" spans="1:21" x14ac:dyDescent="0.3">
      <c r="A12" s="95" t="s">
        <v>85</v>
      </c>
      <c r="B12" s="101">
        <v>20</v>
      </c>
      <c r="C12" s="55">
        <v>1035.25</v>
      </c>
      <c r="D12" s="102">
        <v>20705</v>
      </c>
      <c r="E12" s="66"/>
      <c r="F12" s="58"/>
      <c r="G12" s="100"/>
      <c r="H12" s="101">
        <v>283</v>
      </c>
      <c r="I12" s="56">
        <v>1114</v>
      </c>
      <c r="J12" s="102">
        <v>315262</v>
      </c>
      <c r="K12" s="101">
        <v>-263</v>
      </c>
      <c r="L12" s="58"/>
      <c r="M12" s="57"/>
      <c r="N12" s="44" t="str">
        <f t="shared" si="1"/>
        <v>Alanto 500ml-nos</v>
      </c>
      <c r="O12" s="30" t="s">
        <v>229</v>
      </c>
      <c r="Q12" s="45" t="s">
        <v>231</v>
      </c>
      <c r="R12" s="54"/>
      <c r="S12" s="54"/>
      <c r="T12" s="54">
        <v>20</v>
      </c>
      <c r="U12" s="54">
        <v>-20</v>
      </c>
    </row>
    <row r="13" spans="1:21" x14ac:dyDescent="0.3">
      <c r="A13" s="95" t="s">
        <v>86</v>
      </c>
      <c r="B13" s="65"/>
      <c r="C13" s="59"/>
      <c r="D13" s="96"/>
      <c r="E13" s="65"/>
      <c r="F13" s="60"/>
      <c r="G13" s="96"/>
      <c r="H13" s="97">
        <v>40</v>
      </c>
      <c r="I13" s="64">
        <v>204.77</v>
      </c>
      <c r="J13" s="98">
        <v>8190.6</v>
      </c>
      <c r="K13" s="97">
        <v>-40</v>
      </c>
      <c r="L13" s="60"/>
      <c r="M13" s="59"/>
      <c r="N13" s="44" t="str">
        <f t="shared" ref="N13:N16" si="2">A13&amp;"-PC"</f>
        <v>Aliette 100gr-PC</v>
      </c>
      <c r="O13" s="30" t="s">
        <v>234</v>
      </c>
      <c r="Q13" s="45" t="s">
        <v>232</v>
      </c>
      <c r="R13" s="54"/>
      <c r="S13" s="54">
        <v>47</v>
      </c>
      <c r="T13" s="54">
        <v>130</v>
      </c>
      <c r="U13" s="54">
        <v>-83</v>
      </c>
    </row>
    <row r="14" spans="1:21" x14ac:dyDescent="0.3">
      <c r="A14" s="67" t="s">
        <v>87</v>
      </c>
      <c r="B14" s="66"/>
      <c r="C14" s="57"/>
      <c r="D14" s="100"/>
      <c r="E14" s="66"/>
      <c r="F14" s="58"/>
      <c r="G14" s="100"/>
      <c r="H14" s="101">
        <v>20</v>
      </c>
      <c r="I14" s="56">
        <v>1908</v>
      </c>
      <c r="J14" s="102">
        <v>38160</v>
      </c>
      <c r="K14" s="101">
        <v>-20</v>
      </c>
      <c r="L14" s="58"/>
      <c r="M14" s="57"/>
      <c r="N14" s="44" t="str">
        <f t="shared" si="2"/>
        <v>Aliette 1kg-PC</v>
      </c>
      <c r="O14" s="30" t="s">
        <v>231</v>
      </c>
      <c r="Q14" s="45" t="s">
        <v>233</v>
      </c>
      <c r="R14" s="54"/>
      <c r="S14" s="54"/>
      <c r="T14" s="54">
        <v>20</v>
      </c>
      <c r="U14" s="54">
        <v>-20</v>
      </c>
    </row>
    <row r="15" spans="1:21" x14ac:dyDescent="0.3">
      <c r="A15" s="95" t="s">
        <v>88</v>
      </c>
      <c r="B15" s="66"/>
      <c r="C15" s="57"/>
      <c r="D15" s="100"/>
      <c r="E15" s="101">
        <v>47</v>
      </c>
      <c r="F15" s="56">
        <v>487.37</v>
      </c>
      <c r="G15" s="102">
        <v>22906.22</v>
      </c>
      <c r="H15" s="101">
        <v>130</v>
      </c>
      <c r="I15" s="56">
        <v>519</v>
      </c>
      <c r="J15" s="102">
        <v>67470</v>
      </c>
      <c r="K15" s="101">
        <v>-83</v>
      </c>
      <c r="L15" s="56">
        <v>17.77</v>
      </c>
      <c r="M15" s="55">
        <v>-1475.18</v>
      </c>
      <c r="N15" s="44" t="str">
        <f t="shared" si="2"/>
        <v>Aliette 250gr-PC</v>
      </c>
      <c r="O15" s="30" t="s">
        <v>232</v>
      </c>
      <c r="Q15" s="45" t="s">
        <v>313</v>
      </c>
      <c r="R15" s="54"/>
      <c r="S15" s="54"/>
      <c r="T15" s="54"/>
      <c r="U15" s="54"/>
    </row>
    <row r="16" spans="1:21" x14ac:dyDescent="0.3">
      <c r="A16" s="95" t="s">
        <v>89</v>
      </c>
      <c r="B16" s="66"/>
      <c r="C16" s="57"/>
      <c r="D16" s="100"/>
      <c r="E16" s="66"/>
      <c r="F16" s="58"/>
      <c r="G16" s="100"/>
      <c r="H16" s="101">
        <v>20</v>
      </c>
      <c r="I16" s="56">
        <v>982</v>
      </c>
      <c r="J16" s="102">
        <v>19640</v>
      </c>
      <c r="K16" s="101">
        <v>-20</v>
      </c>
      <c r="L16" s="58"/>
      <c r="M16" s="57"/>
      <c r="N16" s="44" t="str">
        <f t="shared" si="2"/>
        <v>Aliette 500gr-PC</v>
      </c>
      <c r="O16" s="30" t="s">
        <v>233</v>
      </c>
      <c r="Q16" s="45" t="s">
        <v>238</v>
      </c>
      <c r="R16" s="54"/>
      <c r="S16" s="54">
        <v>160</v>
      </c>
      <c r="T16" s="54">
        <v>1040</v>
      </c>
      <c r="U16" s="54">
        <v>-880</v>
      </c>
    </row>
    <row r="17" spans="1:21" x14ac:dyDescent="0.3">
      <c r="A17" s="95" t="s">
        <v>90</v>
      </c>
      <c r="B17" s="97">
        <v>10</v>
      </c>
      <c r="C17" s="63">
        <v>800.8</v>
      </c>
      <c r="D17" s="98">
        <v>8008</v>
      </c>
      <c r="E17" s="97">
        <v>28</v>
      </c>
      <c r="F17" s="64">
        <v>797.4</v>
      </c>
      <c r="G17" s="98">
        <v>22327.279999999999</v>
      </c>
      <c r="H17" s="97">
        <v>418</v>
      </c>
      <c r="I17" s="64">
        <v>844.94</v>
      </c>
      <c r="J17" s="98">
        <v>353184</v>
      </c>
      <c r="K17" s="97">
        <v>-380</v>
      </c>
      <c r="L17" s="60"/>
      <c r="M17" s="59"/>
      <c r="N17" s="44" t="str">
        <f t="shared" si="1"/>
        <v>Ambition 1lt-nos</v>
      </c>
      <c r="O17" s="30" t="s">
        <v>235</v>
      </c>
      <c r="Q17" s="45" t="s">
        <v>240</v>
      </c>
      <c r="R17" s="54">
        <v>160</v>
      </c>
      <c r="S17" s="54">
        <v>40</v>
      </c>
      <c r="T17" s="54">
        <v>960</v>
      </c>
      <c r="U17" s="54">
        <v>-760</v>
      </c>
    </row>
    <row r="18" spans="1:21" x14ac:dyDescent="0.3">
      <c r="A18" s="95" t="s">
        <v>91</v>
      </c>
      <c r="B18" s="66"/>
      <c r="C18" s="57"/>
      <c r="D18" s="100"/>
      <c r="E18" s="66"/>
      <c r="F18" s="58"/>
      <c r="G18" s="100"/>
      <c r="H18" s="101">
        <v>80</v>
      </c>
      <c r="I18" s="56">
        <v>224</v>
      </c>
      <c r="J18" s="102">
        <v>17920</v>
      </c>
      <c r="K18" s="101">
        <v>-80</v>
      </c>
      <c r="L18" s="58"/>
      <c r="M18" s="57"/>
      <c r="N18" s="44" t="str">
        <f t="shared" si="1"/>
        <v>Ambition 250ml-nos</v>
      </c>
      <c r="O18" s="30" t="s">
        <v>237</v>
      </c>
      <c r="Q18" s="45" t="s">
        <v>239</v>
      </c>
      <c r="R18" s="54">
        <v>100</v>
      </c>
      <c r="S18" s="54">
        <v>440</v>
      </c>
      <c r="T18" s="54">
        <v>1280</v>
      </c>
      <c r="U18" s="54">
        <v>-740</v>
      </c>
    </row>
    <row r="19" spans="1:21" x14ac:dyDescent="0.3">
      <c r="A19" s="95" t="s">
        <v>92</v>
      </c>
      <c r="B19" s="101">
        <v>20</v>
      </c>
      <c r="C19" s="55">
        <v>412.88</v>
      </c>
      <c r="D19" s="102">
        <v>8257.6</v>
      </c>
      <c r="E19" s="101">
        <v>100</v>
      </c>
      <c r="F19" s="56">
        <v>410.99</v>
      </c>
      <c r="G19" s="102">
        <v>41099</v>
      </c>
      <c r="H19" s="101">
        <v>380</v>
      </c>
      <c r="I19" s="56">
        <v>438</v>
      </c>
      <c r="J19" s="102">
        <v>166440</v>
      </c>
      <c r="K19" s="101">
        <v>-260</v>
      </c>
      <c r="L19" s="56">
        <v>284.52999999999997</v>
      </c>
      <c r="M19" s="55">
        <v>-73978.2</v>
      </c>
      <c r="N19" s="44" t="str">
        <f t="shared" si="1"/>
        <v>Ambition 500ml-nos</v>
      </c>
      <c r="O19" s="30" t="s">
        <v>236</v>
      </c>
      <c r="Q19" s="45" t="s">
        <v>244</v>
      </c>
      <c r="R19" s="54">
        <v>15</v>
      </c>
      <c r="S19" s="54"/>
      <c r="T19" s="54">
        <v>215</v>
      </c>
      <c r="U19" s="54">
        <v>-200</v>
      </c>
    </row>
    <row r="20" spans="1:21" x14ac:dyDescent="0.3">
      <c r="A20" s="95" t="s">
        <v>93</v>
      </c>
      <c r="B20" s="65"/>
      <c r="C20" s="59"/>
      <c r="D20" s="96"/>
      <c r="E20" s="65"/>
      <c r="F20" s="60"/>
      <c r="G20" s="96"/>
      <c r="H20" s="65"/>
      <c r="I20" s="60"/>
      <c r="J20" s="96"/>
      <c r="K20" s="65"/>
      <c r="L20" s="60"/>
      <c r="M20" s="59"/>
      <c r="N20" s="44" t="str">
        <f>A20&amp;"-PC"</f>
        <v>Antracol 100gr-PC</v>
      </c>
      <c r="O20" s="30" t="s">
        <v>313</v>
      </c>
      <c r="Q20" s="45" t="s">
        <v>315</v>
      </c>
      <c r="R20" s="54"/>
      <c r="S20" s="54"/>
      <c r="T20" s="54"/>
      <c r="U20" s="54"/>
    </row>
    <row r="21" spans="1:21" x14ac:dyDescent="0.3">
      <c r="A21" s="95" t="s">
        <v>94</v>
      </c>
      <c r="B21" s="66"/>
      <c r="C21" s="57"/>
      <c r="D21" s="102">
        <v>25654</v>
      </c>
      <c r="E21" s="101">
        <v>160</v>
      </c>
      <c r="F21" s="56">
        <v>512.75</v>
      </c>
      <c r="G21" s="102">
        <v>82039.8</v>
      </c>
      <c r="H21" s="101">
        <v>1040</v>
      </c>
      <c r="I21" s="56">
        <v>536.94000000000005</v>
      </c>
      <c r="J21" s="102">
        <v>558421.30000000005</v>
      </c>
      <c r="K21" s="101">
        <v>-880</v>
      </c>
      <c r="L21" s="56">
        <v>23.32</v>
      </c>
      <c r="M21" s="55">
        <v>20523.2</v>
      </c>
      <c r="N21" s="44" t="str">
        <f t="shared" si="1"/>
        <v>Antracol 1kg-nos</v>
      </c>
      <c r="O21" s="30" t="s">
        <v>238</v>
      </c>
      <c r="Q21" s="45" t="s">
        <v>242</v>
      </c>
      <c r="R21" s="54"/>
      <c r="S21" s="54"/>
      <c r="T21" s="54">
        <v>100</v>
      </c>
      <c r="U21" s="54">
        <v>-100</v>
      </c>
    </row>
    <row r="22" spans="1:21" x14ac:dyDescent="0.3">
      <c r="A22" s="95" t="s">
        <v>95</v>
      </c>
      <c r="B22" s="101">
        <v>160</v>
      </c>
      <c r="C22" s="55">
        <v>176.75</v>
      </c>
      <c r="D22" s="102">
        <v>28280</v>
      </c>
      <c r="E22" s="101">
        <v>40</v>
      </c>
      <c r="F22" s="56">
        <v>141.94</v>
      </c>
      <c r="G22" s="102">
        <v>5677.6</v>
      </c>
      <c r="H22" s="101">
        <v>960</v>
      </c>
      <c r="I22" s="56">
        <v>148.83000000000001</v>
      </c>
      <c r="J22" s="102">
        <v>142876.20000000001</v>
      </c>
      <c r="K22" s="101">
        <v>-760</v>
      </c>
      <c r="L22" s="56">
        <v>7.44</v>
      </c>
      <c r="M22" s="55">
        <v>5656</v>
      </c>
      <c r="N22" s="44" t="str">
        <f t="shared" ref="N22:N23" si="3">A22&amp;"-PC"</f>
        <v>Antracol 250gr-PC</v>
      </c>
      <c r="O22" s="30" t="s">
        <v>240</v>
      </c>
      <c r="Q22" s="45" t="s">
        <v>243</v>
      </c>
      <c r="R22" s="54">
        <v>10</v>
      </c>
      <c r="S22" s="54"/>
      <c r="T22" s="54">
        <v>11</v>
      </c>
      <c r="U22" s="54">
        <v>-1</v>
      </c>
    </row>
    <row r="23" spans="1:21" x14ac:dyDescent="0.3">
      <c r="A23" s="95" t="s">
        <v>96</v>
      </c>
      <c r="B23" s="101">
        <v>100</v>
      </c>
      <c r="C23" s="55">
        <v>485.81</v>
      </c>
      <c r="D23" s="102">
        <v>48581.42</v>
      </c>
      <c r="E23" s="101">
        <v>440</v>
      </c>
      <c r="F23" s="56">
        <v>269.70999999999998</v>
      </c>
      <c r="G23" s="102">
        <v>118670.2</v>
      </c>
      <c r="H23" s="101">
        <v>1280</v>
      </c>
      <c r="I23" s="56">
        <v>283.37</v>
      </c>
      <c r="J23" s="102">
        <v>362710.6</v>
      </c>
      <c r="K23" s="101">
        <v>-740</v>
      </c>
      <c r="L23" s="56">
        <v>21.92</v>
      </c>
      <c r="M23" s="55">
        <v>16221.02</v>
      </c>
      <c r="N23" s="44" t="str">
        <f t="shared" si="3"/>
        <v>Antracol 500gr-PC</v>
      </c>
      <c r="O23" s="30" t="s">
        <v>239</v>
      </c>
      <c r="Q23" s="45" t="s">
        <v>246</v>
      </c>
      <c r="R23" s="54">
        <v>65</v>
      </c>
      <c r="S23" s="54">
        <v>250</v>
      </c>
      <c r="T23" s="54">
        <v>500</v>
      </c>
      <c r="U23" s="54">
        <v>-185</v>
      </c>
    </row>
    <row r="24" spans="1:21" x14ac:dyDescent="0.3">
      <c r="A24" s="95" t="s">
        <v>97</v>
      </c>
      <c r="B24" s="65"/>
      <c r="C24" s="59"/>
      <c r="D24" s="98">
        <v>13451.59</v>
      </c>
      <c r="E24" s="65"/>
      <c r="F24" s="60"/>
      <c r="G24" s="96"/>
      <c r="H24" s="97">
        <v>50</v>
      </c>
      <c r="I24" s="64">
        <v>602</v>
      </c>
      <c r="J24" s="98">
        <v>30100</v>
      </c>
      <c r="K24" s="97">
        <v>-50</v>
      </c>
      <c r="L24" s="64">
        <v>269.02999999999997</v>
      </c>
      <c r="M24" s="63">
        <v>13451.59</v>
      </c>
      <c r="N24" s="44" t="str">
        <f t="shared" si="1"/>
        <v>Belt Expert 100ml-nos</v>
      </c>
      <c r="O24" s="30" t="s">
        <v>241</v>
      </c>
      <c r="Q24" s="45" t="s">
        <v>245</v>
      </c>
      <c r="R24" s="54">
        <v>30</v>
      </c>
      <c r="S24" s="54">
        <v>120</v>
      </c>
      <c r="T24" s="54">
        <v>215</v>
      </c>
      <c r="U24" s="54">
        <v>-65</v>
      </c>
    </row>
    <row r="25" spans="1:21" x14ac:dyDescent="0.3">
      <c r="A25" s="95" t="s">
        <v>98</v>
      </c>
      <c r="B25" s="66"/>
      <c r="C25" s="57"/>
      <c r="D25" s="100"/>
      <c r="E25" s="66"/>
      <c r="F25" s="58"/>
      <c r="G25" s="100"/>
      <c r="H25" s="66"/>
      <c r="I25" s="58"/>
      <c r="J25" s="100"/>
      <c r="K25" s="66"/>
      <c r="L25" s="58"/>
      <c r="M25" s="57"/>
      <c r="N25" s="44" t="str">
        <f t="shared" si="1"/>
        <v>Belt Expert 250ml-nos</v>
      </c>
      <c r="O25" s="30" t="s">
        <v>314</v>
      </c>
      <c r="Q25" s="45" t="s">
        <v>248</v>
      </c>
      <c r="R25" s="54"/>
      <c r="S25" s="54"/>
      <c r="T25" s="54">
        <v>230</v>
      </c>
      <c r="U25" s="54">
        <v>-230</v>
      </c>
    </row>
    <row r="26" spans="1:21" x14ac:dyDescent="0.3">
      <c r="A26" s="95" t="s">
        <v>99</v>
      </c>
      <c r="B26" s="97">
        <v>15</v>
      </c>
      <c r="C26" s="63">
        <v>250</v>
      </c>
      <c r="D26" s="98">
        <v>3750</v>
      </c>
      <c r="E26" s="65"/>
      <c r="F26" s="60"/>
      <c r="G26" s="96"/>
      <c r="H26" s="97">
        <v>215</v>
      </c>
      <c r="I26" s="64">
        <v>253.88</v>
      </c>
      <c r="J26" s="98">
        <v>54583.199999999997</v>
      </c>
      <c r="K26" s="97">
        <v>-200</v>
      </c>
      <c r="L26" s="64">
        <v>6.25</v>
      </c>
      <c r="M26" s="63">
        <v>1250</v>
      </c>
      <c r="N26" s="44" t="str">
        <f t="shared" si="1"/>
        <v>Confidor 100ml-nos</v>
      </c>
      <c r="O26" s="30" t="s">
        <v>244</v>
      </c>
      <c r="Q26" s="45" t="s">
        <v>318</v>
      </c>
      <c r="R26" s="54"/>
      <c r="S26" s="54"/>
      <c r="T26" s="54"/>
      <c r="U26" s="54"/>
    </row>
    <row r="27" spans="1:21" x14ac:dyDescent="0.3">
      <c r="A27" s="67" t="s">
        <v>100</v>
      </c>
      <c r="B27" s="66"/>
      <c r="C27" s="57"/>
      <c r="D27" s="100"/>
      <c r="E27" s="66"/>
      <c r="F27" s="58"/>
      <c r="G27" s="100"/>
      <c r="H27" s="66"/>
      <c r="I27" s="58"/>
      <c r="J27" s="100"/>
      <c r="K27" s="66"/>
      <c r="L27" s="58"/>
      <c r="M27" s="57"/>
      <c r="N27" s="44" t="str">
        <f t="shared" si="1"/>
        <v>Confidor 1lt-nos</v>
      </c>
      <c r="O27" s="30" t="s">
        <v>315</v>
      </c>
      <c r="Q27" s="45" t="s">
        <v>306</v>
      </c>
      <c r="R27" s="54"/>
      <c r="S27" s="54"/>
      <c r="T27" s="54">
        <v>290</v>
      </c>
      <c r="U27" s="54">
        <v>-290</v>
      </c>
    </row>
    <row r="28" spans="1:21" x14ac:dyDescent="0.3">
      <c r="A28" s="95" t="s">
        <v>101</v>
      </c>
      <c r="B28" s="66"/>
      <c r="C28" s="57"/>
      <c r="D28" s="100"/>
      <c r="E28" s="66"/>
      <c r="F28" s="58"/>
      <c r="G28" s="100"/>
      <c r="H28" s="101">
        <v>100</v>
      </c>
      <c r="I28" s="56">
        <v>711.43</v>
      </c>
      <c r="J28" s="102">
        <v>71143.399999999994</v>
      </c>
      <c r="K28" s="101">
        <v>-100</v>
      </c>
      <c r="L28" s="58"/>
      <c r="M28" s="57"/>
      <c r="N28" s="44" t="str">
        <f t="shared" si="1"/>
        <v>Confidor 250ml-nos</v>
      </c>
      <c r="O28" s="30" t="s">
        <v>242</v>
      </c>
      <c r="Q28" s="45" t="s">
        <v>250</v>
      </c>
      <c r="R28" s="54"/>
      <c r="S28" s="54"/>
      <c r="T28" s="54">
        <v>405</v>
      </c>
      <c r="U28" s="54">
        <v>-405</v>
      </c>
    </row>
    <row r="29" spans="1:21" x14ac:dyDescent="0.3">
      <c r="A29" s="95" t="s">
        <v>102</v>
      </c>
      <c r="B29" s="101">
        <v>10</v>
      </c>
      <c r="C29" s="55">
        <v>1217</v>
      </c>
      <c r="D29" s="102">
        <v>12170</v>
      </c>
      <c r="E29" s="66"/>
      <c r="F29" s="58"/>
      <c r="G29" s="100"/>
      <c r="H29" s="101">
        <v>11</v>
      </c>
      <c r="I29" s="56">
        <v>1213.53</v>
      </c>
      <c r="J29" s="102">
        <v>13348.8</v>
      </c>
      <c r="K29" s="101">
        <v>-1</v>
      </c>
      <c r="L29" s="58"/>
      <c r="M29" s="57"/>
      <c r="N29" s="44" t="str">
        <f t="shared" si="1"/>
        <v>Confidor 500ml-nos</v>
      </c>
      <c r="O29" s="30" t="s">
        <v>243</v>
      </c>
      <c r="Q29" s="45" t="s">
        <v>249</v>
      </c>
      <c r="R29" s="54"/>
      <c r="S29" s="54"/>
      <c r="T29" s="54">
        <v>10</v>
      </c>
      <c r="U29" s="54">
        <v>-10</v>
      </c>
    </row>
    <row r="30" spans="1:21" x14ac:dyDescent="0.3">
      <c r="A30" s="95" t="s">
        <v>103</v>
      </c>
      <c r="B30" s="66"/>
      <c r="C30" s="57"/>
      <c r="D30" s="102">
        <v>3574.14</v>
      </c>
      <c r="E30" s="66"/>
      <c r="F30" s="58"/>
      <c r="G30" s="100"/>
      <c r="H30" s="66"/>
      <c r="I30" s="58"/>
      <c r="J30" s="100"/>
      <c r="K30" s="66"/>
      <c r="L30" s="58"/>
      <c r="M30" s="55">
        <v>3574.14</v>
      </c>
      <c r="N30" s="44" t="str">
        <f t="shared" si="1"/>
        <v>Confidor 50ml-nos</v>
      </c>
      <c r="O30" s="30" t="s">
        <v>316</v>
      </c>
      <c r="Q30" s="45" t="s">
        <v>254</v>
      </c>
      <c r="R30" s="54">
        <v>140</v>
      </c>
      <c r="S30" s="54"/>
      <c r="T30" s="54">
        <v>80</v>
      </c>
      <c r="U30" s="54">
        <v>60</v>
      </c>
    </row>
    <row r="31" spans="1:21" x14ac:dyDescent="0.3">
      <c r="A31" s="95" t="s">
        <v>104</v>
      </c>
      <c r="B31" s="97">
        <v>65</v>
      </c>
      <c r="C31" s="63">
        <v>401.9</v>
      </c>
      <c r="D31" s="98">
        <v>26123.25</v>
      </c>
      <c r="E31" s="97">
        <v>250</v>
      </c>
      <c r="F31" s="64">
        <v>409.05</v>
      </c>
      <c r="G31" s="98">
        <v>102262.5</v>
      </c>
      <c r="H31" s="97">
        <v>500</v>
      </c>
      <c r="I31" s="64">
        <v>427.43</v>
      </c>
      <c r="J31" s="98">
        <v>213716.3</v>
      </c>
      <c r="K31" s="97">
        <v>-185</v>
      </c>
      <c r="L31" s="64">
        <v>86.48</v>
      </c>
      <c r="M31" s="63">
        <v>15998.25</v>
      </c>
      <c r="N31" s="44" t="str">
        <f t="shared" si="1"/>
        <v>Confidor Super 100ml-nos</v>
      </c>
      <c r="O31" s="30" t="s">
        <v>246</v>
      </c>
      <c r="Q31" s="45" t="s">
        <v>255</v>
      </c>
      <c r="R31" s="54">
        <v>50</v>
      </c>
      <c r="S31" s="54"/>
      <c r="T31" s="54">
        <v>90</v>
      </c>
      <c r="U31" s="54">
        <v>-40</v>
      </c>
    </row>
    <row r="32" spans="1:21" x14ac:dyDescent="0.3">
      <c r="A32" s="95" t="s">
        <v>105</v>
      </c>
      <c r="B32" s="101">
        <v>30</v>
      </c>
      <c r="C32" s="55">
        <v>980</v>
      </c>
      <c r="D32" s="102">
        <v>29400</v>
      </c>
      <c r="E32" s="101">
        <v>120</v>
      </c>
      <c r="F32" s="56">
        <v>989.8</v>
      </c>
      <c r="G32" s="102">
        <v>118776</v>
      </c>
      <c r="H32" s="101">
        <v>215</v>
      </c>
      <c r="I32" s="56">
        <v>1026.79</v>
      </c>
      <c r="J32" s="102">
        <v>220760.3</v>
      </c>
      <c r="K32" s="101">
        <v>-65</v>
      </c>
      <c r="L32" s="56">
        <v>1291.3399999999999</v>
      </c>
      <c r="M32" s="55">
        <v>83937</v>
      </c>
      <c r="N32" s="44" t="str">
        <f t="shared" si="1"/>
        <v>Confidor Super 250ml-nos</v>
      </c>
      <c r="O32" s="30" t="s">
        <v>245</v>
      </c>
      <c r="Q32" s="45" t="s">
        <v>319</v>
      </c>
      <c r="R32" s="54"/>
      <c r="S32" s="54"/>
      <c r="T32" s="54"/>
      <c r="U32" s="54"/>
    </row>
    <row r="33" spans="1:21" x14ac:dyDescent="0.3">
      <c r="A33" s="95" t="s">
        <v>106</v>
      </c>
      <c r="B33" s="66"/>
      <c r="C33" s="57"/>
      <c r="D33" s="100"/>
      <c r="E33" s="66"/>
      <c r="F33" s="58"/>
      <c r="G33" s="100"/>
      <c r="H33" s="66"/>
      <c r="I33" s="58"/>
      <c r="J33" s="100"/>
      <c r="K33" s="66"/>
      <c r="L33" s="58"/>
      <c r="M33" s="57"/>
      <c r="N33" s="44" t="str">
        <f t="shared" si="1"/>
        <v>Confidor Super 500ml-nos</v>
      </c>
      <c r="O33" s="30" t="s">
        <v>317</v>
      </c>
      <c r="Q33" s="45" t="s">
        <v>320</v>
      </c>
      <c r="R33" s="54"/>
      <c r="S33" s="54"/>
      <c r="T33" s="54"/>
      <c r="U33" s="54"/>
    </row>
    <row r="34" spans="1:21" x14ac:dyDescent="0.3">
      <c r="A34" s="95" t="s">
        <v>107</v>
      </c>
      <c r="B34" s="101">
        <v>50</v>
      </c>
      <c r="C34" s="55">
        <v>206.04</v>
      </c>
      <c r="D34" s="102">
        <v>10302</v>
      </c>
      <c r="E34" s="66"/>
      <c r="F34" s="58"/>
      <c r="G34" s="100"/>
      <c r="H34" s="101">
        <v>195</v>
      </c>
      <c r="I34" s="56">
        <v>205.83</v>
      </c>
      <c r="J34" s="102">
        <v>40137.22</v>
      </c>
      <c r="K34" s="101">
        <v>-145</v>
      </c>
      <c r="L34" s="58"/>
      <c r="M34" s="57"/>
      <c r="N34" s="44" t="str">
        <f t="shared" si="1"/>
        <v>Confidor Super 50ml-nos</v>
      </c>
      <c r="O34" s="30" t="s">
        <v>247</v>
      </c>
      <c r="Q34" s="45" t="s">
        <v>256</v>
      </c>
      <c r="R34" s="54">
        <v>100</v>
      </c>
      <c r="S34" s="54"/>
      <c r="T34" s="54">
        <v>90</v>
      </c>
      <c r="U34" s="54">
        <v>10</v>
      </c>
    </row>
    <row r="35" spans="1:21" x14ac:dyDescent="0.3">
      <c r="A35" s="95" t="s">
        <v>108</v>
      </c>
      <c r="B35" s="65"/>
      <c r="C35" s="59"/>
      <c r="D35" s="98">
        <v>15200</v>
      </c>
      <c r="E35" s="65"/>
      <c r="F35" s="60"/>
      <c r="G35" s="96"/>
      <c r="H35" s="97">
        <v>230</v>
      </c>
      <c r="I35" s="64">
        <v>806.8</v>
      </c>
      <c r="J35" s="98">
        <v>185564.37</v>
      </c>
      <c r="K35" s="97">
        <v>-230</v>
      </c>
      <c r="L35" s="64">
        <v>66.09</v>
      </c>
      <c r="M35" s="63">
        <v>15200</v>
      </c>
      <c r="N35" s="44" t="str">
        <f t="shared" ref="N35:N40" si="4">A35&amp;"-PC"</f>
        <v>Council Activ 90g-PC</v>
      </c>
      <c r="O35" s="30" t="s">
        <v>248</v>
      </c>
      <c r="Q35" s="45" t="s">
        <v>258</v>
      </c>
      <c r="R35" s="54">
        <v>25</v>
      </c>
      <c r="S35" s="54">
        <v>40</v>
      </c>
      <c r="T35" s="54">
        <v>415</v>
      </c>
      <c r="U35" s="54">
        <v>-350</v>
      </c>
    </row>
    <row r="36" spans="1:21" x14ac:dyDescent="0.3">
      <c r="A36" s="95" t="s">
        <v>109</v>
      </c>
      <c r="B36" s="65"/>
      <c r="C36" s="59"/>
      <c r="D36" s="96"/>
      <c r="E36" s="65"/>
      <c r="F36" s="60"/>
      <c r="G36" s="96"/>
      <c r="H36" s="65"/>
      <c r="I36" s="60"/>
      <c r="J36" s="96"/>
      <c r="K36" s="65"/>
      <c r="L36" s="60"/>
      <c r="M36" s="59"/>
      <c r="N36" s="44" t="str">
        <f t="shared" si="4"/>
        <v>Decis 2.8 1lt-PC</v>
      </c>
      <c r="O36" s="30" t="s">
        <v>318</v>
      </c>
      <c r="Q36" s="45" t="s">
        <v>257</v>
      </c>
      <c r="R36" s="54">
        <v>10</v>
      </c>
      <c r="S36" s="54">
        <v>20</v>
      </c>
      <c r="T36" s="54">
        <v>150</v>
      </c>
      <c r="U36" s="54">
        <v>-120</v>
      </c>
    </row>
    <row r="37" spans="1:21" x14ac:dyDescent="0.3">
      <c r="A37" s="95" t="s">
        <v>110</v>
      </c>
      <c r="B37" s="66"/>
      <c r="C37" s="57"/>
      <c r="D37" s="100"/>
      <c r="E37" s="66"/>
      <c r="F37" s="58"/>
      <c r="G37" s="100"/>
      <c r="H37" s="101">
        <v>20</v>
      </c>
      <c r="I37" s="56">
        <v>150</v>
      </c>
      <c r="J37" s="102">
        <v>3000</v>
      </c>
      <c r="K37" s="101">
        <v>-20</v>
      </c>
      <c r="L37" s="58"/>
      <c r="M37" s="57"/>
      <c r="N37" s="44" t="str">
        <f t="shared" si="4"/>
        <v>Decis 2.8 250ml-PC</v>
      </c>
      <c r="O37" s="30" t="s">
        <v>250</v>
      </c>
      <c r="Q37" s="45" t="s">
        <v>262</v>
      </c>
      <c r="R37" s="54"/>
      <c r="S37" s="54"/>
      <c r="T37" s="54">
        <v>325</v>
      </c>
      <c r="U37" s="54">
        <v>-325</v>
      </c>
    </row>
    <row r="38" spans="1:21" x14ac:dyDescent="0.3">
      <c r="A38" s="95" t="s">
        <v>111</v>
      </c>
      <c r="B38" s="66"/>
      <c r="C38" s="57"/>
      <c r="D38" s="100"/>
      <c r="E38" s="66"/>
      <c r="F38" s="58"/>
      <c r="G38" s="100"/>
      <c r="H38" s="101">
        <v>10</v>
      </c>
      <c r="I38" s="56">
        <v>275</v>
      </c>
      <c r="J38" s="102">
        <v>2750</v>
      </c>
      <c r="K38" s="101">
        <v>-10</v>
      </c>
      <c r="L38" s="58"/>
      <c r="M38" s="57"/>
      <c r="N38" s="44" t="str">
        <f t="shared" si="4"/>
        <v>Decis 2.8 500ml-PC</v>
      </c>
      <c r="O38" s="30" t="s">
        <v>249</v>
      </c>
      <c r="Q38" s="45" t="s">
        <v>264</v>
      </c>
      <c r="R38" s="54"/>
      <c r="S38" s="54">
        <v>40</v>
      </c>
      <c r="T38" s="54">
        <v>60</v>
      </c>
      <c r="U38" s="54">
        <v>-20</v>
      </c>
    </row>
    <row r="39" spans="1:21" x14ac:dyDescent="0.3">
      <c r="A39" s="95" t="s">
        <v>112</v>
      </c>
      <c r="B39" s="103"/>
      <c r="C39" s="104"/>
      <c r="D39" s="105">
        <v>-15.69</v>
      </c>
      <c r="E39" s="65"/>
      <c r="F39" s="60"/>
      <c r="G39" s="96"/>
      <c r="H39" s="97">
        <v>290</v>
      </c>
      <c r="I39" s="64">
        <v>164.88</v>
      </c>
      <c r="J39" s="98">
        <v>47816</v>
      </c>
      <c r="K39" s="97">
        <v>-290</v>
      </c>
      <c r="L39" s="64">
        <v>0.05</v>
      </c>
      <c r="M39" s="63">
        <v>-15.69</v>
      </c>
      <c r="N39" s="44" t="str">
        <f t="shared" si="4"/>
        <v>Decis Ec 100 100ml-PC</v>
      </c>
      <c r="O39" s="30" t="s">
        <v>306</v>
      </c>
      <c r="Q39" s="45" t="s">
        <v>266</v>
      </c>
      <c r="R39" s="54">
        <v>45</v>
      </c>
      <c r="S39" s="54"/>
      <c r="T39" s="54">
        <v>390</v>
      </c>
      <c r="U39" s="54">
        <v>-345</v>
      </c>
    </row>
    <row r="40" spans="1:21" x14ac:dyDescent="0.3">
      <c r="A40" s="106" t="s">
        <v>113</v>
      </c>
      <c r="B40" s="103"/>
      <c r="C40" s="107"/>
      <c r="D40" s="105">
        <v>97.33</v>
      </c>
      <c r="E40" s="66"/>
      <c r="F40" s="58"/>
      <c r="G40" s="100"/>
      <c r="H40" s="101">
        <v>385</v>
      </c>
      <c r="I40" s="56">
        <v>385.7</v>
      </c>
      <c r="J40" s="102">
        <v>148493.79999999999</v>
      </c>
      <c r="K40" s="101">
        <v>-385</v>
      </c>
      <c r="L40" s="56">
        <v>0.25</v>
      </c>
      <c r="M40" s="55">
        <v>97.33</v>
      </c>
      <c r="N40" s="44" t="str">
        <f t="shared" si="4"/>
        <v>Decis Ec 100 250ml-PC</v>
      </c>
      <c r="O40" s="30" t="s">
        <v>250</v>
      </c>
      <c r="Q40" s="45" t="s">
        <v>270</v>
      </c>
      <c r="R40" s="54"/>
      <c r="S40" s="54">
        <v>40</v>
      </c>
      <c r="T40" s="54">
        <v>160</v>
      </c>
      <c r="U40" s="54">
        <v>-120</v>
      </c>
    </row>
    <row r="41" spans="1:21" x14ac:dyDescent="0.3">
      <c r="A41" s="95" t="s">
        <v>116</v>
      </c>
      <c r="B41" s="97">
        <v>40</v>
      </c>
      <c r="C41" s="64">
        <v>185</v>
      </c>
      <c r="D41" s="98">
        <v>7400</v>
      </c>
      <c r="E41" s="65"/>
      <c r="F41" s="60"/>
      <c r="G41" s="96"/>
      <c r="H41" s="97">
        <v>60</v>
      </c>
      <c r="I41" s="64">
        <v>198.49</v>
      </c>
      <c r="J41" s="98">
        <v>11909.25</v>
      </c>
      <c r="K41" s="97">
        <v>-20</v>
      </c>
      <c r="L41" s="60"/>
      <c r="M41" s="59"/>
      <c r="N41" s="44" t="str">
        <f t="shared" si="1"/>
        <v>Ethrel 100ml-nos</v>
      </c>
      <c r="O41" s="30" t="s">
        <v>253</v>
      </c>
      <c r="Q41" s="45" t="s">
        <v>267</v>
      </c>
      <c r="R41" s="54"/>
      <c r="S41" s="54"/>
      <c r="T41" s="54">
        <v>20</v>
      </c>
      <c r="U41" s="54">
        <v>-20</v>
      </c>
    </row>
    <row r="42" spans="1:21" x14ac:dyDescent="0.3">
      <c r="A42" s="67" t="s">
        <v>117</v>
      </c>
      <c r="B42" s="101">
        <v>6</v>
      </c>
      <c r="C42" s="56">
        <v>4007.5</v>
      </c>
      <c r="D42" s="102">
        <v>24045</v>
      </c>
      <c r="E42" s="66"/>
      <c r="F42" s="58"/>
      <c r="G42" s="100"/>
      <c r="H42" s="101">
        <v>51</v>
      </c>
      <c r="I42" s="56">
        <v>1856</v>
      </c>
      <c r="J42" s="102">
        <v>94656</v>
      </c>
      <c r="K42" s="101">
        <v>-45</v>
      </c>
      <c r="L42" s="56">
        <v>320.73</v>
      </c>
      <c r="M42" s="55">
        <v>14433</v>
      </c>
      <c r="N42" s="44" t="str">
        <f t="shared" ref="N42:N43" si="5">A42&amp;"-PC"</f>
        <v>Ethrel 1ltr-PC</v>
      </c>
      <c r="O42" s="30" t="s">
        <v>251</v>
      </c>
      <c r="Q42" s="45" t="s">
        <v>268</v>
      </c>
      <c r="R42" s="54">
        <v>25</v>
      </c>
      <c r="S42" s="54">
        <v>40</v>
      </c>
      <c r="T42" s="54">
        <v>225</v>
      </c>
      <c r="U42" s="54">
        <v>-160</v>
      </c>
    </row>
    <row r="43" spans="1:21" x14ac:dyDescent="0.3">
      <c r="A43" s="95" t="s">
        <v>118</v>
      </c>
      <c r="B43" s="101">
        <v>20</v>
      </c>
      <c r="C43" s="56">
        <v>838</v>
      </c>
      <c r="D43" s="102">
        <v>16760</v>
      </c>
      <c r="E43" s="66"/>
      <c r="F43" s="58"/>
      <c r="G43" s="100"/>
      <c r="H43" s="101">
        <v>80</v>
      </c>
      <c r="I43" s="56">
        <v>896.35</v>
      </c>
      <c r="J43" s="102">
        <v>71708</v>
      </c>
      <c r="K43" s="101">
        <v>-60</v>
      </c>
      <c r="L43" s="58"/>
      <c r="M43" s="57"/>
      <c r="N43" s="44" t="str">
        <f t="shared" si="5"/>
        <v>Ethrel 500ml-PC</v>
      </c>
      <c r="O43" s="30" t="s">
        <v>252</v>
      </c>
      <c r="Q43" s="45" t="s">
        <v>269</v>
      </c>
      <c r="R43" s="54"/>
      <c r="S43" s="54">
        <v>10</v>
      </c>
      <c r="T43" s="54">
        <v>10</v>
      </c>
      <c r="U43" s="54"/>
    </row>
    <row r="44" spans="1:21" x14ac:dyDescent="0.3">
      <c r="A44" s="95" t="s">
        <v>119</v>
      </c>
      <c r="B44" s="97">
        <v>50</v>
      </c>
      <c r="C44" s="64">
        <v>1434.2</v>
      </c>
      <c r="D44" s="98">
        <v>71710</v>
      </c>
      <c r="E44" s="65"/>
      <c r="F44" s="60"/>
      <c r="G44" s="96"/>
      <c r="H44" s="97">
        <v>90</v>
      </c>
      <c r="I44" s="64">
        <v>1456.56</v>
      </c>
      <c r="J44" s="98">
        <v>131090.4</v>
      </c>
      <c r="K44" s="97">
        <v>-40</v>
      </c>
      <c r="L44" s="60"/>
      <c r="M44" s="59"/>
      <c r="N44" s="44" t="str">
        <f t="shared" si="1"/>
        <v>Fame 100ml-nos</v>
      </c>
      <c r="O44" s="30" t="s">
        <v>255</v>
      </c>
      <c r="Q44" s="45" t="s">
        <v>271</v>
      </c>
      <c r="R44" s="54">
        <v>31</v>
      </c>
      <c r="S44" s="54">
        <v>24</v>
      </c>
      <c r="T44" s="54">
        <v>512</v>
      </c>
      <c r="U44" s="54">
        <v>-457</v>
      </c>
    </row>
    <row r="45" spans="1:21" x14ac:dyDescent="0.3">
      <c r="A45" s="67" t="s">
        <v>120</v>
      </c>
      <c r="B45" s="101">
        <v>140</v>
      </c>
      <c r="C45" s="56">
        <v>154.19</v>
      </c>
      <c r="D45" s="102">
        <v>21586.95</v>
      </c>
      <c r="E45" s="66"/>
      <c r="F45" s="58"/>
      <c r="G45" s="100"/>
      <c r="H45" s="101">
        <v>80</v>
      </c>
      <c r="I45" s="56">
        <v>164.5</v>
      </c>
      <c r="J45" s="102">
        <v>13160</v>
      </c>
      <c r="K45" s="101">
        <v>60</v>
      </c>
      <c r="L45" s="56">
        <v>152.4</v>
      </c>
      <c r="M45" s="55">
        <v>9143.75</v>
      </c>
      <c r="N45" s="44" t="str">
        <f t="shared" si="1"/>
        <v>Fame 10ml-nos</v>
      </c>
      <c r="O45" s="30" t="s">
        <v>254</v>
      </c>
      <c r="Q45" s="45" t="s">
        <v>327</v>
      </c>
      <c r="R45" s="54"/>
      <c r="S45" s="54"/>
      <c r="T45" s="54"/>
      <c r="U45" s="54"/>
    </row>
    <row r="46" spans="1:21" x14ac:dyDescent="0.3">
      <c r="A46" s="95" t="s">
        <v>121</v>
      </c>
      <c r="B46" s="66"/>
      <c r="C46" s="58"/>
      <c r="D46" s="100"/>
      <c r="E46" s="66"/>
      <c r="F46" s="58"/>
      <c r="G46" s="100"/>
      <c r="H46" s="66"/>
      <c r="I46" s="58"/>
      <c r="J46" s="100"/>
      <c r="K46" s="66"/>
      <c r="L46" s="58"/>
      <c r="M46" s="57"/>
      <c r="N46" s="44" t="str">
        <f t="shared" si="1"/>
        <v>Fame 250ml-nos</v>
      </c>
      <c r="O46" s="30" t="s">
        <v>319</v>
      </c>
      <c r="Q46" s="45" t="s">
        <v>273</v>
      </c>
      <c r="R46" s="54">
        <v>30</v>
      </c>
      <c r="S46" s="54"/>
      <c r="T46" s="54">
        <v>635</v>
      </c>
      <c r="U46" s="54">
        <v>-605</v>
      </c>
    </row>
    <row r="47" spans="1:21" x14ac:dyDescent="0.3">
      <c r="A47" s="95" t="s">
        <v>122</v>
      </c>
      <c r="B47" s="66"/>
      <c r="C47" s="58"/>
      <c r="D47" s="100"/>
      <c r="E47" s="66"/>
      <c r="F47" s="58"/>
      <c r="G47" s="100"/>
      <c r="H47" s="66"/>
      <c r="I47" s="58"/>
      <c r="J47" s="100"/>
      <c r="K47" s="66"/>
      <c r="L47" s="58"/>
      <c r="M47" s="57"/>
      <c r="N47" s="44" t="str">
        <f t="shared" si="1"/>
        <v>Fame 500ml-nos</v>
      </c>
      <c r="O47" s="30" t="s">
        <v>320</v>
      </c>
      <c r="Q47" s="45" t="s">
        <v>275</v>
      </c>
      <c r="R47" s="54"/>
      <c r="S47" s="54">
        <v>10</v>
      </c>
      <c r="T47" s="54">
        <v>15</v>
      </c>
      <c r="U47" s="54">
        <v>-5</v>
      </c>
    </row>
    <row r="48" spans="1:21" x14ac:dyDescent="0.3">
      <c r="A48" s="67" t="s">
        <v>123</v>
      </c>
      <c r="B48" s="101">
        <v>100</v>
      </c>
      <c r="C48" s="56">
        <v>727.2</v>
      </c>
      <c r="D48" s="102">
        <v>72720</v>
      </c>
      <c r="E48" s="66"/>
      <c r="F48" s="58"/>
      <c r="G48" s="100"/>
      <c r="H48" s="101">
        <v>90</v>
      </c>
      <c r="I48" s="56">
        <v>767</v>
      </c>
      <c r="J48" s="102">
        <v>69030</v>
      </c>
      <c r="K48" s="101">
        <v>10</v>
      </c>
      <c r="L48" s="56">
        <v>727.2</v>
      </c>
      <c r="M48" s="55">
        <v>7272</v>
      </c>
      <c r="N48" s="44" t="str">
        <f t="shared" si="1"/>
        <v>Fame 50ml-nos</v>
      </c>
      <c r="O48" s="30" t="s">
        <v>256</v>
      </c>
      <c r="Q48" s="45" t="s">
        <v>333</v>
      </c>
      <c r="R48" s="54"/>
      <c r="S48" s="54"/>
      <c r="T48" s="54"/>
      <c r="U48" s="54"/>
    </row>
    <row r="49" spans="1:21" x14ac:dyDescent="0.3">
      <c r="A49" s="67" t="s">
        <v>124</v>
      </c>
      <c r="B49" s="65"/>
      <c r="C49" s="60"/>
      <c r="D49" s="96"/>
      <c r="E49" s="65"/>
      <c r="F49" s="60"/>
      <c r="G49" s="96"/>
      <c r="H49" s="65"/>
      <c r="I49" s="60"/>
      <c r="J49" s="96"/>
      <c r="K49" s="65"/>
      <c r="L49" s="60"/>
      <c r="M49" s="59"/>
      <c r="N49" s="44" t="str">
        <f t="shared" ref="N49:N50" si="6">A49&amp;"-PC"</f>
        <v>Flotis 1lt-PC</v>
      </c>
      <c r="O49" s="30" t="s">
        <v>321</v>
      </c>
      <c r="Q49" s="45" t="s">
        <v>334</v>
      </c>
      <c r="R49" s="54"/>
      <c r="S49" s="54"/>
      <c r="T49" s="54"/>
      <c r="U49" s="54"/>
    </row>
    <row r="50" spans="1:21" x14ac:dyDescent="0.3">
      <c r="A50" s="95" t="s">
        <v>125</v>
      </c>
      <c r="B50" s="66"/>
      <c r="C50" s="58"/>
      <c r="D50" s="100"/>
      <c r="E50" s="66"/>
      <c r="F50" s="58"/>
      <c r="G50" s="100"/>
      <c r="H50" s="66"/>
      <c r="I50" s="58"/>
      <c r="J50" s="100"/>
      <c r="K50" s="66"/>
      <c r="L50" s="58"/>
      <c r="M50" s="57"/>
      <c r="N50" s="44" t="str">
        <f t="shared" si="6"/>
        <v>Flotis 250ml-PC</v>
      </c>
      <c r="O50" s="30" t="s">
        <v>322</v>
      </c>
      <c r="Q50" s="45" t="s">
        <v>335</v>
      </c>
      <c r="R50" s="54"/>
      <c r="S50" s="54"/>
      <c r="T50" s="54"/>
      <c r="U50" s="54"/>
    </row>
    <row r="51" spans="1:21" x14ac:dyDescent="0.3">
      <c r="A51" s="67" t="s">
        <v>126</v>
      </c>
      <c r="B51" s="66"/>
      <c r="C51" s="58"/>
      <c r="D51" s="100"/>
      <c r="E51" s="66"/>
      <c r="F51" s="58"/>
      <c r="G51" s="100"/>
      <c r="H51" s="66"/>
      <c r="I51" s="58"/>
      <c r="J51" s="100"/>
      <c r="K51" s="66"/>
      <c r="L51" s="58"/>
      <c r="M51" s="57"/>
      <c r="N51" s="44" t="str">
        <f t="shared" si="1"/>
        <v>Flotis 5lt-nos</v>
      </c>
      <c r="O51" s="30" t="s">
        <v>323</v>
      </c>
      <c r="Q51" s="45" t="s">
        <v>336</v>
      </c>
      <c r="R51" s="54">
        <v>10</v>
      </c>
      <c r="S51" s="54"/>
      <c r="T51" s="54"/>
      <c r="U51" s="54">
        <v>10</v>
      </c>
    </row>
    <row r="52" spans="1:21" x14ac:dyDescent="0.3">
      <c r="A52" s="95" t="s">
        <v>127</v>
      </c>
      <c r="B52" s="97">
        <v>25</v>
      </c>
      <c r="C52" s="64">
        <v>207.53</v>
      </c>
      <c r="D52" s="98">
        <v>5188.2</v>
      </c>
      <c r="E52" s="65"/>
      <c r="F52" s="60"/>
      <c r="G52" s="96"/>
      <c r="H52" s="97">
        <v>270</v>
      </c>
      <c r="I52" s="64">
        <v>217.35</v>
      </c>
      <c r="J52" s="98">
        <v>58685</v>
      </c>
      <c r="K52" s="97">
        <v>-245</v>
      </c>
      <c r="L52" s="64">
        <v>0.05</v>
      </c>
      <c r="M52" s="63">
        <v>13.2</v>
      </c>
      <c r="N52" s="44" t="str">
        <f t="shared" si="1"/>
        <v>Folicur 100ml-nos</v>
      </c>
      <c r="O52" s="30" t="s">
        <v>260</v>
      </c>
      <c r="Q52" s="45" t="s">
        <v>280</v>
      </c>
      <c r="R52" s="54">
        <v>83</v>
      </c>
      <c r="S52" s="54">
        <v>400</v>
      </c>
      <c r="T52" s="54">
        <v>867</v>
      </c>
      <c r="U52" s="54">
        <v>-384</v>
      </c>
    </row>
    <row r="53" spans="1:21" x14ac:dyDescent="0.3">
      <c r="A53" s="67" t="s">
        <v>128</v>
      </c>
      <c r="B53" s="101">
        <v>10</v>
      </c>
      <c r="C53" s="56">
        <v>1820</v>
      </c>
      <c r="D53" s="102">
        <v>18200</v>
      </c>
      <c r="E53" s="101">
        <v>20</v>
      </c>
      <c r="F53" s="56">
        <v>1802.34</v>
      </c>
      <c r="G53" s="102">
        <v>36046.800000000003</v>
      </c>
      <c r="H53" s="101">
        <v>150</v>
      </c>
      <c r="I53" s="56">
        <v>1938</v>
      </c>
      <c r="J53" s="102">
        <v>290700</v>
      </c>
      <c r="K53" s="101">
        <v>-120</v>
      </c>
      <c r="L53" s="58"/>
      <c r="M53" s="57"/>
      <c r="N53" s="44" t="str">
        <f t="shared" si="1"/>
        <v>Folicur 1lt-nos</v>
      </c>
      <c r="O53" s="30" t="s">
        <v>257</v>
      </c>
      <c r="Q53" s="45" t="s">
        <v>281</v>
      </c>
      <c r="R53" s="54">
        <v>30</v>
      </c>
      <c r="S53" s="54">
        <v>250</v>
      </c>
      <c r="T53" s="54">
        <v>986</v>
      </c>
      <c r="U53" s="54">
        <v>-706</v>
      </c>
    </row>
    <row r="54" spans="1:21" x14ac:dyDescent="0.3">
      <c r="A54" s="95" t="s">
        <v>129</v>
      </c>
      <c r="B54" s="101">
        <v>90</v>
      </c>
      <c r="C54" s="56">
        <v>472.65</v>
      </c>
      <c r="D54" s="102">
        <v>42538.47</v>
      </c>
      <c r="E54" s="101">
        <v>80</v>
      </c>
      <c r="F54" s="56">
        <v>475</v>
      </c>
      <c r="G54" s="102">
        <v>38000</v>
      </c>
      <c r="H54" s="101">
        <v>765</v>
      </c>
      <c r="I54" s="56">
        <v>498.62</v>
      </c>
      <c r="J54" s="102">
        <v>381448.1</v>
      </c>
      <c r="K54" s="101">
        <v>-595</v>
      </c>
      <c r="L54" s="56">
        <v>27.59</v>
      </c>
      <c r="M54" s="55">
        <v>16413.47</v>
      </c>
      <c r="N54" s="44" t="str">
        <f t="shared" si="1"/>
        <v>Folicur 250ml-nos</v>
      </c>
      <c r="O54" s="30" t="s">
        <v>259</v>
      </c>
      <c r="Q54" s="45" t="s">
        <v>284</v>
      </c>
      <c r="R54" s="54"/>
      <c r="S54" s="54"/>
      <c r="T54" s="54">
        <v>75</v>
      </c>
      <c r="U54" s="54">
        <v>-75</v>
      </c>
    </row>
    <row r="55" spans="1:21" x14ac:dyDescent="0.3">
      <c r="A55" s="95" t="s">
        <v>130</v>
      </c>
      <c r="B55" s="101">
        <v>25</v>
      </c>
      <c r="C55" s="56">
        <v>1289.75</v>
      </c>
      <c r="D55" s="102">
        <v>32243.67</v>
      </c>
      <c r="E55" s="101">
        <v>40</v>
      </c>
      <c r="F55" s="56">
        <v>930</v>
      </c>
      <c r="G55" s="102">
        <v>37200</v>
      </c>
      <c r="H55" s="101">
        <v>415</v>
      </c>
      <c r="I55" s="56">
        <v>979.98</v>
      </c>
      <c r="J55" s="102">
        <v>406692</v>
      </c>
      <c r="K55" s="101">
        <v>-350</v>
      </c>
      <c r="L55" s="56">
        <v>25.7</v>
      </c>
      <c r="M55" s="55">
        <v>8993.67</v>
      </c>
      <c r="N55" s="44" t="str">
        <f t="shared" si="1"/>
        <v>Folicur 500ml-nos</v>
      </c>
      <c r="O55" s="30" t="s">
        <v>258</v>
      </c>
      <c r="Q55" s="45" t="s">
        <v>283</v>
      </c>
      <c r="R55" s="54">
        <v>30</v>
      </c>
      <c r="S55" s="54"/>
      <c r="T55" s="54">
        <v>670</v>
      </c>
      <c r="U55" s="54">
        <v>-640</v>
      </c>
    </row>
    <row r="56" spans="1:21" x14ac:dyDescent="0.3">
      <c r="A56" s="67" t="s">
        <v>131</v>
      </c>
      <c r="B56" s="97">
        <v>3</v>
      </c>
      <c r="C56" s="64">
        <v>130.30000000000001</v>
      </c>
      <c r="D56" s="98">
        <v>390.9</v>
      </c>
      <c r="E56" s="65"/>
      <c r="F56" s="60"/>
      <c r="G56" s="96"/>
      <c r="H56" s="97">
        <v>330</v>
      </c>
      <c r="I56" s="64">
        <v>126.91</v>
      </c>
      <c r="J56" s="98">
        <v>41879.040000000001</v>
      </c>
      <c r="K56" s="97">
        <v>-327</v>
      </c>
      <c r="L56" s="64">
        <v>1.2</v>
      </c>
      <c r="M56" s="63">
        <v>390.9</v>
      </c>
      <c r="N56" s="44" t="str">
        <f>A56&amp;"-PC"</f>
        <v>Foost 500gr-PC</v>
      </c>
      <c r="O56" s="30" t="s">
        <v>261</v>
      </c>
      <c r="Q56" s="45" t="s">
        <v>282</v>
      </c>
      <c r="R56" s="54">
        <v>5</v>
      </c>
      <c r="S56" s="54"/>
      <c r="T56" s="54">
        <v>200</v>
      </c>
      <c r="U56" s="54">
        <v>-195</v>
      </c>
    </row>
    <row r="57" spans="1:21" x14ac:dyDescent="0.3">
      <c r="A57" s="95" t="s">
        <v>132</v>
      </c>
      <c r="B57" s="97">
        <v>10</v>
      </c>
      <c r="C57" s="64">
        <v>315</v>
      </c>
      <c r="D57" s="98">
        <v>3150</v>
      </c>
      <c r="E57" s="97">
        <v>250</v>
      </c>
      <c r="F57" s="64">
        <v>318.14999999999998</v>
      </c>
      <c r="G57" s="98">
        <v>79537.5</v>
      </c>
      <c r="H57" s="97">
        <v>570</v>
      </c>
      <c r="I57" s="64">
        <v>329.78</v>
      </c>
      <c r="J57" s="98">
        <v>187973.37</v>
      </c>
      <c r="K57" s="97">
        <v>-310</v>
      </c>
      <c r="L57" s="64">
        <v>25.56</v>
      </c>
      <c r="M57" s="63">
        <v>7922.25</v>
      </c>
      <c r="N57" s="44" t="str">
        <f t="shared" si="1"/>
        <v>Gaucho 100ml-nos</v>
      </c>
      <c r="O57" s="30" t="s">
        <v>263</v>
      </c>
      <c r="Q57" s="45" t="s">
        <v>286</v>
      </c>
      <c r="R57" s="54">
        <v>100</v>
      </c>
      <c r="S57" s="54">
        <v>200</v>
      </c>
      <c r="T57" s="54">
        <v>715</v>
      </c>
      <c r="U57" s="54">
        <v>-415</v>
      </c>
    </row>
    <row r="58" spans="1:21" x14ac:dyDescent="0.3">
      <c r="A58" s="95" t="s">
        <v>133</v>
      </c>
      <c r="B58" s="66"/>
      <c r="C58" s="58"/>
      <c r="D58" s="100"/>
      <c r="E58" s="66"/>
      <c r="F58" s="58"/>
      <c r="G58" s="100"/>
      <c r="H58" s="66"/>
      <c r="I58" s="58"/>
      <c r="J58" s="100"/>
      <c r="K58" s="66"/>
      <c r="L58" s="58"/>
      <c r="M58" s="57"/>
      <c r="N58" s="44" t="str">
        <f t="shared" si="1"/>
        <v>Gaucho 250ml-nos</v>
      </c>
      <c r="O58" s="30" t="s">
        <v>324</v>
      </c>
      <c r="Q58" s="45" t="s">
        <v>287</v>
      </c>
      <c r="R58" s="54"/>
      <c r="S58" s="54">
        <v>10</v>
      </c>
      <c r="T58" s="54">
        <v>10</v>
      </c>
      <c r="U58" s="54"/>
    </row>
    <row r="59" spans="1:21" x14ac:dyDescent="0.3">
      <c r="A59" s="95" t="s">
        <v>134</v>
      </c>
      <c r="B59" s="66"/>
      <c r="C59" s="58"/>
      <c r="D59" s="100"/>
      <c r="E59" s="66"/>
      <c r="F59" s="58"/>
      <c r="G59" s="100"/>
      <c r="H59" s="101">
        <v>325</v>
      </c>
      <c r="I59" s="56">
        <v>183.75</v>
      </c>
      <c r="J59" s="102">
        <v>59719</v>
      </c>
      <c r="K59" s="101">
        <v>-325</v>
      </c>
      <c r="L59" s="58"/>
      <c r="M59" s="57"/>
      <c r="N59" s="44" t="str">
        <f t="shared" si="1"/>
        <v>Gaucho 50ml-nos</v>
      </c>
      <c r="O59" s="30" t="s">
        <v>262</v>
      </c>
      <c r="Q59" s="45" t="s">
        <v>288</v>
      </c>
      <c r="R59" s="54"/>
      <c r="S59" s="54">
        <v>20</v>
      </c>
      <c r="T59" s="54">
        <v>60</v>
      </c>
      <c r="U59" s="54">
        <v>-40</v>
      </c>
    </row>
    <row r="60" spans="1:21" x14ac:dyDescent="0.3">
      <c r="A60" s="95" t="s">
        <v>136</v>
      </c>
      <c r="B60" s="97">
        <v>13</v>
      </c>
      <c r="C60" s="64">
        <v>1319.4</v>
      </c>
      <c r="D60" s="98">
        <v>17152.2</v>
      </c>
      <c r="E60" s="65"/>
      <c r="F60" s="60"/>
      <c r="G60" s="96"/>
      <c r="H60" s="65"/>
      <c r="I60" s="60"/>
      <c r="J60" s="96"/>
      <c r="K60" s="97">
        <v>13</v>
      </c>
      <c r="L60" s="64">
        <v>1319.4</v>
      </c>
      <c r="M60" s="63">
        <v>17152.2</v>
      </c>
      <c r="N60" s="44" t="str">
        <f t="shared" ref="N60:N61" si="7">A60&amp;"-PC"</f>
        <v>Glamore 100gr-PC</v>
      </c>
      <c r="O60" s="30" t="s">
        <v>325</v>
      </c>
      <c r="Q60" s="45" t="s">
        <v>342</v>
      </c>
      <c r="R60" s="54"/>
      <c r="S60" s="54"/>
      <c r="T60" s="54"/>
      <c r="U60" s="54"/>
    </row>
    <row r="61" spans="1:21" x14ac:dyDescent="0.3">
      <c r="A61" s="95" t="s">
        <v>137</v>
      </c>
      <c r="B61" s="101">
        <v>18</v>
      </c>
      <c r="C61" s="56">
        <v>430.22</v>
      </c>
      <c r="D61" s="102">
        <v>7743.96</v>
      </c>
      <c r="E61" s="66"/>
      <c r="F61" s="58"/>
      <c r="G61" s="100"/>
      <c r="H61" s="66"/>
      <c r="I61" s="58"/>
      <c r="J61" s="100"/>
      <c r="K61" s="101">
        <v>18</v>
      </c>
      <c r="L61" s="56">
        <v>430.22</v>
      </c>
      <c r="M61" s="55">
        <v>7743.96</v>
      </c>
      <c r="N61" s="44" t="str">
        <f t="shared" si="7"/>
        <v>Glamore 50gr-PC</v>
      </c>
      <c r="O61" s="30" t="s">
        <v>326</v>
      </c>
      <c r="Q61" s="45" t="s">
        <v>343</v>
      </c>
      <c r="R61" s="54"/>
      <c r="S61" s="54"/>
      <c r="T61" s="54"/>
      <c r="U61" s="54"/>
    </row>
    <row r="62" spans="1:21" x14ac:dyDescent="0.3">
      <c r="A62" s="95" t="s">
        <v>138</v>
      </c>
      <c r="B62" s="65"/>
      <c r="C62" s="60"/>
      <c r="D62" s="96"/>
      <c r="E62" s="97">
        <v>40</v>
      </c>
      <c r="F62" s="64">
        <v>808</v>
      </c>
      <c r="G62" s="98">
        <v>32320</v>
      </c>
      <c r="H62" s="97">
        <v>60</v>
      </c>
      <c r="I62" s="64">
        <v>830.87</v>
      </c>
      <c r="J62" s="98">
        <v>49851.9</v>
      </c>
      <c r="K62" s="97">
        <v>-20</v>
      </c>
      <c r="L62" s="60"/>
      <c r="M62" s="59"/>
      <c r="N62" s="44" t="str">
        <f t="shared" si="1"/>
        <v>Infinito 500ml-nos</v>
      </c>
      <c r="O62" s="30" t="s">
        <v>264</v>
      </c>
      <c r="Q62" s="45" t="s">
        <v>347</v>
      </c>
      <c r="R62" s="54"/>
      <c r="S62" s="54"/>
      <c r="T62" s="54"/>
      <c r="U62" s="54"/>
    </row>
    <row r="63" spans="1:21" x14ac:dyDescent="0.3">
      <c r="A63" s="95" t="s">
        <v>139</v>
      </c>
      <c r="B63" s="65"/>
      <c r="C63" s="60"/>
      <c r="D63" s="98">
        <v>32640.26</v>
      </c>
      <c r="E63" s="65"/>
      <c r="F63" s="60"/>
      <c r="G63" s="96"/>
      <c r="H63" s="97">
        <v>140</v>
      </c>
      <c r="I63" s="64">
        <v>1629.04</v>
      </c>
      <c r="J63" s="98">
        <v>228066</v>
      </c>
      <c r="K63" s="97">
        <v>-140</v>
      </c>
      <c r="L63" s="64">
        <v>233.14</v>
      </c>
      <c r="M63" s="63">
        <v>32640.26</v>
      </c>
      <c r="N63" s="44" t="str">
        <f t="shared" ref="N63:N69" si="8">A63&amp;"-PC"</f>
        <v>Jump 100gr-PC</v>
      </c>
      <c r="O63" s="30" t="s">
        <v>265</v>
      </c>
      <c r="Q63" s="45" t="s">
        <v>290</v>
      </c>
      <c r="R63" s="54">
        <v>105</v>
      </c>
      <c r="S63" s="54"/>
      <c r="T63" s="54">
        <v>800</v>
      </c>
      <c r="U63" s="54">
        <v>-695</v>
      </c>
    </row>
    <row r="64" spans="1:21" x14ac:dyDescent="0.3">
      <c r="A64" s="67" t="s">
        <v>140</v>
      </c>
      <c r="B64" s="66"/>
      <c r="C64" s="58"/>
      <c r="D64" s="100"/>
      <c r="E64" s="66"/>
      <c r="F64" s="58"/>
      <c r="G64" s="100"/>
      <c r="H64" s="108">
        <v>100</v>
      </c>
      <c r="I64" s="56">
        <v>380</v>
      </c>
      <c r="J64" s="102">
        <v>38000</v>
      </c>
      <c r="K64" s="108">
        <v>-100</v>
      </c>
      <c r="L64" s="58"/>
      <c r="M64" s="57"/>
      <c r="N64" s="44" t="str">
        <f t="shared" si="8"/>
        <v>Jump 20g-PC</v>
      </c>
      <c r="O64" s="30" t="s">
        <v>308</v>
      </c>
      <c r="Q64" s="45" t="s">
        <v>291</v>
      </c>
      <c r="R64" s="54">
        <v>59</v>
      </c>
      <c r="S64" s="54"/>
      <c r="T64" s="54">
        <v>680</v>
      </c>
      <c r="U64" s="54">
        <v>-621</v>
      </c>
    </row>
    <row r="65" spans="1:21" x14ac:dyDescent="0.3">
      <c r="A65" s="67" t="s">
        <v>141</v>
      </c>
      <c r="B65" s="101">
        <v>45</v>
      </c>
      <c r="C65" s="56">
        <v>950.03</v>
      </c>
      <c r="D65" s="102">
        <v>42751.45</v>
      </c>
      <c r="E65" s="66"/>
      <c r="F65" s="58"/>
      <c r="G65" s="100"/>
      <c r="H65" s="101">
        <v>390</v>
      </c>
      <c r="I65" s="56">
        <v>750</v>
      </c>
      <c r="J65" s="102">
        <v>292500</v>
      </c>
      <c r="K65" s="101">
        <v>-345</v>
      </c>
      <c r="L65" s="56">
        <v>292.23</v>
      </c>
      <c r="M65" s="55">
        <v>-100820.3</v>
      </c>
      <c r="N65" s="44" t="str">
        <f t="shared" si="8"/>
        <v>Jump 40gr-PC</v>
      </c>
      <c r="O65" s="30" t="s">
        <v>266</v>
      </c>
      <c r="Q65" s="45" t="s">
        <v>295</v>
      </c>
      <c r="R65" s="54">
        <v>32</v>
      </c>
      <c r="S65" s="54">
        <v>200</v>
      </c>
      <c r="T65" s="54">
        <v>452</v>
      </c>
      <c r="U65" s="54">
        <v>-220</v>
      </c>
    </row>
    <row r="66" spans="1:21" x14ac:dyDescent="0.3">
      <c r="A66" s="95" t="s">
        <v>142</v>
      </c>
      <c r="B66" s="65"/>
      <c r="C66" s="60"/>
      <c r="D66" s="98">
        <v>5070.2</v>
      </c>
      <c r="E66" s="97">
        <v>40</v>
      </c>
      <c r="F66" s="64">
        <v>258.5</v>
      </c>
      <c r="G66" s="98">
        <v>10340</v>
      </c>
      <c r="H66" s="97">
        <v>160</v>
      </c>
      <c r="I66" s="64">
        <v>334.81</v>
      </c>
      <c r="J66" s="98">
        <v>53570</v>
      </c>
      <c r="K66" s="97">
        <v>-120</v>
      </c>
      <c r="L66" s="64">
        <v>43.92</v>
      </c>
      <c r="M66" s="63">
        <v>-5269.8</v>
      </c>
      <c r="N66" s="44" t="str">
        <f t="shared" si="8"/>
        <v>Larvin 100gr-PC</v>
      </c>
      <c r="O66" s="30" t="s">
        <v>270</v>
      </c>
      <c r="Q66" s="45" t="s">
        <v>289</v>
      </c>
      <c r="R66" s="54">
        <v>20</v>
      </c>
      <c r="S66" s="54"/>
      <c r="T66" s="54">
        <v>370</v>
      </c>
      <c r="U66" s="54">
        <v>-350</v>
      </c>
    </row>
    <row r="67" spans="1:21" x14ac:dyDescent="0.3">
      <c r="A67" s="67" t="s">
        <v>143</v>
      </c>
      <c r="B67" s="66"/>
      <c r="C67" s="58"/>
      <c r="D67" s="100"/>
      <c r="E67" s="66"/>
      <c r="F67" s="58"/>
      <c r="G67" s="100"/>
      <c r="H67" s="101">
        <v>20</v>
      </c>
      <c r="I67" s="56">
        <v>2351.88</v>
      </c>
      <c r="J67" s="102">
        <v>47037.599999999999</v>
      </c>
      <c r="K67" s="101">
        <v>-20</v>
      </c>
      <c r="L67" s="58"/>
      <c r="M67" s="57"/>
      <c r="N67" s="44" t="str">
        <f t="shared" si="8"/>
        <v>Larvin 1kg-PC</v>
      </c>
      <c r="O67" s="30" t="s">
        <v>267</v>
      </c>
      <c r="Q67" s="45" t="s">
        <v>350</v>
      </c>
      <c r="R67" s="54"/>
      <c r="S67" s="54"/>
      <c r="T67" s="54"/>
      <c r="U67" s="54"/>
    </row>
    <row r="68" spans="1:21" x14ac:dyDescent="0.3">
      <c r="A68" s="95" t="s">
        <v>144</v>
      </c>
      <c r="B68" s="101">
        <v>25</v>
      </c>
      <c r="C68" s="56">
        <v>598.89</v>
      </c>
      <c r="D68" s="102">
        <v>14972.3</v>
      </c>
      <c r="E68" s="101">
        <v>40</v>
      </c>
      <c r="F68" s="56">
        <v>603.58000000000004</v>
      </c>
      <c r="G68" s="102">
        <v>24143.200000000001</v>
      </c>
      <c r="H68" s="101">
        <v>225</v>
      </c>
      <c r="I68" s="56">
        <v>636.14</v>
      </c>
      <c r="J68" s="102">
        <v>143131.79999999999</v>
      </c>
      <c r="K68" s="101">
        <v>-160</v>
      </c>
      <c r="L68" s="56">
        <v>0.73</v>
      </c>
      <c r="M68" s="55">
        <v>-117.2</v>
      </c>
      <c r="N68" s="44" t="str">
        <f t="shared" si="8"/>
        <v>Larvin 250gr-PC</v>
      </c>
      <c r="O68" s="30" t="s">
        <v>268</v>
      </c>
      <c r="Q68" s="45" t="s">
        <v>351</v>
      </c>
      <c r="R68" s="54"/>
      <c r="S68" s="54"/>
      <c r="T68" s="54"/>
      <c r="U68" s="54"/>
    </row>
    <row r="69" spans="1:21" x14ac:dyDescent="0.3">
      <c r="A69" s="95" t="s">
        <v>145</v>
      </c>
      <c r="B69" s="66"/>
      <c r="C69" s="58"/>
      <c r="D69" s="100"/>
      <c r="E69" s="101">
        <v>10</v>
      </c>
      <c r="F69" s="56">
        <v>1187.22</v>
      </c>
      <c r="G69" s="102">
        <v>11872.2</v>
      </c>
      <c r="H69" s="101">
        <v>10</v>
      </c>
      <c r="I69" s="56">
        <v>1263</v>
      </c>
      <c r="J69" s="102">
        <v>12630</v>
      </c>
      <c r="K69" s="66"/>
      <c r="L69" s="58"/>
      <c r="M69" s="57"/>
      <c r="N69" s="44" t="str">
        <f t="shared" si="8"/>
        <v>Larvin 500gr-PC</v>
      </c>
      <c r="O69" s="30" t="s">
        <v>269</v>
      </c>
      <c r="Q69" s="45" t="s">
        <v>307</v>
      </c>
      <c r="R69" s="54">
        <v>40</v>
      </c>
      <c r="S69" s="54"/>
      <c r="T69" s="54">
        <v>40</v>
      </c>
      <c r="U69" s="54"/>
    </row>
    <row r="70" spans="1:21" x14ac:dyDescent="0.3">
      <c r="A70" s="95" t="s">
        <v>146</v>
      </c>
      <c r="B70" s="97">
        <v>31</v>
      </c>
      <c r="C70" s="64">
        <v>1109.73</v>
      </c>
      <c r="D70" s="98">
        <v>34401.519999999997</v>
      </c>
      <c r="E70" s="97">
        <v>24</v>
      </c>
      <c r="F70" s="64">
        <v>1214.02</v>
      </c>
      <c r="G70" s="98">
        <v>29136.48</v>
      </c>
      <c r="H70" s="97">
        <v>512</v>
      </c>
      <c r="I70" s="64">
        <v>1283.99</v>
      </c>
      <c r="J70" s="98">
        <v>657403.52</v>
      </c>
      <c r="K70" s="97">
        <v>-457</v>
      </c>
      <c r="L70" s="64">
        <v>137.24</v>
      </c>
      <c r="M70" s="63">
        <v>-62720.08</v>
      </c>
      <c r="N70" s="44" t="str">
        <f t="shared" ref="N70:N120" si="9">A70&amp;"-nos"</f>
        <v>Laudis 115ml-nos</v>
      </c>
      <c r="O70" s="30" t="s">
        <v>271</v>
      </c>
      <c r="Q70" s="45" t="s">
        <v>297</v>
      </c>
      <c r="R70" s="54">
        <v>160</v>
      </c>
      <c r="S70" s="54">
        <v>120</v>
      </c>
      <c r="T70" s="54">
        <v>1850</v>
      </c>
      <c r="U70" s="54">
        <v>-1570</v>
      </c>
    </row>
    <row r="71" spans="1:21" x14ac:dyDescent="0.3">
      <c r="A71" s="95" t="s">
        <v>147</v>
      </c>
      <c r="B71" s="66"/>
      <c r="C71" s="58"/>
      <c r="D71" s="100"/>
      <c r="E71" s="66"/>
      <c r="F71" s="58"/>
      <c r="G71" s="100"/>
      <c r="H71" s="66"/>
      <c r="I71" s="58"/>
      <c r="J71" s="100"/>
      <c r="K71" s="66"/>
      <c r="L71" s="58"/>
      <c r="M71" s="57"/>
      <c r="N71" s="44" t="str">
        <f t="shared" si="9"/>
        <v>Laudis 230ml-nos</v>
      </c>
      <c r="O71" s="30" t="s">
        <v>327</v>
      </c>
      <c r="Q71" s="45" t="s">
        <v>352</v>
      </c>
      <c r="R71" s="54"/>
      <c r="S71" s="54"/>
      <c r="T71" s="54"/>
      <c r="U71" s="54"/>
    </row>
    <row r="72" spans="1:21" x14ac:dyDescent="0.3">
      <c r="A72" s="95" t="s">
        <v>148</v>
      </c>
      <c r="B72" s="65"/>
      <c r="C72" s="60"/>
      <c r="D72" s="96"/>
      <c r="E72" s="65"/>
      <c r="F72" s="60"/>
      <c r="G72" s="96"/>
      <c r="H72" s="65"/>
      <c r="I72" s="60"/>
      <c r="J72" s="96"/>
      <c r="K72" s="65"/>
      <c r="L72" s="60"/>
      <c r="M72" s="59"/>
      <c r="N72" s="44" t="str">
        <f t="shared" ref="N72:N74" si="10">A72&amp;"-PC"</f>
        <v>Lesenta 100gr-PC</v>
      </c>
      <c r="O72" s="30" t="s">
        <v>328</v>
      </c>
      <c r="Q72" s="45" t="s">
        <v>355</v>
      </c>
      <c r="R72" s="54"/>
      <c r="S72" s="54"/>
      <c r="T72" s="54"/>
      <c r="U72" s="54"/>
    </row>
    <row r="73" spans="1:21" x14ac:dyDescent="0.3">
      <c r="A73" s="95" t="s">
        <v>149</v>
      </c>
      <c r="B73" s="66"/>
      <c r="C73" s="58"/>
      <c r="D73" s="100"/>
      <c r="E73" s="66"/>
      <c r="F73" s="58"/>
      <c r="G73" s="100"/>
      <c r="H73" s="66"/>
      <c r="I73" s="58"/>
      <c r="J73" s="100"/>
      <c r="K73" s="66"/>
      <c r="L73" s="58"/>
      <c r="M73" s="57"/>
      <c r="N73" s="44" t="str">
        <f t="shared" si="10"/>
        <v>Lesenta 250gr-PC</v>
      </c>
      <c r="O73" s="30" t="s">
        <v>329</v>
      </c>
      <c r="Q73" s="45" t="s">
        <v>300</v>
      </c>
      <c r="R73" s="54">
        <v>39</v>
      </c>
      <c r="S73" s="54"/>
      <c r="T73" s="54">
        <v>29</v>
      </c>
      <c r="U73" s="54">
        <v>10</v>
      </c>
    </row>
    <row r="74" spans="1:21" x14ac:dyDescent="0.3">
      <c r="A74" s="95" t="s">
        <v>150</v>
      </c>
      <c r="B74" s="66"/>
      <c r="C74" s="58"/>
      <c r="D74" s="100"/>
      <c r="E74" s="66"/>
      <c r="F74" s="58"/>
      <c r="G74" s="100"/>
      <c r="H74" s="66"/>
      <c r="I74" s="58"/>
      <c r="J74" s="100"/>
      <c r="K74" s="66"/>
      <c r="L74" s="58"/>
      <c r="M74" s="57"/>
      <c r="N74" s="44" t="str">
        <f t="shared" si="10"/>
        <v>Lesenta 40gr-PC</v>
      </c>
      <c r="O74" s="30" t="s">
        <v>330</v>
      </c>
      <c r="Q74" s="45" t="s">
        <v>356</v>
      </c>
      <c r="R74" s="54"/>
      <c r="S74" s="54"/>
      <c r="T74" s="54"/>
      <c r="U74" s="54"/>
    </row>
    <row r="75" spans="1:21" x14ac:dyDescent="0.3">
      <c r="A75" s="95" t="s">
        <v>151</v>
      </c>
      <c r="B75" s="65"/>
      <c r="C75" s="60"/>
      <c r="D75" s="98">
        <v>-143.76</v>
      </c>
      <c r="E75" s="65"/>
      <c r="F75" s="60"/>
      <c r="G75" s="96"/>
      <c r="H75" s="97">
        <v>80</v>
      </c>
      <c r="I75" s="64">
        <v>492</v>
      </c>
      <c r="J75" s="98">
        <v>39360</v>
      </c>
      <c r="K75" s="97">
        <v>-80</v>
      </c>
      <c r="L75" s="64">
        <v>1.8</v>
      </c>
      <c r="M75" s="63">
        <v>-143.76</v>
      </c>
      <c r="N75" s="44" t="str">
        <f t="shared" si="9"/>
        <v>Luna Experience 100ml-nos</v>
      </c>
      <c r="O75" s="30" t="s">
        <v>274</v>
      </c>
      <c r="Q75" s="45" t="s">
        <v>299</v>
      </c>
      <c r="R75" s="54">
        <v>40</v>
      </c>
      <c r="S75" s="54"/>
      <c r="T75" s="54">
        <v>140</v>
      </c>
      <c r="U75" s="54">
        <v>-100</v>
      </c>
    </row>
    <row r="76" spans="1:21" x14ac:dyDescent="0.3">
      <c r="A76" s="95" t="s">
        <v>152</v>
      </c>
      <c r="B76" s="66"/>
      <c r="C76" s="58"/>
      <c r="D76" s="102">
        <v>20249.400000000001</v>
      </c>
      <c r="E76" s="101">
        <v>10</v>
      </c>
      <c r="F76" s="56">
        <v>4315.47</v>
      </c>
      <c r="G76" s="102">
        <v>43154.7</v>
      </c>
      <c r="H76" s="101">
        <v>42</v>
      </c>
      <c r="I76" s="56">
        <v>4596</v>
      </c>
      <c r="J76" s="102">
        <v>193032</v>
      </c>
      <c r="K76" s="101">
        <v>-32</v>
      </c>
      <c r="L76" s="56">
        <v>632.79</v>
      </c>
      <c r="M76" s="55">
        <v>20249.400000000001</v>
      </c>
      <c r="N76" s="44" t="str">
        <f t="shared" si="9"/>
        <v>Luna Experience 1lt-nos</v>
      </c>
      <c r="O76" s="30" t="s">
        <v>272</v>
      </c>
      <c r="Q76" s="45" t="s">
        <v>298</v>
      </c>
      <c r="R76" s="54"/>
      <c r="S76" s="54"/>
      <c r="T76" s="54">
        <v>20</v>
      </c>
      <c r="U76" s="54">
        <v>-20</v>
      </c>
    </row>
    <row r="77" spans="1:21" x14ac:dyDescent="0.3">
      <c r="A77" s="95" t="s">
        <v>153</v>
      </c>
      <c r="B77" s="101">
        <v>30</v>
      </c>
      <c r="C77" s="56">
        <v>5706.17</v>
      </c>
      <c r="D77" s="102">
        <v>171185.24</v>
      </c>
      <c r="E77" s="66"/>
      <c r="F77" s="58"/>
      <c r="G77" s="100"/>
      <c r="H77" s="101">
        <v>635</v>
      </c>
      <c r="I77" s="56">
        <v>1186.6300000000001</v>
      </c>
      <c r="J77" s="102">
        <v>753508</v>
      </c>
      <c r="K77" s="101">
        <v>-605</v>
      </c>
      <c r="L77" s="56">
        <v>216.12</v>
      </c>
      <c r="M77" s="55">
        <v>130752.92</v>
      </c>
      <c r="N77" s="44" t="str">
        <f t="shared" si="9"/>
        <v>Luna Experience 250ml-nos</v>
      </c>
      <c r="O77" s="30" t="s">
        <v>273</v>
      </c>
      <c r="Q77" s="45" t="s">
        <v>357</v>
      </c>
      <c r="R77" s="54"/>
      <c r="S77" s="54"/>
      <c r="T77" s="54"/>
      <c r="U77" s="54"/>
    </row>
    <row r="78" spans="1:21" x14ac:dyDescent="0.3">
      <c r="A78" s="95" t="s">
        <v>154</v>
      </c>
      <c r="B78" s="65"/>
      <c r="C78" s="60"/>
      <c r="D78" s="96"/>
      <c r="E78" s="65"/>
      <c r="F78" s="60"/>
      <c r="G78" s="96"/>
      <c r="H78" s="65"/>
      <c r="I78" s="60"/>
      <c r="J78" s="96"/>
      <c r="K78" s="65"/>
      <c r="L78" s="60"/>
      <c r="M78" s="59"/>
      <c r="N78" s="44" t="str">
        <f t="shared" ref="N78:N83" si="11">A78&amp;"-PC"</f>
        <v>Melody Due 500gr-PC</v>
      </c>
      <c r="O78" s="30" t="s">
        <v>331</v>
      </c>
      <c r="Q78" s="45" t="s">
        <v>303</v>
      </c>
      <c r="R78" s="54"/>
      <c r="S78" s="54"/>
      <c r="T78" s="54">
        <v>30</v>
      </c>
      <c r="U78" s="54">
        <v>-30</v>
      </c>
    </row>
    <row r="79" spans="1:21" x14ac:dyDescent="0.3">
      <c r="A79" s="95" t="s">
        <v>156</v>
      </c>
      <c r="B79" s="66"/>
      <c r="C79" s="58"/>
      <c r="D79" s="100"/>
      <c r="E79" s="101">
        <v>10</v>
      </c>
      <c r="F79" s="56">
        <v>664.79</v>
      </c>
      <c r="G79" s="102">
        <v>6647.85</v>
      </c>
      <c r="H79" s="101">
        <v>15</v>
      </c>
      <c r="I79" s="56">
        <v>711</v>
      </c>
      <c r="J79" s="102">
        <v>10665</v>
      </c>
      <c r="K79" s="101">
        <v>-5</v>
      </c>
      <c r="L79" s="58"/>
      <c r="M79" s="57"/>
      <c r="N79" s="44" t="str">
        <f t="shared" si="11"/>
        <v>Melody Duo 400gr-PC</v>
      </c>
      <c r="O79" s="30" t="s">
        <v>275</v>
      </c>
      <c r="Q79" s="45" t="s">
        <v>276</v>
      </c>
      <c r="R79" s="54"/>
      <c r="S79" s="54">
        <v>10</v>
      </c>
      <c r="T79" s="54">
        <v>30</v>
      </c>
      <c r="U79" s="54">
        <v>-20</v>
      </c>
    </row>
    <row r="80" spans="1:21" x14ac:dyDescent="0.3">
      <c r="A80" s="95" t="s">
        <v>157</v>
      </c>
      <c r="B80" s="66"/>
      <c r="C80" s="58"/>
      <c r="D80" s="100"/>
      <c r="E80" s="101">
        <v>10</v>
      </c>
      <c r="F80" s="56">
        <v>1280.02</v>
      </c>
      <c r="G80" s="102">
        <v>12800.15</v>
      </c>
      <c r="H80" s="101">
        <v>30</v>
      </c>
      <c r="I80" s="56">
        <v>912.67</v>
      </c>
      <c r="J80" s="102">
        <v>27380</v>
      </c>
      <c r="K80" s="101">
        <v>-20</v>
      </c>
      <c r="L80" s="58"/>
      <c r="M80" s="57"/>
      <c r="N80" s="44" t="str">
        <f t="shared" si="11"/>
        <v>Melody Duo 800gr-PC</v>
      </c>
      <c r="O80" s="30" t="s">
        <v>276</v>
      </c>
      <c r="Q80" s="45" t="s">
        <v>57</v>
      </c>
      <c r="R80" s="54">
        <v>115</v>
      </c>
      <c r="S80" s="54"/>
      <c r="T80" s="54">
        <v>264</v>
      </c>
      <c r="U80" s="54">
        <v>-149</v>
      </c>
    </row>
    <row r="81" spans="1:21" x14ac:dyDescent="0.3">
      <c r="A81" s="95" t="s">
        <v>158</v>
      </c>
      <c r="B81" s="65"/>
      <c r="C81" s="60"/>
      <c r="D81" s="96"/>
      <c r="E81" s="65"/>
      <c r="F81" s="60"/>
      <c r="G81" s="96"/>
      <c r="H81" s="65"/>
      <c r="I81" s="60"/>
      <c r="J81" s="96"/>
      <c r="K81" s="65"/>
      <c r="L81" s="60"/>
      <c r="M81" s="59"/>
      <c r="N81" s="44" t="str">
        <f t="shared" si="11"/>
        <v>Moncern 100ml-PC</v>
      </c>
      <c r="O81" s="30" t="s">
        <v>332</v>
      </c>
      <c r="Q81" s="45" t="s">
        <v>60</v>
      </c>
      <c r="R81" s="54"/>
      <c r="S81" s="54"/>
      <c r="T81" s="54"/>
      <c r="U81" s="54"/>
    </row>
    <row r="82" spans="1:21" x14ac:dyDescent="0.3">
      <c r="A82" s="67" t="s">
        <v>159</v>
      </c>
      <c r="B82" s="66"/>
      <c r="C82" s="58"/>
      <c r="D82" s="100"/>
      <c r="E82" s="66"/>
      <c r="F82" s="58"/>
      <c r="G82" s="100"/>
      <c r="H82" s="66"/>
      <c r="I82" s="58"/>
      <c r="J82" s="100"/>
      <c r="K82" s="66"/>
      <c r="L82" s="58"/>
      <c r="M82" s="57"/>
      <c r="N82" s="44" t="str">
        <f t="shared" si="11"/>
        <v>Moncern 1lt-PC</v>
      </c>
      <c r="O82" s="30" t="s">
        <v>333</v>
      </c>
      <c r="Q82" s="45" t="s">
        <v>59</v>
      </c>
      <c r="R82" s="54">
        <v>20</v>
      </c>
      <c r="S82" s="54"/>
      <c r="T82" s="54">
        <v>185</v>
      </c>
      <c r="U82" s="54">
        <v>-165</v>
      </c>
    </row>
    <row r="83" spans="1:21" x14ac:dyDescent="0.3">
      <c r="A83" s="95" t="s">
        <v>160</v>
      </c>
      <c r="B83" s="66"/>
      <c r="C83" s="58"/>
      <c r="D83" s="100"/>
      <c r="E83" s="66"/>
      <c r="F83" s="58"/>
      <c r="G83" s="100"/>
      <c r="H83" s="66"/>
      <c r="I83" s="58"/>
      <c r="J83" s="100"/>
      <c r="K83" s="66"/>
      <c r="L83" s="58"/>
      <c r="M83" s="57"/>
      <c r="N83" s="44" t="str">
        <f t="shared" si="11"/>
        <v>Moncern 250ml-PC</v>
      </c>
      <c r="O83" s="30" t="s">
        <v>334</v>
      </c>
      <c r="Q83" s="45" t="s">
        <v>235</v>
      </c>
      <c r="R83" s="54">
        <v>10</v>
      </c>
      <c r="S83" s="54">
        <v>28</v>
      </c>
      <c r="T83" s="54">
        <v>418</v>
      </c>
      <c r="U83" s="54">
        <v>-380</v>
      </c>
    </row>
    <row r="84" spans="1:21" x14ac:dyDescent="0.3">
      <c r="A84" s="95" t="s">
        <v>161</v>
      </c>
      <c r="B84" s="66"/>
      <c r="C84" s="58"/>
      <c r="D84" s="100"/>
      <c r="E84" s="66"/>
      <c r="F84" s="58"/>
      <c r="G84" s="100"/>
      <c r="H84" s="66"/>
      <c r="I84" s="58"/>
      <c r="J84" s="100"/>
      <c r="K84" s="66"/>
      <c r="L84" s="58"/>
      <c r="M84" s="57"/>
      <c r="N84" s="44" t="str">
        <f t="shared" si="9"/>
        <v>Moncern 500ml-nos</v>
      </c>
      <c r="O84" s="30" t="s">
        <v>335</v>
      </c>
      <c r="Q84" s="45" t="s">
        <v>236</v>
      </c>
      <c r="R84" s="54">
        <v>20</v>
      </c>
      <c r="S84" s="54">
        <v>100</v>
      </c>
      <c r="T84" s="54">
        <v>380</v>
      </c>
      <c r="U84" s="54">
        <v>-260</v>
      </c>
    </row>
    <row r="85" spans="1:21" x14ac:dyDescent="0.3">
      <c r="A85" s="95" t="s">
        <v>162</v>
      </c>
      <c r="B85" s="97">
        <v>10</v>
      </c>
      <c r="C85" s="64">
        <v>2107.98</v>
      </c>
      <c r="D85" s="98">
        <v>21079.8</v>
      </c>
      <c r="E85" s="65"/>
      <c r="F85" s="60"/>
      <c r="G85" s="96"/>
      <c r="H85" s="65"/>
      <c r="I85" s="60"/>
      <c r="J85" s="96"/>
      <c r="K85" s="97">
        <v>10</v>
      </c>
      <c r="L85" s="64">
        <v>2107.98</v>
      </c>
      <c r="M85" s="63">
        <v>21079.8</v>
      </c>
      <c r="N85" s="44" t="str">
        <f t="shared" si="9"/>
        <v>Movento Energy 1lt-nos</v>
      </c>
      <c r="O85" s="30" t="s">
        <v>336</v>
      </c>
      <c r="Q85" s="45" t="s">
        <v>237</v>
      </c>
      <c r="R85" s="54"/>
      <c r="S85" s="54"/>
      <c r="T85" s="54">
        <v>80</v>
      </c>
      <c r="U85" s="54">
        <v>-80</v>
      </c>
    </row>
    <row r="86" spans="1:21" x14ac:dyDescent="0.3">
      <c r="A86" s="95" t="s">
        <v>163</v>
      </c>
      <c r="B86" s="66"/>
      <c r="C86" s="58"/>
      <c r="D86" s="102">
        <v>36329.15</v>
      </c>
      <c r="E86" s="101">
        <v>80</v>
      </c>
      <c r="F86" s="56">
        <v>606.66999999999996</v>
      </c>
      <c r="G86" s="102">
        <v>48533.599999999999</v>
      </c>
      <c r="H86" s="101">
        <v>100</v>
      </c>
      <c r="I86" s="56">
        <v>646</v>
      </c>
      <c r="J86" s="102">
        <v>64600</v>
      </c>
      <c r="K86" s="101">
        <v>-20</v>
      </c>
      <c r="L86" s="56">
        <v>4243.1400000000003</v>
      </c>
      <c r="M86" s="55">
        <v>84862.75</v>
      </c>
      <c r="N86" s="44" t="str">
        <f t="shared" si="9"/>
        <v>Movento Energy 250ml-nos</v>
      </c>
      <c r="O86" s="30" t="s">
        <v>277</v>
      </c>
      <c r="Q86" s="45" t="s">
        <v>311</v>
      </c>
      <c r="R86" s="54"/>
      <c r="S86" s="54"/>
      <c r="T86" s="54"/>
      <c r="U86" s="54"/>
    </row>
    <row r="87" spans="1:21" x14ac:dyDescent="0.3">
      <c r="A87" s="95" t="s">
        <v>164</v>
      </c>
      <c r="B87" s="65"/>
      <c r="C87" s="60"/>
      <c r="D87" s="96"/>
      <c r="E87" s="65"/>
      <c r="F87" s="60"/>
      <c r="G87" s="96"/>
      <c r="H87" s="65"/>
      <c r="I87" s="60"/>
      <c r="J87" s="96"/>
      <c r="K87" s="65"/>
      <c r="L87" s="60"/>
      <c r="M87" s="59"/>
      <c r="N87" s="44" t="str">
        <f t="shared" ref="N87:N88" si="12">A87&amp;"-PC"</f>
        <v>Movento O.D 250ml-PC</v>
      </c>
      <c r="O87" s="30" t="s">
        <v>337</v>
      </c>
      <c r="Q87" s="45" t="s">
        <v>314</v>
      </c>
      <c r="R87" s="54"/>
      <c r="S87" s="54"/>
      <c r="T87" s="54"/>
      <c r="U87" s="54"/>
    </row>
    <row r="88" spans="1:21" x14ac:dyDescent="0.3">
      <c r="A88" s="95" t="s">
        <v>165</v>
      </c>
      <c r="B88" s="97">
        <v>30</v>
      </c>
      <c r="C88" s="64">
        <v>635.29</v>
      </c>
      <c r="D88" s="98">
        <v>19058.7</v>
      </c>
      <c r="E88" s="97">
        <v>250</v>
      </c>
      <c r="F88" s="64">
        <v>635.29</v>
      </c>
      <c r="G88" s="98">
        <v>158822.5</v>
      </c>
      <c r="H88" s="97">
        <v>986</v>
      </c>
      <c r="I88" s="64">
        <v>679.75</v>
      </c>
      <c r="J88" s="98">
        <v>670230</v>
      </c>
      <c r="K88" s="97">
        <v>-706</v>
      </c>
      <c r="L88" s="64">
        <v>44.99</v>
      </c>
      <c r="M88" s="63">
        <v>-31764.5</v>
      </c>
      <c r="N88" s="44" t="str">
        <f t="shared" si="12"/>
        <v>Nativo 100gr-PC</v>
      </c>
      <c r="O88" s="30" t="s">
        <v>281</v>
      </c>
      <c r="Q88" s="45" t="s">
        <v>316</v>
      </c>
      <c r="R88" s="54"/>
      <c r="S88" s="54"/>
      <c r="T88" s="54"/>
      <c r="U88" s="54"/>
    </row>
    <row r="89" spans="1:21" x14ac:dyDescent="0.3">
      <c r="A89" s="67" t="s">
        <v>166</v>
      </c>
      <c r="B89" s="66"/>
      <c r="C89" s="58"/>
      <c r="D89" s="100"/>
      <c r="E89" s="101">
        <v>40</v>
      </c>
      <c r="F89" s="56">
        <v>5673.17</v>
      </c>
      <c r="G89" s="102">
        <v>226926.8</v>
      </c>
      <c r="H89" s="101">
        <v>196</v>
      </c>
      <c r="I89" s="56">
        <v>6068.51</v>
      </c>
      <c r="J89" s="102">
        <v>1189428.8999999999</v>
      </c>
      <c r="K89" s="101">
        <v>-156</v>
      </c>
      <c r="L89" s="56">
        <v>2218.35</v>
      </c>
      <c r="M89" s="55">
        <v>-346063.37</v>
      </c>
      <c r="N89" s="44" t="str">
        <f t="shared" si="9"/>
        <v>Nativo 1kg-nos</v>
      </c>
      <c r="O89" s="30" t="s">
        <v>278</v>
      </c>
      <c r="Q89" s="45" t="s">
        <v>317</v>
      </c>
      <c r="R89" s="54"/>
      <c r="S89" s="54"/>
      <c r="T89" s="54"/>
      <c r="U89" s="54"/>
    </row>
    <row r="90" spans="1:21" x14ac:dyDescent="0.3">
      <c r="A90" s="95" t="s">
        <v>167</v>
      </c>
      <c r="B90" s="101">
        <v>83</v>
      </c>
      <c r="C90" s="56">
        <v>1620.27</v>
      </c>
      <c r="D90" s="102">
        <v>134482.79</v>
      </c>
      <c r="E90" s="101">
        <v>400</v>
      </c>
      <c r="F90" s="56">
        <v>1487.73</v>
      </c>
      <c r="G90" s="102">
        <v>595092</v>
      </c>
      <c r="H90" s="101">
        <v>867</v>
      </c>
      <c r="I90" s="56">
        <v>1584.23</v>
      </c>
      <c r="J90" s="102">
        <v>1373524</v>
      </c>
      <c r="K90" s="101">
        <v>-384</v>
      </c>
      <c r="L90" s="56">
        <v>86.76</v>
      </c>
      <c r="M90" s="55">
        <v>33317.15</v>
      </c>
      <c r="N90" s="44" t="str">
        <f>A90&amp;"-PC"</f>
        <v>Nativo 250gr-PC</v>
      </c>
      <c r="O90" s="30" t="s">
        <v>280</v>
      </c>
      <c r="Q90" s="45" t="s">
        <v>247</v>
      </c>
      <c r="R90" s="54">
        <v>50</v>
      </c>
      <c r="S90" s="54"/>
      <c r="T90" s="54">
        <v>195</v>
      </c>
      <c r="U90" s="54">
        <v>-145</v>
      </c>
    </row>
    <row r="91" spans="1:21" x14ac:dyDescent="0.3">
      <c r="A91" s="95" t="s">
        <v>168</v>
      </c>
      <c r="B91" s="101">
        <v>20</v>
      </c>
      <c r="C91" s="56">
        <v>2806.7</v>
      </c>
      <c r="D91" s="102">
        <v>56133.94</v>
      </c>
      <c r="E91" s="101">
        <v>360</v>
      </c>
      <c r="F91" s="56">
        <v>2888.6</v>
      </c>
      <c r="G91" s="102">
        <v>1039896</v>
      </c>
      <c r="H91" s="101">
        <v>375</v>
      </c>
      <c r="I91" s="56">
        <v>3063.7</v>
      </c>
      <c r="J91" s="102">
        <v>1148886</v>
      </c>
      <c r="K91" s="101">
        <v>5</v>
      </c>
      <c r="L91" s="56">
        <v>17003.990000000002</v>
      </c>
      <c r="M91" s="55">
        <v>85019.94</v>
      </c>
      <c r="N91" s="44" t="str">
        <f t="shared" si="9"/>
        <v>Nativo 500gr-nos</v>
      </c>
      <c r="O91" s="30" t="s">
        <v>279</v>
      </c>
      <c r="Q91" s="45" t="s">
        <v>251</v>
      </c>
      <c r="R91" s="54">
        <v>6</v>
      </c>
      <c r="S91" s="54"/>
      <c r="T91" s="54">
        <v>51</v>
      </c>
      <c r="U91" s="54">
        <v>-45</v>
      </c>
    </row>
    <row r="92" spans="1:21" x14ac:dyDescent="0.3">
      <c r="A92" s="95" t="s">
        <v>169</v>
      </c>
      <c r="B92" s="65"/>
      <c r="C92" s="60"/>
      <c r="D92" s="96"/>
      <c r="E92" s="65"/>
      <c r="F92" s="60"/>
      <c r="G92" s="96"/>
      <c r="H92" s="97">
        <v>75</v>
      </c>
      <c r="I92" s="64">
        <v>427</v>
      </c>
      <c r="J92" s="98">
        <v>32025</v>
      </c>
      <c r="K92" s="97">
        <v>-75</v>
      </c>
      <c r="L92" s="60"/>
      <c r="M92" s="59"/>
      <c r="N92" s="44" t="str">
        <f t="shared" si="9"/>
        <v>Oberon 100ml-nos</v>
      </c>
      <c r="O92" s="30" t="s">
        <v>284</v>
      </c>
      <c r="Q92" s="45" t="s">
        <v>252</v>
      </c>
      <c r="R92" s="54">
        <v>20</v>
      </c>
      <c r="S92" s="54"/>
      <c r="T92" s="54">
        <v>80</v>
      </c>
      <c r="U92" s="54">
        <v>-60</v>
      </c>
    </row>
    <row r="93" spans="1:21" x14ac:dyDescent="0.3">
      <c r="A93" s="95" t="s">
        <v>170</v>
      </c>
      <c r="B93" s="101">
        <v>30</v>
      </c>
      <c r="C93" s="56">
        <v>788.46</v>
      </c>
      <c r="D93" s="102">
        <v>23653.8</v>
      </c>
      <c r="E93" s="66"/>
      <c r="F93" s="58"/>
      <c r="G93" s="100"/>
      <c r="H93" s="101">
        <v>670</v>
      </c>
      <c r="I93" s="56">
        <v>839.56</v>
      </c>
      <c r="J93" s="102">
        <v>562506</v>
      </c>
      <c r="K93" s="101">
        <v>-640</v>
      </c>
      <c r="L93" s="58"/>
      <c r="M93" s="57"/>
      <c r="N93" s="44" t="str">
        <f t="shared" si="9"/>
        <v>Oberon 200ml-nos</v>
      </c>
      <c r="O93" s="30" t="s">
        <v>283</v>
      </c>
      <c r="Q93" s="45" t="s">
        <v>253</v>
      </c>
      <c r="R93" s="54">
        <v>40</v>
      </c>
      <c r="S93" s="54"/>
      <c r="T93" s="54">
        <v>60</v>
      </c>
      <c r="U93" s="54">
        <v>-20</v>
      </c>
    </row>
    <row r="94" spans="1:21" x14ac:dyDescent="0.3">
      <c r="A94" s="95" t="s">
        <v>171</v>
      </c>
      <c r="B94" s="101">
        <v>5</v>
      </c>
      <c r="C94" s="56">
        <v>1827.84</v>
      </c>
      <c r="D94" s="102">
        <v>9139.2000000000007</v>
      </c>
      <c r="E94" s="66"/>
      <c r="F94" s="58"/>
      <c r="G94" s="100"/>
      <c r="H94" s="101">
        <v>200</v>
      </c>
      <c r="I94" s="56">
        <v>1948</v>
      </c>
      <c r="J94" s="102">
        <v>389600</v>
      </c>
      <c r="K94" s="101">
        <v>-195</v>
      </c>
      <c r="L94" s="58"/>
      <c r="M94" s="57"/>
      <c r="N94" s="44" t="str">
        <f t="shared" si="9"/>
        <v>Oberon 500ml-nos</v>
      </c>
      <c r="O94" s="30" t="s">
        <v>282</v>
      </c>
      <c r="Q94" s="45" t="s">
        <v>321</v>
      </c>
      <c r="R94" s="54"/>
      <c r="S94" s="54"/>
      <c r="T94" s="54"/>
      <c r="U94" s="54"/>
    </row>
    <row r="95" spans="1:21" x14ac:dyDescent="0.3">
      <c r="A95" s="95" t="s">
        <v>172</v>
      </c>
      <c r="B95" s="97">
        <v>100</v>
      </c>
      <c r="C95" s="64">
        <v>164.45</v>
      </c>
      <c r="D95" s="98">
        <v>16445</v>
      </c>
      <c r="E95" s="97">
        <v>200</v>
      </c>
      <c r="F95" s="64">
        <v>66.849999999999994</v>
      </c>
      <c r="G95" s="98">
        <v>13369</v>
      </c>
      <c r="H95" s="97">
        <v>715</v>
      </c>
      <c r="I95" s="64">
        <v>69.489999999999995</v>
      </c>
      <c r="J95" s="98">
        <v>49682.25</v>
      </c>
      <c r="K95" s="97">
        <v>-415</v>
      </c>
      <c r="L95" s="64">
        <v>2.85</v>
      </c>
      <c r="M95" s="63">
        <v>1184.5</v>
      </c>
      <c r="N95" s="44" t="str">
        <f t="shared" si="9"/>
        <v>Planofix 100ml-nos</v>
      </c>
      <c r="O95" s="30" t="s">
        <v>286</v>
      </c>
      <c r="Q95" s="45" t="s">
        <v>323</v>
      </c>
      <c r="R95" s="54"/>
      <c r="S95" s="54"/>
      <c r="T95" s="54"/>
      <c r="U95" s="54"/>
    </row>
    <row r="96" spans="1:21" x14ac:dyDescent="0.3">
      <c r="A96" s="67" t="s">
        <v>173</v>
      </c>
      <c r="B96" s="66"/>
      <c r="C96" s="58"/>
      <c r="D96" s="100"/>
      <c r="E96" s="66"/>
      <c r="F96" s="58"/>
      <c r="G96" s="100"/>
      <c r="H96" s="66"/>
      <c r="I96" s="58"/>
      <c r="J96" s="100"/>
      <c r="K96" s="66"/>
      <c r="L96" s="58"/>
      <c r="M96" s="57"/>
      <c r="N96" s="44" t="str">
        <f>A96&amp;"-PC"</f>
        <v>Planofix 1lt-PC</v>
      </c>
      <c r="O96" s="30" t="s">
        <v>338</v>
      </c>
      <c r="Q96" s="45" t="s">
        <v>322</v>
      </c>
      <c r="R96" s="54"/>
      <c r="S96" s="54"/>
      <c r="T96" s="54"/>
      <c r="U96" s="54"/>
    </row>
    <row r="97" spans="1:21" x14ac:dyDescent="0.3">
      <c r="A97" s="95" t="s">
        <v>174</v>
      </c>
      <c r="B97" s="101">
        <v>80</v>
      </c>
      <c r="C97" s="56">
        <v>159</v>
      </c>
      <c r="D97" s="102">
        <v>12720</v>
      </c>
      <c r="E97" s="66"/>
      <c r="F97" s="58"/>
      <c r="G97" s="100"/>
      <c r="H97" s="101">
        <v>170</v>
      </c>
      <c r="I97" s="56">
        <v>165.4</v>
      </c>
      <c r="J97" s="102">
        <v>28118.400000000001</v>
      </c>
      <c r="K97" s="101">
        <v>-90</v>
      </c>
      <c r="L97" s="56">
        <v>106</v>
      </c>
      <c r="M97" s="55">
        <v>9540</v>
      </c>
      <c r="N97" s="44" t="str">
        <f t="shared" si="9"/>
        <v>Planofix 250ml-nos</v>
      </c>
      <c r="O97" s="30" t="s">
        <v>285</v>
      </c>
      <c r="Q97" s="45" t="s">
        <v>259</v>
      </c>
      <c r="R97" s="54">
        <v>90</v>
      </c>
      <c r="S97" s="54">
        <v>80</v>
      </c>
      <c r="T97" s="54">
        <v>765</v>
      </c>
      <c r="U97" s="54">
        <v>-595</v>
      </c>
    </row>
    <row r="98" spans="1:21" x14ac:dyDescent="0.3">
      <c r="A98" s="95" t="s">
        <v>175</v>
      </c>
      <c r="B98" s="66"/>
      <c r="C98" s="58"/>
      <c r="D98" s="100"/>
      <c r="E98" s="66"/>
      <c r="F98" s="58"/>
      <c r="G98" s="100"/>
      <c r="H98" s="66"/>
      <c r="I98" s="58"/>
      <c r="J98" s="100"/>
      <c r="K98" s="66"/>
      <c r="L98" s="58"/>
      <c r="M98" s="57"/>
      <c r="N98" s="44" t="str">
        <f t="shared" si="9"/>
        <v>Planofix 500ml-nos</v>
      </c>
      <c r="O98" s="30" t="s">
        <v>285</v>
      </c>
      <c r="Q98" s="45" t="s">
        <v>260</v>
      </c>
      <c r="R98" s="54">
        <v>25</v>
      </c>
      <c r="S98" s="54"/>
      <c r="T98" s="54">
        <v>270</v>
      </c>
      <c r="U98" s="54">
        <v>-245</v>
      </c>
    </row>
    <row r="99" spans="1:21" x14ac:dyDescent="0.3">
      <c r="A99" s="67" t="s">
        <v>177</v>
      </c>
      <c r="B99" s="65"/>
      <c r="C99" s="60"/>
      <c r="D99" s="96"/>
      <c r="E99" s="97">
        <v>10</v>
      </c>
      <c r="F99" s="64">
        <v>2138.0700000000002</v>
      </c>
      <c r="G99" s="98">
        <v>21380.7</v>
      </c>
      <c r="H99" s="97">
        <v>10</v>
      </c>
      <c r="I99" s="64">
        <v>2299</v>
      </c>
      <c r="J99" s="98">
        <v>22990</v>
      </c>
      <c r="K99" s="65"/>
      <c r="L99" s="60"/>
      <c r="M99" s="59"/>
      <c r="N99" s="44" t="str">
        <f t="shared" ref="N99:N101" si="13">A99&amp;"-PC"</f>
        <v>Profiler 1kg-PC</v>
      </c>
      <c r="O99" s="30" t="s">
        <v>287</v>
      </c>
      <c r="Q99" s="45" t="s">
        <v>325</v>
      </c>
      <c r="R99" s="54">
        <v>13</v>
      </c>
      <c r="S99" s="54"/>
      <c r="T99" s="54"/>
      <c r="U99" s="54">
        <v>13</v>
      </c>
    </row>
    <row r="100" spans="1:21" x14ac:dyDescent="0.3">
      <c r="A100" s="95" t="s">
        <v>178</v>
      </c>
      <c r="B100" s="66"/>
      <c r="C100" s="58"/>
      <c r="D100" s="100"/>
      <c r="E100" s="101">
        <v>20</v>
      </c>
      <c r="F100" s="56">
        <v>571.95000000000005</v>
      </c>
      <c r="G100" s="102">
        <v>11439</v>
      </c>
      <c r="H100" s="101">
        <v>60</v>
      </c>
      <c r="I100" s="56">
        <v>615</v>
      </c>
      <c r="J100" s="102">
        <v>36900</v>
      </c>
      <c r="K100" s="101">
        <v>-40</v>
      </c>
      <c r="L100" s="58"/>
      <c r="M100" s="57"/>
      <c r="N100" s="44" t="str">
        <f t="shared" si="13"/>
        <v>Profiler 250gr-PC</v>
      </c>
      <c r="O100" s="30" t="s">
        <v>288</v>
      </c>
      <c r="Q100" s="45" t="s">
        <v>326</v>
      </c>
      <c r="R100" s="54">
        <v>18</v>
      </c>
      <c r="S100" s="54"/>
      <c r="T100" s="54"/>
      <c r="U100" s="54">
        <v>18</v>
      </c>
    </row>
    <row r="101" spans="1:21" x14ac:dyDescent="0.3">
      <c r="A101" s="67" t="s">
        <v>182</v>
      </c>
      <c r="B101" s="65"/>
      <c r="C101" s="60"/>
      <c r="D101" s="96"/>
      <c r="E101" s="65"/>
      <c r="F101" s="60"/>
      <c r="G101" s="96"/>
      <c r="H101" s="65"/>
      <c r="I101" s="60"/>
      <c r="J101" s="96"/>
      <c r="K101" s="65"/>
      <c r="L101" s="60"/>
      <c r="M101" s="59"/>
      <c r="N101" s="44" t="str">
        <f t="shared" si="13"/>
        <v>Raft 1lt-PC</v>
      </c>
      <c r="O101" s="30" t="s">
        <v>339</v>
      </c>
      <c r="Q101" s="45" t="s">
        <v>265</v>
      </c>
      <c r="R101" s="54"/>
      <c r="S101" s="54"/>
      <c r="T101" s="54">
        <v>140</v>
      </c>
      <c r="U101" s="54">
        <v>-140</v>
      </c>
    </row>
    <row r="102" spans="1:21" x14ac:dyDescent="0.3">
      <c r="A102" s="67" t="s">
        <v>183</v>
      </c>
      <c r="B102" s="66"/>
      <c r="C102" s="58"/>
      <c r="D102" s="100"/>
      <c r="E102" s="66"/>
      <c r="F102" s="58"/>
      <c r="G102" s="100"/>
      <c r="H102" s="66"/>
      <c r="I102" s="58"/>
      <c r="J102" s="100"/>
      <c r="K102" s="66"/>
      <c r="L102" s="58"/>
      <c r="M102" s="57"/>
      <c r="N102" s="44" t="str">
        <f t="shared" si="9"/>
        <v>Raft 250ml-nos</v>
      </c>
      <c r="O102" s="30" t="s">
        <v>340</v>
      </c>
      <c r="Q102" s="45" t="s">
        <v>330</v>
      </c>
      <c r="R102" s="54"/>
      <c r="S102" s="54"/>
      <c r="T102" s="54"/>
      <c r="U102" s="54"/>
    </row>
    <row r="103" spans="1:21" x14ac:dyDescent="0.3">
      <c r="A103" s="67" t="s">
        <v>184</v>
      </c>
      <c r="B103" s="66"/>
      <c r="C103" s="58"/>
      <c r="D103" s="100"/>
      <c r="E103" s="66"/>
      <c r="F103" s="58"/>
      <c r="G103" s="100"/>
      <c r="H103" s="66"/>
      <c r="I103" s="58"/>
      <c r="J103" s="100"/>
      <c r="K103" s="66"/>
      <c r="L103" s="58"/>
      <c r="M103" s="57"/>
      <c r="N103" s="44" t="str">
        <f t="shared" ref="N103:N105" si="14">A103&amp;"-PC"</f>
        <v>Raft 500ml-PC</v>
      </c>
      <c r="O103" s="30" t="s">
        <v>341</v>
      </c>
      <c r="Q103" s="45" t="s">
        <v>329</v>
      </c>
      <c r="R103" s="54"/>
      <c r="S103" s="54"/>
      <c r="T103" s="54"/>
      <c r="U103" s="54"/>
    </row>
    <row r="104" spans="1:21" x14ac:dyDescent="0.3">
      <c r="A104" s="67" t="s">
        <v>185</v>
      </c>
      <c r="B104" s="65"/>
      <c r="C104" s="60"/>
      <c r="D104" s="96"/>
      <c r="E104" s="65"/>
      <c r="F104" s="60"/>
      <c r="G104" s="96"/>
      <c r="H104" s="65"/>
      <c r="I104" s="60"/>
      <c r="J104" s="96"/>
      <c r="K104" s="65"/>
      <c r="L104" s="60"/>
      <c r="M104" s="59"/>
      <c r="N104" s="44" t="str">
        <f t="shared" si="14"/>
        <v>Raxil 100gr-PC</v>
      </c>
      <c r="O104" s="30" t="s">
        <v>342</v>
      </c>
      <c r="Q104" s="45" t="s">
        <v>328</v>
      </c>
      <c r="R104" s="54"/>
      <c r="S104" s="54"/>
      <c r="T104" s="54"/>
      <c r="U104" s="54"/>
    </row>
    <row r="105" spans="1:21" x14ac:dyDescent="0.3">
      <c r="A105" s="67" t="s">
        <v>186</v>
      </c>
      <c r="B105" s="66"/>
      <c r="C105" s="58"/>
      <c r="D105" s="100"/>
      <c r="E105" s="66"/>
      <c r="F105" s="58"/>
      <c r="G105" s="100"/>
      <c r="H105" s="66"/>
      <c r="I105" s="58"/>
      <c r="J105" s="100"/>
      <c r="K105" s="66"/>
      <c r="L105" s="58"/>
      <c r="M105" s="57"/>
      <c r="N105" s="44" t="str">
        <f t="shared" si="14"/>
        <v>Raxil 40gr-PC</v>
      </c>
      <c r="O105" s="30" t="s">
        <v>343</v>
      </c>
      <c r="Q105" s="45" t="s">
        <v>272</v>
      </c>
      <c r="R105" s="54"/>
      <c r="S105" s="54">
        <v>10</v>
      </c>
      <c r="T105" s="54">
        <v>42</v>
      </c>
      <c r="U105" s="54">
        <v>-32</v>
      </c>
    </row>
    <row r="106" spans="1:21" x14ac:dyDescent="0.3">
      <c r="A106" s="95" t="s">
        <v>187</v>
      </c>
      <c r="B106" s="65"/>
      <c r="C106" s="60"/>
      <c r="D106" s="96"/>
      <c r="E106" s="65"/>
      <c r="F106" s="60"/>
      <c r="G106" s="96"/>
      <c r="H106" s="65"/>
      <c r="I106" s="60"/>
      <c r="J106" s="96"/>
      <c r="K106" s="65"/>
      <c r="L106" s="60"/>
      <c r="M106" s="59"/>
      <c r="N106" s="44" t="str">
        <f t="shared" si="9"/>
        <v>Raxil Easy 100ml-nos</v>
      </c>
      <c r="O106" s="30" t="s">
        <v>344</v>
      </c>
      <c r="Q106" s="45" t="s">
        <v>274</v>
      </c>
      <c r="R106" s="54"/>
      <c r="S106" s="54"/>
      <c r="T106" s="54">
        <v>80</v>
      </c>
      <c r="U106" s="54">
        <v>-80</v>
      </c>
    </row>
    <row r="107" spans="1:21" x14ac:dyDescent="0.3">
      <c r="A107" s="95" t="s">
        <v>188</v>
      </c>
      <c r="B107" s="66"/>
      <c r="C107" s="58"/>
      <c r="D107" s="100"/>
      <c r="E107" s="66"/>
      <c r="F107" s="58"/>
      <c r="G107" s="100"/>
      <c r="H107" s="66"/>
      <c r="I107" s="58"/>
      <c r="J107" s="100"/>
      <c r="K107" s="66"/>
      <c r="L107" s="58"/>
      <c r="M107" s="57"/>
      <c r="N107" s="44" t="str">
        <f t="shared" si="9"/>
        <v>Raxil Easy 250ml-nos</v>
      </c>
      <c r="O107" s="30" t="s">
        <v>345</v>
      </c>
      <c r="Q107" s="45" t="s">
        <v>332</v>
      </c>
      <c r="R107" s="54"/>
      <c r="S107" s="54"/>
      <c r="T107" s="54"/>
      <c r="U107" s="54"/>
    </row>
    <row r="108" spans="1:21" x14ac:dyDescent="0.3">
      <c r="A108" s="95" t="s">
        <v>189</v>
      </c>
      <c r="B108" s="66"/>
      <c r="C108" s="58"/>
      <c r="D108" s="100"/>
      <c r="E108" s="66"/>
      <c r="F108" s="58"/>
      <c r="G108" s="100"/>
      <c r="H108" s="66"/>
      <c r="I108" s="58"/>
      <c r="J108" s="100"/>
      <c r="K108" s="66"/>
      <c r="L108" s="58"/>
      <c r="M108" s="57"/>
      <c r="N108" s="44" t="str">
        <f t="shared" si="9"/>
        <v>Raxil Easy 50ml-nos</v>
      </c>
      <c r="O108" s="30" t="s">
        <v>346</v>
      </c>
      <c r="Q108" s="45" t="s">
        <v>277</v>
      </c>
      <c r="R108" s="54"/>
      <c r="S108" s="54">
        <v>80</v>
      </c>
      <c r="T108" s="54">
        <v>100</v>
      </c>
      <c r="U108" s="54">
        <v>-20</v>
      </c>
    </row>
    <row r="109" spans="1:21" x14ac:dyDescent="0.3">
      <c r="A109" s="95" t="s">
        <v>190</v>
      </c>
      <c r="B109" s="97">
        <v>40</v>
      </c>
      <c r="C109" s="64">
        <v>974.29</v>
      </c>
      <c r="D109" s="98">
        <v>38971.5</v>
      </c>
      <c r="E109" s="97">
        <v>10</v>
      </c>
      <c r="F109" s="64">
        <v>392.46</v>
      </c>
      <c r="G109" s="98">
        <v>3924.6</v>
      </c>
      <c r="H109" s="97">
        <v>215</v>
      </c>
      <c r="I109" s="64">
        <v>422</v>
      </c>
      <c r="J109" s="98">
        <v>90730</v>
      </c>
      <c r="K109" s="97">
        <v>-165</v>
      </c>
      <c r="L109" s="64">
        <v>130.86000000000001</v>
      </c>
      <c r="M109" s="63">
        <v>-21591.95</v>
      </c>
      <c r="N109" s="44" t="str">
        <f>A109&amp;"-PC"</f>
        <v>Regent Gold 100ml-PC</v>
      </c>
      <c r="O109" s="30" t="s">
        <v>293</v>
      </c>
      <c r="Q109" s="45" t="s">
        <v>337</v>
      </c>
      <c r="R109" s="54"/>
      <c r="S109" s="54"/>
      <c r="T109" s="54"/>
      <c r="U109" s="54"/>
    </row>
    <row r="110" spans="1:21" x14ac:dyDescent="0.3">
      <c r="A110" s="95" t="s">
        <v>191</v>
      </c>
      <c r="B110" s="101">
        <v>30</v>
      </c>
      <c r="C110" s="56">
        <v>974.3</v>
      </c>
      <c r="D110" s="102">
        <v>29229</v>
      </c>
      <c r="E110" s="66"/>
      <c r="F110" s="58"/>
      <c r="G110" s="100"/>
      <c r="H110" s="101">
        <v>80</v>
      </c>
      <c r="I110" s="56">
        <v>1025.5999999999999</v>
      </c>
      <c r="J110" s="102">
        <v>82047.899999999994</v>
      </c>
      <c r="K110" s="101">
        <v>-50</v>
      </c>
      <c r="L110" s="56">
        <v>974.3</v>
      </c>
      <c r="M110" s="55">
        <v>-48715</v>
      </c>
      <c r="N110" s="44" t="str">
        <f t="shared" si="9"/>
        <v>Regent Gold 250ml-nos</v>
      </c>
      <c r="O110" s="30" t="s">
        <v>292</v>
      </c>
      <c r="Q110" s="45" t="s">
        <v>278</v>
      </c>
      <c r="R110" s="54"/>
      <c r="S110" s="54">
        <v>40</v>
      </c>
      <c r="T110" s="54">
        <v>196</v>
      </c>
      <c r="U110" s="54">
        <v>-156</v>
      </c>
    </row>
    <row r="111" spans="1:21" x14ac:dyDescent="0.3">
      <c r="A111" s="95" t="s">
        <v>192</v>
      </c>
      <c r="B111" s="97">
        <v>100</v>
      </c>
      <c r="C111" s="64">
        <v>248.46</v>
      </c>
      <c r="D111" s="98">
        <v>24846</v>
      </c>
      <c r="E111" s="65"/>
      <c r="F111" s="60"/>
      <c r="G111" s="96"/>
      <c r="H111" s="97">
        <v>500</v>
      </c>
      <c r="I111" s="64">
        <v>87.26</v>
      </c>
      <c r="J111" s="98">
        <v>43627.8</v>
      </c>
      <c r="K111" s="97">
        <v>-400</v>
      </c>
      <c r="L111" s="64">
        <v>37.270000000000003</v>
      </c>
      <c r="M111" s="63">
        <v>14907.6</v>
      </c>
      <c r="N111" s="44" t="str">
        <f t="shared" si="9"/>
        <v>Regent Gr 1kg-nos</v>
      </c>
      <c r="O111" s="30" t="s">
        <v>294</v>
      </c>
      <c r="Q111" s="45" t="s">
        <v>279</v>
      </c>
      <c r="R111" s="54">
        <v>20</v>
      </c>
      <c r="S111" s="54">
        <v>360</v>
      </c>
      <c r="T111" s="54">
        <v>375</v>
      </c>
      <c r="U111" s="54">
        <v>5</v>
      </c>
    </row>
    <row r="112" spans="1:21" x14ac:dyDescent="0.3">
      <c r="A112" s="95" t="s">
        <v>194</v>
      </c>
      <c r="B112" s="101">
        <v>32</v>
      </c>
      <c r="C112" s="56">
        <v>640.88</v>
      </c>
      <c r="D112" s="102">
        <v>20508.080000000002</v>
      </c>
      <c r="E112" s="101">
        <v>200</v>
      </c>
      <c r="F112" s="56">
        <v>396.52</v>
      </c>
      <c r="G112" s="102">
        <v>79304.600000000006</v>
      </c>
      <c r="H112" s="101">
        <v>452</v>
      </c>
      <c r="I112" s="56">
        <v>418.47</v>
      </c>
      <c r="J112" s="102">
        <v>189148.68</v>
      </c>
      <c r="K112" s="101">
        <v>-220</v>
      </c>
      <c r="L112" s="56">
        <v>42.78</v>
      </c>
      <c r="M112" s="55">
        <v>9411.7999999999993</v>
      </c>
      <c r="N112" s="44" t="str">
        <f t="shared" si="9"/>
        <v>Regent Gr 5kg-nos</v>
      </c>
      <c r="O112" s="30" t="s">
        <v>295</v>
      </c>
      <c r="Q112" s="45" t="s">
        <v>338</v>
      </c>
      <c r="R112" s="54"/>
      <c r="S112" s="54"/>
      <c r="T112" s="54"/>
      <c r="U112" s="54"/>
    </row>
    <row r="113" spans="1:21" x14ac:dyDescent="0.3">
      <c r="A113" s="95" t="s">
        <v>195</v>
      </c>
      <c r="B113" s="65"/>
      <c r="C113" s="60"/>
      <c r="D113" s="96"/>
      <c r="E113" s="65"/>
      <c r="F113" s="60"/>
      <c r="G113" s="96"/>
      <c r="H113" s="65"/>
      <c r="I113" s="60"/>
      <c r="J113" s="96"/>
      <c r="K113" s="65"/>
      <c r="L113" s="60"/>
      <c r="M113" s="59"/>
      <c r="N113" s="44" t="str">
        <f t="shared" si="9"/>
        <v>Regent Sc 100ml-nos</v>
      </c>
      <c r="O113" s="30" t="s">
        <v>347</v>
      </c>
      <c r="Q113" s="45" t="s">
        <v>285</v>
      </c>
      <c r="R113" s="54">
        <v>80</v>
      </c>
      <c r="S113" s="54"/>
      <c r="T113" s="54">
        <v>170</v>
      </c>
      <c r="U113" s="54">
        <v>-90</v>
      </c>
    </row>
    <row r="114" spans="1:21" x14ac:dyDescent="0.3">
      <c r="A114" s="95" t="s">
        <v>196</v>
      </c>
      <c r="B114" s="101">
        <v>20</v>
      </c>
      <c r="C114" s="56">
        <v>1483.4</v>
      </c>
      <c r="D114" s="102">
        <v>29668</v>
      </c>
      <c r="E114" s="66"/>
      <c r="F114" s="58"/>
      <c r="G114" s="100"/>
      <c r="H114" s="101">
        <v>370</v>
      </c>
      <c r="I114" s="56">
        <v>1081.71</v>
      </c>
      <c r="J114" s="102">
        <v>400233.4</v>
      </c>
      <c r="K114" s="101">
        <v>-350</v>
      </c>
      <c r="L114" s="56">
        <v>26.42</v>
      </c>
      <c r="M114" s="55">
        <v>9248</v>
      </c>
      <c r="N114" s="44" t="str">
        <f t="shared" si="9"/>
        <v>Regent Sc 1lt-nos</v>
      </c>
      <c r="O114" s="30" t="s">
        <v>289</v>
      </c>
      <c r="Q114" s="45" t="s">
        <v>346</v>
      </c>
      <c r="R114" s="54"/>
      <c r="S114" s="54"/>
      <c r="T114" s="54"/>
      <c r="U114" s="54"/>
    </row>
    <row r="115" spans="1:21" x14ac:dyDescent="0.3">
      <c r="A115" s="95" t="s">
        <v>197</v>
      </c>
      <c r="B115" s="101">
        <v>105</v>
      </c>
      <c r="C115" s="56">
        <v>270.7</v>
      </c>
      <c r="D115" s="102">
        <v>28423.64</v>
      </c>
      <c r="E115" s="66"/>
      <c r="F115" s="58"/>
      <c r="G115" s="100"/>
      <c r="H115" s="101">
        <v>800</v>
      </c>
      <c r="I115" s="56">
        <v>297.45</v>
      </c>
      <c r="J115" s="102">
        <v>237956.4</v>
      </c>
      <c r="K115" s="101">
        <v>-695</v>
      </c>
      <c r="L115" s="56">
        <v>1.9</v>
      </c>
      <c r="M115" s="55">
        <v>1323.64</v>
      </c>
      <c r="N115" s="44" t="str">
        <f t="shared" si="9"/>
        <v>Regent Sc 250ml-nos</v>
      </c>
      <c r="O115" s="30" t="s">
        <v>290</v>
      </c>
      <c r="Q115" s="45" t="s">
        <v>344</v>
      </c>
      <c r="R115" s="54"/>
      <c r="S115" s="54"/>
      <c r="T115" s="54"/>
      <c r="U115" s="54"/>
    </row>
    <row r="116" spans="1:21" x14ac:dyDescent="0.3">
      <c r="A116" s="95" t="s">
        <v>198</v>
      </c>
      <c r="B116" s="101">
        <v>59</v>
      </c>
      <c r="C116" s="56">
        <v>836.87</v>
      </c>
      <c r="D116" s="102">
        <v>49375.47</v>
      </c>
      <c r="E116" s="66"/>
      <c r="F116" s="58"/>
      <c r="G116" s="100"/>
      <c r="H116" s="101">
        <v>680</v>
      </c>
      <c r="I116" s="56">
        <v>560.59</v>
      </c>
      <c r="J116" s="102">
        <v>381200</v>
      </c>
      <c r="K116" s="101">
        <v>-621</v>
      </c>
      <c r="L116" s="56">
        <v>45.52</v>
      </c>
      <c r="M116" s="55">
        <v>28265.34</v>
      </c>
      <c r="N116" s="44" t="str">
        <f t="shared" si="9"/>
        <v>Regent Sc 500ml-nos</v>
      </c>
      <c r="O116" s="30" t="s">
        <v>291</v>
      </c>
      <c r="Q116" s="45" t="s">
        <v>292</v>
      </c>
      <c r="R116" s="54">
        <v>30</v>
      </c>
      <c r="S116" s="54"/>
      <c r="T116" s="54">
        <v>80</v>
      </c>
      <c r="U116" s="54">
        <v>-50</v>
      </c>
    </row>
    <row r="117" spans="1:21" x14ac:dyDescent="0.3">
      <c r="A117" s="95" t="s">
        <v>199</v>
      </c>
      <c r="B117" s="65"/>
      <c r="C117" s="60"/>
      <c r="D117" s="96"/>
      <c r="E117" s="65"/>
      <c r="F117" s="60"/>
      <c r="G117" s="96"/>
      <c r="H117" s="65"/>
      <c r="I117" s="60"/>
      <c r="J117" s="96"/>
      <c r="K117" s="65"/>
      <c r="L117" s="60"/>
      <c r="M117" s="59"/>
      <c r="N117" s="44" t="str">
        <f>A117&amp;"-PC"</f>
        <v>Regent Ultra 10kg-PC</v>
      </c>
      <c r="O117" s="30" t="s">
        <v>348</v>
      </c>
      <c r="Q117" s="45" t="s">
        <v>293</v>
      </c>
      <c r="R117" s="54">
        <v>40</v>
      </c>
      <c r="S117" s="54">
        <v>10</v>
      </c>
      <c r="T117" s="54">
        <v>215</v>
      </c>
      <c r="U117" s="54">
        <v>-165</v>
      </c>
    </row>
    <row r="118" spans="1:21" x14ac:dyDescent="0.3">
      <c r="A118" s="95" t="s">
        <v>200</v>
      </c>
      <c r="B118" s="101">
        <v>80</v>
      </c>
      <c r="C118" s="56">
        <v>165.64</v>
      </c>
      <c r="D118" s="102">
        <v>13251.2</v>
      </c>
      <c r="E118" s="66"/>
      <c r="F118" s="58"/>
      <c r="G118" s="100"/>
      <c r="H118" s="66"/>
      <c r="I118" s="58"/>
      <c r="J118" s="100"/>
      <c r="K118" s="101">
        <v>80</v>
      </c>
      <c r="L118" s="56">
        <v>165.64</v>
      </c>
      <c r="M118" s="55">
        <v>13251.2</v>
      </c>
      <c r="N118" s="44" t="str">
        <f t="shared" si="9"/>
        <v>Regent Ultra 1Kg-nos</v>
      </c>
      <c r="O118" s="30" t="s">
        <v>349</v>
      </c>
      <c r="Q118" s="45" t="s">
        <v>294</v>
      </c>
      <c r="R118" s="54">
        <v>100</v>
      </c>
      <c r="S118" s="54"/>
      <c r="T118" s="54">
        <v>500</v>
      </c>
      <c r="U118" s="54">
        <v>-400</v>
      </c>
    </row>
    <row r="119" spans="1:21" x14ac:dyDescent="0.3">
      <c r="A119" s="95" t="s">
        <v>201</v>
      </c>
      <c r="B119" s="101">
        <v>60</v>
      </c>
      <c r="C119" s="56">
        <v>643.07000000000005</v>
      </c>
      <c r="D119" s="102">
        <v>38584.199999999997</v>
      </c>
      <c r="E119" s="101">
        <v>1250</v>
      </c>
      <c r="F119" s="56">
        <v>642</v>
      </c>
      <c r="G119" s="102">
        <v>802500</v>
      </c>
      <c r="H119" s="101">
        <v>2605</v>
      </c>
      <c r="I119" s="56">
        <v>554.22</v>
      </c>
      <c r="J119" s="102">
        <v>1443735</v>
      </c>
      <c r="K119" s="101">
        <v>-1295</v>
      </c>
      <c r="L119" s="56">
        <v>148.68</v>
      </c>
      <c r="M119" s="55">
        <v>-192535.8</v>
      </c>
      <c r="N119" s="44" t="str">
        <f t="shared" si="9"/>
        <v>Regent Ultra 4kg-nos</v>
      </c>
      <c r="O119" s="30" t="s">
        <v>296</v>
      </c>
      <c r="Q119" s="45" t="s">
        <v>349</v>
      </c>
      <c r="R119" s="54">
        <v>80</v>
      </c>
      <c r="S119" s="54"/>
      <c r="T119" s="54"/>
      <c r="U119" s="54">
        <v>80</v>
      </c>
    </row>
    <row r="120" spans="1:21" x14ac:dyDescent="0.3">
      <c r="A120" s="95" t="s">
        <v>202</v>
      </c>
      <c r="B120" s="65"/>
      <c r="C120" s="60"/>
      <c r="D120" s="96"/>
      <c r="E120" s="65"/>
      <c r="F120" s="60"/>
      <c r="G120" s="96"/>
      <c r="H120" s="65"/>
      <c r="I120" s="60"/>
      <c r="J120" s="96"/>
      <c r="K120" s="65"/>
      <c r="L120" s="60"/>
      <c r="M120" s="59"/>
      <c r="N120" s="44" t="str">
        <f t="shared" si="9"/>
        <v>Sectin 100gr-nos</v>
      </c>
      <c r="O120" s="30" t="s">
        <v>350</v>
      </c>
      <c r="Q120" s="45" t="s">
        <v>353</v>
      </c>
      <c r="R120" s="54"/>
      <c r="S120" s="54"/>
      <c r="T120" s="54"/>
      <c r="U120" s="54"/>
    </row>
    <row r="121" spans="1:21" x14ac:dyDescent="0.3">
      <c r="A121" s="67" t="s">
        <v>203</v>
      </c>
      <c r="B121" s="66"/>
      <c r="C121" s="58"/>
      <c r="D121" s="100"/>
      <c r="E121" s="66"/>
      <c r="F121" s="58"/>
      <c r="G121" s="100"/>
      <c r="H121" s="66"/>
      <c r="I121" s="58"/>
      <c r="J121" s="100"/>
      <c r="K121" s="66"/>
      <c r="L121" s="58"/>
      <c r="M121" s="57"/>
      <c r="N121" s="44" t="str">
        <f t="shared" ref="N121:N132" si="15">A121&amp;"-nos"</f>
        <v>Sectin 1kg-nos</v>
      </c>
      <c r="O121" s="30" t="s">
        <v>351</v>
      </c>
      <c r="Q121" s="45" t="s">
        <v>359</v>
      </c>
      <c r="R121" s="54"/>
      <c r="S121" s="54"/>
      <c r="T121" s="54"/>
      <c r="U121" s="54"/>
    </row>
    <row r="122" spans="1:21" x14ac:dyDescent="0.3">
      <c r="A122" s="95" t="s">
        <v>205</v>
      </c>
      <c r="B122" s="101">
        <v>40</v>
      </c>
      <c r="C122" s="56">
        <v>1454.13</v>
      </c>
      <c r="D122" s="102">
        <v>58165.2</v>
      </c>
      <c r="E122" s="66"/>
      <c r="F122" s="58"/>
      <c r="G122" s="100"/>
      <c r="H122" s="101">
        <v>40</v>
      </c>
      <c r="I122" s="56">
        <v>1448.32</v>
      </c>
      <c r="J122" s="102">
        <v>57932.6</v>
      </c>
      <c r="K122" s="66"/>
      <c r="L122" s="58"/>
      <c r="M122" s="57"/>
      <c r="N122" s="44" t="str">
        <f t="shared" ref="N122:N127" si="16">A122&amp;"-PC"</f>
        <v>Sectin 600gr-PC</v>
      </c>
      <c r="O122" s="30" t="s">
        <v>307</v>
      </c>
      <c r="Q122" s="45" t="s">
        <v>358</v>
      </c>
      <c r="R122" s="54"/>
      <c r="S122" s="54"/>
      <c r="T122" s="54"/>
      <c r="U122" s="54"/>
    </row>
    <row r="123" spans="1:21" x14ac:dyDescent="0.3">
      <c r="A123" s="95" t="s">
        <v>206</v>
      </c>
      <c r="B123" s="97">
        <v>160</v>
      </c>
      <c r="C123" s="64">
        <v>408.29</v>
      </c>
      <c r="D123" s="98">
        <v>65326.8</v>
      </c>
      <c r="E123" s="97">
        <v>120</v>
      </c>
      <c r="F123" s="64">
        <v>231</v>
      </c>
      <c r="G123" s="98">
        <v>27720</v>
      </c>
      <c r="H123" s="97">
        <v>1850</v>
      </c>
      <c r="I123" s="64">
        <v>244.87</v>
      </c>
      <c r="J123" s="98">
        <v>453009</v>
      </c>
      <c r="K123" s="97">
        <v>-1570</v>
      </c>
      <c r="L123" s="64">
        <v>97.11</v>
      </c>
      <c r="M123" s="63">
        <v>-152460</v>
      </c>
      <c r="N123" s="44" t="str">
        <f t="shared" si="16"/>
        <v>Sencor 100gr-PC</v>
      </c>
      <c r="O123" s="30" t="s">
        <v>297</v>
      </c>
      <c r="Q123" s="45" t="s">
        <v>301</v>
      </c>
      <c r="R123" s="54">
        <v>15</v>
      </c>
      <c r="S123" s="54"/>
      <c r="T123" s="54">
        <v>15</v>
      </c>
      <c r="U123" s="54"/>
    </row>
    <row r="124" spans="1:21" x14ac:dyDescent="0.3">
      <c r="A124" s="95" t="s">
        <v>207</v>
      </c>
      <c r="B124" s="66"/>
      <c r="C124" s="58"/>
      <c r="D124" s="100"/>
      <c r="E124" s="66"/>
      <c r="F124" s="58"/>
      <c r="G124" s="100"/>
      <c r="H124" s="66"/>
      <c r="I124" s="58"/>
      <c r="J124" s="100"/>
      <c r="K124" s="66"/>
      <c r="L124" s="58"/>
      <c r="M124" s="57"/>
      <c r="N124" s="44" t="str">
        <f t="shared" si="16"/>
        <v>Sencor 500gr-PC</v>
      </c>
      <c r="O124" s="30" t="s">
        <v>352</v>
      </c>
      <c r="Q124" s="45" t="s">
        <v>302</v>
      </c>
      <c r="R124" s="54"/>
      <c r="S124" s="54"/>
      <c r="T124" s="54">
        <v>30</v>
      </c>
      <c r="U124" s="54">
        <v>-30</v>
      </c>
    </row>
    <row r="125" spans="1:21" x14ac:dyDescent="0.3">
      <c r="A125" s="95" t="s">
        <v>210</v>
      </c>
      <c r="B125" s="65"/>
      <c r="C125" s="60"/>
      <c r="D125" s="96"/>
      <c r="E125" s="65"/>
      <c r="F125" s="60"/>
      <c r="G125" s="96"/>
      <c r="H125" s="65"/>
      <c r="I125" s="60"/>
      <c r="J125" s="96"/>
      <c r="K125" s="65"/>
      <c r="L125" s="60"/>
      <c r="M125" s="59"/>
      <c r="N125" s="44" t="str">
        <f t="shared" si="16"/>
        <v>Simbola 100gr-PC</v>
      </c>
      <c r="O125" s="30" t="s">
        <v>353</v>
      </c>
      <c r="Q125" s="45" t="s">
        <v>310</v>
      </c>
      <c r="R125" s="54"/>
      <c r="S125" s="54"/>
      <c r="T125" s="54"/>
      <c r="U125" s="54"/>
    </row>
    <row r="126" spans="1:21" x14ac:dyDescent="0.3">
      <c r="A126" s="95" t="s">
        <v>211</v>
      </c>
      <c r="B126" s="66"/>
      <c r="C126" s="58"/>
      <c r="D126" s="100"/>
      <c r="E126" s="66"/>
      <c r="F126" s="58"/>
      <c r="G126" s="100"/>
      <c r="H126" s="66"/>
      <c r="I126" s="58"/>
      <c r="J126" s="100"/>
      <c r="K126" s="66"/>
      <c r="L126" s="58"/>
      <c r="M126" s="57"/>
      <c r="N126" s="44" t="str">
        <f t="shared" si="16"/>
        <v>Simbola 250gr-PC</v>
      </c>
      <c r="O126" s="30" t="s">
        <v>354</v>
      </c>
      <c r="Q126" s="45" t="s">
        <v>324</v>
      </c>
      <c r="R126" s="54"/>
      <c r="S126" s="54"/>
      <c r="T126" s="54"/>
      <c r="U126" s="54"/>
    </row>
    <row r="127" spans="1:21" x14ac:dyDescent="0.3">
      <c r="A127" s="95" t="s">
        <v>212</v>
      </c>
      <c r="B127" s="65"/>
      <c r="C127" s="60"/>
      <c r="D127" s="96"/>
      <c r="E127" s="65"/>
      <c r="F127" s="60"/>
      <c r="G127" s="96"/>
      <c r="H127" s="65"/>
      <c r="I127" s="60"/>
      <c r="J127" s="96"/>
      <c r="K127" s="65"/>
      <c r="L127" s="60"/>
      <c r="M127" s="59"/>
      <c r="N127" s="44" t="str">
        <f t="shared" si="16"/>
        <v>Sivanto Prime Sl 200 250ml-PC</v>
      </c>
      <c r="O127" s="30" t="s">
        <v>355</v>
      </c>
      <c r="Q127" s="45" t="s">
        <v>308</v>
      </c>
      <c r="R127" s="54"/>
      <c r="S127" s="54"/>
      <c r="T127" s="54">
        <v>100</v>
      </c>
      <c r="U127" s="54">
        <v>-100</v>
      </c>
    </row>
    <row r="128" spans="1:21" x14ac:dyDescent="0.3">
      <c r="A128" s="95" t="s">
        <v>213</v>
      </c>
      <c r="B128" s="97">
        <v>39</v>
      </c>
      <c r="C128" s="64">
        <v>226</v>
      </c>
      <c r="D128" s="98">
        <v>8814</v>
      </c>
      <c r="E128" s="65"/>
      <c r="F128" s="60"/>
      <c r="G128" s="96"/>
      <c r="H128" s="97">
        <v>29</v>
      </c>
      <c r="I128" s="64">
        <v>222.11</v>
      </c>
      <c r="J128" s="98">
        <v>6441.29</v>
      </c>
      <c r="K128" s="97">
        <v>10</v>
      </c>
      <c r="L128" s="64">
        <v>226</v>
      </c>
      <c r="M128" s="63">
        <v>2260</v>
      </c>
      <c r="N128" s="44" t="str">
        <f t="shared" si="15"/>
        <v>Solomon 100ml-nos</v>
      </c>
      <c r="O128" s="30" t="s">
        <v>300</v>
      </c>
      <c r="Q128" s="45" t="s">
        <v>331</v>
      </c>
      <c r="R128" s="54"/>
      <c r="S128" s="54"/>
      <c r="T128" s="54"/>
      <c r="U128" s="54"/>
    </row>
    <row r="129" spans="1:21" x14ac:dyDescent="0.3">
      <c r="A129" s="95" t="s">
        <v>214</v>
      </c>
      <c r="B129" s="66"/>
      <c r="C129" s="58"/>
      <c r="D129" s="100"/>
      <c r="E129" s="66"/>
      <c r="F129" s="58"/>
      <c r="G129" s="100"/>
      <c r="H129" s="66"/>
      <c r="I129" s="58"/>
      <c r="J129" s="100"/>
      <c r="K129" s="66"/>
      <c r="L129" s="58"/>
      <c r="M129" s="57"/>
      <c r="N129" s="44" t="str">
        <f t="shared" si="15"/>
        <v>Solomon 1lt-nos</v>
      </c>
      <c r="O129" s="30" t="s">
        <v>356</v>
      </c>
      <c r="Q129" s="45" t="s">
        <v>339</v>
      </c>
      <c r="R129" s="54"/>
      <c r="S129" s="54"/>
      <c r="T129" s="54"/>
      <c r="U129" s="54"/>
    </row>
    <row r="130" spans="1:21" x14ac:dyDescent="0.3">
      <c r="A130" s="95" t="s">
        <v>215</v>
      </c>
      <c r="B130" s="101">
        <v>40</v>
      </c>
      <c r="C130" s="56">
        <v>565.19000000000005</v>
      </c>
      <c r="D130" s="102">
        <v>22607.41</v>
      </c>
      <c r="E130" s="66"/>
      <c r="F130" s="58"/>
      <c r="G130" s="100"/>
      <c r="H130" s="101">
        <v>140</v>
      </c>
      <c r="I130" s="56">
        <v>594.61</v>
      </c>
      <c r="J130" s="102">
        <v>83245.8</v>
      </c>
      <c r="K130" s="101">
        <v>-100</v>
      </c>
      <c r="L130" s="56">
        <v>17</v>
      </c>
      <c r="M130" s="55">
        <v>1699.68</v>
      </c>
      <c r="N130" s="44" t="str">
        <f t="shared" si="15"/>
        <v>Solomon 250ml-nos</v>
      </c>
      <c r="O130" s="30" t="s">
        <v>299</v>
      </c>
      <c r="Q130" s="45" t="s">
        <v>340</v>
      </c>
      <c r="R130" s="54"/>
      <c r="S130" s="54"/>
      <c r="T130" s="54"/>
      <c r="U130" s="54"/>
    </row>
    <row r="131" spans="1:21" x14ac:dyDescent="0.3">
      <c r="A131" s="95" t="s">
        <v>216</v>
      </c>
      <c r="B131" s="66"/>
      <c r="C131" s="58"/>
      <c r="D131" s="100"/>
      <c r="E131" s="66"/>
      <c r="F131" s="58"/>
      <c r="G131" s="100"/>
      <c r="H131" s="101">
        <v>20</v>
      </c>
      <c r="I131" s="56">
        <v>1131</v>
      </c>
      <c r="J131" s="102">
        <v>22620</v>
      </c>
      <c r="K131" s="101">
        <v>-20</v>
      </c>
      <c r="L131" s="58"/>
      <c r="M131" s="57"/>
      <c r="N131" s="44" t="str">
        <f t="shared" si="15"/>
        <v>Solomon 500ml-nos</v>
      </c>
      <c r="O131" s="30" t="s">
        <v>298</v>
      </c>
      <c r="Q131" s="45" t="s">
        <v>341</v>
      </c>
      <c r="R131" s="54"/>
      <c r="S131" s="54"/>
      <c r="T131" s="54"/>
      <c r="U131" s="54"/>
    </row>
    <row r="132" spans="1:21" x14ac:dyDescent="0.3">
      <c r="A132" s="95" t="s">
        <v>218</v>
      </c>
      <c r="B132" s="66"/>
      <c r="C132" s="58"/>
      <c r="D132" s="100"/>
      <c r="E132" s="66"/>
      <c r="F132" s="58"/>
      <c r="G132" s="100"/>
      <c r="H132" s="66"/>
      <c r="I132" s="58"/>
      <c r="J132" s="100"/>
      <c r="K132" s="66"/>
      <c r="L132" s="58"/>
      <c r="M132" s="57"/>
      <c r="N132" s="44" t="str">
        <f t="shared" si="15"/>
        <v>Spintor 75ml-nos</v>
      </c>
      <c r="O132" s="30" t="s">
        <v>357</v>
      </c>
      <c r="Q132" s="45" t="s">
        <v>345</v>
      </c>
      <c r="R132" s="54"/>
      <c r="S132" s="54"/>
      <c r="T132" s="54"/>
      <c r="U132" s="54"/>
    </row>
    <row r="133" spans="1:21" x14ac:dyDescent="0.3">
      <c r="A133" s="95" t="s">
        <v>219</v>
      </c>
      <c r="B133" s="65"/>
      <c r="C133" s="60"/>
      <c r="D133" s="96"/>
      <c r="E133" s="65"/>
      <c r="F133" s="60"/>
      <c r="G133" s="96"/>
      <c r="H133" s="65"/>
      <c r="I133" s="60"/>
      <c r="J133" s="96"/>
      <c r="K133" s="65"/>
      <c r="L133" s="60"/>
      <c r="M133" s="59"/>
      <c r="N133" s="44" t="str">
        <f t="shared" ref="N133:N139" si="17">A133&amp;"-PC"</f>
        <v>Topstar 100gr-PC</v>
      </c>
      <c r="O133" s="30" t="s">
        <v>358</v>
      </c>
      <c r="Q133" s="45" t="s">
        <v>348</v>
      </c>
      <c r="R133" s="54"/>
      <c r="S133" s="54"/>
      <c r="T133" s="54"/>
      <c r="U133" s="54"/>
    </row>
    <row r="134" spans="1:21" x14ac:dyDescent="0.3">
      <c r="A134" s="95" t="s">
        <v>220</v>
      </c>
      <c r="B134" s="66"/>
      <c r="C134" s="58"/>
      <c r="D134" s="100"/>
      <c r="E134" s="66"/>
      <c r="F134" s="58"/>
      <c r="G134" s="100"/>
      <c r="H134" s="66"/>
      <c r="I134" s="58"/>
      <c r="J134" s="100"/>
      <c r="K134" s="66"/>
      <c r="L134" s="58"/>
      <c r="M134" s="57"/>
      <c r="N134" s="44" t="str">
        <f t="shared" si="17"/>
        <v>Topstar 35gr-PC</v>
      </c>
      <c r="O134" s="30" t="s">
        <v>359</v>
      </c>
      <c r="Q134" s="45" t="s">
        <v>354</v>
      </c>
      <c r="R134" s="54"/>
      <c r="S134" s="54"/>
      <c r="T134" s="54"/>
      <c r="U134" s="54"/>
    </row>
    <row r="135" spans="1:21" x14ac:dyDescent="0.3">
      <c r="A135" s="95" t="s">
        <v>221</v>
      </c>
      <c r="B135" s="97">
        <v>15</v>
      </c>
      <c r="C135" s="64">
        <v>1351.5</v>
      </c>
      <c r="D135" s="98">
        <v>20272.5</v>
      </c>
      <c r="E135" s="65"/>
      <c r="F135" s="60"/>
      <c r="G135" s="96"/>
      <c r="H135" s="97">
        <v>15</v>
      </c>
      <c r="I135" s="64">
        <v>1502.12</v>
      </c>
      <c r="J135" s="98">
        <v>22531.8</v>
      </c>
      <c r="K135" s="65"/>
      <c r="L135" s="60"/>
      <c r="M135" s="59"/>
      <c r="N135" s="44" t="str">
        <f t="shared" si="17"/>
        <v>Velum Prime 250ml-PC</v>
      </c>
      <c r="O135" s="30" t="s">
        <v>301</v>
      </c>
      <c r="Q135" s="45" t="s">
        <v>304</v>
      </c>
      <c r="R135" s="54"/>
      <c r="S135" s="54">
        <v>75</v>
      </c>
      <c r="T135" s="54"/>
      <c r="U135" s="54">
        <v>75</v>
      </c>
    </row>
    <row r="136" spans="1:21" x14ac:dyDescent="0.3">
      <c r="A136" s="95" t="s">
        <v>222</v>
      </c>
      <c r="B136" s="65"/>
      <c r="C136" s="60"/>
      <c r="D136" s="96"/>
      <c r="E136" s="65"/>
      <c r="F136" s="60"/>
      <c r="G136" s="96"/>
      <c r="H136" s="97">
        <v>30</v>
      </c>
      <c r="I136" s="64">
        <v>414.11</v>
      </c>
      <c r="J136" s="98">
        <v>12423.2</v>
      </c>
      <c r="K136" s="97">
        <v>-30</v>
      </c>
      <c r="L136" s="60"/>
      <c r="M136" s="59"/>
      <c r="N136" s="44" t="str">
        <f t="shared" si="17"/>
        <v>Whip Super 250ml-PC</v>
      </c>
      <c r="O136" s="30" t="s">
        <v>303</v>
      </c>
      <c r="Q136" s="45" t="s">
        <v>305</v>
      </c>
      <c r="R136" s="54"/>
      <c r="S136" s="54">
        <v>16</v>
      </c>
      <c r="T136" s="54"/>
      <c r="U136" s="54">
        <v>16</v>
      </c>
    </row>
    <row r="137" spans="1:21" x14ac:dyDescent="0.3">
      <c r="A137" s="95" t="s">
        <v>223</v>
      </c>
      <c r="B137" s="66"/>
      <c r="C137" s="58"/>
      <c r="D137" s="100"/>
      <c r="E137" s="66"/>
      <c r="F137" s="58"/>
      <c r="G137" s="100"/>
      <c r="H137" s="101">
        <v>30</v>
      </c>
      <c r="I137" s="56">
        <v>810.63</v>
      </c>
      <c r="J137" s="102">
        <v>24319</v>
      </c>
      <c r="K137" s="101">
        <v>-30</v>
      </c>
      <c r="L137" s="58"/>
      <c r="M137" s="57"/>
      <c r="N137" s="44" t="str">
        <f t="shared" si="17"/>
        <v>Whip Super 500ml-PC</v>
      </c>
      <c r="O137" s="30" t="s">
        <v>302</v>
      </c>
      <c r="Q137" s="45" t="s">
        <v>20</v>
      </c>
      <c r="R137" s="54">
        <v>2504</v>
      </c>
      <c r="S137" s="54">
        <v>4830</v>
      </c>
      <c r="T137" s="54">
        <v>25946</v>
      </c>
      <c r="U137" s="54">
        <v>-18612</v>
      </c>
    </row>
    <row r="138" spans="1:21" x14ac:dyDescent="0.3">
      <c r="A138" s="109" t="s">
        <v>224</v>
      </c>
      <c r="B138" s="110"/>
      <c r="C138" s="111"/>
      <c r="D138" s="112"/>
      <c r="E138" s="113">
        <v>75</v>
      </c>
      <c r="F138" s="114">
        <v>666</v>
      </c>
      <c r="G138" s="115">
        <v>49950</v>
      </c>
      <c r="H138" s="110"/>
      <c r="I138" s="111"/>
      <c r="J138" s="112"/>
      <c r="K138" s="113">
        <v>75</v>
      </c>
      <c r="L138" s="114">
        <v>666</v>
      </c>
      <c r="M138" s="116">
        <v>49950</v>
      </c>
      <c r="N138" s="44" t="str">
        <f t="shared" si="17"/>
        <v>Berdera 120gr-PC</v>
      </c>
      <c r="O138" s="30" t="s">
        <v>304</v>
      </c>
      <c r="Q138"/>
      <c r="R138"/>
      <c r="S138"/>
      <c r="T138"/>
      <c r="U138"/>
    </row>
    <row r="139" spans="1:21" x14ac:dyDescent="0.3">
      <c r="A139" s="109" t="s">
        <v>225</v>
      </c>
      <c r="B139" s="110"/>
      <c r="C139" s="111"/>
      <c r="D139" s="112"/>
      <c r="E139" s="113">
        <v>16</v>
      </c>
      <c r="F139" s="114">
        <v>2664</v>
      </c>
      <c r="G139" s="115">
        <v>42624</v>
      </c>
      <c r="H139" s="110"/>
      <c r="I139" s="111"/>
      <c r="J139" s="112"/>
      <c r="K139" s="113">
        <v>16</v>
      </c>
      <c r="L139" s="114">
        <v>2664</v>
      </c>
      <c r="M139" s="116">
        <v>42624</v>
      </c>
      <c r="N139" s="44" t="str">
        <f t="shared" si="17"/>
        <v>Berdera 500gr-PC</v>
      </c>
      <c r="O139" s="30" t="s">
        <v>305</v>
      </c>
      <c r="Q139"/>
      <c r="R139"/>
      <c r="S139"/>
      <c r="T139"/>
      <c r="U139"/>
    </row>
    <row r="140" spans="1:21" x14ac:dyDescent="0.3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 s="44"/>
      <c r="Q140"/>
      <c r="R140"/>
      <c r="S140"/>
      <c r="T140"/>
      <c r="U140"/>
    </row>
    <row r="141" spans="1:21" x14ac:dyDescent="0.3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 s="44"/>
      <c r="Q141"/>
      <c r="R141"/>
      <c r="S141"/>
      <c r="T141"/>
      <c r="U141"/>
    </row>
    <row r="142" spans="1:21" x14ac:dyDescent="0.3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 s="44"/>
      <c r="Q142"/>
      <c r="R142"/>
      <c r="S142"/>
      <c r="T142"/>
      <c r="U142"/>
    </row>
    <row r="143" spans="1:21" x14ac:dyDescent="0.3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 s="44"/>
      <c r="Q143"/>
      <c r="R143"/>
      <c r="S143"/>
      <c r="T143"/>
      <c r="U143"/>
    </row>
    <row r="144" spans="1:21" x14ac:dyDescent="0.3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 s="44"/>
      <c r="Q144"/>
      <c r="R144"/>
      <c r="S144"/>
      <c r="T144"/>
      <c r="U144"/>
    </row>
    <row r="145" spans="14:21" x14ac:dyDescent="0.3">
      <c r="N145" s="44"/>
      <c r="Q145"/>
      <c r="R145"/>
      <c r="S145"/>
      <c r="T145"/>
      <c r="U145"/>
    </row>
    <row r="146" spans="14:21" x14ac:dyDescent="0.3">
      <c r="N146" s="44"/>
      <c r="Q146"/>
      <c r="R146"/>
      <c r="S146"/>
      <c r="T146"/>
      <c r="U146"/>
    </row>
    <row r="147" spans="14:21" x14ac:dyDescent="0.3">
      <c r="N147" s="44"/>
      <c r="Q147"/>
      <c r="R147"/>
      <c r="S147"/>
      <c r="T147"/>
      <c r="U147"/>
    </row>
    <row r="148" spans="14:21" x14ac:dyDescent="0.3">
      <c r="Q148"/>
      <c r="R148"/>
      <c r="S148"/>
      <c r="T148"/>
      <c r="U148"/>
    </row>
    <row r="149" spans="14:21" x14ac:dyDescent="0.3">
      <c r="Q149"/>
      <c r="R149"/>
      <c r="S149"/>
      <c r="T149"/>
      <c r="U149"/>
    </row>
    <row r="150" spans="14:21" x14ac:dyDescent="0.3">
      <c r="Q150"/>
      <c r="R150"/>
      <c r="S150"/>
      <c r="T150"/>
      <c r="U150"/>
    </row>
    <row r="151" spans="14:21" x14ac:dyDescent="0.3">
      <c r="Q151"/>
      <c r="R151"/>
      <c r="S151"/>
      <c r="T151"/>
      <c r="U151"/>
    </row>
    <row r="152" spans="14:21" x14ac:dyDescent="0.3">
      <c r="Q152"/>
      <c r="R152"/>
      <c r="S152"/>
      <c r="T152"/>
      <c r="U152"/>
    </row>
    <row r="153" spans="14:21" x14ac:dyDescent="0.3">
      <c r="Q153"/>
      <c r="R153"/>
      <c r="S153"/>
      <c r="T153"/>
      <c r="U15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138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241</v>
      </c>
      <c r="C3" s="3"/>
      <c r="D3" s="4"/>
      <c r="E3" s="38">
        <f t="shared" ref="E3:E137" ca="1" si="0">VLOOKUP($B3,FinalDealer_vlookup,2,0)</f>
        <v>0</v>
      </c>
      <c r="F3" s="39">
        <f t="shared" ref="F3:F137" ca="1" si="1">VLOOKUP($B3,FinalDealer_vlookup,3,0)</f>
        <v>0</v>
      </c>
      <c r="G3" s="40">
        <v>0</v>
      </c>
      <c r="H3" s="40">
        <f t="shared" ref="H3:H137" ca="1" si="2">VLOOKUP($B3,FinalDealer_vlookup,4,0)</f>
        <v>50</v>
      </c>
      <c r="I3" s="40">
        <v>0</v>
      </c>
      <c r="J3" s="40">
        <v>0</v>
      </c>
      <c r="K3" s="40">
        <v>0</v>
      </c>
      <c r="L3" s="40">
        <v>0</v>
      </c>
      <c r="M3" s="41">
        <f t="shared" ref="M3:M137" ca="1" si="3">VLOOKUP($B3,FinalDealer_vlookup,5,0)</f>
        <v>-50</v>
      </c>
    </row>
    <row r="4" spans="1:13" x14ac:dyDescent="0.3">
      <c r="A4" s="16"/>
      <c r="B4" s="4" t="s">
        <v>261</v>
      </c>
      <c r="C4" s="3"/>
      <c r="D4" s="4"/>
      <c r="E4" s="42">
        <f t="shared" ca="1" si="0"/>
        <v>3</v>
      </c>
      <c r="F4" s="39">
        <f t="shared" ca="1" si="1"/>
        <v>0</v>
      </c>
      <c r="G4" s="39">
        <v>0</v>
      </c>
      <c r="H4" s="39">
        <f t="shared" ca="1" si="2"/>
        <v>330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3"/>
        <v>-327</v>
      </c>
    </row>
    <row r="5" spans="1:13" x14ac:dyDescent="0.3">
      <c r="A5" s="16"/>
      <c r="B5" s="4" t="s">
        <v>263</v>
      </c>
      <c r="C5" s="3"/>
      <c r="D5" s="4"/>
      <c r="E5" s="42">
        <f t="shared" ca="1" si="0"/>
        <v>10</v>
      </c>
      <c r="F5" s="39">
        <f t="shared" ca="1" si="1"/>
        <v>250</v>
      </c>
      <c r="G5" s="39">
        <v>0</v>
      </c>
      <c r="H5" s="39">
        <f t="shared" ca="1" si="2"/>
        <v>570</v>
      </c>
      <c r="I5" s="39">
        <v>0</v>
      </c>
      <c r="J5" s="39">
        <v>0</v>
      </c>
      <c r="K5" s="39">
        <v>0</v>
      </c>
      <c r="L5" s="39">
        <v>0</v>
      </c>
      <c r="M5" s="43">
        <f t="shared" ca="1" si="3"/>
        <v>-310</v>
      </c>
    </row>
    <row r="6" spans="1:13" x14ac:dyDescent="0.3">
      <c r="A6" s="16"/>
      <c r="B6" s="4" t="s">
        <v>296</v>
      </c>
      <c r="C6" s="3"/>
      <c r="D6" s="4"/>
      <c r="E6" s="42">
        <f t="shared" ca="1" si="0"/>
        <v>60</v>
      </c>
      <c r="F6" s="39">
        <f t="shared" ca="1" si="1"/>
        <v>1250</v>
      </c>
      <c r="G6" s="39">
        <v>0</v>
      </c>
      <c r="H6" s="39">
        <f t="shared" ca="1" si="2"/>
        <v>2605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3"/>
        <v>-1295</v>
      </c>
    </row>
    <row r="7" spans="1:13" x14ac:dyDescent="0.3">
      <c r="A7" s="16"/>
      <c r="B7" s="4" t="s">
        <v>58</v>
      </c>
      <c r="C7" s="3"/>
      <c r="D7" s="4"/>
      <c r="E7" s="42">
        <f t="shared" ca="1" si="0"/>
        <v>0</v>
      </c>
      <c r="F7" s="39">
        <f t="shared" ca="1" si="1"/>
        <v>0</v>
      </c>
      <c r="G7" s="39">
        <v>0</v>
      </c>
      <c r="H7" s="39">
        <f t="shared" ca="1" si="2"/>
        <v>40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3"/>
        <v>-40</v>
      </c>
    </row>
    <row r="8" spans="1:13" x14ac:dyDescent="0.3">
      <c r="A8" s="16"/>
      <c r="B8" s="4" t="s">
        <v>44</v>
      </c>
      <c r="C8" s="3"/>
      <c r="D8" s="4"/>
      <c r="E8" s="42">
        <f t="shared" ca="1" si="0"/>
        <v>0</v>
      </c>
      <c r="F8" s="39">
        <f t="shared" ca="1" si="1"/>
        <v>0</v>
      </c>
      <c r="G8" s="39">
        <v>0</v>
      </c>
      <c r="H8" s="39">
        <f t="shared" ca="1" si="2"/>
        <v>0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3"/>
        <v>0</v>
      </c>
    </row>
    <row r="9" spans="1:13" x14ac:dyDescent="0.3">
      <c r="A9" s="16"/>
      <c r="B9" s="4" t="s">
        <v>312</v>
      </c>
      <c r="C9" s="3"/>
      <c r="D9" s="4"/>
      <c r="E9" s="42">
        <f t="shared" ca="1" si="0"/>
        <v>0</v>
      </c>
      <c r="F9" s="39">
        <f t="shared" ca="1" si="1"/>
        <v>0</v>
      </c>
      <c r="G9" s="39">
        <v>0</v>
      </c>
      <c r="H9" s="39">
        <f t="shared" ca="1" si="2"/>
        <v>0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3"/>
        <v>0</v>
      </c>
    </row>
    <row r="10" spans="1:13" x14ac:dyDescent="0.3">
      <c r="A10" s="16"/>
      <c r="B10" s="4" t="s">
        <v>230</v>
      </c>
      <c r="C10" s="3"/>
      <c r="D10" s="4"/>
      <c r="E10" s="42">
        <f t="shared" ca="1" si="0"/>
        <v>30</v>
      </c>
      <c r="F10" s="39">
        <f t="shared" ca="1" si="1"/>
        <v>40</v>
      </c>
      <c r="G10" s="39">
        <v>0</v>
      </c>
      <c r="H10" s="39">
        <f t="shared" ca="1" si="2"/>
        <v>610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3"/>
        <v>-540</v>
      </c>
    </row>
    <row r="11" spans="1:13" x14ac:dyDescent="0.3">
      <c r="A11" s="16"/>
      <c r="B11" s="4" t="s">
        <v>229</v>
      </c>
      <c r="C11" s="3"/>
      <c r="D11" s="4"/>
      <c r="E11" s="42">
        <f t="shared" ca="1" si="0"/>
        <v>20</v>
      </c>
      <c r="F11" s="39">
        <f t="shared" ca="1" si="1"/>
        <v>0</v>
      </c>
      <c r="G11" s="39">
        <v>0</v>
      </c>
      <c r="H11" s="39">
        <f t="shared" ca="1" si="2"/>
        <v>283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3"/>
        <v>-263</v>
      </c>
    </row>
    <row r="12" spans="1:13" x14ac:dyDescent="0.3">
      <c r="A12" s="16"/>
      <c r="B12" s="4" t="s">
        <v>234</v>
      </c>
      <c r="C12" s="3"/>
      <c r="D12" s="4"/>
      <c r="E12" s="42">
        <f t="shared" ca="1" si="0"/>
        <v>0</v>
      </c>
      <c r="F12" s="39">
        <f t="shared" ca="1" si="1"/>
        <v>0</v>
      </c>
      <c r="G12" s="39">
        <v>0</v>
      </c>
      <c r="H12" s="39">
        <f t="shared" ca="1" si="2"/>
        <v>40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3"/>
        <v>-40</v>
      </c>
    </row>
    <row r="13" spans="1:13" x14ac:dyDescent="0.3">
      <c r="A13" s="16"/>
      <c r="B13" s="4" t="s">
        <v>231</v>
      </c>
      <c r="C13" s="3"/>
      <c r="D13" s="4"/>
      <c r="E13" s="42">
        <f t="shared" ca="1" si="0"/>
        <v>0</v>
      </c>
      <c r="F13" s="39">
        <f t="shared" ca="1" si="1"/>
        <v>0</v>
      </c>
      <c r="G13" s="39">
        <v>0</v>
      </c>
      <c r="H13" s="39">
        <f t="shared" ca="1" si="2"/>
        <v>20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3"/>
        <v>-20</v>
      </c>
    </row>
    <row r="14" spans="1:13" x14ac:dyDescent="0.3">
      <c r="A14" s="16"/>
      <c r="B14" s="4" t="s">
        <v>232</v>
      </c>
      <c r="C14" s="3"/>
      <c r="D14" s="4"/>
      <c r="E14" s="42">
        <f t="shared" ca="1" si="0"/>
        <v>0</v>
      </c>
      <c r="F14" s="39">
        <f t="shared" ca="1" si="1"/>
        <v>47</v>
      </c>
      <c r="G14" s="39">
        <v>0</v>
      </c>
      <c r="H14" s="39">
        <f t="shared" ca="1" si="2"/>
        <v>130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3"/>
        <v>-83</v>
      </c>
    </row>
    <row r="15" spans="1:13" x14ac:dyDescent="0.3">
      <c r="A15" s="16"/>
      <c r="B15" s="4" t="s">
        <v>233</v>
      </c>
      <c r="C15" s="3"/>
      <c r="D15" s="4"/>
      <c r="E15" s="42">
        <f t="shared" ca="1" si="0"/>
        <v>0</v>
      </c>
      <c r="F15" s="39">
        <f t="shared" ca="1" si="1"/>
        <v>0</v>
      </c>
      <c r="G15" s="39">
        <v>0</v>
      </c>
      <c r="H15" s="39">
        <f t="shared" ca="1" si="2"/>
        <v>20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3"/>
        <v>-20</v>
      </c>
    </row>
    <row r="16" spans="1:13" x14ac:dyDescent="0.3">
      <c r="A16" s="16"/>
      <c r="B16" s="4" t="s">
        <v>313</v>
      </c>
      <c r="C16" s="3"/>
      <c r="D16" s="4"/>
      <c r="E16" s="42">
        <f t="shared" ca="1" si="0"/>
        <v>0</v>
      </c>
      <c r="F16" s="39">
        <f t="shared" ca="1" si="1"/>
        <v>0</v>
      </c>
      <c r="G16" s="39">
        <v>0</v>
      </c>
      <c r="H16" s="39">
        <f t="shared" ca="1" si="2"/>
        <v>0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3"/>
        <v>0</v>
      </c>
    </row>
    <row r="17" spans="1:13" x14ac:dyDescent="0.3">
      <c r="A17" s="16"/>
      <c r="B17" s="4" t="s">
        <v>238</v>
      </c>
      <c r="C17" s="3"/>
      <c r="D17" s="4"/>
      <c r="E17" s="42">
        <f t="shared" ca="1" si="0"/>
        <v>0</v>
      </c>
      <c r="F17" s="39">
        <f t="shared" ca="1" si="1"/>
        <v>160</v>
      </c>
      <c r="G17" s="39">
        <v>0</v>
      </c>
      <c r="H17" s="39">
        <f t="shared" ca="1" si="2"/>
        <v>1040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3"/>
        <v>-880</v>
      </c>
    </row>
    <row r="18" spans="1:13" x14ac:dyDescent="0.3">
      <c r="A18" s="16"/>
      <c r="B18" s="4" t="s">
        <v>240</v>
      </c>
      <c r="C18" s="3"/>
      <c r="D18" s="4"/>
      <c r="E18" s="42">
        <f t="shared" ca="1" si="0"/>
        <v>160</v>
      </c>
      <c r="F18" s="39">
        <f t="shared" ca="1" si="1"/>
        <v>40</v>
      </c>
      <c r="G18" s="39">
        <v>0</v>
      </c>
      <c r="H18" s="39">
        <f t="shared" ca="1" si="2"/>
        <v>960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3"/>
        <v>-760</v>
      </c>
    </row>
    <row r="19" spans="1:13" x14ac:dyDescent="0.3">
      <c r="A19" s="16"/>
      <c r="B19" s="4" t="s">
        <v>239</v>
      </c>
      <c r="C19" s="3"/>
      <c r="D19" s="4"/>
      <c r="E19" s="42">
        <f t="shared" ca="1" si="0"/>
        <v>100</v>
      </c>
      <c r="F19" s="39">
        <f t="shared" ca="1" si="1"/>
        <v>440</v>
      </c>
      <c r="G19" s="39">
        <v>0</v>
      </c>
      <c r="H19" s="39">
        <f t="shared" ca="1" si="2"/>
        <v>1280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3"/>
        <v>-740</v>
      </c>
    </row>
    <row r="20" spans="1:13" x14ac:dyDescent="0.3">
      <c r="A20" s="16"/>
      <c r="B20" s="4" t="s">
        <v>244</v>
      </c>
      <c r="C20" s="3"/>
      <c r="D20" s="4"/>
      <c r="E20" s="42">
        <f t="shared" ca="1" si="0"/>
        <v>15</v>
      </c>
      <c r="F20" s="39">
        <f t="shared" ca="1" si="1"/>
        <v>0</v>
      </c>
      <c r="G20" s="39">
        <v>0</v>
      </c>
      <c r="H20" s="39">
        <f t="shared" ca="1" si="2"/>
        <v>215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3"/>
        <v>-200</v>
      </c>
    </row>
    <row r="21" spans="1:13" x14ac:dyDescent="0.3">
      <c r="A21" s="16"/>
      <c r="B21" s="4" t="s">
        <v>315</v>
      </c>
      <c r="C21" s="3"/>
      <c r="D21" s="4"/>
      <c r="E21" s="42">
        <f t="shared" ca="1" si="0"/>
        <v>0</v>
      </c>
      <c r="F21" s="39">
        <f t="shared" ca="1" si="1"/>
        <v>0</v>
      </c>
      <c r="G21" s="39">
        <v>0</v>
      </c>
      <c r="H21" s="39">
        <f t="shared" ca="1" si="2"/>
        <v>0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3"/>
        <v>0</v>
      </c>
    </row>
    <row r="22" spans="1:13" x14ac:dyDescent="0.3">
      <c r="A22" s="16"/>
      <c r="B22" s="4" t="s">
        <v>242</v>
      </c>
      <c r="C22" s="3"/>
      <c r="D22" s="4"/>
      <c r="E22" s="42">
        <f t="shared" ca="1" si="0"/>
        <v>0</v>
      </c>
      <c r="F22" s="39">
        <f t="shared" ca="1" si="1"/>
        <v>0</v>
      </c>
      <c r="G22" s="39">
        <v>0</v>
      </c>
      <c r="H22" s="39">
        <f t="shared" ca="1" si="2"/>
        <v>100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3"/>
        <v>-100</v>
      </c>
    </row>
    <row r="23" spans="1:13" x14ac:dyDescent="0.3">
      <c r="A23" s="16"/>
      <c r="B23" s="4" t="s">
        <v>243</v>
      </c>
      <c r="C23" s="3"/>
      <c r="D23" s="4"/>
      <c r="E23" s="42">
        <f t="shared" ca="1" si="0"/>
        <v>10</v>
      </c>
      <c r="F23" s="39">
        <f t="shared" ca="1" si="1"/>
        <v>0</v>
      </c>
      <c r="G23" s="39">
        <v>0</v>
      </c>
      <c r="H23" s="39">
        <f t="shared" ca="1" si="2"/>
        <v>11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3"/>
        <v>-1</v>
      </c>
    </row>
    <row r="24" spans="1:13" x14ac:dyDescent="0.3">
      <c r="A24" s="16"/>
      <c r="B24" s="4" t="s">
        <v>246</v>
      </c>
      <c r="C24" s="3"/>
      <c r="D24" s="4"/>
      <c r="E24" s="42">
        <f t="shared" ca="1" si="0"/>
        <v>65</v>
      </c>
      <c r="F24" s="39">
        <f t="shared" ca="1" si="1"/>
        <v>250</v>
      </c>
      <c r="G24" s="39">
        <v>0</v>
      </c>
      <c r="H24" s="39">
        <f t="shared" ca="1" si="2"/>
        <v>500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3"/>
        <v>-185</v>
      </c>
    </row>
    <row r="25" spans="1:13" x14ac:dyDescent="0.3">
      <c r="A25" s="16"/>
      <c r="B25" s="4" t="s">
        <v>245</v>
      </c>
      <c r="C25" s="3"/>
      <c r="D25" s="4"/>
      <c r="E25" s="42">
        <f t="shared" ca="1" si="0"/>
        <v>30</v>
      </c>
      <c r="F25" s="39">
        <f t="shared" ca="1" si="1"/>
        <v>120</v>
      </c>
      <c r="G25" s="39">
        <v>0</v>
      </c>
      <c r="H25" s="39">
        <f t="shared" ca="1" si="2"/>
        <v>215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3"/>
        <v>-65</v>
      </c>
    </row>
    <row r="26" spans="1:13" x14ac:dyDescent="0.3">
      <c r="A26" s="16"/>
      <c r="B26" s="4" t="s">
        <v>248</v>
      </c>
      <c r="C26" s="3"/>
      <c r="D26" s="4"/>
      <c r="E26" s="42">
        <f t="shared" ca="1" si="0"/>
        <v>0</v>
      </c>
      <c r="F26" s="39">
        <f t="shared" ca="1" si="1"/>
        <v>0</v>
      </c>
      <c r="G26" s="39">
        <v>0</v>
      </c>
      <c r="H26" s="39">
        <f t="shared" ca="1" si="2"/>
        <v>230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3"/>
        <v>-230</v>
      </c>
    </row>
    <row r="27" spans="1:13" x14ac:dyDescent="0.3">
      <c r="A27" s="16"/>
      <c r="B27" s="4" t="s">
        <v>318</v>
      </c>
      <c r="C27" s="3"/>
      <c r="D27" s="4"/>
      <c r="E27" s="42">
        <f t="shared" ca="1" si="0"/>
        <v>0</v>
      </c>
      <c r="F27" s="39">
        <f t="shared" ca="1" si="1"/>
        <v>0</v>
      </c>
      <c r="G27" s="39">
        <v>0</v>
      </c>
      <c r="H27" s="39">
        <f t="shared" ca="1" si="2"/>
        <v>0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3"/>
        <v>0</v>
      </c>
    </row>
    <row r="28" spans="1:13" x14ac:dyDescent="0.3">
      <c r="A28" s="16"/>
      <c r="B28" s="4" t="s">
        <v>306</v>
      </c>
      <c r="C28" s="3"/>
      <c r="D28" s="4"/>
      <c r="E28" s="42">
        <f t="shared" ca="1" si="0"/>
        <v>0</v>
      </c>
      <c r="F28" s="39">
        <f t="shared" ca="1" si="1"/>
        <v>0</v>
      </c>
      <c r="G28" s="39">
        <v>0</v>
      </c>
      <c r="H28" s="39">
        <f t="shared" ca="1" si="2"/>
        <v>290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3"/>
        <v>-290</v>
      </c>
    </row>
    <row r="29" spans="1:13" x14ac:dyDescent="0.3">
      <c r="A29" s="16"/>
      <c r="B29" s="4" t="s">
        <v>250</v>
      </c>
      <c r="C29" s="3"/>
      <c r="D29" s="4"/>
      <c r="E29" s="42">
        <f t="shared" ca="1" si="0"/>
        <v>0</v>
      </c>
      <c r="F29" s="39">
        <f t="shared" ca="1" si="1"/>
        <v>0</v>
      </c>
      <c r="G29" s="39">
        <v>0</v>
      </c>
      <c r="H29" s="39">
        <f t="shared" ca="1" si="2"/>
        <v>405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3"/>
        <v>-405</v>
      </c>
    </row>
    <row r="30" spans="1:13" x14ac:dyDescent="0.3">
      <c r="A30" s="16"/>
      <c r="B30" s="4" t="s">
        <v>249</v>
      </c>
      <c r="C30" s="3"/>
      <c r="D30" s="4"/>
      <c r="E30" s="42">
        <f t="shared" ca="1" si="0"/>
        <v>0</v>
      </c>
      <c r="F30" s="39">
        <f t="shared" ca="1" si="1"/>
        <v>0</v>
      </c>
      <c r="G30" s="39">
        <v>0</v>
      </c>
      <c r="H30" s="39">
        <f t="shared" ca="1" si="2"/>
        <v>10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3"/>
        <v>-10</v>
      </c>
    </row>
    <row r="31" spans="1:13" x14ac:dyDescent="0.3">
      <c r="A31" s="16"/>
      <c r="B31" s="4" t="s">
        <v>254</v>
      </c>
      <c r="C31" s="3"/>
      <c r="D31" s="4"/>
      <c r="E31" s="42">
        <f t="shared" ca="1" si="0"/>
        <v>140</v>
      </c>
      <c r="F31" s="39">
        <f t="shared" ca="1" si="1"/>
        <v>0</v>
      </c>
      <c r="G31" s="39">
        <v>0</v>
      </c>
      <c r="H31" s="39">
        <f t="shared" ca="1" si="2"/>
        <v>80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3"/>
        <v>60</v>
      </c>
    </row>
    <row r="32" spans="1:13" x14ac:dyDescent="0.3">
      <c r="A32" s="16"/>
      <c r="B32" s="4" t="s">
        <v>255</v>
      </c>
      <c r="C32" s="3"/>
      <c r="D32" s="4"/>
      <c r="E32" s="42">
        <f t="shared" ca="1" si="0"/>
        <v>50</v>
      </c>
      <c r="F32" s="39">
        <f t="shared" ca="1" si="1"/>
        <v>0</v>
      </c>
      <c r="G32" s="39">
        <v>0</v>
      </c>
      <c r="H32" s="39">
        <f t="shared" ca="1" si="2"/>
        <v>90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3"/>
        <v>-40</v>
      </c>
    </row>
    <row r="33" spans="1:13" x14ac:dyDescent="0.3">
      <c r="A33" s="16"/>
      <c r="B33" s="4" t="s">
        <v>319</v>
      </c>
      <c r="C33" s="3"/>
      <c r="D33" s="4"/>
      <c r="E33" s="42">
        <f t="shared" ca="1" si="0"/>
        <v>0</v>
      </c>
      <c r="F33" s="39">
        <f t="shared" ca="1" si="1"/>
        <v>0</v>
      </c>
      <c r="G33" s="39">
        <v>0</v>
      </c>
      <c r="H33" s="39">
        <f t="shared" ca="1" si="2"/>
        <v>0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3"/>
        <v>0</v>
      </c>
    </row>
    <row r="34" spans="1:13" x14ac:dyDescent="0.3">
      <c r="A34" s="16"/>
      <c r="B34" s="4" t="s">
        <v>320</v>
      </c>
      <c r="C34" s="3"/>
      <c r="D34" s="4"/>
      <c r="E34" s="42">
        <f t="shared" ca="1" si="0"/>
        <v>0</v>
      </c>
      <c r="F34" s="39">
        <f t="shared" ca="1" si="1"/>
        <v>0</v>
      </c>
      <c r="G34" s="39">
        <v>0</v>
      </c>
      <c r="H34" s="39">
        <f t="shared" ca="1" si="2"/>
        <v>0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3"/>
        <v>0</v>
      </c>
    </row>
    <row r="35" spans="1:13" x14ac:dyDescent="0.3">
      <c r="A35" s="16"/>
      <c r="B35" s="4" t="s">
        <v>256</v>
      </c>
      <c r="C35" s="3"/>
      <c r="D35" s="4"/>
      <c r="E35" s="42">
        <f t="shared" ca="1" si="0"/>
        <v>100</v>
      </c>
      <c r="F35" s="39">
        <f t="shared" ca="1" si="1"/>
        <v>0</v>
      </c>
      <c r="G35" s="39">
        <v>0</v>
      </c>
      <c r="H35" s="39">
        <f t="shared" ca="1" si="2"/>
        <v>90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3"/>
        <v>10</v>
      </c>
    </row>
    <row r="36" spans="1:13" x14ac:dyDescent="0.3">
      <c r="A36" s="16"/>
      <c r="B36" s="4" t="s">
        <v>258</v>
      </c>
      <c r="C36" s="3"/>
      <c r="D36" s="4"/>
      <c r="E36" s="42">
        <f t="shared" ca="1" si="0"/>
        <v>25</v>
      </c>
      <c r="F36" s="39">
        <f t="shared" ca="1" si="1"/>
        <v>40</v>
      </c>
      <c r="G36" s="39">
        <v>0</v>
      </c>
      <c r="H36" s="39">
        <f t="shared" ca="1" si="2"/>
        <v>415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3"/>
        <v>-350</v>
      </c>
    </row>
    <row r="37" spans="1:13" x14ac:dyDescent="0.3">
      <c r="A37" s="16"/>
      <c r="B37" s="4" t="s">
        <v>257</v>
      </c>
      <c r="C37" s="3"/>
      <c r="D37" s="4"/>
      <c r="E37" s="42">
        <f t="shared" ca="1" si="0"/>
        <v>10</v>
      </c>
      <c r="F37" s="39">
        <f t="shared" ca="1" si="1"/>
        <v>20</v>
      </c>
      <c r="G37" s="39">
        <v>0</v>
      </c>
      <c r="H37" s="39">
        <f t="shared" ca="1" si="2"/>
        <v>150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3"/>
        <v>-120</v>
      </c>
    </row>
    <row r="38" spans="1:13" x14ac:dyDescent="0.3">
      <c r="A38" s="16"/>
      <c r="B38" s="4" t="s">
        <v>262</v>
      </c>
      <c r="C38" s="3"/>
      <c r="D38" s="4"/>
      <c r="E38" s="42">
        <f t="shared" ca="1" si="0"/>
        <v>0</v>
      </c>
      <c r="F38" s="39">
        <f t="shared" ca="1" si="1"/>
        <v>0</v>
      </c>
      <c r="G38" s="39">
        <v>0</v>
      </c>
      <c r="H38" s="39">
        <f t="shared" ca="1" si="2"/>
        <v>325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3"/>
        <v>-325</v>
      </c>
    </row>
    <row r="39" spans="1:13" x14ac:dyDescent="0.3">
      <c r="A39" s="16"/>
      <c r="B39" s="4" t="s">
        <v>264</v>
      </c>
      <c r="C39" s="3"/>
      <c r="D39" s="4"/>
      <c r="E39" s="42">
        <f t="shared" ca="1" si="0"/>
        <v>0</v>
      </c>
      <c r="F39" s="39">
        <f t="shared" ca="1" si="1"/>
        <v>40</v>
      </c>
      <c r="G39" s="39">
        <v>0</v>
      </c>
      <c r="H39" s="39">
        <f t="shared" ca="1" si="2"/>
        <v>60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3"/>
        <v>-20</v>
      </c>
    </row>
    <row r="40" spans="1:13" x14ac:dyDescent="0.3">
      <c r="A40" s="16"/>
      <c r="B40" s="4" t="s">
        <v>266</v>
      </c>
      <c r="C40" s="3"/>
      <c r="D40" s="4"/>
      <c r="E40" s="42">
        <f t="shared" ca="1" si="0"/>
        <v>45</v>
      </c>
      <c r="F40" s="39">
        <f t="shared" ca="1" si="1"/>
        <v>0</v>
      </c>
      <c r="G40" s="39">
        <v>0</v>
      </c>
      <c r="H40" s="39">
        <f t="shared" ca="1" si="2"/>
        <v>390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3"/>
        <v>-345</v>
      </c>
    </row>
    <row r="41" spans="1:13" x14ac:dyDescent="0.3">
      <c r="A41" s="16"/>
      <c r="B41" s="4" t="s">
        <v>270</v>
      </c>
      <c r="C41" s="3"/>
      <c r="D41" s="4"/>
      <c r="E41" s="42">
        <f t="shared" ca="1" si="0"/>
        <v>0</v>
      </c>
      <c r="F41" s="39">
        <f t="shared" ca="1" si="1"/>
        <v>40</v>
      </c>
      <c r="G41" s="39">
        <v>0</v>
      </c>
      <c r="H41" s="39">
        <f t="shared" ca="1" si="2"/>
        <v>160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3"/>
        <v>-120</v>
      </c>
    </row>
    <row r="42" spans="1:13" x14ac:dyDescent="0.3">
      <c r="A42" s="16"/>
      <c r="B42" s="4" t="s">
        <v>267</v>
      </c>
      <c r="C42" s="3"/>
      <c r="D42" s="4"/>
      <c r="E42" s="42">
        <f t="shared" ca="1" si="0"/>
        <v>0</v>
      </c>
      <c r="F42" s="39">
        <f t="shared" ca="1" si="1"/>
        <v>0</v>
      </c>
      <c r="G42" s="39">
        <v>0</v>
      </c>
      <c r="H42" s="39">
        <f t="shared" ca="1" si="2"/>
        <v>20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3"/>
        <v>-20</v>
      </c>
    </row>
    <row r="43" spans="1:13" x14ac:dyDescent="0.3">
      <c r="A43" s="16"/>
      <c r="B43" s="4" t="s">
        <v>268</v>
      </c>
      <c r="C43" s="3"/>
      <c r="D43" s="4"/>
      <c r="E43" s="42">
        <f t="shared" ca="1" si="0"/>
        <v>25</v>
      </c>
      <c r="F43" s="39">
        <f t="shared" ca="1" si="1"/>
        <v>40</v>
      </c>
      <c r="G43" s="39">
        <v>0</v>
      </c>
      <c r="H43" s="39">
        <f t="shared" ca="1" si="2"/>
        <v>225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3"/>
        <v>-160</v>
      </c>
    </row>
    <row r="44" spans="1:13" x14ac:dyDescent="0.3">
      <c r="A44" s="16"/>
      <c r="B44" s="4" t="s">
        <v>269</v>
      </c>
      <c r="C44" s="3"/>
      <c r="D44" s="4"/>
      <c r="E44" s="42">
        <f t="shared" ca="1" si="0"/>
        <v>0</v>
      </c>
      <c r="F44" s="39">
        <f t="shared" ca="1" si="1"/>
        <v>10</v>
      </c>
      <c r="G44" s="39">
        <v>0</v>
      </c>
      <c r="H44" s="39">
        <f t="shared" ca="1" si="2"/>
        <v>10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3"/>
        <v>0</v>
      </c>
    </row>
    <row r="45" spans="1:13" x14ac:dyDescent="0.3">
      <c r="A45" s="16"/>
      <c r="B45" s="4" t="s">
        <v>271</v>
      </c>
      <c r="C45" s="3"/>
      <c r="D45" s="4"/>
      <c r="E45" s="42">
        <f t="shared" ca="1" si="0"/>
        <v>31</v>
      </c>
      <c r="F45" s="39">
        <f t="shared" ca="1" si="1"/>
        <v>24</v>
      </c>
      <c r="G45" s="39">
        <v>0</v>
      </c>
      <c r="H45" s="39">
        <f t="shared" ca="1" si="2"/>
        <v>512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3"/>
        <v>-457</v>
      </c>
    </row>
    <row r="46" spans="1:13" x14ac:dyDescent="0.3">
      <c r="A46" s="16"/>
      <c r="B46" s="4" t="s">
        <v>327</v>
      </c>
      <c r="C46" s="3"/>
      <c r="D46" s="4"/>
      <c r="E46" s="42">
        <f t="shared" ca="1" si="0"/>
        <v>0</v>
      </c>
      <c r="F46" s="39">
        <f t="shared" ca="1" si="1"/>
        <v>0</v>
      </c>
      <c r="G46" s="39">
        <v>0</v>
      </c>
      <c r="H46" s="39">
        <f t="shared" ca="1" si="2"/>
        <v>0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3"/>
        <v>0</v>
      </c>
    </row>
    <row r="47" spans="1:13" x14ac:dyDescent="0.3">
      <c r="A47" s="16"/>
      <c r="B47" s="4" t="s">
        <v>273</v>
      </c>
      <c r="C47" s="3"/>
      <c r="D47" s="4"/>
      <c r="E47" s="42">
        <f t="shared" ca="1" si="0"/>
        <v>30</v>
      </c>
      <c r="F47" s="39">
        <f t="shared" ca="1" si="1"/>
        <v>0</v>
      </c>
      <c r="G47" s="39">
        <v>0</v>
      </c>
      <c r="H47" s="39">
        <f t="shared" ca="1" si="2"/>
        <v>635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3"/>
        <v>-605</v>
      </c>
    </row>
    <row r="48" spans="1:13" x14ac:dyDescent="0.3">
      <c r="A48" s="16"/>
      <c r="B48" s="4" t="s">
        <v>275</v>
      </c>
      <c r="C48" s="3"/>
      <c r="D48" s="4"/>
      <c r="E48" s="42">
        <f t="shared" ca="1" si="0"/>
        <v>0</v>
      </c>
      <c r="F48" s="39">
        <f t="shared" ca="1" si="1"/>
        <v>10</v>
      </c>
      <c r="G48" s="39">
        <v>0</v>
      </c>
      <c r="H48" s="39">
        <f t="shared" ca="1" si="2"/>
        <v>15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3"/>
        <v>-5</v>
      </c>
    </row>
    <row r="49" spans="1:13" x14ac:dyDescent="0.3">
      <c r="A49" s="16"/>
      <c r="B49" s="4" t="s">
        <v>333</v>
      </c>
      <c r="C49" s="3"/>
      <c r="D49" s="4"/>
      <c r="E49" s="42">
        <f t="shared" ca="1" si="0"/>
        <v>0</v>
      </c>
      <c r="F49" s="39">
        <f t="shared" ca="1" si="1"/>
        <v>0</v>
      </c>
      <c r="G49" s="39">
        <v>0</v>
      </c>
      <c r="H49" s="39">
        <f t="shared" ca="1" si="2"/>
        <v>0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3"/>
        <v>0</v>
      </c>
    </row>
    <row r="50" spans="1:13" x14ac:dyDescent="0.3">
      <c r="A50" s="16"/>
      <c r="B50" s="4" t="s">
        <v>334</v>
      </c>
      <c r="C50" s="3"/>
      <c r="D50" s="4"/>
      <c r="E50" s="42">
        <f t="shared" ca="1" si="0"/>
        <v>0</v>
      </c>
      <c r="F50" s="39">
        <f t="shared" ca="1" si="1"/>
        <v>0</v>
      </c>
      <c r="G50" s="39">
        <v>0</v>
      </c>
      <c r="H50" s="39">
        <f t="shared" ca="1" si="2"/>
        <v>0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3"/>
        <v>0</v>
      </c>
    </row>
    <row r="51" spans="1:13" x14ac:dyDescent="0.3">
      <c r="A51" s="16"/>
      <c r="B51" s="4" t="s">
        <v>335</v>
      </c>
      <c r="C51" s="3"/>
      <c r="D51" s="4"/>
      <c r="E51" s="42">
        <f t="shared" ca="1" si="0"/>
        <v>0</v>
      </c>
      <c r="F51" s="39">
        <f t="shared" ca="1" si="1"/>
        <v>0</v>
      </c>
      <c r="G51" s="39">
        <v>0</v>
      </c>
      <c r="H51" s="39">
        <f t="shared" ca="1" si="2"/>
        <v>0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3"/>
        <v>0</v>
      </c>
    </row>
    <row r="52" spans="1:13" x14ac:dyDescent="0.3">
      <c r="A52" s="16"/>
      <c r="B52" s="4" t="s">
        <v>336</v>
      </c>
      <c r="C52" s="3"/>
      <c r="D52" s="4"/>
      <c r="E52" s="42">
        <f t="shared" ca="1" si="0"/>
        <v>10</v>
      </c>
      <c r="F52" s="39">
        <f t="shared" ca="1" si="1"/>
        <v>0</v>
      </c>
      <c r="G52" s="39">
        <v>0</v>
      </c>
      <c r="H52" s="39">
        <f t="shared" ca="1" si="2"/>
        <v>0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3"/>
        <v>10</v>
      </c>
    </row>
    <row r="53" spans="1:13" x14ac:dyDescent="0.3">
      <c r="A53" s="16"/>
      <c r="B53" s="4" t="s">
        <v>280</v>
      </c>
      <c r="C53" s="3"/>
      <c r="D53" s="4"/>
      <c r="E53" s="42">
        <f t="shared" ca="1" si="0"/>
        <v>83</v>
      </c>
      <c r="F53" s="39">
        <f t="shared" ca="1" si="1"/>
        <v>400</v>
      </c>
      <c r="G53" s="39">
        <v>0</v>
      </c>
      <c r="H53" s="39">
        <f t="shared" ca="1" si="2"/>
        <v>867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3"/>
        <v>-384</v>
      </c>
    </row>
    <row r="54" spans="1:13" x14ac:dyDescent="0.3">
      <c r="A54" s="16"/>
      <c r="B54" s="4" t="s">
        <v>281</v>
      </c>
      <c r="C54" s="3"/>
      <c r="D54" s="4"/>
      <c r="E54" s="42">
        <f t="shared" ca="1" si="0"/>
        <v>30</v>
      </c>
      <c r="F54" s="39">
        <f t="shared" ca="1" si="1"/>
        <v>250</v>
      </c>
      <c r="G54" s="39">
        <v>0</v>
      </c>
      <c r="H54" s="39">
        <f t="shared" ca="1" si="2"/>
        <v>986</v>
      </c>
      <c r="I54" s="39">
        <v>0</v>
      </c>
      <c r="J54" s="39">
        <v>0</v>
      </c>
      <c r="K54" s="39">
        <v>0</v>
      </c>
      <c r="L54" s="39">
        <v>0</v>
      </c>
      <c r="M54" s="43">
        <f t="shared" ca="1" si="3"/>
        <v>-706</v>
      </c>
    </row>
    <row r="55" spans="1:13" x14ac:dyDescent="0.3">
      <c r="A55" s="16"/>
      <c r="B55" s="4" t="s">
        <v>284</v>
      </c>
      <c r="C55" s="3"/>
      <c r="D55" s="4"/>
      <c r="E55" s="42">
        <f t="shared" ca="1" si="0"/>
        <v>0</v>
      </c>
      <c r="F55" s="39">
        <f t="shared" ca="1" si="1"/>
        <v>0</v>
      </c>
      <c r="G55" s="39">
        <v>0</v>
      </c>
      <c r="H55" s="39">
        <f t="shared" ca="1" si="2"/>
        <v>75</v>
      </c>
      <c r="I55" s="39">
        <v>0</v>
      </c>
      <c r="J55" s="39">
        <v>0</v>
      </c>
      <c r="K55" s="39">
        <v>0</v>
      </c>
      <c r="L55" s="39">
        <v>0</v>
      </c>
      <c r="M55" s="43">
        <f t="shared" ca="1" si="3"/>
        <v>-75</v>
      </c>
    </row>
    <row r="56" spans="1:13" x14ac:dyDescent="0.3">
      <c r="A56" s="16"/>
      <c r="B56" s="4" t="s">
        <v>283</v>
      </c>
      <c r="C56" s="3"/>
      <c r="D56" s="4"/>
      <c r="E56" s="42">
        <f t="shared" ca="1" si="0"/>
        <v>30</v>
      </c>
      <c r="F56" s="39">
        <f t="shared" ca="1" si="1"/>
        <v>0</v>
      </c>
      <c r="G56" s="39">
        <v>0</v>
      </c>
      <c r="H56" s="39">
        <f t="shared" ca="1" si="2"/>
        <v>670</v>
      </c>
      <c r="I56" s="39">
        <v>0</v>
      </c>
      <c r="J56" s="39">
        <v>0</v>
      </c>
      <c r="K56" s="39">
        <v>0</v>
      </c>
      <c r="L56" s="39">
        <v>0</v>
      </c>
      <c r="M56" s="43">
        <f t="shared" ca="1" si="3"/>
        <v>-640</v>
      </c>
    </row>
    <row r="57" spans="1:13" x14ac:dyDescent="0.3">
      <c r="A57" s="16"/>
      <c r="B57" s="4" t="s">
        <v>282</v>
      </c>
      <c r="C57" s="3"/>
      <c r="D57" s="4"/>
      <c r="E57" s="42">
        <f t="shared" ca="1" si="0"/>
        <v>5</v>
      </c>
      <c r="F57" s="39">
        <f t="shared" ca="1" si="1"/>
        <v>0</v>
      </c>
      <c r="G57" s="39">
        <v>0</v>
      </c>
      <c r="H57" s="39">
        <f t="shared" ca="1" si="2"/>
        <v>200</v>
      </c>
      <c r="I57" s="39">
        <v>0</v>
      </c>
      <c r="J57" s="39">
        <v>0</v>
      </c>
      <c r="K57" s="39">
        <v>0</v>
      </c>
      <c r="L57" s="39">
        <v>0</v>
      </c>
      <c r="M57" s="43">
        <f t="shared" ca="1" si="3"/>
        <v>-195</v>
      </c>
    </row>
    <row r="58" spans="1:13" x14ac:dyDescent="0.3">
      <c r="A58" s="16"/>
      <c r="B58" s="4" t="s">
        <v>286</v>
      </c>
      <c r="C58" s="3"/>
      <c r="D58" s="4"/>
      <c r="E58" s="42">
        <f t="shared" ca="1" si="0"/>
        <v>100</v>
      </c>
      <c r="F58" s="39">
        <f t="shared" ca="1" si="1"/>
        <v>200</v>
      </c>
      <c r="G58" s="39">
        <v>0</v>
      </c>
      <c r="H58" s="39">
        <f t="shared" ca="1" si="2"/>
        <v>715</v>
      </c>
      <c r="I58" s="39">
        <v>0</v>
      </c>
      <c r="J58" s="39">
        <v>0</v>
      </c>
      <c r="K58" s="39">
        <v>0</v>
      </c>
      <c r="L58" s="39">
        <v>0</v>
      </c>
      <c r="M58" s="43">
        <f t="shared" ca="1" si="3"/>
        <v>-415</v>
      </c>
    </row>
    <row r="59" spans="1:13" x14ac:dyDescent="0.3">
      <c r="A59" s="16"/>
      <c r="B59" s="4" t="s">
        <v>287</v>
      </c>
      <c r="C59" s="3"/>
      <c r="D59" s="4"/>
      <c r="E59" s="42">
        <f t="shared" ca="1" si="0"/>
        <v>0</v>
      </c>
      <c r="F59" s="39">
        <f t="shared" ca="1" si="1"/>
        <v>10</v>
      </c>
      <c r="G59" s="39">
        <v>0</v>
      </c>
      <c r="H59" s="39">
        <f t="shared" ca="1" si="2"/>
        <v>10</v>
      </c>
      <c r="I59" s="39">
        <v>0</v>
      </c>
      <c r="J59" s="39">
        <v>0</v>
      </c>
      <c r="K59" s="39">
        <v>0</v>
      </c>
      <c r="L59" s="39">
        <v>0</v>
      </c>
      <c r="M59" s="43">
        <f t="shared" ca="1" si="3"/>
        <v>0</v>
      </c>
    </row>
    <row r="60" spans="1:13" x14ac:dyDescent="0.3">
      <c r="A60" s="16"/>
      <c r="B60" s="4" t="s">
        <v>288</v>
      </c>
      <c r="C60" s="3"/>
      <c r="D60" s="4"/>
      <c r="E60" s="42">
        <f t="shared" ca="1" si="0"/>
        <v>0</v>
      </c>
      <c r="F60" s="39">
        <f t="shared" ca="1" si="1"/>
        <v>20</v>
      </c>
      <c r="G60" s="39">
        <v>0</v>
      </c>
      <c r="H60" s="39">
        <f t="shared" ca="1" si="2"/>
        <v>60</v>
      </c>
      <c r="I60" s="39">
        <v>0</v>
      </c>
      <c r="J60" s="39">
        <v>0</v>
      </c>
      <c r="K60" s="39">
        <v>0</v>
      </c>
      <c r="L60" s="39">
        <v>0</v>
      </c>
      <c r="M60" s="43">
        <f t="shared" ca="1" si="3"/>
        <v>-40</v>
      </c>
    </row>
    <row r="61" spans="1:13" x14ac:dyDescent="0.3">
      <c r="A61" s="16"/>
      <c r="B61" s="4" t="s">
        <v>342</v>
      </c>
      <c r="C61" s="3"/>
      <c r="D61" s="4"/>
      <c r="E61" s="42">
        <f t="shared" ca="1" si="0"/>
        <v>0</v>
      </c>
      <c r="F61" s="39">
        <f t="shared" ca="1" si="1"/>
        <v>0</v>
      </c>
      <c r="G61" s="39">
        <v>0</v>
      </c>
      <c r="H61" s="39">
        <f t="shared" ca="1" si="2"/>
        <v>0</v>
      </c>
      <c r="I61" s="39">
        <v>0</v>
      </c>
      <c r="J61" s="39">
        <v>0</v>
      </c>
      <c r="K61" s="39">
        <v>0</v>
      </c>
      <c r="L61" s="39">
        <v>0</v>
      </c>
      <c r="M61" s="43">
        <f t="shared" ca="1" si="3"/>
        <v>0</v>
      </c>
    </row>
    <row r="62" spans="1:13" x14ac:dyDescent="0.3">
      <c r="A62" s="16"/>
      <c r="B62" s="4" t="s">
        <v>343</v>
      </c>
      <c r="C62" s="3"/>
      <c r="D62" s="4"/>
      <c r="E62" s="42">
        <f t="shared" ca="1" si="0"/>
        <v>0</v>
      </c>
      <c r="F62" s="39">
        <f t="shared" ca="1" si="1"/>
        <v>0</v>
      </c>
      <c r="G62" s="39">
        <v>0</v>
      </c>
      <c r="H62" s="39">
        <f t="shared" ca="1" si="2"/>
        <v>0</v>
      </c>
      <c r="I62" s="39">
        <v>0</v>
      </c>
      <c r="J62" s="39">
        <v>0</v>
      </c>
      <c r="K62" s="39">
        <v>0</v>
      </c>
      <c r="L62" s="39">
        <v>0</v>
      </c>
      <c r="M62" s="43">
        <f t="shared" ca="1" si="3"/>
        <v>0</v>
      </c>
    </row>
    <row r="63" spans="1:13" x14ac:dyDescent="0.3">
      <c r="A63" s="16"/>
      <c r="B63" s="4" t="s">
        <v>347</v>
      </c>
      <c r="C63" s="3"/>
      <c r="D63" s="4"/>
      <c r="E63" s="42">
        <f t="shared" ca="1" si="0"/>
        <v>0</v>
      </c>
      <c r="F63" s="39">
        <f t="shared" ca="1" si="1"/>
        <v>0</v>
      </c>
      <c r="G63" s="39">
        <v>0</v>
      </c>
      <c r="H63" s="39">
        <f t="shared" ca="1" si="2"/>
        <v>0</v>
      </c>
      <c r="I63" s="39">
        <v>0</v>
      </c>
      <c r="J63" s="39">
        <v>0</v>
      </c>
      <c r="K63" s="39">
        <v>0</v>
      </c>
      <c r="L63" s="39">
        <v>0</v>
      </c>
      <c r="M63" s="43">
        <f t="shared" ca="1" si="3"/>
        <v>0</v>
      </c>
    </row>
    <row r="64" spans="1:13" x14ac:dyDescent="0.3">
      <c r="A64" s="16"/>
      <c r="B64" s="4" t="s">
        <v>290</v>
      </c>
      <c r="C64" s="3"/>
      <c r="D64" s="4"/>
      <c r="E64" s="42">
        <f t="shared" ca="1" si="0"/>
        <v>105</v>
      </c>
      <c r="F64" s="39">
        <f t="shared" ca="1" si="1"/>
        <v>0</v>
      </c>
      <c r="G64" s="39">
        <v>0</v>
      </c>
      <c r="H64" s="39">
        <f t="shared" ca="1" si="2"/>
        <v>800</v>
      </c>
      <c r="I64" s="39">
        <v>0</v>
      </c>
      <c r="J64" s="39">
        <v>0</v>
      </c>
      <c r="K64" s="39">
        <v>0</v>
      </c>
      <c r="L64" s="39">
        <v>0</v>
      </c>
      <c r="M64" s="43">
        <f t="shared" ca="1" si="3"/>
        <v>-695</v>
      </c>
    </row>
    <row r="65" spans="1:13" x14ac:dyDescent="0.3">
      <c r="A65" s="16"/>
      <c r="B65" s="4" t="s">
        <v>291</v>
      </c>
      <c r="C65" s="3"/>
      <c r="D65" s="4"/>
      <c r="E65" s="42">
        <f t="shared" ca="1" si="0"/>
        <v>59</v>
      </c>
      <c r="F65" s="39">
        <f t="shared" ca="1" si="1"/>
        <v>0</v>
      </c>
      <c r="G65" s="39">
        <v>0</v>
      </c>
      <c r="H65" s="39">
        <f t="shared" ca="1" si="2"/>
        <v>680</v>
      </c>
      <c r="I65" s="39">
        <v>0</v>
      </c>
      <c r="J65" s="39">
        <v>0</v>
      </c>
      <c r="K65" s="39">
        <v>0</v>
      </c>
      <c r="L65" s="39">
        <v>0</v>
      </c>
      <c r="M65" s="43">
        <f t="shared" ca="1" si="3"/>
        <v>-621</v>
      </c>
    </row>
    <row r="66" spans="1:13" x14ac:dyDescent="0.3">
      <c r="A66" s="16"/>
      <c r="B66" s="4" t="s">
        <v>295</v>
      </c>
      <c r="C66" s="3"/>
      <c r="D66" s="4"/>
      <c r="E66" s="42">
        <f t="shared" ca="1" si="0"/>
        <v>32</v>
      </c>
      <c r="F66" s="39">
        <f t="shared" ca="1" si="1"/>
        <v>200</v>
      </c>
      <c r="G66" s="39">
        <v>0</v>
      </c>
      <c r="H66" s="39">
        <f t="shared" ca="1" si="2"/>
        <v>452</v>
      </c>
      <c r="I66" s="39">
        <v>0</v>
      </c>
      <c r="J66" s="39">
        <v>0</v>
      </c>
      <c r="K66" s="39">
        <v>0</v>
      </c>
      <c r="L66" s="39">
        <v>0</v>
      </c>
      <c r="M66" s="43">
        <f t="shared" ca="1" si="3"/>
        <v>-220</v>
      </c>
    </row>
    <row r="67" spans="1:13" x14ac:dyDescent="0.3">
      <c r="A67" s="16"/>
      <c r="B67" s="4" t="s">
        <v>289</v>
      </c>
      <c r="C67" s="3"/>
      <c r="D67" s="4"/>
      <c r="E67" s="42">
        <f t="shared" ca="1" si="0"/>
        <v>20</v>
      </c>
      <c r="F67" s="39">
        <f t="shared" ca="1" si="1"/>
        <v>0</v>
      </c>
      <c r="G67" s="39">
        <v>0</v>
      </c>
      <c r="H67" s="39">
        <f t="shared" ca="1" si="2"/>
        <v>370</v>
      </c>
      <c r="I67" s="39">
        <v>0</v>
      </c>
      <c r="J67" s="39">
        <v>0</v>
      </c>
      <c r="K67" s="39">
        <v>0</v>
      </c>
      <c r="L67" s="39">
        <v>0</v>
      </c>
      <c r="M67" s="43">
        <f t="shared" ca="1" si="3"/>
        <v>-350</v>
      </c>
    </row>
    <row r="68" spans="1:13" x14ac:dyDescent="0.3">
      <c r="A68" s="16"/>
      <c r="B68" s="4" t="s">
        <v>350</v>
      </c>
      <c r="C68" s="3"/>
      <c r="D68" s="4"/>
      <c r="E68" s="42">
        <f t="shared" ca="1" si="0"/>
        <v>0</v>
      </c>
      <c r="F68" s="39">
        <f t="shared" ca="1" si="1"/>
        <v>0</v>
      </c>
      <c r="G68" s="39">
        <v>0</v>
      </c>
      <c r="H68" s="39">
        <f t="shared" ca="1" si="2"/>
        <v>0</v>
      </c>
      <c r="I68" s="39">
        <v>0</v>
      </c>
      <c r="J68" s="39">
        <v>0</v>
      </c>
      <c r="K68" s="39">
        <v>0</v>
      </c>
      <c r="L68" s="39">
        <v>0</v>
      </c>
      <c r="M68" s="43">
        <f t="shared" ca="1" si="3"/>
        <v>0</v>
      </c>
    </row>
    <row r="69" spans="1:13" x14ac:dyDescent="0.3">
      <c r="A69" s="16"/>
      <c r="B69" s="4" t="s">
        <v>351</v>
      </c>
      <c r="C69" s="3"/>
      <c r="D69" s="4"/>
      <c r="E69" s="42">
        <f t="shared" ca="1" si="0"/>
        <v>0</v>
      </c>
      <c r="F69" s="39">
        <f t="shared" ca="1" si="1"/>
        <v>0</v>
      </c>
      <c r="G69" s="39">
        <v>0</v>
      </c>
      <c r="H69" s="39">
        <f t="shared" ca="1" si="2"/>
        <v>0</v>
      </c>
      <c r="I69" s="39">
        <v>0</v>
      </c>
      <c r="J69" s="39">
        <v>0</v>
      </c>
      <c r="K69" s="39">
        <v>0</v>
      </c>
      <c r="L69" s="39">
        <v>0</v>
      </c>
      <c r="M69" s="43">
        <f t="shared" ca="1" si="3"/>
        <v>0</v>
      </c>
    </row>
    <row r="70" spans="1:13" x14ac:dyDescent="0.3">
      <c r="A70" s="16"/>
      <c r="B70" s="4" t="s">
        <v>307</v>
      </c>
      <c r="C70" s="3"/>
      <c r="D70" s="4"/>
      <c r="E70" s="42">
        <f t="shared" ca="1" si="0"/>
        <v>40</v>
      </c>
      <c r="F70" s="39">
        <f t="shared" ca="1" si="1"/>
        <v>0</v>
      </c>
      <c r="G70" s="39">
        <v>0</v>
      </c>
      <c r="H70" s="39">
        <f t="shared" ca="1" si="2"/>
        <v>40</v>
      </c>
      <c r="I70" s="39">
        <v>0</v>
      </c>
      <c r="J70" s="39">
        <v>0</v>
      </c>
      <c r="K70" s="39">
        <v>0</v>
      </c>
      <c r="L70" s="39">
        <v>0</v>
      </c>
      <c r="M70" s="43">
        <f t="shared" ca="1" si="3"/>
        <v>0</v>
      </c>
    </row>
    <row r="71" spans="1:13" x14ac:dyDescent="0.3">
      <c r="A71" s="16"/>
      <c r="B71" s="4" t="s">
        <v>297</v>
      </c>
      <c r="C71" s="3"/>
      <c r="D71" s="4"/>
      <c r="E71" s="42">
        <f t="shared" ca="1" si="0"/>
        <v>160</v>
      </c>
      <c r="F71" s="39">
        <f t="shared" ca="1" si="1"/>
        <v>120</v>
      </c>
      <c r="G71" s="39">
        <v>0</v>
      </c>
      <c r="H71" s="39">
        <f t="shared" ca="1" si="2"/>
        <v>1850</v>
      </c>
      <c r="I71" s="39">
        <v>0</v>
      </c>
      <c r="J71" s="39">
        <v>0</v>
      </c>
      <c r="K71" s="39">
        <v>0</v>
      </c>
      <c r="L71" s="39">
        <v>0</v>
      </c>
      <c r="M71" s="43">
        <f t="shared" ca="1" si="3"/>
        <v>-1570</v>
      </c>
    </row>
    <row r="72" spans="1:13" x14ac:dyDescent="0.3">
      <c r="A72" s="16"/>
      <c r="B72" s="4" t="s">
        <v>352</v>
      </c>
      <c r="C72" s="3"/>
      <c r="D72" s="4"/>
      <c r="E72" s="42">
        <f t="shared" ca="1" si="0"/>
        <v>0</v>
      </c>
      <c r="F72" s="39">
        <f t="shared" ca="1" si="1"/>
        <v>0</v>
      </c>
      <c r="G72" s="39">
        <v>0</v>
      </c>
      <c r="H72" s="39">
        <f t="shared" ca="1" si="2"/>
        <v>0</v>
      </c>
      <c r="I72" s="39">
        <v>0</v>
      </c>
      <c r="J72" s="39">
        <v>0</v>
      </c>
      <c r="K72" s="39">
        <v>0</v>
      </c>
      <c r="L72" s="39">
        <v>0</v>
      </c>
      <c r="M72" s="43">
        <f t="shared" ca="1" si="3"/>
        <v>0</v>
      </c>
    </row>
    <row r="73" spans="1:13" x14ac:dyDescent="0.3">
      <c r="A73" s="16"/>
      <c r="B73" s="4" t="s">
        <v>355</v>
      </c>
      <c r="C73" s="3"/>
      <c r="D73" s="4"/>
      <c r="E73" s="42">
        <f t="shared" ca="1" si="0"/>
        <v>0</v>
      </c>
      <c r="F73" s="39">
        <f t="shared" ca="1" si="1"/>
        <v>0</v>
      </c>
      <c r="G73" s="39">
        <v>0</v>
      </c>
      <c r="H73" s="39">
        <f t="shared" ca="1" si="2"/>
        <v>0</v>
      </c>
      <c r="I73" s="39">
        <v>0</v>
      </c>
      <c r="J73" s="39">
        <v>0</v>
      </c>
      <c r="K73" s="39">
        <v>0</v>
      </c>
      <c r="L73" s="39">
        <v>0</v>
      </c>
      <c r="M73" s="43">
        <f t="shared" ca="1" si="3"/>
        <v>0</v>
      </c>
    </row>
    <row r="74" spans="1:13" x14ac:dyDescent="0.3">
      <c r="A74" s="16"/>
      <c r="B74" s="4" t="s">
        <v>300</v>
      </c>
      <c r="C74" s="3"/>
      <c r="D74" s="4"/>
      <c r="E74" s="42">
        <f t="shared" ca="1" si="0"/>
        <v>39</v>
      </c>
      <c r="F74" s="39">
        <f t="shared" ca="1" si="1"/>
        <v>0</v>
      </c>
      <c r="G74" s="39">
        <v>0</v>
      </c>
      <c r="H74" s="39">
        <f t="shared" ca="1" si="2"/>
        <v>29</v>
      </c>
      <c r="I74" s="39">
        <v>0</v>
      </c>
      <c r="J74" s="39">
        <v>0</v>
      </c>
      <c r="K74" s="39">
        <v>0</v>
      </c>
      <c r="L74" s="39">
        <v>0</v>
      </c>
      <c r="M74" s="43">
        <f t="shared" ca="1" si="3"/>
        <v>10</v>
      </c>
    </row>
    <row r="75" spans="1:13" x14ac:dyDescent="0.3">
      <c r="A75" s="16"/>
      <c r="B75" s="4" t="s">
        <v>356</v>
      </c>
      <c r="C75" s="3"/>
      <c r="D75" s="4"/>
      <c r="E75" s="42">
        <f t="shared" ca="1" si="0"/>
        <v>0</v>
      </c>
      <c r="F75" s="39">
        <f t="shared" ca="1" si="1"/>
        <v>0</v>
      </c>
      <c r="G75" s="39">
        <v>0</v>
      </c>
      <c r="H75" s="39">
        <f t="shared" ca="1" si="2"/>
        <v>0</v>
      </c>
      <c r="I75" s="39">
        <v>0</v>
      </c>
      <c r="J75" s="39">
        <v>0</v>
      </c>
      <c r="K75" s="39">
        <v>0</v>
      </c>
      <c r="L75" s="39">
        <v>0</v>
      </c>
      <c r="M75" s="43">
        <f t="shared" ca="1" si="3"/>
        <v>0</v>
      </c>
    </row>
    <row r="76" spans="1:13" x14ac:dyDescent="0.3">
      <c r="A76" s="16"/>
      <c r="B76" s="4" t="s">
        <v>299</v>
      </c>
      <c r="C76" s="3"/>
      <c r="D76" s="4"/>
      <c r="E76" s="42">
        <f t="shared" ca="1" si="0"/>
        <v>40</v>
      </c>
      <c r="F76" s="39">
        <f t="shared" ca="1" si="1"/>
        <v>0</v>
      </c>
      <c r="G76" s="39">
        <v>0</v>
      </c>
      <c r="H76" s="39">
        <f t="shared" ca="1" si="2"/>
        <v>140</v>
      </c>
      <c r="I76" s="39">
        <v>0</v>
      </c>
      <c r="J76" s="39">
        <v>0</v>
      </c>
      <c r="K76" s="39">
        <v>0</v>
      </c>
      <c r="L76" s="39">
        <v>0</v>
      </c>
      <c r="M76" s="43">
        <f t="shared" ca="1" si="3"/>
        <v>-100</v>
      </c>
    </row>
    <row r="77" spans="1:13" x14ac:dyDescent="0.3">
      <c r="A77" s="16"/>
      <c r="B77" s="4" t="s">
        <v>298</v>
      </c>
      <c r="C77" s="3"/>
      <c r="D77" s="4"/>
      <c r="E77" s="42">
        <f t="shared" ca="1" si="0"/>
        <v>0</v>
      </c>
      <c r="F77" s="39">
        <f t="shared" ca="1" si="1"/>
        <v>0</v>
      </c>
      <c r="G77" s="39">
        <v>0</v>
      </c>
      <c r="H77" s="39">
        <f t="shared" ca="1" si="2"/>
        <v>20</v>
      </c>
      <c r="I77" s="39">
        <v>0</v>
      </c>
      <c r="J77" s="39">
        <v>0</v>
      </c>
      <c r="K77" s="39">
        <v>0</v>
      </c>
      <c r="L77" s="39">
        <v>0</v>
      </c>
      <c r="M77" s="43">
        <f t="shared" ca="1" si="3"/>
        <v>-20</v>
      </c>
    </row>
    <row r="78" spans="1:13" x14ac:dyDescent="0.3">
      <c r="A78" s="16"/>
      <c r="B78" s="4" t="s">
        <v>357</v>
      </c>
      <c r="C78" s="3"/>
      <c r="D78" s="4"/>
      <c r="E78" s="42">
        <f t="shared" ca="1" si="0"/>
        <v>0</v>
      </c>
      <c r="F78" s="39">
        <f t="shared" ca="1" si="1"/>
        <v>0</v>
      </c>
      <c r="G78" s="39">
        <v>0</v>
      </c>
      <c r="H78" s="39">
        <f t="shared" ca="1" si="2"/>
        <v>0</v>
      </c>
      <c r="I78" s="39">
        <v>0</v>
      </c>
      <c r="J78" s="39">
        <v>0</v>
      </c>
      <c r="K78" s="39">
        <v>0</v>
      </c>
      <c r="L78" s="39">
        <v>0</v>
      </c>
      <c r="M78" s="43">
        <f t="shared" ca="1" si="3"/>
        <v>0</v>
      </c>
    </row>
    <row r="79" spans="1:13" x14ac:dyDescent="0.3">
      <c r="A79" s="16"/>
      <c r="B79" s="4" t="s">
        <v>303</v>
      </c>
      <c r="C79" s="3"/>
      <c r="D79" s="4"/>
      <c r="E79" s="42">
        <f t="shared" ca="1" si="0"/>
        <v>0</v>
      </c>
      <c r="F79" s="39">
        <f t="shared" ca="1" si="1"/>
        <v>0</v>
      </c>
      <c r="G79" s="39">
        <v>0</v>
      </c>
      <c r="H79" s="39">
        <f t="shared" ca="1" si="2"/>
        <v>30</v>
      </c>
      <c r="I79" s="39">
        <v>0</v>
      </c>
      <c r="J79" s="39">
        <v>0</v>
      </c>
      <c r="K79" s="39">
        <v>0</v>
      </c>
      <c r="L79" s="39">
        <v>0</v>
      </c>
      <c r="M79" s="43">
        <f t="shared" ca="1" si="3"/>
        <v>-30</v>
      </c>
    </row>
    <row r="80" spans="1:13" x14ac:dyDescent="0.3">
      <c r="A80" s="16"/>
      <c r="B80" s="4" t="s">
        <v>276</v>
      </c>
      <c r="C80" s="3"/>
      <c r="D80" s="4"/>
      <c r="E80" s="42">
        <f t="shared" ca="1" si="0"/>
        <v>0</v>
      </c>
      <c r="F80" s="39">
        <f t="shared" ca="1" si="1"/>
        <v>10</v>
      </c>
      <c r="G80" s="39">
        <v>0</v>
      </c>
      <c r="H80" s="39">
        <f t="shared" ca="1" si="2"/>
        <v>30</v>
      </c>
      <c r="I80" s="39">
        <v>0</v>
      </c>
      <c r="J80" s="39">
        <v>0</v>
      </c>
      <c r="K80" s="39">
        <v>0</v>
      </c>
      <c r="L80" s="39">
        <v>0</v>
      </c>
      <c r="M80" s="43">
        <f t="shared" ca="1" si="3"/>
        <v>-20</v>
      </c>
    </row>
    <row r="81" spans="1:13" x14ac:dyDescent="0.3">
      <c r="A81" s="16"/>
      <c r="B81" s="4" t="s">
        <v>57</v>
      </c>
      <c r="C81" s="3"/>
      <c r="D81" s="4"/>
      <c r="E81" s="42">
        <f t="shared" ca="1" si="0"/>
        <v>115</v>
      </c>
      <c r="F81" s="39">
        <f t="shared" ca="1" si="1"/>
        <v>0</v>
      </c>
      <c r="G81" s="39">
        <v>0</v>
      </c>
      <c r="H81" s="39">
        <f t="shared" ca="1" si="2"/>
        <v>264</v>
      </c>
      <c r="I81" s="39">
        <v>0</v>
      </c>
      <c r="J81" s="39">
        <v>0</v>
      </c>
      <c r="K81" s="39">
        <v>0</v>
      </c>
      <c r="L81" s="39">
        <v>0</v>
      </c>
      <c r="M81" s="43">
        <f t="shared" ca="1" si="3"/>
        <v>-149</v>
      </c>
    </row>
    <row r="82" spans="1:13" x14ac:dyDescent="0.3">
      <c r="A82" s="16"/>
      <c r="B82" s="4" t="s">
        <v>60</v>
      </c>
      <c r="C82" s="3"/>
      <c r="D82" s="4"/>
      <c r="E82" s="42">
        <f t="shared" ca="1" si="0"/>
        <v>0</v>
      </c>
      <c r="F82" s="39">
        <f t="shared" ca="1" si="1"/>
        <v>0</v>
      </c>
      <c r="G82" s="39">
        <v>0</v>
      </c>
      <c r="H82" s="39">
        <f t="shared" ca="1" si="2"/>
        <v>0</v>
      </c>
      <c r="I82" s="39">
        <v>0</v>
      </c>
      <c r="J82" s="39">
        <v>0</v>
      </c>
      <c r="K82" s="39">
        <v>0</v>
      </c>
      <c r="L82" s="39">
        <v>0</v>
      </c>
      <c r="M82" s="43">
        <f t="shared" ca="1" si="3"/>
        <v>0</v>
      </c>
    </row>
    <row r="83" spans="1:13" x14ac:dyDescent="0.3">
      <c r="A83" s="16"/>
      <c r="B83" s="4" t="s">
        <v>59</v>
      </c>
      <c r="C83" s="3"/>
      <c r="D83" s="4"/>
      <c r="E83" s="42">
        <f t="shared" ca="1" si="0"/>
        <v>20</v>
      </c>
      <c r="F83" s="39">
        <f t="shared" ca="1" si="1"/>
        <v>0</v>
      </c>
      <c r="G83" s="39">
        <v>0</v>
      </c>
      <c r="H83" s="39">
        <f t="shared" ca="1" si="2"/>
        <v>185</v>
      </c>
      <c r="I83" s="39">
        <v>0</v>
      </c>
      <c r="J83" s="39">
        <v>0</v>
      </c>
      <c r="K83" s="39">
        <v>0</v>
      </c>
      <c r="L83" s="39">
        <v>0</v>
      </c>
      <c r="M83" s="43">
        <f t="shared" ca="1" si="3"/>
        <v>-165</v>
      </c>
    </row>
    <row r="84" spans="1:13" x14ac:dyDescent="0.3">
      <c r="A84" s="16"/>
      <c r="B84" s="4" t="s">
        <v>235</v>
      </c>
      <c r="C84" s="3"/>
      <c r="D84" s="4"/>
      <c r="E84" s="42">
        <f t="shared" ca="1" si="0"/>
        <v>10</v>
      </c>
      <c r="F84" s="39">
        <f t="shared" ca="1" si="1"/>
        <v>28</v>
      </c>
      <c r="G84" s="39">
        <v>0</v>
      </c>
      <c r="H84" s="39">
        <f t="shared" ca="1" si="2"/>
        <v>418</v>
      </c>
      <c r="I84" s="39">
        <v>0</v>
      </c>
      <c r="J84" s="39">
        <v>0</v>
      </c>
      <c r="K84" s="39">
        <v>0</v>
      </c>
      <c r="L84" s="39">
        <v>0</v>
      </c>
      <c r="M84" s="43">
        <f t="shared" ca="1" si="3"/>
        <v>-380</v>
      </c>
    </row>
    <row r="85" spans="1:13" x14ac:dyDescent="0.3">
      <c r="A85" s="16"/>
      <c r="B85" s="4" t="s">
        <v>236</v>
      </c>
      <c r="C85" s="3"/>
      <c r="D85" s="4"/>
      <c r="E85" s="42">
        <f t="shared" ca="1" si="0"/>
        <v>20</v>
      </c>
      <c r="F85" s="39">
        <f t="shared" ca="1" si="1"/>
        <v>100</v>
      </c>
      <c r="G85" s="39">
        <v>0</v>
      </c>
      <c r="H85" s="39">
        <f t="shared" ca="1" si="2"/>
        <v>380</v>
      </c>
      <c r="I85" s="39">
        <v>0</v>
      </c>
      <c r="J85" s="39">
        <v>0</v>
      </c>
      <c r="K85" s="39">
        <v>0</v>
      </c>
      <c r="L85" s="39">
        <v>0</v>
      </c>
      <c r="M85" s="43">
        <f t="shared" ca="1" si="3"/>
        <v>-260</v>
      </c>
    </row>
    <row r="86" spans="1:13" x14ac:dyDescent="0.3">
      <c r="A86" s="16"/>
      <c r="B86" s="4" t="s">
        <v>237</v>
      </c>
      <c r="C86" s="3"/>
      <c r="D86" s="4"/>
      <c r="E86" s="42">
        <f t="shared" ca="1" si="0"/>
        <v>0</v>
      </c>
      <c r="F86" s="39">
        <f t="shared" ca="1" si="1"/>
        <v>0</v>
      </c>
      <c r="G86" s="39">
        <v>0</v>
      </c>
      <c r="H86" s="39">
        <f t="shared" ca="1" si="2"/>
        <v>80</v>
      </c>
      <c r="I86" s="39">
        <v>0</v>
      </c>
      <c r="J86" s="39">
        <v>0</v>
      </c>
      <c r="K86" s="39">
        <v>0</v>
      </c>
      <c r="L86" s="39">
        <v>0</v>
      </c>
      <c r="M86" s="43">
        <f t="shared" ca="1" si="3"/>
        <v>-80</v>
      </c>
    </row>
    <row r="87" spans="1:13" x14ac:dyDescent="0.3">
      <c r="A87" s="16"/>
      <c r="B87" s="4" t="s">
        <v>311</v>
      </c>
      <c r="C87" s="3"/>
      <c r="D87" s="4"/>
      <c r="E87" s="42">
        <f t="shared" ca="1" si="0"/>
        <v>0</v>
      </c>
      <c r="F87" s="39">
        <f t="shared" ca="1" si="1"/>
        <v>0</v>
      </c>
      <c r="G87" s="39">
        <v>0</v>
      </c>
      <c r="H87" s="39">
        <f t="shared" ca="1" si="2"/>
        <v>0</v>
      </c>
      <c r="I87" s="39">
        <v>0</v>
      </c>
      <c r="J87" s="39">
        <v>0</v>
      </c>
      <c r="K87" s="39">
        <v>0</v>
      </c>
      <c r="L87" s="39">
        <v>0</v>
      </c>
      <c r="M87" s="43">
        <f t="shared" ca="1" si="3"/>
        <v>0</v>
      </c>
    </row>
    <row r="88" spans="1:13" x14ac:dyDescent="0.3">
      <c r="A88" s="16"/>
      <c r="B88" s="4" t="s">
        <v>314</v>
      </c>
      <c r="C88" s="3"/>
      <c r="D88" s="4"/>
      <c r="E88" s="42">
        <f t="shared" ca="1" si="0"/>
        <v>0</v>
      </c>
      <c r="F88" s="39">
        <f t="shared" ca="1" si="1"/>
        <v>0</v>
      </c>
      <c r="G88" s="39">
        <v>0</v>
      </c>
      <c r="H88" s="39">
        <f t="shared" ca="1" si="2"/>
        <v>0</v>
      </c>
      <c r="I88" s="39">
        <v>0</v>
      </c>
      <c r="J88" s="39">
        <v>0</v>
      </c>
      <c r="K88" s="39">
        <v>0</v>
      </c>
      <c r="L88" s="39">
        <v>0</v>
      </c>
      <c r="M88" s="43">
        <f t="shared" ca="1" si="3"/>
        <v>0</v>
      </c>
    </row>
    <row r="89" spans="1:13" x14ac:dyDescent="0.3">
      <c r="A89" s="16"/>
      <c r="B89" s="4" t="s">
        <v>316</v>
      </c>
      <c r="C89" s="3"/>
      <c r="D89" s="4"/>
      <c r="E89" s="42">
        <f t="shared" ca="1" si="0"/>
        <v>0</v>
      </c>
      <c r="F89" s="39">
        <f t="shared" ca="1" si="1"/>
        <v>0</v>
      </c>
      <c r="G89" s="39">
        <v>0</v>
      </c>
      <c r="H89" s="39">
        <f t="shared" ca="1" si="2"/>
        <v>0</v>
      </c>
      <c r="I89" s="39">
        <v>0</v>
      </c>
      <c r="J89" s="39">
        <v>0</v>
      </c>
      <c r="K89" s="39">
        <v>0</v>
      </c>
      <c r="L89" s="39">
        <v>0</v>
      </c>
      <c r="M89" s="43">
        <f t="shared" ca="1" si="3"/>
        <v>0</v>
      </c>
    </row>
    <row r="90" spans="1:13" x14ac:dyDescent="0.3">
      <c r="A90" s="16"/>
      <c r="B90" s="4" t="s">
        <v>317</v>
      </c>
      <c r="C90" s="3"/>
      <c r="D90" s="4"/>
      <c r="E90" s="42">
        <f t="shared" ca="1" si="0"/>
        <v>0</v>
      </c>
      <c r="F90" s="39">
        <f t="shared" ca="1" si="1"/>
        <v>0</v>
      </c>
      <c r="G90" s="39">
        <v>0</v>
      </c>
      <c r="H90" s="39">
        <f t="shared" ca="1" si="2"/>
        <v>0</v>
      </c>
      <c r="I90" s="39">
        <v>0</v>
      </c>
      <c r="J90" s="39">
        <v>0</v>
      </c>
      <c r="K90" s="39">
        <v>0</v>
      </c>
      <c r="L90" s="39">
        <v>0</v>
      </c>
      <c r="M90" s="43">
        <f t="shared" ca="1" si="3"/>
        <v>0</v>
      </c>
    </row>
    <row r="91" spans="1:13" x14ac:dyDescent="0.3">
      <c r="A91" s="16"/>
      <c r="B91" s="4" t="s">
        <v>247</v>
      </c>
      <c r="C91" s="3"/>
      <c r="D91" s="4"/>
      <c r="E91" s="42">
        <f t="shared" ca="1" si="0"/>
        <v>50</v>
      </c>
      <c r="F91" s="39">
        <f t="shared" ca="1" si="1"/>
        <v>0</v>
      </c>
      <c r="G91" s="39">
        <v>0</v>
      </c>
      <c r="H91" s="39">
        <f t="shared" ca="1" si="2"/>
        <v>195</v>
      </c>
      <c r="I91" s="39">
        <v>0</v>
      </c>
      <c r="J91" s="39">
        <v>0</v>
      </c>
      <c r="K91" s="39">
        <v>0</v>
      </c>
      <c r="L91" s="39">
        <v>0</v>
      </c>
      <c r="M91" s="43">
        <f t="shared" ca="1" si="3"/>
        <v>-145</v>
      </c>
    </row>
    <row r="92" spans="1:13" x14ac:dyDescent="0.3">
      <c r="A92" s="16"/>
      <c r="B92" s="4" t="s">
        <v>251</v>
      </c>
      <c r="C92" s="3"/>
      <c r="D92" s="4"/>
      <c r="E92" s="42">
        <f t="shared" ca="1" si="0"/>
        <v>6</v>
      </c>
      <c r="F92" s="39">
        <f t="shared" ca="1" si="1"/>
        <v>0</v>
      </c>
      <c r="G92" s="39">
        <v>0</v>
      </c>
      <c r="H92" s="39">
        <f t="shared" ca="1" si="2"/>
        <v>51</v>
      </c>
      <c r="I92" s="39">
        <v>0</v>
      </c>
      <c r="J92" s="39">
        <v>0</v>
      </c>
      <c r="K92" s="39">
        <v>0</v>
      </c>
      <c r="L92" s="39">
        <v>0</v>
      </c>
      <c r="M92" s="43">
        <f t="shared" ca="1" si="3"/>
        <v>-45</v>
      </c>
    </row>
    <row r="93" spans="1:13" x14ac:dyDescent="0.3">
      <c r="A93" s="16"/>
      <c r="B93" s="4" t="s">
        <v>252</v>
      </c>
      <c r="C93" s="3"/>
      <c r="D93" s="4"/>
      <c r="E93" s="42">
        <f t="shared" ca="1" si="0"/>
        <v>20</v>
      </c>
      <c r="F93" s="39">
        <f t="shared" ca="1" si="1"/>
        <v>0</v>
      </c>
      <c r="G93" s="39">
        <v>0</v>
      </c>
      <c r="H93" s="39">
        <f t="shared" ca="1" si="2"/>
        <v>80</v>
      </c>
      <c r="I93" s="39">
        <v>0</v>
      </c>
      <c r="J93" s="39">
        <v>0</v>
      </c>
      <c r="K93" s="39">
        <v>0</v>
      </c>
      <c r="L93" s="39">
        <v>0</v>
      </c>
      <c r="M93" s="43">
        <f t="shared" ca="1" si="3"/>
        <v>-60</v>
      </c>
    </row>
    <row r="94" spans="1:13" x14ac:dyDescent="0.3">
      <c r="A94" s="16"/>
      <c r="B94" s="4" t="s">
        <v>253</v>
      </c>
      <c r="C94" s="3"/>
      <c r="D94" s="4"/>
      <c r="E94" s="42">
        <f t="shared" ca="1" si="0"/>
        <v>40</v>
      </c>
      <c r="F94" s="39">
        <f t="shared" ca="1" si="1"/>
        <v>0</v>
      </c>
      <c r="G94" s="39">
        <v>0</v>
      </c>
      <c r="H94" s="39">
        <f t="shared" ca="1" si="2"/>
        <v>60</v>
      </c>
      <c r="I94" s="39">
        <v>0</v>
      </c>
      <c r="J94" s="39">
        <v>0</v>
      </c>
      <c r="K94" s="39">
        <v>0</v>
      </c>
      <c r="L94" s="39">
        <v>0</v>
      </c>
      <c r="M94" s="43">
        <f t="shared" ca="1" si="3"/>
        <v>-20</v>
      </c>
    </row>
    <row r="95" spans="1:13" x14ac:dyDescent="0.3">
      <c r="A95" s="16"/>
      <c r="B95" s="4" t="s">
        <v>321</v>
      </c>
      <c r="C95" s="3"/>
      <c r="D95" s="4"/>
      <c r="E95" s="42">
        <f t="shared" ca="1" si="0"/>
        <v>0</v>
      </c>
      <c r="F95" s="39">
        <f t="shared" ca="1" si="1"/>
        <v>0</v>
      </c>
      <c r="G95" s="39">
        <v>0</v>
      </c>
      <c r="H95" s="39">
        <f t="shared" ca="1" si="2"/>
        <v>0</v>
      </c>
      <c r="I95" s="39">
        <v>0</v>
      </c>
      <c r="J95" s="39">
        <v>0</v>
      </c>
      <c r="K95" s="39">
        <v>0</v>
      </c>
      <c r="L95" s="39">
        <v>0</v>
      </c>
      <c r="M95" s="43">
        <f t="shared" ca="1" si="3"/>
        <v>0</v>
      </c>
    </row>
    <row r="96" spans="1:13" x14ac:dyDescent="0.3">
      <c r="A96" s="16"/>
      <c r="B96" s="4" t="s">
        <v>323</v>
      </c>
      <c r="C96" s="3"/>
      <c r="D96" s="4"/>
      <c r="E96" s="42">
        <f t="shared" ca="1" si="0"/>
        <v>0</v>
      </c>
      <c r="F96" s="39">
        <f t="shared" ca="1" si="1"/>
        <v>0</v>
      </c>
      <c r="G96" s="39">
        <v>0</v>
      </c>
      <c r="H96" s="39">
        <f t="shared" ca="1" si="2"/>
        <v>0</v>
      </c>
      <c r="I96" s="39">
        <v>0</v>
      </c>
      <c r="J96" s="39">
        <v>0</v>
      </c>
      <c r="K96" s="39">
        <v>0</v>
      </c>
      <c r="L96" s="39">
        <v>0</v>
      </c>
      <c r="M96" s="43">
        <f t="shared" ca="1" si="3"/>
        <v>0</v>
      </c>
    </row>
    <row r="97" spans="1:13" x14ac:dyDescent="0.3">
      <c r="A97" s="16"/>
      <c r="B97" s="4" t="s">
        <v>322</v>
      </c>
      <c r="C97" s="3"/>
      <c r="D97" s="4"/>
      <c r="E97" s="42">
        <f t="shared" ca="1" si="0"/>
        <v>0</v>
      </c>
      <c r="F97" s="39">
        <f t="shared" ca="1" si="1"/>
        <v>0</v>
      </c>
      <c r="G97" s="39">
        <v>0</v>
      </c>
      <c r="H97" s="39">
        <f t="shared" ca="1" si="2"/>
        <v>0</v>
      </c>
      <c r="I97" s="39">
        <v>0</v>
      </c>
      <c r="J97" s="39">
        <v>0</v>
      </c>
      <c r="K97" s="39">
        <v>0</v>
      </c>
      <c r="L97" s="39">
        <v>0</v>
      </c>
      <c r="M97" s="43">
        <f t="shared" ca="1" si="3"/>
        <v>0</v>
      </c>
    </row>
    <row r="98" spans="1:13" x14ac:dyDescent="0.3">
      <c r="A98" s="16"/>
      <c r="B98" s="4" t="s">
        <v>259</v>
      </c>
      <c r="C98" s="3"/>
      <c r="D98" s="4"/>
      <c r="E98" s="42">
        <f t="shared" ca="1" si="0"/>
        <v>90</v>
      </c>
      <c r="F98" s="39">
        <f t="shared" ca="1" si="1"/>
        <v>80</v>
      </c>
      <c r="G98" s="39">
        <v>0</v>
      </c>
      <c r="H98" s="39">
        <f t="shared" ca="1" si="2"/>
        <v>765</v>
      </c>
      <c r="I98" s="39">
        <v>0</v>
      </c>
      <c r="J98" s="39">
        <v>0</v>
      </c>
      <c r="K98" s="39">
        <v>0</v>
      </c>
      <c r="L98" s="39">
        <v>0</v>
      </c>
      <c r="M98" s="43">
        <f t="shared" ca="1" si="3"/>
        <v>-595</v>
      </c>
    </row>
    <row r="99" spans="1:13" x14ac:dyDescent="0.3">
      <c r="A99" s="16"/>
      <c r="B99" s="4" t="s">
        <v>260</v>
      </c>
      <c r="C99" s="3"/>
      <c r="D99" s="4"/>
      <c r="E99" s="42">
        <f t="shared" ca="1" si="0"/>
        <v>25</v>
      </c>
      <c r="F99" s="39">
        <f t="shared" ca="1" si="1"/>
        <v>0</v>
      </c>
      <c r="G99" s="39">
        <v>0</v>
      </c>
      <c r="H99" s="39">
        <f t="shared" ca="1" si="2"/>
        <v>270</v>
      </c>
      <c r="I99" s="39">
        <v>0</v>
      </c>
      <c r="J99" s="39">
        <v>0</v>
      </c>
      <c r="K99" s="39">
        <v>0</v>
      </c>
      <c r="L99" s="39">
        <v>0</v>
      </c>
      <c r="M99" s="43">
        <f t="shared" ca="1" si="3"/>
        <v>-245</v>
      </c>
    </row>
    <row r="100" spans="1:13" x14ac:dyDescent="0.3">
      <c r="A100" s="16"/>
      <c r="B100" s="4" t="s">
        <v>325</v>
      </c>
      <c r="C100" s="3"/>
      <c r="D100" s="4"/>
      <c r="E100" s="42">
        <f t="shared" ca="1" si="0"/>
        <v>13</v>
      </c>
      <c r="F100" s="39">
        <f t="shared" ca="1" si="1"/>
        <v>0</v>
      </c>
      <c r="G100" s="39">
        <v>0</v>
      </c>
      <c r="H100" s="39">
        <f t="shared" ca="1" si="2"/>
        <v>0</v>
      </c>
      <c r="I100" s="39">
        <v>0</v>
      </c>
      <c r="J100" s="39">
        <v>0</v>
      </c>
      <c r="K100" s="39">
        <v>0</v>
      </c>
      <c r="L100" s="39">
        <v>0</v>
      </c>
      <c r="M100" s="43">
        <f t="shared" ca="1" si="3"/>
        <v>13</v>
      </c>
    </row>
    <row r="101" spans="1:13" x14ac:dyDescent="0.3">
      <c r="A101" s="16"/>
      <c r="B101" s="4" t="s">
        <v>326</v>
      </c>
      <c r="C101" s="3"/>
      <c r="D101" s="4"/>
      <c r="E101" s="42">
        <f t="shared" ca="1" si="0"/>
        <v>18</v>
      </c>
      <c r="F101" s="39">
        <f t="shared" ca="1" si="1"/>
        <v>0</v>
      </c>
      <c r="G101" s="39">
        <v>0</v>
      </c>
      <c r="H101" s="39">
        <f t="shared" ca="1" si="2"/>
        <v>0</v>
      </c>
      <c r="I101" s="39">
        <v>0</v>
      </c>
      <c r="J101" s="39">
        <v>0</v>
      </c>
      <c r="K101" s="39">
        <v>0</v>
      </c>
      <c r="L101" s="39">
        <v>0</v>
      </c>
      <c r="M101" s="43">
        <f t="shared" ca="1" si="3"/>
        <v>18</v>
      </c>
    </row>
    <row r="102" spans="1:13" x14ac:dyDescent="0.3">
      <c r="A102" s="16"/>
      <c r="B102" s="4" t="s">
        <v>265</v>
      </c>
      <c r="C102" s="3"/>
      <c r="D102" s="4"/>
      <c r="E102" s="42">
        <f t="shared" ca="1" si="0"/>
        <v>0</v>
      </c>
      <c r="F102" s="39">
        <f t="shared" ca="1" si="1"/>
        <v>0</v>
      </c>
      <c r="G102" s="39">
        <v>0</v>
      </c>
      <c r="H102" s="39">
        <f t="shared" ca="1" si="2"/>
        <v>140</v>
      </c>
      <c r="I102" s="39">
        <v>0</v>
      </c>
      <c r="J102" s="39">
        <v>0</v>
      </c>
      <c r="K102" s="39">
        <v>0</v>
      </c>
      <c r="L102" s="39">
        <v>0</v>
      </c>
      <c r="M102" s="43">
        <f t="shared" ca="1" si="3"/>
        <v>-140</v>
      </c>
    </row>
    <row r="103" spans="1:13" x14ac:dyDescent="0.3">
      <c r="A103" s="16"/>
      <c r="B103" s="4" t="s">
        <v>330</v>
      </c>
      <c r="C103" s="3"/>
      <c r="D103" s="4"/>
      <c r="E103" s="42">
        <f t="shared" ca="1" si="0"/>
        <v>0</v>
      </c>
      <c r="F103" s="39">
        <f t="shared" ca="1" si="1"/>
        <v>0</v>
      </c>
      <c r="G103" s="39">
        <v>0</v>
      </c>
      <c r="H103" s="39">
        <f t="shared" ca="1" si="2"/>
        <v>0</v>
      </c>
      <c r="I103" s="39">
        <v>0</v>
      </c>
      <c r="J103" s="39">
        <v>0</v>
      </c>
      <c r="K103" s="39">
        <v>0</v>
      </c>
      <c r="L103" s="39">
        <v>0</v>
      </c>
      <c r="M103" s="43">
        <f t="shared" ca="1" si="3"/>
        <v>0</v>
      </c>
    </row>
    <row r="104" spans="1:13" x14ac:dyDescent="0.3">
      <c r="A104" s="16"/>
      <c r="B104" s="4" t="s">
        <v>329</v>
      </c>
      <c r="C104" s="3"/>
      <c r="D104" s="4"/>
      <c r="E104" s="42">
        <f t="shared" ca="1" si="0"/>
        <v>0</v>
      </c>
      <c r="F104" s="39">
        <f t="shared" ca="1" si="1"/>
        <v>0</v>
      </c>
      <c r="G104" s="39">
        <v>0</v>
      </c>
      <c r="H104" s="39">
        <f t="shared" ca="1" si="2"/>
        <v>0</v>
      </c>
      <c r="I104" s="39">
        <v>0</v>
      </c>
      <c r="J104" s="39">
        <v>0</v>
      </c>
      <c r="K104" s="39">
        <v>0</v>
      </c>
      <c r="L104" s="39">
        <v>0</v>
      </c>
      <c r="M104" s="43">
        <f t="shared" ca="1" si="3"/>
        <v>0</v>
      </c>
    </row>
    <row r="105" spans="1:13" x14ac:dyDescent="0.3">
      <c r="A105" s="16"/>
      <c r="B105" s="4" t="s">
        <v>328</v>
      </c>
      <c r="C105" s="3"/>
      <c r="D105" s="4"/>
      <c r="E105" s="42">
        <f t="shared" ca="1" si="0"/>
        <v>0</v>
      </c>
      <c r="F105" s="39">
        <f t="shared" ca="1" si="1"/>
        <v>0</v>
      </c>
      <c r="G105" s="39">
        <v>0</v>
      </c>
      <c r="H105" s="39">
        <f t="shared" ca="1" si="2"/>
        <v>0</v>
      </c>
      <c r="I105" s="39">
        <v>0</v>
      </c>
      <c r="J105" s="39">
        <v>0</v>
      </c>
      <c r="K105" s="39">
        <v>0</v>
      </c>
      <c r="L105" s="39">
        <v>0</v>
      </c>
      <c r="M105" s="43">
        <f t="shared" ca="1" si="3"/>
        <v>0</v>
      </c>
    </row>
    <row r="106" spans="1:13" x14ac:dyDescent="0.3">
      <c r="A106" s="16"/>
      <c r="B106" s="4" t="s">
        <v>272</v>
      </c>
      <c r="C106" s="3"/>
      <c r="D106" s="4"/>
      <c r="E106" s="42">
        <f t="shared" ca="1" si="0"/>
        <v>0</v>
      </c>
      <c r="F106" s="39">
        <f t="shared" ca="1" si="1"/>
        <v>10</v>
      </c>
      <c r="G106" s="39">
        <v>0</v>
      </c>
      <c r="H106" s="39">
        <f t="shared" ca="1" si="2"/>
        <v>42</v>
      </c>
      <c r="I106" s="39">
        <v>0</v>
      </c>
      <c r="J106" s="39">
        <v>0</v>
      </c>
      <c r="K106" s="39">
        <v>0</v>
      </c>
      <c r="L106" s="39">
        <v>0</v>
      </c>
      <c r="M106" s="43">
        <f t="shared" ca="1" si="3"/>
        <v>-32</v>
      </c>
    </row>
    <row r="107" spans="1:13" x14ac:dyDescent="0.3">
      <c r="A107" s="16"/>
      <c r="B107" s="4" t="s">
        <v>274</v>
      </c>
      <c r="C107" s="3"/>
      <c r="D107" s="4"/>
      <c r="E107" s="42">
        <f t="shared" ca="1" si="0"/>
        <v>0</v>
      </c>
      <c r="F107" s="39">
        <f t="shared" ca="1" si="1"/>
        <v>0</v>
      </c>
      <c r="G107" s="39">
        <v>0</v>
      </c>
      <c r="H107" s="39">
        <f t="shared" ca="1" si="2"/>
        <v>80</v>
      </c>
      <c r="I107" s="39">
        <v>0</v>
      </c>
      <c r="J107" s="39">
        <v>0</v>
      </c>
      <c r="K107" s="39">
        <v>0</v>
      </c>
      <c r="L107" s="39">
        <v>0</v>
      </c>
      <c r="M107" s="43">
        <f t="shared" ca="1" si="3"/>
        <v>-80</v>
      </c>
    </row>
    <row r="108" spans="1:13" x14ac:dyDescent="0.3">
      <c r="A108" s="16"/>
      <c r="B108" s="4" t="s">
        <v>332</v>
      </c>
      <c r="C108" s="3"/>
      <c r="D108" s="4"/>
      <c r="E108" s="42">
        <f t="shared" ca="1" si="0"/>
        <v>0</v>
      </c>
      <c r="F108" s="39">
        <f t="shared" ca="1" si="1"/>
        <v>0</v>
      </c>
      <c r="G108" s="39">
        <v>0</v>
      </c>
      <c r="H108" s="39">
        <f t="shared" ca="1" si="2"/>
        <v>0</v>
      </c>
      <c r="I108" s="39">
        <v>0</v>
      </c>
      <c r="J108" s="39">
        <v>0</v>
      </c>
      <c r="K108" s="39">
        <v>0</v>
      </c>
      <c r="L108" s="39">
        <v>0</v>
      </c>
      <c r="M108" s="43">
        <f t="shared" ca="1" si="3"/>
        <v>0</v>
      </c>
    </row>
    <row r="109" spans="1:13" x14ac:dyDescent="0.3">
      <c r="A109" s="16"/>
      <c r="B109" s="4" t="s">
        <v>277</v>
      </c>
      <c r="C109" s="3"/>
      <c r="D109" s="4"/>
      <c r="E109" s="42">
        <f t="shared" ca="1" si="0"/>
        <v>0</v>
      </c>
      <c r="F109" s="39">
        <f t="shared" ca="1" si="1"/>
        <v>80</v>
      </c>
      <c r="G109" s="39">
        <v>0</v>
      </c>
      <c r="H109" s="39">
        <f t="shared" ca="1" si="2"/>
        <v>100</v>
      </c>
      <c r="I109" s="39">
        <v>0</v>
      </c>
      <c r="J109" s="39">
        <v>0</v>
      </c>
      <c r="K109" s="39">
        <v>0</v>
      </c>
      <c r="L109" s="39">
        <v>0</v>
      </c>
      <c r="M109" s="43">
        <f t="shared" ca="1" si="3"/>
        <v>-20</v>
      </c>
    </row>
    <row r="110" spans="1:13" x14ac:dyDescent="0.3">
      <c r="A110" s="16"/>
      <c r="B110" s="4" t="s">
        <v>337</v>
      </c>
      <c r="C110" s="3"/>
      <c r="D110" s="4"/>
      <c r="E110" s="42">
        <f t="shared" ca="1" si="0"/>
        <v>0</v>
      </c>
      <c r="F110" s="39">
        <f t="shared" ca="1" si="1"/>
        <v>0</v>
      </c>
      <c r="G110" s="39">
        <v>0</v>
      </c>
      <c r="H110" s="39">
        <f t="shared" ca="1" si="2"/>
        <v>0</v>
      </c>
      <c r="I110" s="39">
        <v>0</v>
      </c>
      <c r="J110" s="39">
        <v>0</v>
      </c>
      <c r="K110" s="39">
        <v>0</v>
      </c>
      <c r="L110" s="39">
        <v>0</v>
      </c>
      <c r="M110" s="43">
        <f t="shared" ca="1" si="3"/>
        <v>0</v>
      </c>
    </row>
    <row r="111" spans="1:13" x14ac:dyDescent="0.3">
      <c r="A111" s="16"/>
      <c r="B111" s="4" t="s">
        <v>278</v>
      </c>
      <c r="C111" s="3"/>
      <c r="D111" s="4"/>
      <c r="E111" s="42">
        <f t="shared" ca="1" si="0"/>
        <v>0</v>
      </c>
      <c r="F111" s="39">
        <f t="shared" ca="1" si="1"/>
        <v>40</v>
      </c>
      <c r="G111" s="39">
        <v>0</v>
      </c>
      <c r="H111" s="39">
        <f t="shared" ca="1" si="2"/>
        <v>196</v>
      </c>
      <c r="I111" s="39">
        <v>0</v>
      </c>
      <c r="J111" s="39">
        <v>0</v>
      </c>
      <c r="K111" s="39">
        <v>0</v>
      </c>
      <c r="L111" s="39">
        <v>0</v>
      </c>
      <c r="M111" s="43">
        <f t="shared" ca="1" si="3"/>
        <v>-156</v>
      </c>
    </row>
    <row r="112" spans="1:13" x14ac:dyDescent="0.3">
      <c r="A112" s="16"/>
      <c r="B112" s="4" t="s">
        <v>279</v>
      </c>
      <c r="C112" s="3"/>
      <c r="D112" s="4"/>
      <c r="E112" s="42">
        <f t="shared" ca="1" si="0"/>
        <v>20</v>
      </c>
      <c r="F112" s="39">
        <f t="shared" ca="1" si="1"/>
        <v>360</v>
      </c>
      <c r="G112" s="39">
        <v>0</v>
      </c>
      <c r="H112" s="39">
        <f t="shared" ca="1" si="2"/>
        <v>375</v>
      </c>
      <c r="I112" s="39">
        <v>0</v>
      </c>
      <c r="J112" s="39">
        <v>0</v>
      </c>
      <c r="K112" s="39">
        <v>0</v>
      </c>
      <c r="L112" s="39">
        <v>0</v>
      </c>
      <c r="M112" s="43">
        <f t="shared" ca="1" si="3"/>
        <v>5</v>
      </c>
    </row>
    <row r="113" spans="1:13" x14ac:dyDescent="0.3">
      <c r="A113" s="16"/>
      <c r="B113" s="4" t="s">
        <v>338</v>
      </c>
      <c r="C113" s="3"/>
      <c r="D113" s="4"/>
      <c r="E113" s="42">
        <f t="shared" ca="1" si="0"/>
        <v>0</v>
      </c>
      <c r="F113" s="39">
        <f t="shared" ca="1" si="1"/>
        <v>0</v>
      </c>
      <c r="G113" s="39">
        <v>0</v>
      </c>
      <c r="H113" s="39">
        <f t="shared" ca="1" si="2"/>
        <v>0</v>
      </c>
      <c r="I113" s="39">
        <v>0</v>
      </c>
      <c r="J113" s="39">
        <v>0</v>
      </c>
      <c r="K113" s="39">
        <v>0</v>
      </c>
      <c r="L113" s="39">
        <v>0</v>
      </c>
      <c r="M113" s="43">
        <f t="shared" ca="1" si="3"/>
        <v>0</v>
      </c>
    </row>
    <row r="114" spans="1:13" x14ac:dyDescent="0.3">
      <c r="A114" s="16"/>
      <c r="B114" s="4" t="s">
        <v>285</v>
      </c>
      <c r="C114" s="3"/>
      <c r="D114" s="4"/>
      <c r="E114" s="42">
        <f t="shared" ca="1" si="0"/>
        <v>80</v>
      </c>
      <c r="F114" s="39">
        <f t="shared" ca="1" si="1"/>
        <v>0</v>
      </c>
      <c r="G114" s="39">
        <v>0</v>
      </c>
      <c r="H114" s="39">
        <f t="shared" ca="1" si="2"/>
        <v>170</v>
      </c>
      <c r="I114" s="39">
        <v>0</v>
      </c>
      <c r="J114" s="39">
        <v>0</v>
      </c>
      <c r="K114" s="39">
        <v>0</v>
      </c>
      <c r="L114" s="39">
        <v>0</v>
      </c>
      <c r="M114" s="43">
        <f t="shared" ca="1" si="3"/>
        <v>-90</v>
      </c>
    </row>
    <row r="115" spans="1:13" x14ac:dyDescent="0.3">
      <c r="A115" s="16"/>
      <c r="B115" s="4" t="s">
        <v>346</v>
      </c>
      <c r="C115" s="3"/>
      <c r="D115" s="4"/>
      <c r="E115" s="42">
        <f t="shared" ca="1" si="0"/>
        <v>0</v>
      </c>
      <c r="F115" s="39">
        <f t="shared" ca="1" si="1"/>
        <v>0</v>
      </c>
      <c r="G115" s="39">
        <v>0</v>
      </c>
      <c r="H115" s="39">
        <f t="shared" ca="1" si="2"/>
        <v>0</v>
      </c>
      <c r="I115" s="39">
        <v>0</v>
      </c>
      <c r="J115" s="39">
        <v>0</v>
      </c>
      <c r="K115" s="39">
        <v>0</v>
      </c>
      <c r="L115" s="39">
        <v>0</v>
      </c>
      <c r="M115" s="43">
        <f t="shared" ca="1" si="3"/>
        <v>0</v>
      </c>
    </row>
    <row r="116" spans="1:13" x14ac:dyDescent="0.3">
      <c r="A116" s="16"/>
      <c r="B116" s="4" t="s">
        <v>344</v>
      </c>
      <c r="C116" s="3"/>
      <c r="D116" s="4"/>
      <c r="E116" s="42">
        <f t="shared" ca="1" si="0"/>
        <v>0</v>
      </c>
      <c r="F116" s="39">
        <f t="shared" ca="1" si="1"/>
        <v>0</v>
      </c>
      <c r="G116" s="39">
        <v>0</v>
      </c>
      <c r="H116" s="39">
        <f t="shared" ca="1" si="2"/>
        <v>0</v>
      </c>
      <c r="I116" s="39">
        <v>0</v>
      </c>
      <c r="J116" s="39">
        <v>0</v>
      </c>
      <c r="K116" s="39">
        <v>0</v>
      </c>
      <c r="L116" s="39">
        <v>0</v>
      </c>
      <c r="M116" s="43">
        <f t="shared" ca="1" si="3"/>
        <v>0</v>
      </c>
    </row>
    <row r="117" spans="1:13" x14ac:dyDescent="0.3">
      <c r="A117" s="16"/>
      <c r="B117" s="4" t="s">
        <v>292</v>
      </c>
      <c r="C117" s="3"/>
      <c r="D117" s="4"/>
      <c r="E117" s="42">
        <f t="shared" ca="1" si="0"/>
        <v>30</v>
      </c>
      <c r="F117" s="39">
        <f t="shared" ca="1" si="1"/>
        <v>0</v>
      </c>
      <c r="G117" s="39">
        <v>0</v>
      </c>
      <c r="H117" s="39">
        <f t="shared" ca="1" si="2"/>
        <v>80</v>
      </c>
      <c r="I117" s="39">
        <v>0</v>
      </c>
      <c r="J117" s="39">
        <v>0</v>
      </c>
      <c r="K117" s="39">
        <v>0</v>
      </c>
      <c r="L117" s="39">
        <v>0</v>
      </c>
      <c r="M117" s="43">
        <f t="shared" ca="1" si="3"/>
        <v>-50</v>
      </c>
    </row>
    <row r="118" spans="1:13" x14ac:dyDescent="0.3">
      <c r="A118" s="16"/>
      <c r="B118" s="4" t="s">
        <v>293</v>
      </c>
      <c r="C118" s="3"/>
      <c r="D118" s="4"/>
      <c r="E118" s="42">
        <f t="shared" ca="1" si="0"/>
        <v>40</v>
      </c>
      <c r="F118" s="39">
        <f t="shared" ca="1" si="1"/>
        <v>10</v>
      </c>
      <c r="G118" s="39">
        <v>0</v>
      </c>
      <c r="H118" s="39">
        <f t="shared" ca="1" si="2"/>
        <v>215</v>
      </c>
      <c r="I118" s="39">
        <v>0</v>
      </c>
      <c r="J118" s="39">
        <v>0</v>
      </c>
      <c r="K118" s="39">
        <v>0</v>
      </c>
      <c r="L118" s="39">
        <v>0</v>
      </c>
      <c r="M118" s="43">
        <f t="shared" ca="1" si="3"/>
        <v>-165</v>
      </c>
    </row>
    <row r="119" spans="1:13" x14ac:dyDescent="0.3">
      <c r="A119" s="16"/>
      <c r="B119" s="4" t="s">
        <v>294</v>
      </c>
      <c r="C119" s="3"/>
      <c r="D119" s="4"/>
      <c r="E119" s="42">
        <f t="shared" ca="1" si="0"/>
        <v>100</v>
      </c>
      <c r="F119" s="39">
        <f t="shared" ca="1" si="1"/>
        <v>0</v>
      </c>
      <c r="G119" s="39">
        <v>0</v>
      </c>
      <c r="H119" s="39">
        <f t="shared" ca="1" si="2"/>
        <v>500</v>
      </c>
      <c r="I119" s="39">
        <v>0</v>
      </c>
      <c r="J119" s="39">
        <v>0</v>
      </c>
      <c r="K119" s="39">
        <v>0</v>
      </c>
      <c r="L119" s="39">
        <v>0</v>
      </c>
      <c r="M119" s="43">
        <f t="shared" ca="1" si="3"/>
        <v>-400</v>
      </c>
    </row>
    <row r="120" spans="1:13" x14ac:dyDescent="0.3">
      <c r="A120" s="16"/>
      <c r="B120" s="4" t="s">
        <v>349</v>
      </c>
      <c r="C120" s="3"/>
      <c r="D120" s="4"/>
      <c r="E120" s="42">
        <f t="shared" ca="1" si="0"/>
        <v>80</v>
      </c>
      <c r="F120" s="39">
        <f t="shared" ca="1" si="1"/>
        <v>0</v>
      </c>
      <c r="G120" s="39">
        <v>0</v>
      </c>
      <c r="H120" s="39">
        <f t="shared" ca="1" si="2"/>
        <v>0</v>
      </c>
      <c r="I120" s="39">
        <v>0</v>
      </c>
      <c r="J120" s="39">
        <v>0</v>
      </c>
      <c r="K120" s="39">
        <v>0</v>
      </c>
      <c r="L120" s="39">
        <v>0</v>
      </c>
      <c r="M120" s="43">
        <f t="shared" ca="1" si="3"/>
        <v>80</v>
      </c>
    </row>
    <row r="121" spans="1:13" x14ac:dyDescent="0.3">
      <c r="A121" s="16"/>
      <c r="B121" s="4" t="s">
        <v>353</v>
      </c>
      <c r="C121" s="3"/>
      <c r="D121" s="4"/>
      <c r="E121" s="42">
        <f t="shared" ca="1" si="0"/>
        <v>0</v>
      </c>
      <c r="F121" s="39">
        <f t="shared" ca="1" si="1"/>
        <v>0</v>
      </c>
      <c r="G121" s="39">
        <v>0</v>
      </c>
      <c r="H121" s="39">
        <f t="shared" ca="1" si="2"/>
        <v>0</v>
      </c>
      <c r="I121" s="39">
        <v>0</v>
      </c>
      <c r="J121" s="39">
        <v>0</v>
      </c>
      <c r="K121" s="39">
        <v>0</v>
      </c>
      <c r="L121" s="39">
        <v>0</v>
      </c>
      <c r="M121" s="43">
        <f t="shared" ca="1" si="3"/>
        <v>0</v>
      </c>
    </row>
    <row r="122" spans="1:13" x14ac:dyDescent="0.3">
      <c r="A122" s="16"/>
      <c r="B122" s="4" t="s">
        <v>359</v>
      </c>
      <c r="C122" s="3"/>
      <c r="D122" s="4"/>
      <c r="E122" s="42">
        <f t="shared" ca="1" si="0"/>
        <v>0</v>
      </c>
      <c r="F122" s="39">
        <f t="shared" ca="1" si="1"/>
        <v>0</v>
      </c>
      <c r="G122" s="39">
        <v>0</v>
      </c>
      <c r="H122" s="39">
        <f t="shared" ca="1" si="2"/>
        <v>0</v>
      </c>
      <c r="I122" s="39">
        <v>0</v>
      </c>
      <c r="J122" s="39">
        <v>0</v>
      </c>
      <c r="K122" s="39">
        <v>0</v>
      </c>
      <c r="L122" s="39">
        <v>0</v>
      </c>
      <c r="M122" s="43">
        <f t="shared" ca="1" si="3"/>
        <v>0</v>
      </c>
    </row>
    <row r="123" spans="1:13" x14ac:dyDescent="0.3">
      <c r="A123" s="16"/>
      <c r="B123" s="4" t="s">
        <v>358</v>
      </c>
      <c r="C123" s="3"/>
      <c r="D123" s="4"/>
      <c r="E123" s="42">
        <f t="shared" ca="1" si="0"/>
        <v>0</v>
      </c>
      <c r="F123" s="39">
        <f t="shared" ca="1" si="1"/>
        <v>0</v>
      </c>
      <c r="G123" s="39">
        <v>0</v>
      </c>
      <c r="H123" s="39">
        <f t="shared" ca="1" si="2"/>
        <v>0</v>
      </c>
      <c r="I123" s="39">
        <v>0</v>
      </c>
      <c r="J123" s="39">
        <v>0</v>
      </c>
      <c r="K123" s="39">
        <v>0</v>
      </c>
      <c r="L123" s="39">
        <v>0</v>
      </c>
      <c r="M123" s="43">
        <f t="shared" ca="1" si="3"/>
        <v>0</v>
      </c>
    </row>
    <row r="124" spans="1:13" x14ac:dyDescent="0.3">
      <c r="A124" s="16"/>
      <c r="B124" s="4" t="s">
        <v>301</v>
      </c>
      <c r="C124" s="3"/>
      <c r="D124" s="4"/>
      <c r="E124" s="42">
        <f t="shared" ca="1" si="0"/>
        <v>15</v>
      </c>
      <c r="F124" s="39">
        <f t="shared" ca="1" si="1"/>
        <v>0</v>
      </c>
      <c r="G124" s="39">
        <v>0</v>
      </c>
      <c r="H124" s="39">
        <f t="shared" ca="1" si="2"/>
        <v>15</v>
      </c>
      <c r="I124" s="39">
        <v>0</v>
      </c>
      <c r="J124" s="39">
        <v>0</v>
      </c>
      <c r="K124" s="39">
        <v>0</v>
      </c>
      <c r="L124" s="39">
        <v>0</v>
      </c>
      <c r="M124" s="43">
        <f t="shared" ca="1" si="3"/>
        <v>0</v>
      </c>
    </row>
    <row r="125" spans="1:13" x14ac:dyDescent="0.3">
      <c r="A125" s="16"/>
      <c r="B125" s="4" t="s">
        <v>302</v>
      </c>
      <c r="C125" s="3"/>
      <c r="D125" s="4"/>
      <c r="E125" s="42">
        <f t="shared" ca="1" si="0"/>
        <v>0</v>
      </c>
      <c r="F125" s="39">
        <f t="shared" ca="1" si="1"/>
        <v>0</v>
      </c>
      <c r="G125" s="39">
        <v>0</v>
      </c>
      <c r="H125" s="39">
        <f t="shared" ca="1" si="2"/>
        <v>30</v>
      </c>
      <c r="I125" s="39">
        <v>0</v>
      </c>
      <c r="J125" s="39">
        <v>0</v>
      </c>
      <c r="K125" s="39">
        <v>0</v>
      </c>
      <c r="L125" s="39">
        <v>0</v>
      </c>
      <c r="M125" s="43">
        <f t="shared" ca="1" si="3"/>
        <v>-30</v>
      </c>
    </row>
    <row r="126" spans="1:13" x14ac:dyDescent="0.3">
      <c r="A126" s="16"/>
      <c r="B126" s="4" t="s">
        <v>310</v>
      </c>
      <c r="C126" s="3"/>
      <c r="D126" s="4"/>
      <c r="E126" s="42">
        <f t="shared" ca="1" si="0"/>
        <v>0</v>
      </c>
      <c r="F126" s="39">
        <f t="shared" ca="1" si="1"/>
        <v>0</v>
      </c>
      <c r="G126" s="39">
        <v>0</v>
      </c>
      <c r="H126" s="39">
        <f t="shared" ca="1" si="2"/>
        <v>0</v>
      </c>
      <c r="I126" s="39">
        <v>0</v>
      </c>
      <c r="J126" s="39">
        <v>0</v>
      </c>
      <c r="K126" s="39">
        <v>0</v>
      </c>
      <c r="L126" s="39">
        <v>0</v>
      </c>
      <c r="M126" s="43">
        <f t="shared" ca="1" si="3"/>
        <v>0</v>
      </c>
    </row>
    <row r="127" spans="1:13" x14ac:dyDescent="0.3">
      <c r="A127" s="16"/>
      <c r="B127" s="4" t="s">
        <v>324</v>
      </c>
      <c r="C127" s="3"/>
      <c r="D127" s="4"/>
      <c r="E127" s="42">
        <f t="shared" ca="1" si="0"/>
        <v>0</v>
      </c>
      <c r="F127" s="39">
        <f t="shared" ca="1" si="1"/>
        <v>0</v>
      </c>
      <c r="G127" s="39">
        <v>0</v>
      </c>
      <c r="H127" s="39">
        <f t="shared" ca="1" si="2"/>
        <v>0</v>
      </c>
      <c r="I127" s="39">
        <v>0</v>
      </c>
      <c r="J127" s="39">
        <v>0</v>
      </c>
      <c r="K127" s="39">
        <v>0</v>
      </c>
      <c r="L127" s="39">
        <v>0</v>
      </c>
      <c r="M127" s="43">
        <f t="shared" ca="1" si="3"/>
        <v>0</v>
      </c>
    </row>
    <row r="128" spans="1:13" x14ac:dyDescent="0.3">
      <c r="A128" s="16"/>
      <c r="B128" s="4" t="s">
        <v>308</v>
      </c>
      <c r="C128" s="3"/>
      <c r="D128" s="4"/>
      <c r="E128" s="42">
        <f t="shared" ca="1" si="0"/>
        <v>0</v>
      </c>
      <c r="F128" s="39">
        <f t="shared" ca="1" si="1"/>
        <v>0</v>
      </c>
      <c r="G128" s="39">
        <v>0</v>
      </c>
      <c r="H128" s="39">
        <f t="shared" ca="1" si="2"/>
        <v>100</v>
      </c>
      <c r="I128" s="39">
        <v>0</v>
      </c>
      <c r="J128" s="39">
        <v>0</v>
      </c>
      <c r="K128" s="39">
        <v>0</v>
      </c>
      <c r="L128" s="39">
        <v>0</v>
      </c>
      <c r="M128" s="43">
        <f t="shared" ca="1" si="3"/>
        <v>-100</v>
      </c>
    </row>
    <row r="129" spans="1:13" x14ac:dyDescent="0.3">
      <c r="A129" s="16"/>
      <c r="B129" s="4" t="s">
        <v>331</v>
      </c>
      <c r="C129" s="3"/>
      <c r="D129" s="4"/>
      <c r="E129" s="42">
        <f t="shared" ca="1" si="0"/>
        <v>0</v>
      </c>
      <c r="F129" s="39">
        <f t="shared" ca="1" si="1"/>
        <v>0</v>
      </c>
      <c r="G129" s="39">
        <v>0</v>
      </c>
      <c r="H129" s="39">
        <f t="shared" ca="1" si="2"/>
        <v>0</v>
      </c>
      <c r="I129" s="39">
        <v>0</v>
      </c>
      <c r="J129" s="39">
        <v>0</v>
      </c>
      <c r="K129" s="39">
        <v>0</v>
      </c>
      <c r="L129" s="39">
        <v>0</v>
      </c>
      <c r="M129" s="43">
        <f t="shared" ca="1" si="3"/>
        <v>0</v>
      </c>
    </row>
    <row r="130" spans="1:13" x14ac:dyDescent="0.3">
      <c r="A130" s="16"/>
      <c r="B130" s="4" t="s">
        <v>339</v>
      </c>
      <c r="C130" s="3"/>
      <c r="D130" s="4"/>
      <c r="E130" s="42">
        <f t="shared" ca="1" si="0"/>
        <v>0</v>
      </c>
      <c r="F130" s="39">
        <f t="shared" ca="1" si="1"/>
        <v>0</v>
      </c>
      <c r="G130" s="39">
        <v>0</v>
      </c>
      <c r="H130" s="39">
        <f t="shared" ca="1" si="2"/>
        <v>0</v>
      </c>
      <c r="I130" s="39">
        <v>0</v>
      </c>
      <c r="J130" s="39">
        <v>0</v>
      </c>
      <c r="K130" s="39">
        <v>0</v>
      </c>
      <c r="L130" s="39">
        <v>0</v>
      </c>
      <c r="M130" s="43">
        <f t="shared" ca="1" si="3"/>
        <v>0</v>
      </c>
    </row>
    <row r="131" spans="1:13" x14ac:dyDescent="0.3">
      <c r="A131" s="16"/>
      <c r="B131" s="4" t="s">
        <v>340</v>
      </c>
      <c r="C131" s="3"/>
      <c r="D131" s="4"/>
      <c r="E131" s="42">
        <f t="shared" ca="1" si="0"/>
        <v>0</v>
      </c>
      <c r="F131" s="39">
        <f t="shared" ca="1" si="1"/>
        <v>0</v>
      </c>
      <c r="G131" s="39">
        <v>0</v>
      </c>
      <c r="H131" s="39">
        <f t="shared" ca="1" si="2"/>
        <v>0</v>
      </c>
      <c r="I131" s="39">
        <v>0</v>
      </c>
      <c r="J131" s="39">
        <v>0</v>
      </c>
      <c r="K131" s="39">
        <v>0</v>
      </c>
      <c r="L131" s="39">
        <v>0</v>
      </c>
      <c r="M131" s="43">
        <f t="shared" ca="1" si="3"/>
        <v>0</v>
      </c>
    </row>
    <row r="132" spans="1:13" x14ac:dyDescent="0.3">
      <c r="A132" s="16"/>
      <c r="B132" s="4" t="s">
        <v>341</v>
      </c>
      <c r="C132" s="3"/>
      <c r="D132" s="4"/>
      <c r="E132" s="42">
        <f t="shared" ca="1" si="0"/>
        <v>0</v>
      </c>
      <c r="F132" s="39">
        <f t="shared" ca="1" si="1"/>
        <v>0</v>
      </c>
      <c r="G132" s="39">
        <v>0</v>
      </c>
      <c r="H132" s="39">
        <f t="shared" ca="1" si="2"/>
        <v>0</v>
      </c>
      <c r="I132" s="39">
        <v>0</v>
      </c>
      <c r="J132" s="39">
        <v>0</v>
      </c>
      <c r="K132" s="39">
        <v>0</v>
      </c>
      <c r="L132" s="39">
        <v>0</v>
      </c>
      <c r="M132" s="43">
        <f t="shared" ca="1" si="3"/>
        <v>0</v>
      </c>
    </row>
    <row r="133" spans="1:13" x14ac:dyDescent="0.3">
      <c r="A133" s="16"/>
      <c r="B133" s="4" t="s">
        <v>345</v>
      </c>
      <c r="C133" s="3"/>
      <c r="D133" s="4"/>
      <c r="E133" s="42">
        <f t="shared" ca="1" si="0"/>
        <v>0</v>
      </c>
      <c r="F133" s="39">
        <f t="shared" ca="1" si="1"/>
        <v>0</v>
      </c>
      <c r="G133" s="39">
        <v>0</v>
      </c>
      <c r="H133" s="39">
        <f t="shared" ca="1" si="2"/>
        <v>0</v>
      </c>
      <c r="I133" s="39">
        <v>0</v>
      </c>
      <c r="J133" s="39">
        <v>0</v>
      </c>
      <c r="K133" s="39">
        <v>0</v>
      </c>
      <c r="L133" s="39">
        <v>0</v>
      </c>
      <c r="M133" s="43">
        <f t="shared" ca="1" si="3"/>
        <v>0</v>
      </c>
    </row>
    <row r="134" spans="1:13" x14ac:dyDescent="0.3">
      <c r="A134" s="16"/>
      <c r="B134" s="4" t="s">
        <v>348</v>
      </c>
      <c r="C134" s="3"/>
      <c r="D134" s="4"/>
      <c r="E134" s="42">
        <f t="shared" ca="1" si="0"/>
        <v>0</v>
      </c>
      <c r="F134" s="39">
        <f t="shared" ca="1" si="1"/>
        <v>0</v>
      </c>
      <c r="G134" s="39">
        <v>0</v>
      </c>
      <c r="H134" s="39">
        <f t="shared" ca="1" si="2"/>
        <v>0</v>
      </c>
      <c r="I134" s="39">
        <v>0</v>
      </c>
      <c r="J134" s="39">
        <v>0</v>
      </c>
      <c r="K134" s="39">
        <v>0</v>
      </c>
      <c r="L134" s="39">
        <v>0</v>
      </c>
      <c r="M134" s="43">
        <f t="shared" ca="1" si="3"/>
        <v>0</v>
      </c>
    </row>
    <row r="135" spans="1:13" x14ac:dyDescent="0.3">
      <c r="A135" s="16"/>
      <c r="B135" s="4" t="s">
        <v>354</v>
      </c>
      <c r="C135" s="3"/>
      <c r="D135" s="4"/>
      <c r="E135" s="42">
        <f t="shared" ca="1" si="0"/>
        <v>0</v>
      </c>
      <c r="F135" s="39">
        <f t="shared" ca="1" si="1"/>
        <v>0</v>
      </c>
      <c r="G135" s="39">
        <v>0</v>
      </c>
      <c r="H135" s="39">
        <f t="shared" ca="1" si="2"/>
        <v>0</v>
      </c>
      <c r="I135" s="39">
        <v>0</v>
      </c>
      <c r="J135" s="39">
        <v>0</v>
      </c>
      <c r="K135" s="39">
        <v>0</v>
      </c>
      <c r="L135" s="39">
        <v>0</v>
      </c>
      <c r="M135" s="43">
        <f t="shared" ca="1" si="3"/>
        <v>0</v>
      </c>
    </row>
    <row r="136" spans="1:13" x14ac:dyDescent="0.3">
      <c r="A136" s="16"/>
      <c r="B136" s="4" t="s">
        <v>304</v>
      </c>
      <c r="C136" s="3"/>
      <c r="D136" s="4"/>
      <c r="E136" s="42">
        <f t="shared" ca="1" si="0"/>
        <v>0</v>
      </c>
      <c r="F136" s="39">
        <f t="shared" ca="1" si="1"/>
        <v>75</v>
      </c>
      <c r="G136" s="39">
        <v>0</v>
      </c>
      <c r="H136" s="39">
        <f t="shared" ca="1" si="2"/>
        <v>0</v>
      </c>
      <c r="I136" s="39">
        <v>0</v>
      </c>
      <c r="J136" s="39">
        <v>0</v>
      </c>
      <c r="K136" s="39">
        <v>0</v>
      </c>
      <c r="L136" s="39">
        <v>0</v>
      </c>
      <c r="M136" s="43">
        <f t="shared" ca="1" si="3"/>
        <v>75</v>
      </c>
    </row>
    <row r="137" spans="1:13" ht="15" thickBot="1" x14ac:dyDescent="0.35">
      <c r="A137" s="16"/>
      <c r="B137" s="4" t="s">
        <v>305</v>
      </c>
      <c r="C137" s="3"/>
      <c r="D137" s="4"/>
      <c r="E137" s="42">
        <f t="shared" ca="1" si="0"/>
        <v>0</v>
      </c>
      <c r="F137" s="39">
        <f t="shared" ca="1" si="1"/>
        <v>16</v>
      </c>
      <c r="G137" s="39">
        <v>0</v>
      </c>
      <c r="H137" s="39">
        <f t="shared" ca="1" si="2"/>
        <v>0</v>
      </c>
      <c r="I137" s="39">
        <v>0</v>
      </c>
      <c r="J137" s="39">
        <v>0</v>
      </c>
      <c r="K137" s="39">
        <v>0</v>
      </c>
      <c r="L137" s="39">
        <v>0</v>
      </c>
      <c r="M137" s="43">
        <f t="shared" ca="1" si="3"/>
        <v>16</v>
      </c>
    </row>
    <row r="138" spans="1:13" ht="15" thickBot="1" x14ac:dyDescent="0.35">
      <c r="A138" s="16"/>
      <c r="B138" s="19"/>
      <c r="C138" s="18"/>
      <c r="D138" s="19" t="s">
        <v>18</v>
      </c>
      <c r="E138" s="24">
        <f ca="1">SUM(E3:E137)</f>
        <v>2504</v>
      </c>
      <c r="F138" s="24">
        <f ca="1">SUM(F3:F137)</f>
        <v>4830</v>
      </c>
      <c r="G138" s="24">
        <f>SUM(G3:G137)</f>
        <v>0</v>
      </c>
      <c r="H138" s="24">
        <f ca="1">SUM(H3:H137)</f>
        <v>25946</v>
      </c>
      <c r="I138" s="24">
        <f>SUM(I3:I137)</f>
        <v>0</v>
      </c>
      <c r="J138" s="24">
        <f>SUM(J3:J137)</f>
        <v>0</v>
      </c>
      <c r="K138" s="24">
        <f>SUM(K3:K137)</f>
        <v>0</v>
      </c>
      <c r="L138" s="24">
        <f>SUM(L3:L137)</f>
        <v>0</v>
      </c>
      <c r="M138" s="25">
        <f ca="1">SUM(M3:M137)</f>
        <v>-18612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L96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80" t="s">
        <v>25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</row>
    <row r="3" spans="1:12" ht="14.4" customHeight="1" x14ac:dyDescent="0.3">
      <c r="A3" s="80" t="s">
        <v>226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</row>
    <row r="4" spans="1:12" ht="14.4" customHeight="1" x14ac:dyDescent="0.3">
      <c r="A4" s="80" t="s">
        <v>360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</row>
    <row r="5" spans="1:12" ht="14.4" customHeight="1" x14ac:dyDescent="0.3">
      <c r="A5" s="80" t="s">
        <v>42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</row>
    <row r="6" spans="1:12" ht="14.4" customHeight="1" x14ac:dyDescent="0.3">
      <c r="A6" s="79" t="s">
        <v>55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</row>
    <row r="7" spans="1:12" ht="14.4" customHeight="1" x14ac:dyDescent="0.3">
      <c r="A7" s="79" t="s">
        <v>227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</row>
    <row r="8" spans="1:12" x14ac:dyDescent="0.3">
      <c r="A8" s="46" t="s">
        <v>12</v>
      </c>
      <c r="B8" s="46" t="s">
        <v>56</v>
      </c>
      <c r="C8" s="46" t="s">
        <v>43</v>
      </c>
      <c r="D8" s="46" t="s">
        <v>3</v>
      </c>
      <c r="E8" s="46" t="s">
        <v>4</v>
      </c>
      <c r="F8" s="46" t="s">
        <v>5</v>
      </c>
      <c r="G8" s="46" t="s">
        <v>6</v>
      </c>
      <c r="H8" s="46" t="s">
        <v>7</v>
      </c>
      <c r="I8" s="46" t="s">
        <v>8</v>
      </c>
      <c r="J8" s="46" t="s">
        <v>9</v>
      </c>
      <c r="K8" s="46" t="s">
        <v>10</v>
      </c>
      <c r="L8" s="46" t="s">
        <v>11</v>
      </c>
    </row>
    <row r="9" spans="1:12" ht="19.8" x14ac:dyDescent="0.3">
      <c r="A9" s="47" t="s">
        <v>228</v>
      </c>
      <c r="B9" s="48">
        <v>3649676</v>
      </c>
      <c r="C9" s="47" t="s">
        <v>57</v>
      </c>
      <c r="D9" s="48">
        <v>115</v>
      </c>
      <c r="E9" s="48">
        <v>0</v>
      </c>
      <c r="F9" s="48">
        <v>0</v>
      </c>
      <c r="G9" s="48">
        <v>264</v>
      </c>
      <c r="H9" s="48">
        <v>0</v>
      </c>
      <c r="I9" s="48">
        <v>0</v>
      </c>
      <c r="J9" s="48">
        <v>0</v>
      </c>
      <c r="K9" s="48">
        <v>0</v>
      </c>
      <c r="L9" s="48">
        <v>-149</v>
      </c>
    </row>
    <row r="10" spans="1:12" ht="19.8" x14ac:dyDescent="0.3">
      <c r="A10" s="47" t="s">
        <v>228</v>
      </c>
      <c r="B10" s="48">
        <v>3649676</v>
      </c>
      <c r="C10" s="47" t="s">
        <v>58</v>
      </c>
      <c r="D10" s="48">
        <v>0</v>
      </c>
      <c r="E10" s="48">
        <v>0</v>
      </c>
      <c r="F10" s="48">
        <v>0</v>
      </c>
      <c r="G10" s="48">
        <v>40</v>
      </c>
      <c r="H10" s="48">
        <v>0</v>
      </c>
      <c r="I10" s="48">
        <v>0</v>
      </c>
      <c r="J10" s="48">
        <v>0</v>
      </c>
      <c r="K10" s="48">
        <v>0</v>
      </c>
      <c r="L10" s="48">
        <v>-40</v>
      </c>
    </row>
    <row r="11" spans="1:12" ht="19.8" x14ac:dyDescent="0.3">
      <c r="A11" s="47" t="s">
        <v>228</v>
      </c>
      <c r="B11" s="48">
        <v>3649676</v>
      </c>
      <c r="C11" s="47" t="s">
        <v>59</v>
      </c>
      <c r="D11" s="48">
        <v>20</v>
      </c>
      <c r="E11" s="48">
        <v>0</v>
      </c>
      <c r="F11" s="48">
        <v>0</v>
      </c>
      <c r="G11" s="48">
        <v>185</v>
      </c>
      <c r="H11" s="48">
        <v>0</v>
      </c>
      <c r="I11" s="48">
        <v>0</v>
      </c>
      <c r="J11" s="48">
        <v>0</v>
      </c>
      <c r="K11" s="48">
        <v>0</v>
      </c>
      <c r="L11" s="48">
        <v>-165</v>
      </c>
    </row>
    <row r="12" spans="1:12" ht="19.8" x14ac:dyDescent="0.3">
      <c r="A12" s="47" t="s">
        <v>228</v>
      </c>
      <c r="B12" s="48">
        <v>3649676</v>
      </c>
      <c r="C12" s="47" t="s">
        <v>229</v>
      </c>
      <c r="D12" s="48">
        <v>20</v>
      </c>
      <c r="E12" s="48">
        <v>0</v>
      </c>
      <c r="F12" s="48">
        <v>0</v>
      </c>
      <c r="G12" s="48">
        <v>283</v>
      </c>
      <c r="H12" s="48">
        <v>0</v>
      </c>
      <c r="I12" s="48">
        <v>0</v>
      </c>
      <c r="J12" s="48">
        <v>0</v>
      </c>
      <c r="K12" s="48">
        <v>0</v>
      </c>
      <c r="L12" s="48">
        <v>-263</v>
      </c>
    </row>
    <row r="13" spans="1:12" ht="19.8" x14ac:dyDescent="0.3">
      <c r="A13" s="47" t="s">
        <v>228</v>
      </c>
      <c r="B13" s="48">
        <v>3649676</v>
      </c>
      <c r="C13" s="47" t="s">
        <v>230</v>
      </c>
      <c r="D13" s="48">
        <v>30</v>
      </c>
      <c r="E13" s="48">
        <v>40</v>
      </c>
      <c r="F13" s="48">
        <v>0</v>
      </c>
      <c r="G13" s="48">
        <v>610</v>
      </c>
      <c r="H13" s="48">
        <v>0</v>
      </c>
      <c r="I13" s="48">
        <v>0</v>
      </c>
      <c r="J13" s="48">
        <v>0</v>
      </c>
      <c r="K13" s="48">
        <v>0</v>
      </c>
      <c r="L13" s="48">
        <v>-540</v>
      </c>
    </row>
    <row r="14" spans="1:12" ht="19.8" x14ac:dyDescent="0.3">
      <c r="A14" s="47" t="s">
        <v>228</v>
      </c>
      <c r="B14" s="48">
        <v>3649676</v>
      </c>
      <c r="C14" s="47" t="s">
        <v>231</v>
      </c>
      <c r="D14" s="48">
        <v>0</v>
      </c>
      <c r="E14" s="48">
        <v>0</v>
      </c>
      <c r="F14" s="48">
        <v>0</v>
      </c>
      <c r="G14" s="48">
        <v>20</v>
      </c>
      <c r="H14" s="48">
        <v>0</v>
      </c>
      <c r="I14" s="48">
        <v>0</v>
      </c>
      <c r="J14" s="48">
        <v>0</v>
      </c>
      <c r="K14" s="48">
        <v>0</v>
      </c>
      <c r="L14" s="48">
        <v>-20</v>
      </c>
    </row>
    <row r="15" spans="1:12" ht="19.8" x14ac:dyDescent="0.3">
      <c r="A15" s="47" t="s">
        <v>228</v>
      </c>
      <c r="B15" s="48">
        <v>3649676</v>
      </c>
      <c r="C15" s="47" t="s">
        <v>232</v>
      </c>
      <c r="D15" s="48">
        <v>0</v>
      </c>
      <c r="E15" s="48">
        <v>47</v>
      </c>
      <c r="F15" s="48">
        <v>0</v>
      </c>
      <c r="G15" s="48">
        <v>130</v>
      </c>
      <c r="H15" s="48">
        <v>0</v>
      </c>
      <c r="I15" s="48">
        <v>0</v>
      </c>
      <c r="J15" s="48">
        <v>0</v>
      </c>
      <c r="K15" s="48">
        <v>0</v>
      </c>
      <c r="L15" s="48">
        <v>-83</v>
      </c>
    </row>
    <row r="16" spans="1:12" ht="19.8" x14ac:dyDescent="0.3">
      <c r="A16" s="47" t="s">
        <v>228</v>
      </c>
      <c r="B16" s="48">
        <v>3649676</v>
      </c>
      <c r="C16" s="47" t="s">
        <v>233</v>
      </c>
      <c r="D16" s="48">
        <v>0</v>
      </c>
      <c r="E16" s="48">
        <v>0</v>
      </c>
      <c r="F16" s="48">
        <v>0</v>
      </c>
      <c r="G16" s="48">
        <v>20</v>
      </c>
      <c r="H16" s="48">
        <v>0</v>
      </c>
      <c r="I16" s="48">
        <v>0</v>
      </c>
      <c r="J16" s="48">
        <v>0</v>
      </c>
      <c r="K16" s="48">
        <v>0</v>
      </c>
      <c r="L16" s="48">
        <v>-20</v>
      </c>
    </row>
    <row r="17" spans="1:12" ht="19.8" x14ac:dyDescent="0.3">
      <c r="A17" s="47" t="s">
        <v>228</v>
      </c>
      <c r="B17" s="48">
        <v>3649676</v>
      </c>
      <c r="C17" s="47" t="s">
        <v>234</v>
      </c>
      <c r="D17" s="48">
        <v>0</v>
      </c>
      <c r="E17" s="48">
        <v>0</v>
      </c>
      <c r="F17" s="48">
        <v>0</v>
      </c>
      <c r="G17" s="48">
        <v>40</v>
      </c>
      <c r="H17" s="48">
        <v>0</v>
      </c>
      <c r="I17" s="48">
        <v>0</v>
      </c>
      <c r="J17" s="48">
        <v>0</v>
      </c>
      <c r="K17" s="48">
        <v>0</v>
      </c>
      <c r="L17" s="48">
        <v>-40</v>
      </c>
    </row>
    <row r="18" spans="1:12" ht="19.8" x14ac:dyDescent="0.3">
      <c r="A18" s="47" t="s">
        <v>228</v>
      </c>
      <c r="B18" s="48">
        <v>3649676</v>
      </c>
      <c r="C18" s="47" t="s">
        <v>235</v>
      </c>
      <c r="D18" s="48">
        <v>10</v>
      </c>
      <c r="E18" s="48">
        <v>28</v>
      </c>
      <c r="F18" s="48">
        <v>0</v>
      </c>
      <c r="G18" s="48">
        <v>418</v>
      </c>
      <c r="H18" s="48">
        <v>0</v>
      </c>
      <c r="I18" s="48">
        <v>0</v>
      </c>
      <c r="J18" s="48">
        <v>0</v>
      </c>
      <c r="K18" s="48">
        <v>0</v>
      </c>
      <c r="L18" s="48">
        <v>-380</v>
      </c>
    </row>
    <row r="19" spans="1:12" ht="19.8" x14ac:dyDescent="0.3">
      <c r="A19" s="47" t="s">
        <v>228</v>
      </c>
      <c r="B19" s="48">
        <v>3649676</v>
      </c>
      <c r="C19" s="47" t="s">
        <v>236</v>
      </c>
      <c r="D19" s="48">
        <v>20</v>
      </c>
      <c r="E19" s="48">
        <v>100</v>
      </c>
      <c r="F19" s="48">
        <v>0</v>
      </c>
      <c r="G19" s="48">
        <v>380</v>
      </c>
      <c r="H19" s="48">
        <v>0</v>
      </c>
      <c r="I19" s="48">
        <v>0</v>
      </c>
      <c r="J19" s="48">
        <v>0</v>
      </c>
      <c r="K19" s="48">
        <v>0</v>
      </c>
      <c r="L19" s="48">
        <v>-260</v>
      </c>
    </row>
    <row r="20" spans="1:12" ht="19.8" x14ac:dyDescent="0.3">
      <c r="A20" s="47" t="s">
        <v>228</v>
      </c>
      <c r="B20" s="48">
        <v>3649676</v>
      </c>
      <c r="C20" s="47" t="s">
        <v>237</v>
      </c>
      <c r="D20" s="48">
        <v>0</v>
      </c>
      <c r="E20" s="48">
        <v>0</v>
      </c>
      <c r="F20" s="48">
        <v>0</v>
      </c>
      <c r="G20" s="48">
        <v>80</v>
      </c>
      <c r="H20" s="48">
        <v>0</v>
      </c>
      <c r="I20" s="48">
        <v>0</v>
      </c>
      <c r="J20" s="48">
        <v>0</v>
      </c>
      <c r="K20" s="48">
        <v>0</v>
      </c>
      <c r="L20" s="48">
        <v>-80</v>
      </c>
    </row>
    <row r="21" spans="1:12" ht="19.8" x14ac:dyDescent="0.3">
      <c r="A21" s="47" t="s">
        <v>228</v>
      </c>
      <c r="B21" s="48">
        <v>3649676</v>
      </c>
      <c r="C21" s="47" t="s">
        <v>238</v>
      </c>
      <c r="D21" s="48">
        <v>0</v>
      </c>
      <c r="E21" s="48">
        <v>160</v>
      </c>
      <c r="F21" s="48">
        <v>0</v>
      </c>
      <c r="G21" s="48">
        <v>1040</v>
      </c>
      <c r="H21" s="48">
        <v>0</v>
      </c>
      <c r="I21" s="48">
        <v>0</v>
      </c>
      <c r="J21" s="48">
        <v>0</v>
      </c>
      <c r="K21" s="48">
        <v>0</v>
      </c>
      <c r="L21" s="48">
        <v>-880</v>
      </c>
    </row>
    <row r="22" spans="1:12" ht="19.8" x14ac:dyDescent="0.3">
      <c r="A22" s="47" t="s">
        <v>228</v>
      </c>
      <c r="B22" s="48">
        <v>3649676</v>
      </c>
      <c r="C22" s="47" t="s">
        <v>239</v>
      </c>
      <c r="D22" s="48">
        <v>100</v>
      </c>
      <c r="E22" s="48">
        <v>440</v>
      </c>
      <c r="F22" s="48">
        <v>0</v>
      </c>
      <c r="G22" s="48">
        <v>1280</v>
      </c>
      <c r="H22" s="48">
        <v>0</v>
      </c>
      <c r="I22" s="48">
        <v>0</v>
      </c>
      <c r="J22" s="48">
        <v>0</v>
      </c>
      <c r="K22" s="48">
        <v>0</v>
      </c>
      <c r="L22" s="48">
        <v>-740</v>
      </c>
    </row>
    <row r="23" spans="1:12" ht="19.8" x14ac:dyDescent="0.3">
      <c r="A23" s="47" t="s">
        <v>228</v>
      </c>
      <c r="B23" s="48">
        <v>3649676</v>
      </c>
      <c r="C23" s="47" t="s">
        <v>240</v>
      </c>
      <c r="D23" s="48">
        <v>160</v>
      </c>
      <c r="E23" s="48">
        <v>40</v>
      </c>
      <c r="F23" s="48">
        <v>0</v>
      </c>
      <c r="G23" s="48">
        <v>960</v>
      </c>
      <c r="H23" s="48">
        <v>0</v>
      </c>
      <c r="I23" s="48">
        <v>0</v>
      </c>
      <c r="J23" s="48">
        <v>0</v>
      </c>
      <c r="K23" s="48">
        <v>0</v>
      </c>
      <c r="L23" s="48">
        <v>-760</v>
      </c>
    </row>
    <row r="24" spans="1:12" ht="19.8" x14ac:dyDescent="0.3">
      <c r="A24" s="47" t="s">
        <v>228</v>
      </c>
      <c r="B24" s="48">
        <v>3649676</v>
      </c>
      <c r="C24" s="47" t="s">
        <v>241</v>
      </c>
      <c r="D24" s="48">
        <v>0</v>
      </c>
      <c r="E24" s="48">
        <v>0</v>
      </c>
      <c r="F24" s="48">
        <v>0</v>
      </c>
      <c r="G24" s="48">
        <v>50</v>
      </c>
      <c r="H24" s="48">
        <v>0</v>
      </c>
      <c r="I24" s="48">
        <v>0</v>
      </c>
      <c r="J24" s="48">
        <v>0</v>
      </c>
      <c r="K24" s="48">
        <v>0</v>
      </c>
      <c r="L24" s="48">
        <v>-50</v>
      </c>
    </row>
    <row r="25" spans="1:12" ht="19.8" x14ac:dyDescent="0.3">
      <c r="A25" s="47" t="s">
        <v>228</v>
      </c>
      <c r="B25" s="48">
        <v>3649676</v>
      </c>
      <c r="C25" s="47" t="s">
        <v>242</v>
      </c>
      <c r="D25" s="48">
        <v>0</v>
      </c>
      <c r="E25" s="48">
        <v>0</v>
      </c>
      <c r="F25" s="48">
        <v>0</v>
      </c>
      <c r="G25" s="48">
        <v>100</v>
      </c>
      <c r="H25" s="48">
        <v>0</v>
      </c>
      <c r="I25" s="48">
        <v>0</v>
      </c>
      <c r="J25" s="48">
        <v>0</v>
      </c>
      <c r="K25" s="48">
        <v>0</v>
      </c>
      <c r="L25" s="48">
        <v>-100</v>
      </c>
    </row>
    <row r="26" spans="1:12" ht="19.8" x14ac:dyDescent="0.3">
      <c r="A26" s="47" t="s">
        <v>228</v>
      </c>
      <c r="B26" s="48">
        <v>3649676</v>
      </c>
      <c r="C26" s="47" t="s">
        <v>243</v>
      </c>
      <c r="D26" s="48">
        <v>10</v>
      </c>
      <c r="E26" s="48">
        <v>0</v>
      </c>
      <c r="F26" s="48">
        <v>0</v>
      </c>
      <c r="G26" s="48">
        <v>11</v>
      </c>
      <c r="H26" s="48">
        <v>0</v>
      </c>
      <c r="I26" s="48">
        <v>0</v>
      </c>
      <c r="J26" s="48">
        <v>0</v>
      </c>
      <c r="K26" s="48">
        <v>0</v>
      </c>
      <c r="L26" s="48">
        <v>-1</v>
      </c>
    </row>
    <row r="27" spans="1:12" ht="19.8" x14ac:dyDescent="0.3">
      <c r="A27" s="47" t="s">
        <v>228</v>
      </c>
      <c r="B27" s="48">
        <v>3649676</v>
      </c>
      <c r="C27" s="47" t="s">
        <v>244</v>
      </c>
      <c r="D27" s="48">
        <v>15</v>
      </c>
      <c r="E27" s="48">
        <v>0</v>
      </c>
      <c r="F27" s="48">
        <v>0</v>
      </c>
      <c r="G27" s="48">
        <v>215</v>
      </c>
      <c r="H27" s="48">
        <v>0</v>
      </c>
      <c r="I27" s="48">
        <v>0</v>
      </c>
      <c r="J27" s="48">
        <v>0</v>
      </c>
      <c r="K27" s="48">
        <v>0</v>
      </c>
      <c r="L27" s="48">
        <v>-200</v>
      </c>
    </row>
    <row r="28" spans="1:12" ht="19.8" x14ac:dyDescent="0.3">
      <c r="A28" s="47" t="s">
        <v>228</v>
      </c>
      <c r="B28" s="48">
        <v>3649676</v>
      </c>
      <c r="C28" s="47" t="s">
        <v>245</v>
      </c>
      <c r="D28" s="48">
        <v>30</v>
      </c>
      <c r="E28" s="48">
        <v>120</v>
      </c>
      <c r="F28" s="48">
        <v>0</v>
      </c>
      <c r="G28" s="48">
        <v>215</v>
      </c>
      <c r="H28" s="48">
        <v>0</v>
      </c>
      <c r="I28" s="48">
        <v>0</v>
      </c>
      <c r="J28" s="48">
        <v>0</v>
      </c>
      <c r="K28" s="48">
        <v>0</v>
      </c>
      <c r="L28" s="48">
        <v>-65</v>
      </c>
    </row>
    <row r="29" spans="1:12" ht="19.8" x14ac:dyDescent="0.3">
      <c r="A29" s="47" t="s">
        <v>228</v>
      </c>
      <c r="B29" s="48">
        <v>3649676</v>
      </c>
      <c r="C29" s="47" t="s">
        <v>246</v>
      </c>
      <c r="D29" s="48">
        <v>65</v>
      </c>
      <c r="E29" s="48">
        <v>250</v>
      </c>
      <c r="F29" s="48">
        <v>0</v>
      </c>
      <c r="G29" s="48">
        <v>500</v>
      </c>
      <c r="H29" s="48">
        <v>0</v>
      </c>
      <c r="I29" s="48">
        <v>0</v>
      </c>
      <c r="J29" s="48">
        <v>0</v>
      </c>
      <c r="K29" s="48">
        <v>0</v>
      </c>
      <c r="L29" s="48">
        <v>-185</v>
      </c>
    </row>
    <row r="30" spans="1:12" ht="19.8" x14ac:dyDescent="0.3">
      <c r="A30" s="47" t="s">
        <v>228</v>
      </c>
      <c r="B30" s="48">
        <v>3649676</v>
      </c>
      <c r="C30" s="47" t="s">
        <v>247</v>
      </c>
      <c r="D30" s="48">
        <v>50</v>
      </c>
      <c r="E30" s="48">
        <v>0</v>
      </c>
      <c r="F30" s="48">
        <v>0</v>
      </c>
      <c r="G30" s="48">
        <v>195</v>
      </c>
      <c r="H30" s="48">
        <v>0</v>
      </c>
      <c r="I30" s="48">
        <v>0</v>
      </c>
      <c r="J30" s="48">
        <v>0</v>
      </c>
      <c r="K30" s="48">
        <v>0</v>
      </c>
      <c r="L30" s="48">
        <v>-145</v>
      </c>
    </row>
    <row r="31" spans="1:12" ht="19.8" x14ac:dyDescent="0.3">
      <c r="A31" s="47" t="s">
        <v>228</v>
      </c>
      <c r="B31" s="48">
        <v>3649676</v>
      </c>
      <c r="C31" s="47" t="s">
        <v>248</v>
      </c>
      <c r="D31" s="48">
        <v>0</v>
      </c>
      <c r="E31" s="48">
        <v>0</v>
      </c>
      <c r="F31" s="48">
        <v>0</v>
      </c>
      <c r="G31" s="48">
        <v>230</v>
      </c>
      <c r="H31" s="48">
        <v>0</v>
      </c>
      <c r="I31" s="48">
        <v>0</v>
      </c>
      <c r="J31" s="48">
        <v>0</v>
      </c>
      <c r="K31" s="48">
        <v>0</v>
      </c>
      <c r="L31" s="48">
        <v>-230</v>
      </c>
    </row>
    <row r="32" spans="1:12" ht="19.8" x14ac:dyDescent="0.3">
      <c r="A32" s="47" t="s">
        <v>228</v>
      </c>
      <c r="B32" s="48">
        <v>3649676</v>
      </c>
      <c r="C32" s="47" t="s">
        <v>249</v>
      </c>
      <c r="D32" s="48">
        <v>0</v>
      </c>
      <c r="E32" s="48">
        <v>0</v>
      </c>
      <c r="F32" s="48">
        <v>0</v>
      </c>
      <c r="G32" s="48">
        <v>10</v>
      </c>
      <c r="H32" s="48">
        <v>0</v>
      </c>
      <c r="I32" s="48">
        <v>0</v>
      </c>
      <c r="J32" s="48">
        <v>0</v>
      </c>
      <c r="K32" s="48">
        <v>0</v>
      </c>
      <c r="L32" s="48">
        <v>-10</v>
      </c>
    </row>
    <row r="33" spans="1:12" ht="19.8" x14ac:dyDescent="0.3">
      <c r="A33" s="47" t="s">
        <v>228</v>
      </c>
      <c r="B33" s="48">
        <v>3649676</v>
      </c>
      <c r="C33" s="47" t="s">
        <v>250</v>
      </c>
      <c r="D33" s="48">
        <v>0</v>
      </c>
      <c r="E33" s="48">
        <v>0</v>
      </c>
      <c r="F33" s="48">
        <v>0</v>
      </c>
      <c r="G33" s="48">
        <v>405</v>
      </c>
      <c r="H33" s="48">
        <v>0</v>
      </c>
      <c r="I33" s="48">
        <v>0</v>
      </c>
      <c r="J33" s="48">
        <v>0</v>
      </c>
      <c r="K33" s="48">
        <v>0</v>
      </c>
      <c r="L33" s="48">
        <v>-405</v>
      </c>
    </row>
    <row r="34" spans="1:12" ht="19.8" x14ac:dyDescent="0.3">
      <c r="A34" s="47" t="s">
        <v>228</v>
      </c>
      <c r="B34" s="48">
        <v>3649676</v>
      </c>
      <c r="C34" s="47" t="s">
        <v>251</v>
      </c>
      <c r="D34" s="48">
        <v>6</v>
      </c>
      <c r="E34" s="48">
        <v>0</v>
      </c>
      <c r="F34" s="48">
        <v>0</v>
      </c>
      <c r="G34" s="48">
        <v>51</v>
      </c>
      <c r="H34" s="48">
        <v>0</v>
      </c>
      <c r="I34" s="48">
        <v>0</v>
      </c>
      <c r="J34" s="48">
        <v>0</v>
      </c>
      <c r="K34" s="48">
        <v>0</v>
      </c>
      <c r="L34" s="48">
        <v>-45</v>
      </c>
    </row>
    <row r="35" spans="1:12" ht="19.8" x14ac:dyDescent="0.3">
      <c r="A35" s="47" t="s">
        <v>228</v>
      </c>
      <c r="B35" s="48">
        <v>3649676</v>
      </c>
      <c r="C35" s="47" t="s">
        <v>252</v>
      </c>
      <c r="D35" s="48">
        <v>20</v>
      </c>
      <c r="E35" s="48">
        <v>0</v>
      </c>
      <c r="F35" s="48">
        <v>0</v>
      </c>
      <c r="G35" s="48">
        <v>80</v>
      </c>
      <c r="H35" s="48">
        <v>0</v>
      </c>
      <c r="I35" s="48">
        <v>0</v>
      </c>
      <c r="J35" s="48">
        <v>0</v>
      </c>
      <c r="K35" s="48">
        <v>0</v>
      </c>
      <c r="L35" s="48">
        <v>-60</v>
      </c>
    </row>
    <row r="36" spans="1:12" ht="19.8" x14ac:dyDescent="0.3">
      <c r="A36" s="47" t="s">
        <v>228</v>
      </c>
      <c r="B36" s="48">
        <v>3649676</v>
      </c>
      <c r="C36" s="47" t="s">
        <v>253</v>
      </c>
      <c r="D36" s="48">
        <v>40</v>
      </c>
      <c r="E36" s="48">
        <v>0</v>
      </c>
      <c r="F36" s="48">
        <v>0</v>
      </c>
      <c r="G36" s="48">
        <v>60</v>
      </c>
      <c r="H36" s="48">
        <v>0</v>
      </c>
      <c r="I36" s="48">
        <v>0</v>
      </c>
      <c r="J36" s="48">
        <v>0</v>
      </c>
      <c r="K36" s="48">
        <v>0</v>
      </c>
      <c r="L36" s="48">
        <v>-20</v>
      </c>
    </row>
    <row r="37" spans="1:12" ht="19.8" x14ac:dyDescent="0.3">
      <c r="A37" s="47" t="s">
        <v>228</v>
      </c>
      <c r="B37" s="48">
        <v>3649676</v>
      </c>
      <c r="C37" s="47" t="s">
        <v>254</v>
      </c>
      <c r="D37" s="48">
        <v>140</v>
      </c>
      <c r="E37" s="48">
        <v>0</v>
      </c>
      <c r="F37" s="48">
        <v>0</v>
      </c>
      <c r="G37" s="48">
        <v>80</v>
      </c>
      <c r="H37" s="48">
        <v>0</v>
      </c>
      <c r="I37" s="48">
        <v>0</v>
      </c>
      <c r="J37" s="48">
        <v>0</v>
      </c>
      <c r="K37" s="48">
        <v>0</v>
      </c>
      <c r="L37" s="48">
        <v>60</v>
      </c>
    </row>
    <row r="38" spans="1:12" ht="19.8" x14ac:dyDescent="0.3">
      <c r="A38" s="47" t="s">
        <v>228</v>
      </c>
      <c r="B38" s="48">
        <v>3649676</v>
      </c>
      <c r="C38" s="47" t="s">
        <v>255</v>
      </c>
      <c r="D38" s="48">
        <v>50</v>
      </c>
      <c r="E38" s="48">
        <v>0</v>
      </c>
      <c r="F38" s="48">
        <v>0</v>
      </c>
      <c r="G38" s="48">
        <v>90</v>
      </c>
      <c r="H38" s="48">
        <v>0</v>
      </c>
      <c r="I38" s="48">
        <v>0</v>
      </c>
      <c r="J38" s="48">
        <v>0</v>
      </c>
      <c r="K38" s="48">
        <v>0</v>
      </c>
      <c r="L38" s="48">
        <v>-40</v>
      </c>
    </row>
    <row r="39" spans="1:12" ht="19.8" x14ac:dyDescent="0.3">
      <c r="A39" s="47" t="s">
        <v>228</v>
      </c>
      <c r="B39" s="48">
        <v>3649676</v>
      </c>
      <c r="C39" s="47" t="s">
        <v>256</v>
      </c>
      <c r="D39" s="48">
        <v>100</v>
      </c>
      <c r="E39" s="48">
        <v>0</v>
      </c>
      <c r="F39" s="48">
        <v>0</v>
      </c>
      <c r="G39" s="48">
        <v>90</v>
      </c>
      <c r="H39" s="48">
        <v>0</v>
      </c>
      <c r="I39" s="48">
        <v>0</v>
      </c>
      <c r="J39" s="48">
        <v>0</v>
      </c>
      <c r="K39" s="48">
        <v>0</v>
      </c>
      <c r="L39" s="48">
        <v>10</v>
      </c>
    </row>
    <row r="40" spans="1:12" ht="19.8" x14ac:dyDescent="0.3">
      <c r="A40" s="47" t="s">
        <v>228</v>
      </c>
      <c r="B40" s="48">
        <v>3649676</v>
      </c>
      <c r="C40" s="47" t="s">
        <v>257</v>
      </c>
      <c r="D40" s="48">
        <v>10</v>
      </c>
      <c r="E40" s="48">
        <v>20</v>
      </c>
      <c r="F40" s="48">
        <v>0</v>
      </c>
      <c r="G40" s="48">
        <v>150</v>
      </c>
      <c r="H40" s="48">
        <v>0</v>
      </c>
      <c r="I40" s="48">
        <v>0</v>
      </c>
      <c r="J40" s="48">
        <v>0</v>
      </c>
      <c r="K40" s="48">
        <v>0</v>
      </c>
      <c r="L40" s="48">
        <v>-120</v>
      </c>
    </row>
    <row r="41" spans="1:12" ht="19.8" x14ac:dyDescent="0.3">
      <c r="A41" s="47" t="s">
        <v>228</v>
      </c>
      <c r="B41" s="48">
        <v>3649676</v>
      </c>
      <c r="C41" s="47" t="s">
        <v>258</v>
      </c>
      <c r="D41" s="48">
        <v>25</v>
      </c>
      <c r="E41" s="48">
        <v>40</v>
      </c>
      <c r="F41" s="48">
        <v>0</v>
      </c>
      <c r="G41" s="48">
        <v>415</v>
      </c>
      <c r="H41" s="48">
        <v>0</v>
      </c>
      <c r="I41" s="48">
        <v>0</v>
      </c>
      <c r="J41" s="48">
        <v>0</v>
      </c>
      <c r="K41" s="48">
        <v>0</v>
      </c>
      <c r="L41" s="48">
        <v>-350</v>
      </c>
    </row>
    <row r="42" spans="1:12" ht="19.8" x14ac:dyDescent="0.3">
      <c r="A42" s="47" t="s">
        <v>228</v>
      </c>
      <c r="B42" s="48">
        <v>3649676</v>
      </c>
      <c r="C42" s="47" t="s">
        <v>259</v>
      </c>
      <c r="D42" s="48">
        <v>90</v>
      </c>
      <c r="E42" s="48">
        <v>80</v>
      </c>
      <c r="F42" s="48">
        <v>0</v>
      </c>
      <c r="G42" s="48">
        <v>765</v>
      </c>
      <c r="H42" s="48">
        <v>0</v>
      </c>
      <c r="I42" s="48">
        <v>0</v>
      </c>
      <c r="J42" s="48">
        <v>0</v>
      </c>
      <c r="K42" s="48">
        <v>0</v>
      </c>
      <c r="L42" s="48">
        <v>-595</v>
      </c>
    </row>
    <row r="43" spans="1:12" ht="19.8" x14ac:dyDescent="0.3">
      <c r="A43" s="47" t="s">
        <v>228</v>
      </c>
      <c r="B43" s="48">
        <v>3649676</v>
      </c>
      <c r="C43" s="47" t="s">
        <v>260</v>
      </c>
      <c r="D43" s="48">
        <v>25</v>
      </c>
      <c r="E43" s="48">
        <v>0</v>
      </c>
      <c r="F43" s="48">
        <v>0</v>
      </c>
      <c r="G43" s="48">
        <v>270</v>
      </c>
      <c r="H43" s="48">
        <v>0</v>
      </c>
      <c r="I43" s="48">
        <v>0</v>
      </c>
      <c r="J43" s="48">
        <v>0</v>
      </c>
      <c r="K43" s="48">
        <v>0</v>
      </c>
      <c r="L43" s="48">
        <v>-245</v>
      </c>
    </row>
    <row r="44" spans="1:12" ht="19.8" x14ac:dyDescent="0.3">
      <c r="A44" s="47" t="s">
        <v>228</v>
      </c>
      <c r="B44" s="48">
        <v>3649676</v>
      </c>
      <c r="C44" s="47" t="s">
        <v>261</v>
      </c>
      <c r="D44" s="48">
        <v>3</v>
      </c>
      <c r="E44" s="48">
        <v>0</v>
      </c>
      <c r="F44" s="48">
        <v>0</v>
      </c>
      <c r="G44" s="48">
        <v>330</v>
      </c>
      <c r="H44" s="48">
        <v>0</v>
      </c>
      <c r="I44" s="48">
        <v>0</v>
      </c>
      <c r="J44" s="48">
        <v>0</v>
      </c>
      <c r="K44" s="48">
        <v>0</v>
      </c>
      <c r="L44" s="48">
        <v>-327</v>
      </c>
    </row>
    <row r="45" spans="1:12" ht="19.8" x14ac:dyDescent="0.3">
      <c r="A45" s="47" t="s">
        <v>228</v>
      </c>
      <c r="B45" s="48">
        <v>3649676</v>
      </c>
      <c r="C45" s="47" t="s">
        <v>262</v>
      </c>
      <c r="D45" s="48">
        <v>0</v>
      </c>
      <c r="E45" s="48">
        <v>0</v>
      </c>
      <c r="F45" s="48">
        <v>0</v>
      </c>
      <c r="G45" s="48">
        <v>325</v>
      </c>
      <c r="H45" s="48">
        <v>0</v>
      </c>
      <c r="I45" s="48">
        <v>0</v>
      </c>
      <c r="J45" s="48">
        <v>0</v>
      </c>
      <c r="K45" s="48">
        <v>0</v>
      </c>
      <c r="L45" s="48">
        <v>-325</v>
      </c>
    </row>
    <row r="46" spans="1:12" ht="19.8" x14ac:dyDescent="0.3">
      <c r="A46" s="47" t="s">
        <v>228</v>
      </c>
      <c r="B46" s="48">
        <v>3649676</v>
      </c>
      <c r="C46" s="47" t="s">
        <v>263</v>
      </c>
      <c r="D46" s="48">
        <v>10</v>
      </c>
      <c r="E46" s="48">
        <v>250</v>
      </c>
      <c r="F46" s="48">
        <v>0</v>
      </c>
      <c r="G46" s="48">
        <v>570</v>
      </c>
      <c r="H46" s="48">
        <v>0</v>
      </c>
      <c r="I46" s="48">
        <v>0</v>
      </c>
      <c r="J46" s="48">
        <v>0</v>
      </c>
      <c r="K46" s="48">
        <v>0</v>
      </c>
      <c r="L46" s="48">
        <v>-310</v>
      </c>
    </row>
    <row r="47" spans="1:12" ht="19.8" x14ac:dyDescent="0.3">
      <c r="A47" s="47" t="s">
        <v>228</v>
      </c>
      <c r="B47" s="48">
        <v>3649676</v>
      </c>
      <c r="C47" s="47" t="s">
        <v>325</v>
      </c>
      <c r="D47" s="48">
        <v>13</v>
      </c>
      <c r="E47" s="48">
        <v>0</v>
      </c>
      <c r="F47" s="48">
        <v>0</v>
      </c>
      <c r="G47" s="48">
        <v>0</v>
      </c>
      <c r="H47" s="48">
        <v>0</v>
      </c>
      <c r="I47" s="48">
        <v>0</v>
      </c>
      <c r="J47" s="48">
        <v>0</v>
      </c>
      <c r="K47" s="48">
        <v>0</v>
      </c>
      <c r="L47" s="48">
        <v>13</v>
      </c>
    </row>
    <row r="48" spans="1:12" ht="19.8" x14ac:dyDescent="0.3">
      <c r="A48" s="47" t="s">
        <v>228</v>
      </c>
      <c r="B48" s="48">
        <v>3649676</v>
      </c>
      <c r="C48" s="47" t="s">
        <v>326</v>
      </c>
      <c r="D48" s="48">
        <v>18</v>
      </c>
      <c r="E48" s="48">
        <v>0</v>
      </c>
      <c r="F48" s="48">
        <v>0</v>
      </c>
      <c r="G48" s="48">
        <v>0</v>
      </c>
      <c r="H48" s="48">
        <v>0</v>
      </c>
      <c r="I48" s="48">
        <v>0</v>
      </c>
      <c r="J48" s="48">
        <v>0</v>
      </c>
      <c r="K48" s="48">
        <v>0</v>
      </c>
      <c r="L48" s="48">
        <v>18</v>
      </c>
    </row>
    <row r="49" spans="1:12" ht="19.8" x14ac:dyDescent="0.3">
      <c r="A49" s="47" t="s">
        <v>228</v>
      </c>
      <c r="B49" s="48">
        <v>3649676</v>
      </c>
      <c r="C49" s="47" t="s">
        <v>264</v>
      </c>
      <c r="D49" s="48">
        <v>0</v>
      </c>
      <c r="E49" s="48">
        <v>40</v>
      </c>
      <c r="F49" s="48">
        <v>0</v>
      </c>
      <c r="G49" s="48">
        <v>60</v>
      </c>
      <c r="H49" s="48">
        <v>0</v>
      </c>
      <c r="I49" s="48">
        <v>0</v>
      </c>
      <c r="J49" s="48">
        <v>0</v>
      </c>
      <c r="K49" s="48">
        <v>0</v>
      </c>
      <c r="L49" s="48">
        <v>-20</v>
      </c>
    </row>
    <row r="50" spans="1:12" ht="19.8" x14ac:dyDescent="0.3">
      <c r="A50" s="47" t="s">
        <v>228</v>
      </c>
      <c r="B50" s="48">
        <v>3649676</v>
      </c>
      <c r="C50" s="47" t="s">
        <v>265</v>
      </c>
      <c r="D50" s="48">
        <v>0</v>
      </c>
      <c r="E50" s="48">
        <v>0</v>
      </c>
      <c r="F50" s="48">
        <v>0</v>
      </c>
      <c r="G50" s="48">
        <v>140</v>
      </c>
      <c r="H50" s="48">
        <v>0</v>
      </c>
      <c r="I50" s="48">
        <v>0</v>
      </c>
      <c r="J50" s="48">
        <v>0</v>
      </c>
      <c r="K50" s="48">
        <v>0</v>
      </c>
      <c r="L50" s="48">
        <v>-140</v>
      </c>
    </row>
    <row r="51" spans="1:12" ht="19.8" x14ac:dyDescent="0.3">
      <c r="A51" s="47" t="s">
        <v>228</v>
      </c>
      <c r="B51" s="48">
        <v>3649676</v>
      </c>
      <c r="C51" s="47" t="s">
        <v>266</v>
      </c>
      <c r="D51" s="48">
        <v>45</v>
      </c>
      <c r="E51" s="48">
        <v>0</v>
      </c>
      <c r="F51" s="48">
        <v>0</v>
      </c>
      <c r="G51" s="48">
        <v>390</v>
      </c>
      <c r="H51" s="48">
        <v>0</v>
      </c>
      <c r="I51" s="48">
        <v>0</v>
      </c>
      <c r="J51" s="48">
        <v>0</v>
      </c>
      <c r="K51" s="48">
        <v>0</v>
      </c>
      <c r="L51" s="48">
        <v>-345</v>
      </c>
    </row>
    <row r="52" spans="1:12" ht="19.8" x14ac:dyDescent="0.3">
      <c r="A52" s="47" t="s">
        <v>228</v>
      </c>
      <c r="B52" s="48">
        <v>3649676</v>
      </c>
      <c r="C52" s="47" t="s">
        <v>267</v>
      </c>
      <c r="D52" s="48">
        <v>0</v>
      </c>
      <c r="E52" s="48">
        <v>0</v>
      </c>
      <c r="F52" s="48">
        <v>0</v>
      </c>
      <c r="G52" s="48">
        <v>20</v>
      </c>
      <c r="H52" s="48">
        <v>0</v>
      </c>
      <c r="I52" s="48">
        <v>0</v>
      </c>
      <c r="J52" s="48">
        <v>0</v>
      </c>
      <c r="K52" s="48">
        <v>0</v>
      </c>
      <c r="L52" s="48">
        <v>-20</v>
      </c>
    </row>
    <row r="53" spans="1:12" ht="19.8" x14ac:dyDescent="0.3">
      <c r="A53" s="47" t="s">
        <v>228</v>
      </c>
      <c r="B53" s="48">
        <v>3649676</v>
      </c>
      <c r="C53" s="47" t="s">
        <v>268</v>
      </c>
      <c r="D53" s="48">
        <v>25</v>
      </c>
      <c r="E53" s="48">
        <v>40</v>
      </c>
      <c r="F53" s="48">
        <v>0</v>
      </c>
      <c r="G53" s="48">
        <v>225</v>
      </c>
      <c r="H53" s="48">
        <v>0</v>
      </c>
      <c r="I53" s="48">
        <v>0</v>
      </c>
      <c r="J53" s="48">
        <v>0</v>
      </c>
      <c r="K53" s="48">
        <v>0</v>
      </c>
      <c r="L53" s="48">
        <v>-160</v>
      </c>
    </row>
    <row r="54" spans="1:12" ht="19.8" x14ac:dyDescent="0.3">
      <c r="A54" s="47" t="s">
        <v>228</v>
      </c>
      <c r="B54" s="48">
        <v>3649676</v>
      </c>
      <c r="C54" s="47" t="s">
        <v>269</v>
      </c>
      <c r="D54" s="48">
        <v>0</v>
      </c>
      <c r="E54" s="48">
        <v>10</v>
      </c>
      <c r="F54" s="48">
        <v>0</v>
      </c>
      <c r="G54" s="48">
        <v>10</v>
      </c>
      <c r="H54" s="48">
        <v>0</v>
      </c>
      <c r="I54" s="48">
        <v>0</v>
      </c>
      <c r="J54" s="48">
        <v>0</v>
      </c>
      <c r="K54" s="48">
        <v>0</v>
      </c>
      <c r="L54" s="48">
        <v>0</v>
      </c>
    </row>
    <row r="55" spans="1:12" ht="19.8" x14ac:dyDescent="0.3">
      <c r="A55" s="47" t="s">
        <v>228</v>
      </c>
      <c r="B55" s="48">
        <v>3649676</v>
      </c>
      <c r="C55" s="47" t="s">
        <v>270</v>
      </c>
      <c r="D55" s="48">
        <v>0</v>
      </c>
      <c r="E55" s="48">
        <v>40</v>
      </c>
      <c r="F55" s="48">
        <v>0</v>
      </c>
      <c r="G55" s="48">
        <v>160</v>
      </c>
      <c r="H55" s="48">
        <v>0</v>
      </c>
      <c r="I55" s="48">
        <v>0</v>
      </c>
      <c r="J55" s="48">
        <v>0</v>
      </c>
      <c r="K55" s="48">
        <v>0</v>
      </c>
      <c r="L55" s="48">
        <v>-120</v>
      </c>
    </row>
    <row r="56" spans="1:12" ht="19.8" x14ac:dyDescent="0.3">
      <c r="A56" s="47" t="s">
        <v>228</v>
      </c>
      <c r="B56" s="48">
        <v>3649676</v>
      </c>
      <c r="C56" s="47" t="s">
        <v>271</v>
      </c>
      <c r="D56" s="48">
        <v>31</v>
      </c>
      <c r="E56" s="48">
        <v>24</v>
      </c>
      <c r="F56" s="48">
        <v>0</v>
      </c>
      <c r="G56" s="48">
        <v>512</v>
      </c>
      <c r="H56" s="48">
        <v>0</v>
      </c>
      <c r="I56" s="48">
        <v>0</v>
      </c>
      <c r="J56" s="48">
        <v>0</v>
      </c>
      <c r="K56" s="48">
        <v>0</v>
      </c>
      <c r="L56" s="48">
        <v>-457</v>
      </c>
    </row>
    <row r="57" spans="1:12" ht="19.8" x14ac:dyDescent="0.3">
      <c r="A57" s="47" t="s">
        <v>228</v>
      </c>
      <c r="B57" s="48">
        <v>3649676</v>
      </c>
      <c r="C57" s="47" t="s">
        <v>272</v>
      </c>
      <c r="D57" s="48">
        <v>0</v>
      </c>
      <c r="E57" s="48">
        <v>10</v>
      </c>
      <c r="F57" s="48">
        <v>0</v>
      </c>
      <c r="G57" s="48">
        <v>42</v>
      </c>
      <c r="H57" s="48">
        <v>0</v>
      </c>
      <c r="I57" s="48">
        <v>0</v>
      </c>
      <c r="J57" s="48">
        <v>0</v>
      </c>
      <c r="K57" s="48">
        <v>0</v>
      </c>
      <c r="L57" s="48">
        <v>-32</v>
      </c>
    </row>
    <row r="58" spans="1:12" ht="19.8" x14ac:dyDescent="0.3">
      <c r="A58" s="47" t="s">
        <v>228</v>
      </c>
      <c r="B58" s="48">
        <v>3649676</v>
      </c>
      <c r="C58" s="47" t="s">
        <v>273</v>
      </c>
      <c r="D58" s="48">
        <v>30</v>
      </c>
      <c r="E58" s="48">
        <v>0</v>
      </c>
      <c r="F58" s="48">
        <v>0</v>
      </c>
      <c r="G58" s="48">
        <v>635</v>
      </c>
      <c r="H58" s="48">
        <v>0</v>
      </c>
      <c r="I58" s="48">
        <v>0</v>
      </c>
      <c r="J58" s="48">
        <v>0</v>
      </c>
      <c r="K58" s="48">
        <v>0</v>
      </c>
      <c r="L58" s="48">
        <v>-605</v>
      </c>
    </row>
    <row r="59" spans="1:12" ht="19.8" x14ac:dyDescent="0.3">
      <c r="A59" s="47" t="s">
        <v>228</v>
      </c>
      <c r="B59" s="48">
        <v>3649676</v>
      </c>
      <c r="C59" s="47" t="s">
        <v>274</v>
      </c>
      <c r="D59" s="48">
        <v>0</v>
      </c>
      <c r="E59" s="48">
        <v>0</v>
      </c>
      <c r="F59" s="48">
        <v>0</v>
      </c>
      <c r="G59" s="48">
        <v>80</v>
      </c>
      <c r="H59" s="48">
        <v>0</v>
      </c>
      <c r="I59" s="48">
        <v>0</v>
      </c>
      <c r="J59" s="48">
        <v>0</v>
      </c>
      <c r="K59" s="48">
        <v>0</v>
      </c>
      <c r="L59" s="48">
        <v>-80</v>
      </c>
    </row>
    <row r="60" spans="1:12" ht="19.8" x14ac:dyDescent="0.3">
      <c r="A60" s="47" t="s">
        <v>228</v>
      </c>
      <c r="B60" s="48">
        <v>3649676</v>
      </c>
      <c r="C60" s="47" t="s">
        <v>275</v>
      </c>
      <c r="D60" s="48">
        <v>0</v>
      </c>
      <c r="E60" s="48">
        <v>10</v>
      </c>
      <c r="F60" s="48">
        <v>0</v>
      </c>
      <c r="G60" s="48">
        <v>15</v>
      </c>
      <c r="H60" s="48">
        <v>0</v>
      </c>
      <c r="I60" s="48">
        <v>0</v>
      </c>
      <c r="J60" s="48">
        <v>0</v>
      </c>
      <c r="K60" s="48">
        <v>0</v>
      </c>
      <c r="L60" s="48">
        <v>-5</v>
      </c>
    </row>
    <row r="61" spans="1:12" ht="19.8" x14ac:dyDescent="0.3">
      <c r="A61" s="47" t="s">
        <v>228</v>
      </c>
      <c r="B61" s="48">
        <v>3649676</v>
      </c>
      <c r="C61" s="47" t="s">
        <v>276</v>
      </c>
      <c r="D61" s="48">
        <v>0</v>
      </c>
      <c r="E61" s="48">
        <v>10</v>
      </c>
      <c r="F61" s="48">
        <v>0</v>
      </c>
      <c r="G61" s="48">
        <v>30</v>
      </c>
      <c r="H61" s="48">
        <v>0</v>
      </c>
      <c r="I61" s="48">
        <v>0</v>
      </c>
      <c r="J61" s="48">
        <v>0</v>
      </c>
      <c r="K61" s="48">
        <v>0</v>
      </c>
      <c r="L61" s="48">
        <v>-20</v>
      </c>
    </row>
    <row r="62" spans="1:12" ht="19.8" x14ac:dyDescent="0.3">
      <c r="A62" s="47" t="s">
        <v>228</v>
      </c>
      <c r="B62" s="48">
        <v>3649676</v>
      </c>
      <c r="C62" s="47" t="s">
        <v>336</v>
      </c>
      <c r="D62" s="48">
        <v>10</v>
      </c>
      <c r="E62" s="48">
        <v>0</v>
      </c>
      <c r="F62" s="48">
        <v>0</v>
      </c>
      <c r="G62" s="48">
        <v>0</v>
      </c>
      <c r="H62" s="48">
        <v>0</v>
      </c>
      <c r="I62" s="48">
        <v>0</v>
      </c>
      <c r="J62" s="48">
        <v>0</v>
      </c>
      <c r="K62" s="48">
        <v>0</v>
      </c>
      <c r="L62" s="48">
        <v>10</v>
      </c>
    </row>
    <row r="63" spans="1:12" ht="19.8" x14ac:dyDescent="0.3">
      <c r="A63" s="47" t="s">
        <v>228</v>
      </c>
      <c r="B63" s="48">
        <v>3649676</v>
      </c>
      <c r="C63" s="47" t="s">
        <v>277</v>
      </c>
      <c r="D63" s="48">
        <v>0</v>
      </c>
      <c r="E63" s="48">
        <v>80</v>
      </c>
      <c r="F63" s="48">
        <v>0</v>
      </c>
      <c r="G63" s="48">
        <v>100</v>
      </c>
      <c r="H63" s="48">
        <v>0</v>
      </c>
      <c r="I63" s="48">
        <v>0</v>
      </c>
      <c r="J63" s="48">
        <v>0</v>
      </c>
      <c r="K63" s="48">
        <v>0</v>
      </c>
      <c r="L63" s="48">
        <v>-20</v>
      </c>
    </row>
    <row r="64" spans="1:12" ht="19.8" x14ac:dyDescent="0.3">
      <c r="A64" s="47" t="s">
        <v>228</v>
      </c>
      <c r="B64" s="48">
        <v>3649676</v>
      </c>
      <c r="C64" s="47" t="s">
        <v>278</v>
      </c>
      <c r="D64" s="48">
        <v>0</v>
      </c>
      <c r="E64" s="48">
        <v>40</v>
      </c>
      <c r="F64" s="48">
        <v>0</v>
      </c>
      <c r="G64" s="48">
        <v>196</v>
      </c>
      <c r="H64" s="48">
        <v>0</v>
      </c>
      <c r="I64" s="48">
        <v>0</v>
      </c>
      <c r="J64" s="48">
        <v>0</v>
      </c>
      <c r="K64" s="48">
        <v>0</v>
      </c>
      <c r="L64" s="48">
        <v>-156</v>
      </c>
    </row>
    <row r="65" spans="1:12" ht="19.8" x14ac:dyDescent="0.3">
      <c r="A65" s="47" t="s">
        <v>228</v>
      </c>
      <c r="B65" s="48">
        <v>3649676</v>
      </c>
      <c r="C65" s="47" t="s">
        <v>279</v>
      </c>
      <c r="D65" s="48">
        <v>20</v>
      </c>
      <c r="E65" s="48">
        <v>360</v>
      </c>
      <c r="F65" s="48">
        <v>0</v>
      </c>
      <c r="G65" s="48">
        <v>375</v>
      </c>
      <c r="H65" s="48">
        <v>0</v>
      </c>
      <c r="I65" s="48">
        <v>0</v>
      </c>
      <c r="J65" s="48">
        <v>0</v>
      </c>
      <c r="K65" s="48">
        <v>0</v>
      </c>
      <c r="L65" s="48">
        <v>5</v>
      </c>
    </row>
    <row r="66" spans="1:12" ht="19.8" x14ac:dyDescent="0.3">
      <c r="A66" s="47" t="s">
        <v>228</v>
      </c>
      <c r="B66" s="48">
        <v>3649676</v>
      </c>
      <c r="C66" s="47" t="s">
        <v>280</v>
      </c>
      <c r="D66" s="48">
        <v>83</v>
      </c>
      <c r="E66" s="48">
        <v>400</v>
      </c>
      <c r="F66" s="48">
        <v>0</v>
      </c>
      <c r="G66" s="48">
        <v>895</v>
      </c>
      <c r="H66" s="48">
        <v>28</v>
      </c>
      <c r="I66" s="48">
        <v>0</v>
      </c>
      <c r="J66" s="48">
        <v>0</v>
      </c>
      <c r="K66" s="48">
        <v>0</v>
      </c>
      <c r="L66" s="48">
        <v>-384</v>
      </c>
    </row>
    <row r="67" spans="1:12" ht="19.8" x14ac:dyDescent="0.3">
      <c r="A67" s="47" t="s">
        <v>228</v>
      </c>
      <c r="B67" s="48">
        <v>3649676</v>
      </c>
      <c r="C67" s="47" t="s">
        <v>281</v>
      </c>
      <c r="D67" s="48">
        <v>30</v>
      </c>
      <c r="E67" s="48">
        <v>250</v>
      </c>
      <c r="F67" s="48">
        <v>0</v>
      </c>
      <c r="G67" s="48">
        <v>986</v>
      </c>
      <c r="H67" s="48">
        <v>0</v>
      </c>
      <c r="I67" s="48">
        <v>0</v>
      </c>
      <c r="J67" s="48">
        <v>0</v>
      </c>
      <c r="K67" s="48">
        <v>0</v>
      </c>
      <c r="L67" s="48">
        <v>-706</v>
      </c>
    </row>
    <row r="68" spans="1:12" ht="19.8" x14ac:dyDescent="0.3">
      <c r="A68" s="47" t="s">
        <v>228</v>
      </c>
      <c r="B68" s="48">
        <v>3649676</v>
      </c>
      <c r="C68" s="47" t="s">
        <v>282</v>
      </c>
      <c r="D68" s="48">
        <v>5</v>
      </c>
      <c r="E68" s="48">
        <v>0</v>
      </c>
      <c r="F68" s="48">
        <v>0</v>
      </c>
      <c r="G68" s="48">
        <v>200</v>
      </c>
      <c r="H68" s="48">
        <v>0</v>
      </c>
      <c r="I68" s="48">
        <v>0</v>
      </c>
      <c r="J68" s="48">
        <v>0</v>
      </c>
      <c r="K68" s="48">
        <v>0</v>
      </c>
      <c r="L68" s="48">
        <v>-195</v>
      </c>
    </row>
    <row r="69" spans="1:12" ht="19.8" x14ac:dyDescent="0.3">
      <c r="A69" s="47" t="s">
        <v>228</v>
      </c>
      <c r="B69" s="48">
        <v>3649676</v>
      </c>
      <c r="C69" s="47" t="s">
        <v>283</v>
      </c>
      <c r="D69" s="48">
        <v>30</v>
      </c>
      <c r="E69" s="48">
        <v>0</v>
      </c>
      <c r="F69" s="48">
        <v>0</v>
      </c>
      <c r="G69" s="48">
        <v>670</v>
      </c>
      <c r="H69" s="48">
        <v>0</v>
      </c>
      <c r="I69" s="48">
        <v>0</v>
      </c>
      <c r="J69" s="48">
        <v>0</v>
      </c>
      <c r="K69" s="48">
        <v>0</v>
      </c>
      <c r="L69" s="48">
        <v>-640</v>
      </c>
    </row>
    <row r="70" spans="1:12" ht="19.8" x14ac:dyDescent="0.3">
      <c r="A70" s="47" t="s">
        <v>228</v>
      </c>
      <c r="B70" s="48">
        <v>3649676</v>
      </c>
      <c r="C70" s="47" t="s">
        <v>284</v>
      </c>
      <c r="D70" s="48">
        <v>0</v>
      </c>
      <c r="E70" s="48">
        <v>0</v>
      </c>
      <c r="F70" s="48">
        <v>0</v>
      </c>
      <c r="G70" s="48">
        <v>100</v>
      </c>
      <c r="H70" s="48">
        <v>25</v>
      </c>
      <c r="I70" s="48">
        <v>0</v>
      </c>
      <c r="J70" s="48">
        <v>0</v>
      </c>
      <c r="K70" s="48">
        <v>0</v>
      </c>
      <c r="L70" s="48">
        <v>-75</v>
      </c>
    </row>
    <row r="71" spans="1:12" ht="19.8" x14ac:dyDescent="0.3">
      <c r="A71" s="47" t="s">
        <v>228</v>
      </c>
      <c r="B71" s="48">
        <v>3649676</v>
      </c>
      <c r="C71" s="47" t="s">
        <v>285</v>
      </c>
      <c r="D71" s="48">
        <v>80</v>
      </c>
      <c r="E71" s="48">
        <v>0</v>
      </c>
      <c r="F71" s="48">
        <v>0</v>
      </c>
      <c r="G71" s="48">
        <v>170</v>
      </c>
      <c r="H71" s="48">
        <v>0</v>
      </c>
      <c r="I71" s="48">
        <v>0</v>
      </c>
      <c r="J71" s="48">
        <v>0</v>
      </c>
      <c r="K71" s="48">
        <v>0</v>
      </c>
      <c r="L71" s="48">
        <v>-90</v>
      </c>
    </row>
    <row r="72" spans="1:12" ht="19.8" x14ac:dyDescent="0.3">
      <c r="A72" s="47" t="s">
        <v>228</v>
      </c>
      <c r="B72" s="48">
        <v>3649676</v>
      </c>
      <c r="C72" s="47" t="s">
        <v>286</v>
      </c>
      <c r="D72" s="48">
        <v>100</v>
      </c>
      <c r="E72" s="48">
        <v>200</v>
      </c>
      <c r="F72" s="48">
        <v>0</v>
      </c>
      <c r="G72" s="48">
        <v>715</v>
      </c>
      <c r="H72" s="48">
        <v>0</v>
      </c>
      <c r="I72" s="48">
        <v>0</v>
      </c>
      <c r="J72" s="48">
        <v>0</v>
      </c>
      <c r="K72" s="48">
        <v>0</v>
      </c>
      <c r="L72" s="48">
        <v>-415</v>
      </c>
    </row>
    <row r="73" spans="1:12" ht="19.8" x14ac:dyDescent="0.3">
      <c r="A73" s="47" t="s">
        <v>228</v>
      </c>
      <c r="B73" s="48">
        <v>3649676</v>
      </c>
      <c r="C73" s="47" t="s">
        <v>287</v>
      </c>
      <c r="D73" s="48">
        <v>0</v>
      </c>
      <c r="E73" s="48">
        <v>10</v>
      </c>
      <c r="F73" s="48">
        <v>0</v>
      </c>
      <c r="G73" s="48">
        <v>10</v>
      </c>
      <c r="H73" s="48">
        <v>0</v>
      </c>
      <c r="I73" s="48">
        <v>0</v>
      </c>
      <c r="J73" s="48">
        <v>0</v>
      </c>
      <c r="K73" s="48">
        <v>0</v>
      </c>
      <c r="L73" s="48">
        <v>0</v>
      </c>
    </row>
    <row r="74" spans="1:12" ht="19.8" x14ac:dyDescent="0.3">
      <c r="A74" s="47" t="s">
        <v>228</v>
      </c>
      <c r="B74" s="48">
        <v>3649676</v>
      </c>
      <c r="C74" s="47" t="s">
        <v>288</v>
      </c>
      <c r="D74" s="48">
        <v>0</v>
      </c>
      <c r="E74" s="48">
        <v>20</v>
      </c>
      <c r="F74" s="48">
        <v>0</v>
      </c>
      <c r="G74" s="48">
        <v>60</v>
      </c>
      <c r="H74" s="48">
        <v>0</v>
      </c>
      <c r="I74" s="48">
        <v>0</v>
      </c>
      <c r="J74" s="48">
        <v>0</v>
      </c>
      <c r="K74" s="48">
        <v>0</v>
      </c>
      <c r="L74" s="48">
        <v>-40</v>
      </c>
    </row>
    <row r="75" spans="1:12" ht="19.8" x14ac:dyDescent="0.3">
      <c r="A75" s="47" t="s">
        <v>228</v>
      </c>
      <c r="B75" s="48">
        <v>3649676</v>
      </c>
      <c r="C75" s="47" t="s">
        <v>289</v>
      </c>
      <c r="D75" s="48">
        <v>20</v>
      </c>
      <c r="E75" s="48">
        <v>0</v>
      </c>
      <c r="F75" s="48">
        <v>0</v>
      </c>
      <c r="G75" s="48">
        <v>370</v>
      </c>
      <c r="H75" s="48">
        <v>0</v>
      </c>
      <c r="I75" s="48">
        <v>0</v>
      </c>
      <c r="J75" s="48">
        <v>0</v>
      </c>
      <c r="K75" s="48">
        <v>0</v>
      </c>
      <c r="L75" s="48">
        <v>-350</v>
      </c>
    </row>
    <row r="76" spans="1:12" ht="19.8" x14ac:dyDescent="0.3">
      <c r="A76" s="47" t="s">
        <v>228</v>
      </c>
      <c r="B76" s="48">
        <v>3649676</v>
      </c>
      <c r="C76" s="47" t="s">
        <v>290</v>
      </c>
      <c r="D76" s="48">
        <v>105</v>
      </c>
      <c r="E76" s="48">
        <v>0</v>
      </c>
      <c r="F76" s="48">
        <v>0</v>
      </c>
      <c r="G76" s="48">
        <v>800</v>
      </c>
      <c r="H76" s="48">
        <v>0</v>
      </c>
      <c r="I76" s="48">
        <v>0</v>
      </c>
      <c r="J76" s="48">
        <v>0</v>
      </c>
      <c r="K76" s="48">
        <v>0</v>
      </c>
      <c r="L76" s="48">
        <v>-695</v>
      </c>
    </row>
    <row r="77" spans="1:12" ht="19.8" x14ac:dyDescent="0.3">
      <c r="A77" s="47" t="s">
        <v>228</v>
      </c>
      <c r="B77" s="48">
        <v>3649676</v>
      </c>
      <c r="C77" s="47" t="s">
        <v>291</v>
      </c>
      <c r="D77" s="48">
        <v>59</v>
      </c>
      <c r="E77" s="48">
        <v>0</v>
      </c>
      <c r="F77" s="48">
        <v>0</v>
      </c>
      <c r="G77" s="48">
        <v>680</v>
      </c>
      <c r="H77" s="48">
        <v>0</v>
      </c>
      <c r="I77" s="48">
        <v>0</v>
      </c>
      <c r="J77" s="48">
        <v>0</v>
      </c>
      <c r="K77" s="48">
        <v>0</v>
      </c>
      <c r="L77" s="48">
        <v>-621</v>
      </c>
    </row>
    <row r="78" spans="1:12" ht="19.8" x14ac:dyDescent="0.3">
      <c r="A78" s="47" t="s">
        <v>228</v>
      </c>
      <c r="B78" s="48">
        <v>3649676</v>
      </c>
      <c r="C78" s="47" t="s">
        <v>292</v>
      </c>
      <c r="D78" s="48">
        <v>30</v>
      </c>
      <c r="E78" s="48">
        <v>0</v>
      </c>
      <c r="F78" s="48">
        <v>0</v>
      </c>
      <c r="G78" s="48">
        <v>80</v>
      </c>
      <c r="H78" s="48">
        <v>0</v>
      </c>
      <c r="I78" s="48">
        <v>0</v>
      </c>
      <c r="J78" s="48">
        <v>0</v>
      </c>
      <c r="K78" s="48">
        <v>0</v>
      </c>
      <c r="L78" s="48">
        <v>-50</v>
      </c>
    </row>
    <row r="79" spans="1:12" ht="19.8" x14ac:dyDescent="0.3">
      <c r="A79" s="47" t="s">
        <v>228</v>
      </c>
      <c r="B79" s="48">
        <v>3649676</v>
      </c>
      <c r="C79" s="47" t="s">
        <v>293</v>
      </c>
      <c r="D79" s="48">
        <v>40</v>
      </c>
      <c r="E79" s="48">
        <v>10</v>
      </c>
      <c r="F79" s="48">
        <v>0</v>
      </c>
      <c r="G79" s="48">
        <v>215</v>
      </c>
      <c r="H79" s="48">
        <v>0</v>
      </c>
      <c r="I79" s="48">
        <v>0</v>
      </c>
      <c r="J79" s="48">
        <v>0</v>
      </c>
      <c r="K79" s="48">
        <v>0</v>
      </c>
      <c r="L79" s="48">
        <v>-165</v>
      </c>
    </row>
    <row r="80" spans="1:12" ht="19.8" x14ac:dyDescent="0.3">
      <c r="A80" s="47" t="s">
        <v>228</v>
      </c>
      <c r="B80" s="48">
        <v>3649676</v>
      </c>
      <c r="C80" s="47" t="s">
        <v>294</v>
      </c>
      <c r="D80" s="48">
        <v>100</v>
      </c>
      <c r="E80" s="48">
        <v>0</v>
      </c>
      <c r="F80" s="48">
        <v>0</v>
      </c>
      <c r="G80" s="48">
        <v>500</v>
      </c>
      <c r="H80" s="48">
        <v>0</v>
      </c>
      <c r="I80" s="48">
        <v>0</v>
      </c>
      <c r="J80" s="48">
        <v>0</v>
      </c>
      <c r="K80" s="48">
        <v>0</v>
      </c>
      <c r="L80" s="48">
        <v>-400</v>
      </c>
    </row>
    <row r="81" spans="1:12" ht="19.8" x14ac:dyDescent="0.3">
      <c r="A81" s="47" t="s">
        <v>228</v>
      </c>
      <c r="B81" s="48">
        <v>3649676</v>
      </c>
      <c r="C81" s="47" t="s">
        <v>295</v>
      </c>
      <c r="D81" s="48">
        <v>32</v>
      </c>
      <c r="E81" s="48">
        <v>200</v>
      </c>
      <c r="F81" s="48">
        <v>0</v>
      </c>
      <c r="G81" s="48">
        <v>452</v>
      </c>
      <c r="H81" s="48">
        <v>0</v>
      </c>
      <c r="I81" s="48">
        <v>0</v>
      </c>
      <c r="J81" s="48">
        <v>0</v>
      </c>
      <c r="K81" s="48">
        <v>0</v>
      </c>
      <c r="L81" s="48">
        <v>-220</v>
      </c>
    </row>
    <row r="82" spans="1:12" ht="19.8" x14ac:dyDescent="0.3">
      <c r="A82" s="47" t="s">
        <v>228</v>
      </c>
      <c r="B82" s="48">
        <v>3649676</v>
      </c>
      <c r="C82" s="47" t="s">
        <v>349</v>
      </c>
      <c r="D82" s="48">
        <v>80</v>
      </c>
      <c r="E82" s="48">
        <v>0</v>
      </c>
      <c r="F82" s="48">
        <v>0</v>
      </c>
      <c r="G82" s="48">
        <v>0</v>
      </c>
      <c r="H82" s="48">
        <v>0</v>
      </c>
      <c r="I82" s="48">
        <v>0</v>
      </c>
      <c r="J82" s="48">
        <v>0</v>
      </c>
      <c r="K82" s="48">
        <v>0</v>
      </c>
      <c r="L82" s="48">
        <v>80</v>
      </c>
    </row>
    <row r="83" spans="1:12" ht="19.8" x14ac:dyDescent="0.3">
      <c r="A83" s="47" t="s">
        <v>228</v>
      </c>
      <c r="B83" s="48">
        <v>3649676</v>
      </c>
      <c r="C83" s="47" t="s">
        <v>296</v>
      </c>
      <c r="D83" s="48">
        <v>60</v>
      </c>
      <c r="E83" s="48">
        <v>1250</v>
      </c>
      <c r="F83" s="48">
        <v>0</v>
      </c>
      <c r="G83" s="48">
        <v>2605</v>
      </c>
      <c r="H83" s="48">
        <v>0</v>
      </c>
      <c r="I83" s="48">
        <v>0</v>
      </c>
      <c r="J83" s="48">
        <v>0</v>
      </c>
      <c r="K83" s="48">
        <v>0</v>
      </c>
      <c r="L83" s="48">
        <v>-1295</v>
      </c>
    </row>
    <row r="84" spans="1:12" ht="19.8" x14ac:dyDescent="0.3">
      <c r="A84" s="47" t="s">
        <v>228</v>
      </c>
      <c r="B84" s="48">
        <v>3649676</v>
      </c>
      <c r="C84" s="47" t="s">
        <v>297</v>
      </c>
      <c r="D84" s="48">
        <v>160</v>
      </c>
      <c r="E84" s="48">
        <v>120</v>
      </c>
      <c r="F84" s="48">
        <v>0</v>
      </c>
      <c r="G84" s="48">
        <v>1850</v>
      </c>
      <c r="H84" s="48">
        <v>0</v>
      </c>
      <c r="I84" s="48">
        <v>0</v>
      </c>
      <c r="J84" s="48">
        <v>0</v>
      </c>
      <c r="K84" s="48">
        <v>0</v>
      </c>
      <c r="L84" s="48">
        <v>-1570</v>
      </c>
    </row>
    <row r="85" spans="1:12" ht="19.8" x14ac:dyDescent="0.3">
      <c r="A85" s="47" t="s">
        <v>228</v>
      </c>
      <c r="B85" s="48">
        <v>3649676</v>
      </c>
      <c r="C85" s="47" t="s">
        <v>298</v>
      </c>
      <c r="D85" s="48">
        <v>0</v>
      </c>
      <c r="E85" s="48">
        <v>0</v>
      </c>
      <c r="F85" s="48">
        <v>0</v>
      </c>
      <c r="G85" s="48">
        <v>20</v>
      </c>
      <c r="H85" s="48">
        <v>0</v>
      </c>
      <c r="I85" s="48">
        <v>0</v>
      </c>
      <c r="J85" s="48">
        <v>0</v>
      </c>
      <c r="K85" s="48">
        <v>0</v>
      </c>
      <c r="L85" s="48">
        <v>-20</v>
      </c>
    </row>
    <row r="86" spans="1:12" ht="19.8" x14ac:dyDescent="0.3">
      <c r="A86" s="47" t="s">
        <v>228</v>
      </c>
      <c r="B86" s="48">
        <v>3649676</v>
      </c>
      <c r="C86" s="47" t="s">
        <v>299</v>
      </c>
      <c r="D86" s="48">
        <v>40</v>
      </c>
      <c r="E86" s="48">
        <v>0</v>
      </c>
      <c r="F86" s="48">
        <v>0</v>
      </c>
      <c r="G86" s="48">
        <v>160</v>
      </c>
      <c r="H86" s="48">
        <v>20</v>
      </c>
      <c r="I86" s="48">
        <v>0</v>
      </c>
      <c r="J86" s="48">
        <v>0</v>
      </c>
      <c r="K86" s="48">
        <v>0</v>
      </c>
      <c r="L86" s="48">
        <v>-100</v>
      </c>
    </row>
    <row r="87" spans="1:12" ht="19.8" x14ac:dyDescent="0.3">
      <c r="A87" s="47" t="s">
        <v>228</v>
      </c>
      <c r="B87" s="48">
        <v>3649676</v>
      </c>
      <c r="C87" s="47" t="s">
        <v>300</v>
      </c>
      <c r="D87" s="48">
        <v>39</v>
      </c>
      <c r="E87" s="48">
        <v>0</v>
      </c>
      <c r="F87" s="48">
        <v>0</v>
      </c>
      <c r="G87" s="48">
        <v>29</v>
      </c>
      <c r="H87" s="48">
        <v>0</v>
      </c>
      <c r="I87" s="48">
        <v>0</v>
      </c>
      <c r="J87" s="48">
        <v>0</v>
      </c>
      <c r="K87" s="48">
        <v>0</v>
      </c>
      <c r="L87" s="48">
        <v>10</v>
      </c>
    </row>
    <row r="88" spans="1:12" ht="19.8" x14ac:dyDescent="0.3">
      <c r="A88" s="47" t="s">
        <v>228</v>
      </c>
      <c r="B88" s="48">
        <v>3649676</v>
      </c>
      <c r="C88" s="47" t="s">
        <v>301</v>
      </c>
      <c r="D88" s="48">
        <v>15</v>
      </c>
      <c r="E88" s="48">
        <v>0</v>
      </c>
      <c r="F88" s="48">
        <v>0</v>
      </c>
      <c r="G88" s="48">
        <v>15</v>
      </c>
      <c r="H88" s="48">
        <v>0</v>
      </c>
      <c r="I88" s="48">
        <v>0</v>
      </c>
      <c r="J88" s="48">
        <v>0</v>
      </c>
      <c r="K88" s="48">
        <v>0</v>
      </c>
      <c r="L88" s="48">
        <v>0</v>
      </c>
    </row>
    <row r="89" spans="1:12" ht="19.8" x14ac:dyDescent="0.3">
      <c r="A89" s="47" t="s">
        <v>228</v>
      </c>
      <c r="B89" s="48">
        <v>3649676</v>
      </c>
      <c r="C89" s="47" t="s">
        <v>302</v>
      </c>
      <c r="D89" s="48">
        <v>0</v>
      </c>
      <c r="E89" s="48">
        <v>0</v>
      </c>
      <c r="F89" s="48">
        <v>0</v>
      </c>
      <c r="G89" s="48">
        <v>30</v>
      </c>
      <c r="H89" s="48">
        <v>0</v>
      </c>
      <c r="I89" s="48">
        <v>0</v>
      </c>
      <c r="J89" s="48">
        <v>0</v>
      </c>
      <c r="K89" s="48">
        <v>0</v>
      </c>
      <c r="L89" s="48">
        <v>-30</v>
      </c>
    </row>
    <row r="90" spans="1:12" ht="19.8" x14ac:dyDescent="0.3">
      <c r="A90" s="47" t="s">
        <v>228</v>
      </c>
      <c r="B90" s="48">
        <v>3649676</v>
      </c>
      <c r="C90" s="47" t="s">
        <v>303</v>
      </c>
      <c r="D90" s="48">
        <v>0</v>
      </c>
      <c r="E90" s="48">
        <v>0</v>
      </c>
      <c r="F90" s="48">
        <v>0</v>
      </c>
      <c r="G90" s="48">
        <v>30</v>
      </c>
      <c r="H90" s="48">
        <v>0</v>
      </c>
      <c r="I90" s="48">
        <v>0</v>
      </c>
      <c r="J90" s="48">
        <v>0</v>
      </c>
      <c r="K90" s="48">
        <v>0</v>
      </c>
      <c r="L90" s="48">
        <v>-30</v>
      </c>
    </row>
    <row r="91" spans="1:12" ht="19.8" x14ac:dyDescent="0.3">
      <c r="A91" s="47" t="s">
        <v>228</v>
      </c>
      <c r="B91" s="48">
        <v>3649676</v>
      </c>
      <c r="C91" s="47" t="s">
        <v>304</v>
      </c>
      <c r="D91" s="48">
        <v>0</v>
      </c>
      <c r="E91" s="48">
        <v>75</v>
      </c>
      <c r="F91" s="48">
        <v>0</v>
      </c>
      <c r="G91" s="48">
        <v>0</v>
      </c>
      <c r="H91" s="48">
        <v>0</v>
      </c>
      <c r="I91" s="48">
        <v>0</v>
      </c>
      <c r="J91" s="48">
        <v>0</v>
      </c>
      <c r="K91" s="48">
        <v>0</v>
      </c>
      <c r="L91" s="48">
        <v>75</v>
      </c>
    </row>
    <row r="92" spans="1:12" ht="19.8" x14ac:dyDescent="0.3">
      <c r="A92" s="47" t="s">
        <v>228</v>
      </c>
      <c r="B92" s="48">
        <v>3649676</v>
      </c>
      <c r="C92" s="47" t="s">
        <v>305</v>
      </c>
      <c r="D92" s="48">
        <v>0</v>
      </c>
      <c r="E92" s="48">
        <v>16</v>
      </c>
      <c r="F92" s="48">
        <v>0</v>
      </c>
      <c r="G92" s="48">
        <v>0</v>
      </c>
      <c r="H92" s="48">
        <v>0</v>
      </c>
      <c r="I92" s="48">
        <v>0</v>
      </c>
      <c r="J92" s="48">
        <v>0</v>
      </c>
      <c r="K92" s="48">
        <v>0</v>
      </c>
      <c r="L92" s="48">
        <v>16</v>
      </c>
    </row>
    <row r="93" spans="1:12" ht="19.8" x14ac:dyDescent="0.3">
      <c r="A93" s="47" t="s">
        <v>228</v>
      </c>
      <c r="B93" s="48">
        <v>3649676</v>
      </c>
      <c r="C93" s="47" t="s">
        <v>306</v>
      </c>
      <c r="D93" s="48">
        <v>0</v>
      </c>
      <c r="E93" s="48">
        <v>0</v>
      </c>
      <c r="F93" s="48">
        <v>0</v>
      </c>
      <c r="G93" s="48">
        <v>290</v>
      </c>
      <c r="H93" s="48">
        <v>0</v>
      </c>
      <c r="I93" s="48">
        <v>0</v>
      </c>
      <c r="J93" s="48">
        <v>0</v>
      </c>
      <c r="K93" s="48">
        <v>0</v>
      </c>
      <c r="L93" s="48">
        <v>-290</v>
      </c>
    </row>
    <row r="94" spans="1:12" ht="19.8" x14ac:dyDescent="0.3">
      <c r="A94" s="47" t="s">
        <v>228</v>
      </c>
      <c r="B94" s="48">
        <v>3649676</v>
      </c>
      <c r="C94" s="47" t="s">
        <v>307</v>
      </c>
      <c r="D94" s="48">
        <v>40</v>
      </c>
      <c r="E94" s="48">
        <v>0</v>
      </c>
      <c r="F94" s="48">
        <v>0</v>
      </c>
      <c r="G94" s="48">
        <v>40</v>
      </c>
      <c r="H94" s="48">
        <v>0</v>
      </c>
      <c r="I94" s="48">
        <v>0</v>
      </c>
      <c r="J94" s="48">
        <v>0</v>
      </c>
      <c r="K94" s="48">
        <v>0</v>
      </c>
      <c r="L94" s="48">
        <v>0</v>
      </c>
    </row>
    <row r="95" spans="1:12" ht="19.8" x14ac:dyDescent="0.3">
      <c r="A95" s="47" t="s">
        <v>228</v>
      </c>
      <c r="B95" s="48">
        <v>3649676</v>
      </c>
      <c r="C95" s="47" t="s">
        <v>308</v>
      </c>
      <c r="D95" s="48">
        <v>0</v>
      </c>
      <c r="E95" s="48">
        <v>0</v>
      </c>
      <c r="F95" s="48">
        <v>0</v>
      </c>
      <c r="G95" s="48">
        <v>100</v>
      </c>
      <c r="H95" s="48">
        <v>0</v>
      </c>
      <c r="I95" s="48">
        <v>0</v>
      </c>
      <c r="J95" s="48">
        <v>0</v>
      </c>
      <c r="K95" s="48">
        <v>0</v>
      </c>
      <c r="L95" s="48">
        <v>-100</v>
      </c>
    </row>
    <row r="96" spans="1:12" x14ac:dyDescent="0.3">
      <c r="A96" s="121" t="s">
        <v>309</v>
      </c>
      <c r="B96" s="47"/>
      <c r="C96" s="47"/>
      <c r="D96" s="48">
        <v>2504</v>
      </c>
      <c r="E96" s="48">
        <v>4830</v>
      </c>
      <c r="F96" s="48">
        <v>0</v>
      </c>
      <c r="G96" s="48">
        <v>26019</v>
      </c>
      <c r="H96" s="48">
        <v>73</v>
      </c>
      <c r="I96" s="48">
        <v>0</v>
      </c>
      <c r="J96" s="48">
        <v>0</v>
      </c>
      <c r="K96" s="48">
        <v>0</v>
      </c>
      <c r="L96" s="48">
        <v>-18612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134"/>
  <sheetViews>
    <sheetView topLeftCell="A106" workbookViewId="0">
      <selection activeCell="B1" sqref="B1:B134"/>
    </sheetView>
  </sheetViews>
  <sheetFormatPr defaultRowHeight="14.4" x14ac:dyDescent="0.3"/>
  <cols>
    <col min="1" max="1" width="38.6640625" bestFit="1" customWidth="1"/>
  </cols>
  <sheetData>
    <row r="1" spans="1:3" x14ac:dyDescent="0.3">
      <c r="A1" t="s">
        <v>57</v>
      </c>
      <c r="B1">
        <f>VLOOKUP(A1,'[2]Opration TeamMember_ItemMaster_'!$B$9:$E$991,4,0)</f>
        <v>13</v>
      </c>
      <c r="C1">
        <v>115</v>
      </c>
    </row>
    <row r="2" spans="1:3" x14ac:dyDescent="0.3">
      <c r="A2" t="s">
        <v>58</v>
      </c>
      <c r="B2">
        <f>VLOOKUP(A2,'[2]Opration TeamMember_ItemMaster_'!$B$9:$E$991,4,0)</f>
        <v>14</v>
      </c>
      <c r="C2">
        <v>0</v>
      </c>
    </row>
    <row r="3" spans="1:3" x14ac:dyDescent="0.3">
      <c r="A3" t="s">
        <v>59</v>
      </c>
      <c r="B3">
        <f>VLOOKUP(A3,'[2]Opration TeamMember_ItemMaster_'!$B$9:$E$991,4,0)</f>
        <v>15</v>
      </c>
      <c r="C3">
        <v>20</v>
      </c>
    </row>
    <row r="4" spans="1:3" x14ac:dyDescent="0.3">
      <c r="A4" t="s">
        <v>229</v>
      </c>
      <c r="B4">
        <f>VLOOKUP(A4,'[2]Opration TeamMember_ItemMaster_'!$B$9:$E$991,4,0)</f>
        <v>28</v>
      </c>
      <c r="C4">
        <v>20</v>
      </c>
    </row>
    <row r="5" spans="1:3" x14ac:dyDescent="0.3">
      <c r="A5" t="s">
        <v>230</v>
      </c>
      <c r="B5">
        <f>VLOOKUP(A5,'[2]Opration TeamMember_ItemMaster_'!$B$9:$E$991,4,0)</f>
        <v>29</v>
      </c>
      <c r="C5">
        <v>30</v>
      </c>
    </row>
    <row r="6" spans="1:3" x14ac:dyDescent="0.3">
      <c r="A6" t="s">
        <v>231</v>
      </c>
      <c r="B6">
        <f>VLOOKUP(A6,'[2]Opration TeamMember_ItemMaster_'!$B$9:$E$991,4,0)</f>
        <v>31</v>
      </c>
      <c r="C6">
        <v>0</v>
      </c>
    </row>
    <row r="7" spans="1:3" x14ac:dyDescent="0.3">
      <c r="A7" t="s">
        <v>232</v>
      </c>
      <c r="B7">
        <f>VLOOKUP(A7,'[2]Opration TeamMember_ItemMaster_'!$B$9:$E$991,4,0)</f>
        <v>33</v>
      </c>
      <c r="C7">
        <v>0</v>
      </c>
    </row>
    <row r="8" spans="1:3" x14ac:dyDescent="0.3">
      <c r="A8" t="s">
        <v>233</v>
      </c>
      <c r="B8">
        <f>VLOOKUP(A8,'[2]Opration TeamMember_ItemMaster_'!$B$9:$E$991,4,0)</f>
        <v>34</v>
      </c>
      <c r="C8">
        <v>0</v>
      </c>
    </row>
    <row r="9" spans="1:3" x14ac:dyDescent="0.3">
      <c r="A9" t="s">
        <v>234</v>
      </c>
      <c r="B9">
        <f>VLOOKUP(A9,'[2]Opration TeamMember_ItemMaster_'!$B$9:$E$991,4,0)</f>
        <v>35</v>
      </c>
      <c r="C9">
        <v>0</v>
      </c>
    </row>
    <row r="10" spans="1:3" x14ac:dyDescent="0.3">
      <c r="A10" t="s">
        <v>235</v>
      </c>
      <c r="B10">
        <f>VLOOKUP(A10,'[2]Opration TeamMember_ItemMaster_'!$B$9:$E$991,4,0)</f>
        <v>39</v>
      </c>
      <c r="C10">
        <v>10</v>
      </c>
    </row>
    <row r="11" spans="1:3" x14ac:dyDescent="0.3">
      <c r="A11" t="s">
        <v>236</v>
      </c>
      <c r="B11">
        <f>VLOOKUP(A11,'[2]Opration TeamMember_ItemMaster_'!$B$9:$E$991,4,0)</f>
        <v>40</v>
      </c>
      <c r="C11">
        <v>20</v>
      </c>
    </row>
    <row r="12" spans="1:3" x14ac:dyDescent="0.3">
      <c r="A12" t="s">
        <v>237</v>
      </c>
      <c r="B12">
        <f>VLOOKUP(A12,'[2]Opration TeamMember_ItemMaster_'!$B$9:$E$991,4,0)</f>
        <v>41</v>
      </c>
      <c r="C12">
        <v>0</v>
      </c>
    </row>
    <row r="13" spans="1:3" x14ac:dyDescent="0.3">
      <c r="A13" t="s">
        <v>238</v>
      </c>
      <c r="B13">
        <f>VLOOKUP(A13,'[2]Opration TeamMember_ItemMaster_'!$B$9:$E$991,4,0)</f>
        <v>42</v>
      </c>
      <c r="C13">
        <v>0</v>
      </c>
    </row>
    <row r="14" spans="1:3" x14ac:dyDescent="0.3">
      <c r="A14" t="s">
        <v>239</v>
      </c>
      <c r="B14">
        <f>VLOOKUP(A14,'[2]Opration TeamMember_ItemMaster_'!$B$9:$E$991,4,0)</f>
        <v>43</v>
      </c>
      <c r="C14">
        <v>100</v>
      </c>
    </row>
    <row r="15" spans="1:3" x14ac:dyDescent="0.3">
      <c r="A15" t="s">
        <v>240</v>
      </c>
      <c r="B15">
        <f>VLOOKUP(A15,'[2]Opration TeamMember_ItemMaster_'!$B$9:$E$991,4,0)</f>
        <v>44</v>
      </c>
      <c r="C15">
        <v>160</v>
      </c>
    </row>
    <row r="16" spans="1:3" x14ac:dyDescent="0.3">
      <c r="A16" t="s">
        <v>241</v>
      </c>
      <c r="B16">
        <f>VLOOKUP(A16,'[2]Opration TeamMember_ItemMaster_'!$B$9:$E$991,4,0)</f>
        <v>111</v>
      </c>
      <c r="C16">
        <v>0</v>
      </c>
    </row>
    <row r="17" spans="1:3" x14ac:dyDescent="0.3">
      <c r="A17" t="s">
        <v>242</v>
      </c>
      <c r="B17">
        <f>VLOOKUP(A17,'[2]Opration TeamMember_ItemMaster_'!$B$9:$E$991,4,0)</f>
        <v>114</v>
      </c>
      <c r="C17">
        <v>0</v>
      </c>
    </row>
    <row r="18" spans="1:3" x14ac:dyDescent="0.3">
      <c r="A18" t="s">
        <v>243</v>
      </c>
      <c r="B18">
        <f>VLOOKUP(A18,'[2]Opration TeamMember_ItemMaster_'!$B$9:$E$991,4,0)</f>
        <v>115</v>
      </c>
      <c r="C18">
        <v>10</v>
      </c>
    </row>
    <row r="19" spans="1:3" x14ac:dyDescent="0.3">
      <c r="A19" t="s">
        <v>244</v>
      </c>
      <c r="B19">
        <f>VLOOKUP(A19,'[2]Opration TeamMember_ItemMaster_'!$B$9:$E$991,4,0)</f>
        <v>116</v>
      </c>
      <c r="C19">
        <v>15</v>
      </c>
    </row>
    <row r="20" spans="1:3" x14ac:dyDescent="0.3">
      <c r="A20" t="s">
        <v>245</v>
      </c>
      <c r="B20">
        <f>VLOOKUP(A20,'[2]Opration TeamMember_ItemMaster_'!$B$9:$E$991,4,0)</f>
        <v>118</v>
      </c>
      <c r="C20">
        <v>30</v>
      </c>
    </row>
    <row r="21" spans="1:3" x14ac:dyDescent="0.3">
      <c r="A21" t="s">
        <v>246</v>
      </c>
      <c r="B21">
        <f>VLOOKUP(A21,'[2]Opration TeamMember_ItemMaster_'!$B$9:$E$991,4,0)</f>
        <v>120</v>
      </c>
      <c r="C21">
        <v>65</v>
      </c>
    </row>
    <row r="22" spans="1:3" x14ac:dyDescent="0.3">
      <c r="A22" t="s">
        <v>247</v>
      </c>
      <c r="B22">
        <f>VLOOKUP(A22,'[2]Opration TeamMember_ItemMaster_'!$B$9:$E$991,4,0)</f>
        <v>121</v>
      </c>
      <c r="C22">
        <v>50</v>
      </c>
    </row>
    <row r="23" spans="1:3" x14ac:dyDescent="0.3">
      <c r="A23" t="s">
        <v>248</v>
      </c>
      <c r="B23">
        <f>VLOOKUP(A23,'[2]Opration TeamMember_ItemMaster_'!$B$9:$E$991,4,0)</f>
        <v>122</v>
      </c>
      <c r="C23">
        <v>0</v>
      </c>
    </row>
    <row r="24" spans="1:3" x14ac:dyDescent="0.3">
      <c r="A24" t="s">
        <v>249</v>
      </c>
      <c r="B24">
        <f>VLOOKUP(A24,'[2]Opration TeamMember_ItemMaster_'!$B$9:$E$991,4,0)</f>
        <v>125</v>
      </c>
      <c r="C24">
        <v>0</v>
      </c>
    </row>
    <row r="25" spans="1:3" x14ac:dyDescent="0.3">
      <c r="A25" t="s">
        <v>250</v>
      </c>
      <c r="B25">
        <f>VLOOKUP(A25,'[2]Opration TeamMember_ItemMaster_'!$B$9:$E$991,4,0)</f>
        <v>126</v>
      </c>
      <c r="C25">
        <v>0</v>
      </c>
    </row>
    <row r="26" spans="1:3" x14ac:dyDescent="0.3">
      <c r="A26" t="s">
        <v>251</v>
      </c>
      <c r="B26">
        <f>VLOOKUP(A26,'[2]Opration TeamMember_ItemMaster_'!$B$9:$E$991,4,0)</f>
        <v>136</v>
      </c>
      <c r="C26">
        <v>6</v>
      </c>
    </row>
    <row r="27" spans="1:3" x14ac:dyDescent="0.3">
      <c r="A27" t="s">
        <v>252</v>
      </c>
      <c r="B27">
        <f>VLOOKUP(A27,'[2]Opration TeamMember_ItemMaster_'!$B$9:$E$991,4,0)</f>
        <v>137</v>
      </c>
      <c r="C27">
        <v>20</v>
      </c>
    </row>
    <row r="28" spans="1:3" x14ac:dyDescent="0.3">
      <c r="A28" t="s">
        <v>253</v>
      </c>
      <c r="B28">
        <f>VLOOKUP(A28,'[2]Opration TeamMember_ItemMaster_'!$B$9:$E$991,4,0)</f>
        <v>138</v>
      </c>
      <c r="C28">
        <v>40</v>
      </c>
    </row>
    <row r="29" spans="1:3" x14ac:dyDescent="0.3">
      <c r="A29" t="s">
        <v>254</v>
      </c>
      <c r="B29">
        <f>VLOOKUP(A29,'[2]Opration TeamMember_ItemMaster_'!$B$9:$E$991,4,0)</f>
        <v>144</v>
      </c>
      <c r="C29">
        <v>140</v>
      </c>
    </row>
    <row r="30" spans="1:3" x14ac:dyDescent="0.3">
      <c r="A30" t="s">
        <v>255</v>
      </c>
      <c r="B30">
        <f>VLOOKUP(A30,'[2]Opration TeamMember_ItemMaster_'!$B$9:$E$991,4,0)</f>
        <v>145</v>
      </c>
      <c r="C30">
        <v>50</v>
      </c>
    </row>
    <row r="31" spans="1:3" x14ac:dyDescent="0.3">
      <c r="A31" t="s">
        <v>256</v>
      </c>
      <c r="B31">
        <f>VLOOKUP(A31,'[2]Opration TeamMember_ItemMaster_'!$B$9:$E$991,4,0)</f>
        <v>146</v>
      </c>
      <c r="C31">
        <v>100</v>
      </c>
    </row>
    <row r="32" spans="1:3" x14ac:dyDescent="0.3">
      <c r="A32" t="s">
        <v>257</v>
      </c>
      <c r="B32">
        <f>VLOOKUP(A32,'[2]Opration TeamMember_ItemMaster_'!$B$9:$E$991,4,0)</f>
        <v>162</v>
      </c>
      <c r="C32">
        <v>10</v>
      </c>
    </row>
    <row r="33" spans="1:3" x14ac:dyDescent="0.3">
      <c r="A33" t="s">
        <v>258</v>
      </c>
      <c r="B33">
        <f>VLOOKUP(A33,'[2]Opration TeamMember_ItemMaster_'!$B$9:$E$991,4,0)</f>
        <v>163</v>
      </c>
      <c r="C33">
        <v>25</v>
      </c>
    </row>
    <row r="34" spans="1:3" x14ac:dyDescent="0.3">
      <c r="A34" t="s">
        <v>259</v>
      </c>
      <c r="B34">
        <f>VLOOKUP(A34,'[2]Opration TeamMember_ItemMaster_'!$B$9:$E$991,4,0)</f>
        <v>164</v>
      </c>
      <c r="C34">
        <v>90</v>
      </c>
    </row>
    <row r="35" spans="1:3" x14ac:dyDescent="0.3">
      <c r="A35" t="s">
        <v>260</v>
      </c>
      <c r="B35">
        <f>VLOOKUP(A35,'[2]Opration TeamMember_ItemMaster_'!$B$9:$E$991,4,0)</f>
        <v>165</v>
      </c>
      <c r="C35">
        <v>25</v>
      </c>
    </row>
    <row r="36" spans="1:3" x14ac:dyDescent="0.3">
      <c r="A36" t="s">
        <v>261</v>
      </c>
      <c r="B36">
        <f>VLOOKUP(A36,'[2]Opration TeamMember_ItemMaster_'!$B$9:$E$991,4,0)</f>
        <v>177</v>
      </c>
      <c r="C36">
        <v>3</v>
      </c>
    </row>
    <row r="37" spans="1:3" x14ac:dyDescent="0.3">
      <c r="A37" t="s">
        <v>262</v>
      </c>
      <c r="B37">
        <f>VLOOKUP(A37,'[2]Opration TeamMember_ItemMaster_'!$B$9:$E$991,4,0)</f>
        <v>179</v>
      </c>
      <c r="C37">
        <v>0</v>
      </c>
    </row>
    <row r="38" spans="1:3" x14ac:dyDescent="0.3">
      <c r="A38" t="s">
        <v>263</v>
      </c>
      <c r="B38">
        <f>VLOOKUP(A38,'[2]Opration TeamMember_ItemMaster_'!$B$9:$E$991,4,0)</f>
        <v>182</v>
      </c>
      <c r="C38">
        <v>10</v>
      </c>
    </row>
    <row r="39" spans="1:3" x14ac:dyDescent="0.3">
      <c r="A39" t="s">
        <v>264</v>
      </c>
      <c r="B39">
        <f>VLOOKUP(A39,'[2]Opration TeamMember_ItemMaster_'!$B$9:$E$991,4,0)</f>
        <v>195</v>
      </c>
      <c r="C39">
        <v>0</v>
      </c>
    </row>
    <row r="40" spans="1:3" x14ac:dyDescent="0.3">
      <c r="A40" t="s">
        <v>265</v>
      </c>
      <c r="B40">
        <f>VLOOKUP(A40,'[2]Opration TeamMember_ItemMaster_'!$B$9:$E$991,4,0)</f>
        <v>201</v>
      </c>
      <c r="C40">
        <v>0</v>
      </c>
    </row>
    <row r="41" spans="1:3" x14ac:dyDescent="0.3">
      <c r="A41" t="s">
        <v>266</v>
      </c>
      <c r="B41">
        <f>VLOOKUP(A41,'[2]Opration TeamMember_ItemMaster_'!$B$9:$E$991,4,0)</f>
        <v>202</v>
      </c>
      <c r="C41">
        <v>45</v>
      </c>
    </row>
    <row r="42" spans="1:3" x14ac:dyDescent="0.3">
      <c r="A42" t="s">
        <v>267</v>
      </c>
      <c r="B42">
        <f>VLOOKUP(A42,'[2]Opration TeamMember_ItemMaster_'!$B$9:$E$991,4,0)</f>
        <v>204</v>
      </c>
      <c r="C42">
        <v>0</v>
      </c>
    </row>
    <row r="43" spans="1:3" x14ac:dyDescent="0.3">
      <c r="A43" t="s">
        <v>268</v>
      </c>
      <c r="B43">
        <f>VLOOKUP(A43,'[2]Opration TeamMember_ItemMaster_'!$B$9:$E$991,4,0)</f>
        <v>205</v>
      </c>
      <c r="C43">
        <v>25</v>
      </c>
    </row>
    <row r="44" spans="1:3" x14ac:dyDescent="0.3">
      <c r="A44" t="s">
        <v>269</v>
      </c>
      <c r="B44">
        <f>VLOOKUP(A44,'[2]Opration TeamMember_ItemMaster_'!$B$9:$E$991,4,0)</f>
        <v>206</v>
      </c>
      <c r="C44">
        <v>0</v>
      </c>
    </row>
    <row r="45" spans="1:3" x14ac:dyDescent="0.3">
      <c r="A45" t="s">
        <v>270</v>
      </c>
      <c r="B45">
        <f>VLOOKUP(A45,'[2]Opration TeamMember_ItemMaster_'!$B$9:$E$991,4,0)</f>
        <v>207</v>
      </c>
      <c r="C45">
        <v>0</v>
      </c>
    </row>
    <row r="46" spans="1:3" x14ac:dyDescent="0.3">
      <c r="A46" t="s">
        <v>271</v>
      </c>
      <c r="B46">
        <f>VLOOKUP(A46,'[2]Opration TeamMember_ItemMaster_'!$B$9:$E$991,4,0)</f>
        <v>212</v>
      </c>
      <c r="C46">
        <v>31</v>
      </c>
    </row>
    <row r="47" spans="1:3" x14ac:dyDescent="0.3">
      <c r="A47" t="s">
        <v>272</v>
      </c>
      <c r="B47">
        <f>VLOOKUP(A47,'[2]Opration TeamMember_ItemMaster_'!$B$9:$E$991,4,0)</f>
        <v>223</v>
      </c>
      <c r="C47">
        <v>0</v>
      </c>
    </row>
    <row r="48" spans="1:3" x14ac:dyDescent="0.3">
      <c r="A48" t="s">
        <v>273</v>
      </c>
      <c r="B48">
        <f>VLOOKUP(A48,'[2]Opration TeamMember_ItemMaster_'!$B$9:$E$991,4,0)</f>
        <v>225</v>
      </c>
      <c r="C48">
        <v>30</v>
      </c>
    </row>
    <row r="49" spans="1:3" x14ac:dyDescent="0.3">
      <c r="A49" t="s">
        <v>274</v>
      </c>
      <c r="B49">
        <f>VLOOKUP(A49,'[2]Opration TeamMember_ItemMaster_'!$B$9:$E$991,4,0)</f>
        <v>226</v>
      </c>
      <c r="C49">
        <v>0</v>
      </c>
    </row>
    <row r="50" spans="1:3" x14ac:dyDescent="0.3">
      <c r="A50" t="s">
        <v>275</v>
      </c>
      <c r="B50">
        <f>VLOOKUP(A50,'[2]Opration TeamMember_ItemMaster_'!$B$9:$E$991,4,0)</f>
        <v>228</v>
      </c>
      <c r="C50">
        <v>0</v>
      </c>
    </row>
    <row r="51" spans="1:3" x14ac:dyDescent="0.3">
      <c r="A51" t="s">
        <v>276</v>
      </c>
      <c r="B51">
        <f>VLOOKUP(A51,'[2]Opration TeamMember_ItemMaster_'!$B$9:$E$991,4,0)</f>
        <v>230</v>
      </c>
      <c r="C51">
        <v>0</v>
      </c>
    </row>
    <row r="52" spans="1:3" x14ac:dyDescent="0.3">
      <c r="A52" t="s">
        <v>277</v>
      </c>
      <c r="B52">
        <f>VLOOKUP(A52,'[2]Opration TeamMember_ItemMaster_'!$B$9:$E$991,4,0)</f>
        <v>273</v>
      </c>
      <c r="C52">
        <v>0</v>
      </c>
    </row>
    <row r="53" spans="1:3" x14ac:dyDescent="0.3">
      <c r="A53" t="s">
        <v>278</v>
      </c>
      <c r="B53">
        <f>VLOOKUP(A53,'[2]Opration TeamMember_ItemMaster_'!$B$9:$E$991,4,0)</f>
        <v>290</v>
      </c>
      <c r="C53">
        <v>0</v>
      </c>
    </row>
    <row r="54" spans="1:3" x14ac:dyDescent="0.3">
      <c r="A54" t="s">
        <v>279</v>
      </c>
      <c r="B54">
        <f>VLOOKUP(A54,'[2]Opration TeamMember_ItemMaster_'!$B$9:$E$991,4,0)</f>
        <v>292</v>
      </c>
      <c r="C54">
        <v>20</v>
      </c>
    </row>
    <row r="55" spans="1:3" x14ac:dyDescent="0.3">
      <c r="A55" t="s">
        <v>280</v>
      </c>
      <c r="B55">
        <f>VLOOKUP(A55,'[2]Opration TeamMember_ItemMaster_'!$B$9:$E$991,4,0)</f>
        <v>293</v>
      </c>
      <c r="C55">
        <v>83</v>
      </c>
    </row>
    <row r="56" spans="1:3" x14ac:dyDescent="0.3">
      <c r="A56" t="s">
        <v>281</v>
      </c>
      <c r="B56">
        <f>VLOOKUP(A56,'[2]Opration TeamMember_ItemMaster_'!$B$9:$E$991,4,0)</f>
        <v>294</v>
      </c>
      <c r="C56">
        <v>30</v>
      </c>
    </row>
    <row r="57" spans="1:3" x14ac:dyDescent="0.3">
      <c r="A57" t="s">
        <v>282</v>
      </c>
      <c r="B57">
        <f>VLOOKUP(A57,'[2]Opration TeamMember_ItemMaster_'!$B$9:$E$991,4,0)</f>
        <v>297</v>
      </c>
      <c r="C57">
        <v>5</v>
      </c>
    </row>
    <row r="58" spans="1:3" x14ac:dyDescent="0.3">
      <c r="A58" t="s">
        <v>283</v>
      </c>
      <c r="B58">
        <f>VLOOKUP(A58,'[2]Opration TeamMember_ItemMaster_'!$B$9:$E$991,4,0)</f>
        <v>299</v>
      </c>
      <c r="C58">
        <v>30</v>
      </c>
    </row>
    <row r="59" spans="1:3" x14ac:dyDescent="0.3">
      <c r="A59" t="s">
        <v>284</v>
      </c>
      <c r="B59">
        <f>VLOOKUP(A59,'[2]Opration TeamMember_ItemMaster_'!$B$9:$E$991,4,0)</f>
        <v>300</v>
      </c>
      <c r="C59">
        <v>0</v>
      </c>
    </row>
    <row r="60" spans="1:3" x14ac:dyDescent="0.3">
      <c r="A60" t="s">
        <v>285</v>
      </c>
      <c r="B60">
        <f>VLOOKUP(A60,'[2]Opration TeamMember_ItemMaster_'!$B$9:$E$991,4,0)</f>
        <v>306</v>
      </c>
      <c r="C60">
        <v>80</v>
      </c>
    </row>
    <row r="61" spans="1:3" x14ac:dyDescent="0.3">
      <c r="A61" t="s">
        <v>286</v>
      </c>
      <c r="B61">
        <f>VLOOKUP(A61,'[2]Opration TeamMember_ItemMaster_'!$B$9:$E$991,4,0)</f>
        <v>307</v>
      </c>
      <c r="C61">
        <v>100</v>
      </c>
    </row>
    <row r="62" spans="1:3" x14ac:dyDescent="0.3">
      <c r="A62" t="s">
        <v>287</v>
      </c>
      <c r="B62">
        <f>VLOOKUP(A62,'[2]Opration TeamMember_ItemMaster_'!$B$9:$E$991,4,0)</f>
        <v>310</v>
      </c>
      <c r="C62">
        <v>0</v>
      </c>
    </row>
    <row r="63" spans="1:3" x14ac:dyDescent="0.3">
      <c r="A63" t="s">
        <v>288</v>
      </c>
      <c r="B63">
        <f>VLOOKUP(A63,'[2]Opration TeamMember_ItemMaster_'!$B$9:$E$991,4,0)</f>
        <v>311</v>
      </c>
      <c r="C63">
        <v>0</v>
      </c>
    </row>
    <row r="64" spans="1:3" x14ac:dyDescent="0.3">
      <c r="A64" t="s">
        <v>289</v>
      </c>
      <c r="B64">
        <f>VLOOKUP(A64,'[2]Opration TeamMember_ItemMaster_'!$B$9:$E$991,4,0)</f>
        <v>324</v>
      </c>
      <c r="C64">
        <v>20</v>
      </c>
    </row>
    <row r="65" spans="1:3" x14ac:dyDescent="0.3">
      <c r="A65" t="s">
        <v>290</v>
      </c>
      <c r="B65">
        <f>VLOOKUP(A65,'[2]Opration TeamMember_ItemMaster_'!$B$9:$E$991,4,0)</f>
        <v>325</v>
      </c>
      <c r="C65">
        <v>105</v>
      </c>
    </row>
    <row r="66" spans="1:3" x14ac:dyDescent="0.3">
      <c r="A66" t="s">
        <v>291</v>
      </c>
      <c r="B66">
        <f>VLOOKUP(A66,'[2]Opration TeamMember_ItemMaster_'!$B$9:$E$991,4,0)</f>
        <v>326</v>
      </c>
      <c r="C66">
        <v>59</v>
      </c>
    </row>
    <row r="67" spans="1:3" x14ac:dyDescent="0.3">
      <c r="A67" t="s">
        <v>292</v>
      </c>
      <c r="B67">
        <f>VLOOKUP(A67,'[2]Opration TeamMember_ItemMaster_'!$B$9:$E$991,4,0)</f>
        <v>331</v>
      </c>
      <c r="C67">
        <v>30</v>
      </c>
    </row>
    <row r="68" spans="1:3" x14ac:dyDescent="0.3">
      <c r="A68" t="s">
        <v>293</v>
      </c>
      <c r="B68">
        <f>VLOOKUP(A68,'[2]Opration TeamMember_ItemMaster_'!$B$9:$E$991,4,0)</f>
        <v>332</v>
      </c>
      <c r="C68">
        <v>40</v>
      </c>
    </row>
    <row r="69" spans="1:3" x14ac:dyDescent="0.3">
      <c r="A69" t="s">
        <v>294</v>
      </c>
      <c r="B69">
        <f>VLOOKUP(A69,'[2]Opration TeamMember_ItemMaster_'!$B$9:$E$991,4,0)</f>
        <v>335</v>
      </c>
      <c r="C69">
        <v>100</v>
      </c>
    </row>
    <row r="70" spans="1:3" x14ac:dyDescent="0.3">
      <c r="A70" t="s">
        <v>295</v>
      </c>
      <c r="B70">
        <f>VLOOKUP(A70,'[2]Opration TeamMember_ItemMaster_'!$B$9:$E$991,4,0)</f>
        <v>336</v>
      </c>
      <c r="C70">
        <v>32</v>
      </c>
    </row>
    <row r="71" spans="1:3" x14ac:dyDescent="0.3">
      <c r="A71" t="s">
        <v>296</v>
      </c>
      <c r="B71">
        <f>VLOOKUP(A71,'[2]Opration TeamMember_ItemMaster_'!$B$9:$E$991,4,0)</f>
        <v>339</v>
      </c>
      <c r="C71">
        <v>60</v>
      </c>
    </row>
    <row r="72" spans="1:3" x14ac:dyDescent="0.3">
      <c r="A72" t="s">
        <v>297</v>
      </c>
      <c r="B72">
        <f>VLOOKUP(A72,'[2]Opration TeamMember_ItemMaster_'!$B$9:$E$991,4,0)</f>
        <v>353</v>
      </c>
      <c r="C72">
        <v>160</v>
      </c>
    </row>
    <row r="73" spans="1:3" x14ac:dyDescent="0.3">
      <c r="A73" t="s">
        <v>298</v>
      </c>
      <c r="B73">
        <f>VLOOKUP(A73,'[2]Opration TeamMember_ItemMaster_'!$B$9:$E$991,4,0)</f>
        <v>366</v>
      </c>
      <c r="C73">
        <v>0</v>
      </c>
    </row>
    <row r="74" spans="1:3" x14ac:dyDescent="0.3">
      <c r="A74" t="s">
        <v>299</v>
      </c>
      <c r="B74">
        <f>VLOOKUP(A74,'[2]Opration TeamMember_ItemMaster_'!$B$9:$E$991,4,0)</f>
        <v>368</v>
      </c>
      <c r="C74">
        <v>40</v>
      </c>
    </row>
    <row r="75" spans="1:3" x14ac:dyDescent="0.3">
      <c r="A75" t="s">
        <v>300</v>
      </c>
      <c r="B75">
        <f>VLOOKUP(A75,'[2]Opration TeamMember_ItemMaster_'!$B$9:$E$991,4,0)</f>
        <v>370</v>
      </c>
      <c r="C75">
        <v>39</v>
      </c>
    </row>
    <row r="76" spans="1:3" x14ac:dyDescent="0.3">
      <c r="A76" t="s">
        <v>301</v>
      </c>
      <c r="B76">
        <f>VLOOKUP(A76,'[2]Opration TeamMember_ItemMaster_'!$B$9:$E$991,4,0)</f>
        <v>401</v>
      </c>
      <c r="C76">
        <v>15</v>
      </c>
    </row>
    <row r="77" spans="1:3" x14ac:dyDescent="0.3">
      <c r="A77" t="s">
        <v>302</v>
      </c>
      <c r="B77">
        <f>VLOOKUP(A77,'[2]Opration TeamMember_ItemMaster_'!$B$9:$E$991,4,0)</f>
        <v>404</v>
      </c>
      <c r="C77">
        <v>0</v>
      </c>
    </row>
    <row r="78" spans="1:3" x14ac:dyDescent="0.3">
      <c r="A78" t="s">
        <v>303</v>
      </c>
      <c r="B78">
        <f>VLOOKUP(A78,'[2]Opration TeamMember_ItemMaster_'!$B$9:$E$991,4,0)</f>
        <v>405</v>
      </c>
      <c r="C78">
        <v>0</v>
      </c>
    </row>
    <row r="79" spans="1:3" x14ac:dyDescent="0.3">
      <c r="A79" t="s">
        <v>304</v>
      </c>
      <c r="B79">
        <f>VLOOKUP(A79,'[2]Opration TeamMember_ItemMaster_'!$B$9:$E$991,4,0)</f>
        <v>920</v>
      </c>
      <c r="C79">
        <v>0</v>
      </c>
    </row>
    <row r="80" spans="1:3" x14ac:dyDescent="0.3">
      <c r="A80" t="s">
        <v>305</v>
      </c>
      <c r="B80">
        <f>VLOOKUP(A80,'[2]Opration TeamMember_ItemMaster_'!$B$9:$E$991,4,0)</f>
        <v>922</v>
      </c>
      <c r="C80">
        <v>0</v>
      </c>
    </row>
    <row r="81" spans="1:3" x14ac:dyDescent="0.3">
      <c r="A81" t="s">
        <v>306</v>
      </c>
      <c r="B81">
        <f>VLOOKUP(A81,'[2]Opration TeamMember_ItemMaster_'!$B$9:$E$991,4,0)</f>
        <v>928</v>
      </c>
      <c r="C81">
        <v>0</v>
      </c>
    </row>
    <row r="82" spans="1:3" x14ac:dyDescent="0.3">
      <c r="A82" t="s">
        <v>307</v>
      </c>
      <c r="B82">
        <f>VLOOKUP(A82,'[2]Opration TeamMember_ItemMaster_'!$B$9:$E$991,4,0)</f>
        <v>345</v>
      </c>
      <c r="C82">
        <v>40</v>
      </c>
    </row>
    <row r="83" spans="1:3" x14ac:dyDescent="0.3">
      <c r="A83" t="s">
        <v>44</v>
      </c>
      <c r="B83">
        <f>VLOOKUP(A83,'[2]Opration TeamMember_ItemMaster_'!$B$9:$E$991,4,0)</f>
        <v>16</v>
      </c>
      <c r="C83">
        <v>0</v>
      </c>
    </row>
    <row r="84" spans="1:3" x14ac:dyDescent="0.3">
      <c r="A84" t="s">
        <v>312</v>
      </c>
      <c r="B84">
        <f>VLOOKUP(A84,'[2]Opration TeamMember_ItemMaster_'!$B$9:$E$991,4,0)</f>
        <v>30</v>
      </c>
      <c r="C84">
        <v>0</v>
      </c>
    </row>
    <row r="85" spans="1:3" x14ac:dyDescent="0.3">
      <c r="A85" t="s">
        <v>313</v>
      </c>
      <c r="B85">
        <f>VLOOKUP(A85,'[2]Opration TeamMember_ItemMaster_'!$B$9:$E$991,4,0)</f>
        <v>45</v>
      </c>
      <c r="C85">
        <v>0</v>
      </c>
    </row>
    <row r="86" spans="1:3" x14ac:dyDescent="0.3">
      <c r="A86" t="s">
        <v>315</v>
      </c>
      <c r="B86">
        <f>VLOOKUP(A86,'[2]Opration TeamMember_ItemMaster_'!$B$9:$E$991,4,0)</f>
        <v>113</v>
      </c>
      <c r="C86">
        <v>0</v>
      </c>
    </row>
    <row r="87" spans="1:3" x14ac:dyDescent="0.3">
      <c r="A87" t="s">
        <v>318</v>
      </c>
      <c r="B87">
        <f>VLOOKUP(A87,'[2]Opration TeamMember_ItemMaster_'!$B$9:$E$991,4,0)</f>
        <v>124</v>
      </c>
      <c r="C87">
        <v>0</v>
      </c>
    </row>
    <row r="88" spans="1:3" x14ac:dyDescent="0.3">
      <c r="A88" t="s">
        <v>319</v>
      </c>
      <c r="B88">
        <f>VLOOKUP(A88,'[2]Opration TeamMember_ItemMaster_'!$B$9:$E$991,4,0)</f>
        <v>148</v>
      </c>
      <c r="C88">
        <v>0</v>
      </c>
    </row>
    <row r="89" spans="1:3" x14ac:dyDescent="0.3">
      <c r="A89" t="s">
        <v>320</v>
      </c>
      <c r="B89">
        <f>VLOOKUP(A89,'[2]Opration TeamMember_ItemMaster_'!$B$9:$E$991,4,0)</f>
        <v>147</v>
      </c>
      <c r="C89">
        <v>0</v>
      </c>
    </row>
    <row r="90" spans="1:3" x14ac:dyDescent="0.3">
      <c r="A90" t="s">
        <v>327</v>
      </c>
      <c r="B90">
        <f>VLOOKUP(A90,'[2]Opration TeamMember_ItemMaster_'!$B$9:$E$991,4,0)</f>
        <v>211</v>
      </c>
      <c r="C90">
        <v>0</v>
      </c>
    </row>
    <row r="91" spans="1:3" x14ac:dyDescent="0.3">
      <c r="A91" t="s">
        <v>333</v>
      </c>
      <c r="B91">
        <f>VLOOKUP(A91,'[2]Opration TeamMember_ItemMaster_'!$B$9:$E$991,4,0)</f>
        <v>266</v>
      </c>
      <c r="C91">
        <v>0</v>
      </c>
    </row>
    <row r="92" spans="1:3" x14ac:dyDescent="0.3">
      <c r="A92" t="s">
        <v>334</v>
      </c>
      <c r="B92">
        <f>VLOOKUP(A92,'[2]Opration TeamMember_ItemMaster_'!$B$9:$E$991,4,0)</f>
        <v>268</v>
      </c>
      <c r="C92">
        <v>0</v>
      </c>
    </row>
    <row r="93" spans="1:3" x14ac:dyDescent="0.3">
      <c r="A93" t="s">
        <v>335</v>
      </c>
      <c r="B93">
        <f>VLOOKUP(A93,'[2]Opration TeamMember_ItemMaster_'!$B$9:$E$991,4,0)</f>
        <v>267</v>
      </c>
      <c r="C93">
        <v>0</v>
      </c>
    </row>
    <row r="94" spans="1:3" x14ac:dyDescent="0.3">
      <c r="A94" t="s">
        <v>336</v>
      </c>
      <c r="B94">
        <f>VLOOKUP(A94,'[2]Opration TeamMember_ItemMaster_'!$B$9:$E$991,4,0)</f>
        <v>271</v>
      </c>
      <c r="C94">
        <v>10</v>
      </c>
    </row>
    <row r="95" spans="1:3" x14ac:dyDescent="0.3">
      <c r="A95" t="s">
        <v>342</v>
      </c>
      <c r="B95">
        <f>VLOOKUP(A95,'[2]Opration TeamMember_ItemMaster_'!$B$9:$E$991,4,0)</f>
        <v>317</v>
      </c>
      <c r="C95">
        <v>0</v>
      </c>
    </row>
    <row r="96" spans="1:3" x14ac:dyDescent="0.3">
      <c r="A96" t="s">
        <v>343</v>
      </c>
      <c r="B96">
        <f>VLOOKUP(A96,'[2]Opration TeamMember_ItemMaster_'!$B$9:$E$991,4,0)</f>
        <v>318</v>
      </c>
      <c r="C96">
        <v>0</v>
      </c>
    </row>
    <row r="97" spans="1:3" x14ac:dyDescent="0.3">
      <c r="A97" t="s">
        <v>347</v>
      </c>
      <c r="B97">
        <f>VLOOKUP(A97,'[2]Opration TeamMember_ItemMaster_'!$B$9:$E$991,4,0)</f>
        <v>327</v>
      </c>
      <c r="C97">
        <v>0</v>
      </c>
    </row>
    <row r="98" spans="1:3" x14ac:dyDescent="0.3">
      <c r="A98" t="s">
        <v>350</v>
      </c>
      <c r="B98">
        <f>VLOOKUP(A98,'[2]Opration TeamMember_ItemMaster_'!$B$9:$E$991,4,0)</f>
        <v>346</v>
      </c>
      <c r="C98">
        <v>0</v>
      </c>
    </row>
    <row r="99" spans="1:3" x14ac:dyDescent="0.3">
      <c r="A99" t="s">
        <v>351</v>
      </c>
      <c r="B99">
        <f>VLOOKUP(A99,'[2]Opration TeamMember_ItemMaster_'!$B$9:$E$991,4,0)</f>
        <v>344</v>
      </c>
      <c r="C99">
        <v>0</v>
      </c>
    </row>
    <row r="100" spans="1:3" x14ac:dyDescent="0.3">
      <c r="A100" t="s">
        <v>352</v>
      </c>
      <c r="B100">
        <f>VLOOKUP(A100,'[2]Opration TeamMember_ItemMaster_'!$B$9:$E$991,4,0)</f>
        <v>350</v>
      </c>
      <c r="C100">
        <v>0</v>
      </c>
    </row>
    <row r="101" spans="1:3" x14ac:dyDescent="0.3">
      <c r="A101" t="s">
        <v>355</v>
      </c>
      <c r="B101">
        <f>VLOOKUP(A101,'[2]Opration TeamMember_ItemMaster_'!$B$9:$E$991,4,0)</f>
        <v>361</v>
      </c>
      <c r="C101">
        <v>0</v>
      </c>
    </row>
    <row r="102" spans="1:3" x14ac:dyDescent="0.3">
      <c r="A102" t="s">
        <v>356</v>
      </c>
      <c r="B102">
        <f>VLOOKUP(A102,'[2]Opration TeamMember_ItemMaster_'!$B$9:$E$991,4,0)</f>
        <v>365</v>
      </c>
      <c r="C102">
        <v>0</v>
      </c>
    </row>
    <row r="103" spans="1:3" x14ac:dyDescent="0.3">
      <c r="A103" t="s">
        <v>357</v>
      </c>
      <c r="B103">
        <f>VLOOKUP(A103,'[2]Opration TeamMember_ItemMaster_'!$B$9:$E$991,4,0)</f>
        <v>373</v>
      </c>
      <c r="C103">
        <v>0</v>
      </c>
    </row>
    <row r="104" spans="1:3" x14ac:dyDescent="0.3">
      <c r="A104" t="s">
        <v>60</v>
      </c>
      <c r="B104">
        <f>VLOOKUP(A104,'[2]Opration TeamMember_ItemMaster_'!$B$9:$E$991,4,0)</f>
        <v>17</v>
      </c>
      <c r="C104">
        <v>0</v>
      </c>
    </row>
    <row r="105" spans="1:3" x14ac:dyDescent="0.3">
      <c r="A105" t="s">
        <v>311</v>
      </c>
      <c r="B105">
        <f>VLOOKUP(A105,'[2]Opration TeamMember_ItemMaster_'!$B$9:$E$991,4,0)</f>
        <v>993</v>
      </c>
      <c r="C105">
        <v>0</v>
      </c>
    </row>
    <row r="106" spans="1:3" x14ac:dyDescent="0.3">
      <c r="A106" t="s">
        <v>314</v>
      </c>
      <c r="B106">
        <f>VLOOKUP(A106,'[2]Opration TeamMember_ItemMaster_'!$B$9:$E$991,4,0)</f>
        <v>109</v>
      </c>
      <c r="C106">
        <v>0</v>
      </c>
    </row>
    <row r="107" spans="1:3" x14ac:dyDescent="0.3">
      <c r="A107" t="s">
        <v>316</v>
      </c>
      <c r="B107">
        <f>VLOOKUP(A107,'[2]Opration TeamMember_ItemMaster_'!$B$9:$E$991,4,0)</f>
        <v>112</v>
      </c>
      <c r="C107">
        <v>0</v>
      </c>
    </row>
    <row r="108" spans="1:3" x14ac:dyDescent="0.3">
      <c r="A108" t="s">
        <v>317</v>
      </c>
      <c r="B108">
        <f>VLOOKUP(A108,'[2]Opration TeamMember_ItemMaster_'!$B$9:$E$991,4,0)</f>
        <v>119</v>
      </c>
      <c r="C108">
        <v>0</v>
      </c>
    </row>
    <row r="109" spans="1:3" x14ac:dyDescent="0.3">
      <c r="A109" t="s">
        <v>321</v>
      </c>
      <c r="B109">
        <f>VLOOKUP(A109,'[2]Opration TeamMember_ItemMaster_'!$B$9:$E$991,4,0)</f>
        <v>157</v>
      </c>
      <c r="C109">
        <v>0</v>
      </c>
    </row>
    <row r="110" spans="1:3" x14ac:dyDescent="0.3">
      <c r="A110" t="s">
        <v>323</v>
      </c>
      <c r="B110">
        <f>VLOOKUP(A110,'[2]Opration TeamMember_ItemMaster_'!$B$9:$E$991,4,0)</f>
        <v>159</v>
      </c>
      <c r="C110">
        <v>0</v>
      </c>
    </row>
    <row r="111" spans="1:3" x14ac:dyDescent="0.3">
      <c r="A111" t="s">
        <v>322</v>
      </c>
      <c r="B111">
        <f>VLOOKUP(A111,'[2]Opration TeamMember_ItemMaster_'!$B$9:$E$991,4,0)</f>
        <v>160</v>
      </c>
      <c r="C111">
        <v>0</v>
      </c>
    </row>
    <row r="112" spans="1:3" x14ac:dyDescent="0.3">
      <c r="A112" t="s">
        <v>325</v>
      </c>
      <c r="B112">
        <f>VLOOKUP(A112,'[2]Opration TeamMember_ItemMaster_'!$B$9:$E$991,4,0)</f>
        <v>186</v>
      </c>
      <c r="C112">
        <v>13</v>
      </c>
    </row>
    <row r="113" spans="1:3" x14ac:dyDescent="0.3">
      <c r="A113" t="s">
        <v>326</v>
      </c>
      <c r="B113">
        <f>VLOOKUP(A113,'[2]Opration TeamMember_ItemMaster_'!$B$9:$E$991,4,0)</f>
        <v>189</v>
      </c>
      <c r="C113">
        <v>18</v>
      </c>
    </row>
    <row r="114" spans="1:3" x14ac:dyDescent="0.3">
      <c r="A114" t="s">
        <v>330</v>
      </c>
      <c r="B114">
        <f>VLOOKUP(A114,'[2]Opration TeamMember_ItemMaster_'!$B$9:$E$991,4,0)</f>
        <v>215</v>
      </c>
      <c r="C114">
        <v>0</v>
      </c>
    </row>
    <row r="115" spans="1:3" x14ac:dyDescent="0.3">
      <c r="A115" t="s">
        <v>329</v>
      </c>
      <c r="B115">
        <f>VLOOKUP(A115,'[2]Opration TeamMember_ItemMaster_'!$B$9:$E$991,4,0)</f>
        <v>217</v>
      </c>
      <c r="C115">
        <v>0</v>
      </c>
    </row>
    <row r="116" spans="1:3" x14ac:dyDescent="0.3">
      <c r="A116" t="s">
        <v>328</v>
      </c>
      <c r="B116">
        <f>VLOOKUP(A116,'[2]Opration TeamMember_ItemMaster_'!$B$9:$E$991,4,0)</f>
        <v>219</v>
      </c>
      <c r="C116">
        <v>0</v>
      </c>
    </row>
    <row r="117" spans="1:3" x14ac:dyDescent="0.3">
      <c r="A117" t="s">
        <v>332</v>
      </c>
      <c r="B117">
        <f>VLOOKUP(A117,'[2]Opration TeamMember_ItemMaster_'!$B$9:$E$991,4,0)</f>
        <v>269</v>
      </c>
      <c r="C117">
        <v>0</v>
      </c>
    </row>
    <row r="118" spans="1:3" x14ac:dyDescent="0.3">
      <c r="A118" t="s">
        <v>337</v>
      </c>
      <c r="B118">
        <f>VLOOKUP(A118,'[2]Opration TeamMember_ItemMaster_'!$B$9:$E$991,4,0)</f>
        <v>277</v>
      </c>
      <c r="C118">
        <v>0</v>
      </c>
    </row>
    <row r="119" spans="1:3" x14ac:dyDescent="0.3">
      <c r="A119" t="s">
        <v>338</v>
      </c>
      <c r="B119">
        <f>VLOOKUP(A119,'[2]Opration TeamMember_ItemMaster_'!$B$9:$E$991,4,0)</f>
        <v>308</v>
      </c>
      <c r="C119">
        <v>0</v>
      </c>
    </row>
    <row r="120" spans="1:3" x14ac:dyDescent="0.3">
      <c r="A120" t="s">
        <v>346</v>
      </c>
      <c r="B120">
        <f>VLOOKUP(A120,'[2]Opration TeamMember_ItemMaster_'!$B$9:$E$991,4,0)</f>
        <v>319</v>
      </c>
      <c r="C120">
        <v>0</v>
      </c>
    </row>
    <row r="121" spans="1:3" x14ac:dyDescent="0.3">
      <c r="A121" t="s">
        <v>344</v>
      </c>
      <c r="B121">
        <f>VLOOKUP(A121,'[2]Opration TeamMember_ItemMaster_'!$B$9:$E$991,4,0)</f>
        <v>323</v>
      </c>
      <c r="C121">
        <v>0</v>
      </c>
    </row>
    <row r="122" spans="1:3" x14ac:dyDescent="0.3">
      <c r="A122" t="s">
        <v>349</v>
      </c>
      <c r="B122">
        <f>VLOOKUP(A122,'[2]Opration TeamMember_ItemMaster_'!$B$9:$E$991,4,0)</f>
        <v>338</v>
      </c>
      <c r="C122">
        <v>80</v>
      </c>
    </row>
    <row r="123" spans="1:3" x14ac:dyDescent="0.3">
      <c r="A123" t="s">
        <v>353</v>
      </c>
      <c r="B123">
        <f>VLOOKUP(A123,'[2]Opration TeamMember_ItemMaster_'!$B$9:$E$991,4,0)</f>
        <v>357</v>
      </c>
      <c r="C123">
        <v>0</v>
      </c>
    </row>
    <row r="124" spans="1:3" x14ac:dyDescent="0.3">
      <c r="A124" t="s">
        <v>359</v>
      </c>
      <c r="B124">
        <f>VLOOKUP(A124,'[2]Opration TeamMember_ItemMaster_'!$B$9:$E$991,4,0)</f>
        <v>395</v>
      </c>
      <c r="C124">
        <v>0</v>
      </c>
    </row>
    <row r="125" spans="1:3" x14ac:dyDescent="0.3">
      <c r="A125" t="s">
        <v>358</v>
      </c>
      <c r="B125">
        <f>VLOOKUP(A125,'[2]Opration TeamMember_ItemMaster_'!$B$9:$E$991,4,0)</f>
        <v>396</v>
      </c>
      <c r="C125">
        <v>0</v>
      </c>
    </row>
    <row r="126" spans="1:3" x14ac:dyDescent="0.3">
      <c r="A126" t="s">
        <v>310</v>
      </c>
      <c r="B126">
        <f>VLOOKUP(A126,'[2]Opration TeamMember_ItemMaster_'!$B$9:$E$991,4,0)</f>
        <v>18</v>
      </c>
      <c r="C126">
        <v>0</v>
      </c>
    </row>
    <row r="127" spans="1:3" x14ac:dyDescent="0.3">
      <c r="A127" t="s">
        <v>324</v>
      </c>
      <c r="B127">
        <f>VLOOKUP(A127,'[2]Opration TeamMember_ItemMaster_'!$B$9:$E$991,4,0)</f>
        <v>181</v>
      </c>
      <c r="C127">
        <v>0</v>
      </c>
    </row>
    <row r="128" spans="1:3" x14ac:dyDescent="0.3">
      <c r="A128" t="s">
        <v>331</v>
      </c>
      <c r="B128">
        <f>VLOOKUP(A128,'[2]Opration TeamMember_ItemMaster_'!$B$9:$E$991,4,0)</f>
        <v>231</v>
      </c>
      <c r="C128">
        <v>0</v>
      </c>
    </row>
    <row r="129" spans="1:3" x14ac:dyDescent="0.3">
      <c r="A129" t="s">
        <v>339</v>
      </c>
      <c r="B129">
        <f>VLOOKUP(A129,'[2]Opration TeamMember_ItemMaster_'!$B$9:$E$991,4,0)</f>
        <v>313</v>
      </c>
      <c r="C129">
        <v>0</v>
      </c>
    </row>
    <row r="130" spans="1:3" x14ac:dyDescent="0.3">
      <c r="A130" t="s">
        <v>340</v>
      </c>
      <c r="B130">
        <f>VLOOKUP(A130,'[2]Opration TeamMember_ItemMaster_'!$B$9:$E$991,4,0)</f>
        <v>315</v>
      </c>
      <c r="C130">
        <v>0</v>
      </c>
    </row>
    <row r="131" spans="1:3" x14ac:dyDescent="0.3">
      <c r="A131" t="s">
        <v>341</v>
      </c>
      <c r="B131">
        <f>VLOOKUP(A131,'[2]Opration TeamMember_ItemMaster_'!$B$9:$E$991,4,0)</f>
        <v>314</v>
      </c>
      <c r="C131">
        <v>0</v>
      </c>
    </row>
    <row r="132" spans="1:3" x14ac:dyDescent="0.3">
      <c r="A132" t="s">
        <v>345</v>
      </c>
      <c r="B132">
        <f>VLOOKUP(A132,'[2]Opration TeamMember_ItemMaster_'!$B$9:$E$991,4,0)</f>
        <v>322</v>
      </c>
      <c r="C132">
        <v>0</v>
      </c>
    </row>
    <row r="133" spans="1:3" x14ac:dyDescent="0.3">
      <c r="A133" t="s">
        <v>348</v>
      </c>
      <c r="B133">
        <f>VLOOKUP(A133,'[2]Opration TeamMember_ItemMaster_'!$B$9:$E$991,4,0)</f>
        <v>340</v>
      </c>
      <c r="C133">
        <v>0</v>
      </c>
    </row>
    <row r="134" spans="1:3" x14ac:dyDescent="0.3">
      <c r="A134" t="s">
        <v>354</v>
      </c>
      <c r="B134">
        <f>VLOOKUP(A134,'[2]Opration TeamMember_ItemMaster_'!$B$9:$E$991,4,0)</f>
        <v>356</v>
      </c>
      <c r="C13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139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21875" style="20" bestFit="1" customWidth="1"/>
    <col min="3" max="4" width="8.6640625" style="20" bestFit="1" customWidth="1"/>
    <col min="5" max="5" width="9.33203125" style="20" bestFit="1" customWidth="1"/>
    <col min="6" max="6" width="6.664062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0" width="10" style="20" bestFit="1" customWidth="1"/>
    <col min="11" max="11" width="8.21875" style="20" bestFit="1" customWidth="1"/>
    <col min="12" max="12" width="8.6640625" style="20" bestFit="1" customWidth="1"/>
    <col min="13" max="13" width="8.109375" style="20" bestFit="1" customWidth="1"/>
    <col min="14" max="14" width="9.332031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10" style="20" bestFit="1" customWidth="1"/>
    <col min="20" max="20" width="9.109375" style="20" bestFit="1" customWidth="1"/>
    <col min="21" max="23" width="8.6640625" style="20" bestFit="1" customWidth="1"/>
    <col min="24" max="24" width="6.664062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5.21875" style="20" bestFit="1" customWidth="1"/>
    <col min="29" max="29" width="7.44140625" bestFit="1" customWidth="1"/>
  </cols>
  <sheetData>
    <row r="1" spans="1:29" ht="15" thickBot="1" x14ac:dyDescent="0.35">
      <c r="A1" s="5"/>
      <c r="B1" s="81" t="s">
        <v>61</v>
      </c>
      <c r="C1" s="82"/>
      <c r="D1" s="82"/>
      <c r="E1" s="82"/>
      <c r="F1" s="82"/>
      <c r="G1" s="82"/>
      <c r="H1" s="82"/>
      <c r="I1" s="82"/>
      <c r="J1" s="83"/>
      <c r="K1" s="81" t="s">
        <v>62</v>
      </c>
      <c r="L1" s="82"/>
      <c r="M1" s="82"/>
      <c r="N1" s="82"/>
      <c r="O1" s="82"/>
      <c r="P1" s="82"/>
      <c r="Q1" s="82"/>
      <c r="R1" s="82"/>
      <c r="S1" s="83"/>
      <c r="T1" s="81" t="s">
        <v>13</v>
      </c>
      <c r="U1" s="82"/>
      <c r="V1" s="82"/>
      <c r="W1" s="82"/>
      <c r="X1" s="82"/>
      <c r="Y1" s="82"/>
      <c r="Z1" s="82"/>
      <c r="AA1" s="82"/>
      <c r="AB1" s="83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57</v>
      </c>
      <c r="B4" s="20">
        <v>115</v>
      </c>
      <c r="C4" s="20">
        <v>0</v>
      </c>
      <c r="D4" s="20">
        <v>0</v>
      </c>
      <c r="E4" s="20">
        <v>264</v>
      </c>
      <c r="F4" s="20">
        <v>0</v>
      </c>
      <c r="G4" s="20">
        <v>0</v>
      </c>
      <c r="H4" s="20">
        <v>0</v>
      </c>
      <c r="I4" s="20">
        <v>0</v>
      </c>
      <c r="J4" s="20">
        <v>-149</v>
      </c>
      <c r="K4" s="27">
        <v>115</v>
      </c>
      <c r="L4" s="28">
        <v>0</v>
      </c>
      <c r="M4" s="28">
        <v>0</v>
      </c>
      <c r="N4" s="28">
        <v>264</v>
      </c>
      <c r="O4" s="28">
        <v>0</v>
      </c>
      <c r="P4" s="28">
        <v>0</v>
      </c>
      <c r="Q4" s="28">
        <v>0</v>
      </c>
      <c r="R4" s="28">
        <v>0</v>
      </c>
      <c r="S4" s="26">
        <v>-149</v>
      </c>
      <c r="T4" s="28">
        <f>B4-K4</f>
        <v>0</v>
      </c>
      <c r="U4" s="28">
        <f t="shared" ref="U4:AB4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tr">
        <f>IF(AND(T4=0,AB4=0),"Ok","Issue")</f>
        <v>Ok</v>
      </c>
    </row>
    <row r="5" spans="1:29" x14ac:dyDescent="0.3">
      <c r="A5" s="17" t="s">
        <v>58</v>
      </c>
      <c r="B5" s="20">
        <v>0</v>
      </c>
      <c r="C5" s="20">
        <v>0</v>
      </c>
      <c r="D5" s="20">
        <v>0</v>
      </c>
      <c r="E5" s="20">
        <v>40</v>
      </c>
      <c r="F5" s="20">
        <v>0</v>
      </c>
      <c r="G5" s="20">
        <v>0</v>
      </c>
      <c r="H5" s="20">
        <v>0</v>
      </c>
      <c r="I5" s="20">
        <v>0</v>
      </c>
      <c r="J5" s="20">
        <v>-40</v>
      </c>
      <c r="K5" s="27">
        <v>0</v>
      </c>
      <c r="L5" s="20">
        <v>0</v>
      </c>
      <c r="M5" s="20">
        <v>0</v>
      </c>
      <c r="N5" s="20">
        <v>40</v>
      </c>
      <c r="O5" s="20">
        <v>0</v>
      </c>
      <c r="P5" s="20">
        <v>0</v>
      </c>
      <c r="Q5" s="20">
        <v>0</v>
      </c>
      <c r="R5" s="20">
        <v>0</v>
      </c>
      <c r="S5" s="26">
        <v>-40</v>
      </c>
      <c r="T5" s="20">
        <f t="shared" ref="T5:T68" si="1">B5-K5</f>
        <v>0</v>
      </c>
      <c r="U5" s="20">
        <f t="shared" ref="U5:U91" si="2">C5-L5</f>
        <v>0</v>
      </c>
      <c r="V5" s="20">
        <f t="shared" ref="V5:V91" si="3">D5-M5</f>
        <v>0</v>
      </c>
      <c r="W5" s="20">
        <f t="shared" ref="W5:W91" si="4">E5-N5</f>
        <v>0</v>
      </c>
      <c r="X5" s="20">
        <f t="shared" ref="X5:X91" si="5">F5-O5</f>
        <v>0</v>
      </c>
      <c r="Y5" s="20">
        <f t="shared" ref="Y5:Y91" si="6">G5-P5</f>
        <v>0</v>
      </c>
      <c r="Z5" s="20">
        <f t="shared" ref="Z5:Z91" si="7">H5-Q5</f>
        <v>0</v>
      </c>
      <c r="AA5" s="20">
        <f t="shared" ref="AA5:AA91" si="8">I5-R5</f>
        <v>0</v>
      </c>
      <c r="AB5" s="20">
        <f t="shared" ref="AB5:AB91" si="9">J5-S5</f>
        <v>0</v>
      </c>
      <c r="AC5" s="17" t="str">
        <f t="shared" ref="AC5:AC68" si="10">IF(AND(T5=0,AB5=0),"Ok","Issue")</f>
        <v>Ok</v>
      </c>
    </row>
    <row r="6" spans="1:29" x14ac:dyDescent="0.3">
      <c r="A6" s="17" t="s">
        <v>59</v>
      </c>
      <c r="B6" s="20">
        <v>20</v>
      </c>
      <c r="C6" s="20">
        <v>0</v>
      </c>
      <c r="D6" s="20">
        <v>0</v>
      </c>
      <c r="E6" s="20">
        <v>185</v>
      </c>
      <c r="F6" s="20">
        <v>0</v>
      </c>
      <c r="G6" s="20">
        <v>0</v>
      </c>
      <c r="H6" s="20">
        <v>0</v>
      </c>
      <c r="I6" s="20">
        <v>0</v>
      </c>
      <c r="J6" s="26">
        <v>-165</v>
      </c>
      <c r="K6" s="27">
        <v>20</v>
      </c>
      <c r="L6" s="20">
        <v>0</v>
      </c>
      <c r="M6" s="20">
        <v>0</v>
      </c>
      <c r="N6" s="20">
        <v>185</v>
      </c>
      <c r="O6" s="20">
        <v>0</v>
      </c>
      <c r="P6" s="20">
        <v>0</v>
      </c>
      <c r="Q6" s="20">
        <v>0</v>
      </c>
      <c r="R6" s="20">
        <v>0</v>
      </c>
      <c r="S6" s="26">
        <v>-165</v>
      </c>
      <c r="T6" s="20">
        <f t="shared" si="1"/>
        <v>0</v>
      </c>
      <c r="U6" s="20">
        <f t="shared" si="2"/>
        <v>0</v>
      </c>
      <c r="V6" s="20">
        <f t="shared" si="3"/>
        <v>0</v>
      </c>
      <c r="W6" s="20">
        <f t="shared" si="4"/>
        <v>0</v>
      </c>
      <c r="X6" s="20">
        <f t="shared" si="5"/>
        <v>0</v>
      </c>
      <c r="Y6" s="20">
        <f t="shared" si="6"/>
        <v>0</v>
      </c>
      <c r="Z6" s="20">
        <f t="shared" si="7"/>
        <v>0</v>
      </c>
      <c r="AA6" s="20">
        <f t="shared" si="8"/>
        <v>0</v>
      </c>
      <c r="AB6" s="20">
        <f t="shared" si="9"/>
        <v>0</v>
      </c>
      <c r="AC6" s="17" t="str">
        <f t="shared" si="10"/>
        <v>Ok</v>
      </c>
    </row>
    <row r="7" spans="1:29" x14ac:dyDescent="0.3">
      <c r="A7" s="17" t="s">
        <v>229</v>
      </c>
      <c r="B7" s="20">
        <v>20</v>
      </c>
      <c r="C7" s="20">
        <v>0</v>
      </c>
      <c r="D7" s="20">
        <v>0</v>
      </c>
      <c r="E7" s="20">
        <v>283</v>
      </c>
      <c r="F7" s="20">
        <v>0</v>
      </c>
      <c r="G7" s="20">
        <v>0</v>
      </c>
      <c r="H7" s="20">
        <v>0</v>
      </c>
      <c r="I7" s="20">
        <v>0</v>
      </c>
      <c r="J7" s="26">
        <v>-263</v>
      </c>
      <c r="K7" s="27">
        <v>20</v>
      </c>
      <c r="L7" s="20">
        <v>0</v>
      </c>
      <c r="M7" s="20">
        <v>0</v>
      </c>
      <c r="N7" s="20">
        <v>283</v>
      </c>
      <c r="O7" s="20">
        <v>0</v>
      </c>
      <c r="P7" s="20">
        <v>0</v>
      </c>
      <c r="Q7" s="20">
        <v>0</v>
      </c>
      <c r="R7" s="20">
        <v>0</v>
      </c>
      <c r="S7" s="26">
        <v>-263</v>
      </c>
      <c r="T7" s="20">
        <f t="shared" si="1"/>
        <v>0</v>
      </c>
      <c r="U7" s="20">
        <f t="shared" si="2"/>
        <v>0</v>
      </c>
      <c r="V7" s="20">
        <f t="shared" si="3"/>
        <v>0</v>
      </c>
      <c r="W7" s="20">
        <f t="shared" si="4"/>
        <v>0</v>
      </c>
      <c r="X7" s="20">
        <f t="shared" si="5"/>
        <v>0</v>
      </c>
      <c r="Y7" s="20">
        <f t="shared" si="6"/>
        <v>0</v>
      </c>
      <c r="Z7" s="20">
        <f t="shared" si="7"/>
        <v>0</v>
      </c>
      <c r="AA7" s="20">
        <f t="shared" si="8"/>
        <v>0</v>
      </c>
      <c r="AB7" s="20">
        <f t="shared" si="9"/>
        <v>0</v>
      </c>
      <c r="AC7" s="17" t="str">
        <f t="shared" si="10"/>
        <v>Ok</v>
      </c>
    </row>
    <row r="8" spans="1:29" x14ac:dyDescent="0.3">
      <c r="A8" s="17" t="s">
        <v>230</v>
      </c>
      <c r="B8" s="20">
        <v>30</v>
      </c>
      <c r="C8" s="20">
        <v>40</v>
      </c>
      <c r="D8" s="20">
        <v>0</v>
      </c>
      <c r="E8" s="20">
        <v>610</v>
      </c>
      <c r="F8" s="20">
        <v>0</v>
      </c>
      <c r="G8" s="20">
        <v>0</v>
      </c>
      <c r="H8" s="20">
        <v>0</v>
      </c>
      <c r="I8" s="20">
        <v>0</v>
      </c>
      <c r="J8" s="26">
        <v>-540</v>
      </c>
      <c r="K8" s="27">
        <v>30</v>
      </c>
      <c r="L8" s="20">
        <v>40</v>
      </c>
      <c r="M8" s="20">
        <v>0</v>
      </c>
      <c r="N8" s="20">
        <v>610</v>
      </c>
      <c r="O8" s="20">
        <v>0</v>
      </c>
      <c r="P8" s="20">
        <v>0</v>
      </c>
      <c r="Q8" s="20">
        <v>0</v>
      </c>
      <c r="R8" s="20">
        <v>0</v>
      </c>
      <c r="S8" s="26">
        <v>-540</v>
      </c>
      <c r="T8" s="20">
        <f t="shared" si="1"/>
        <v>0</v>
      </c>
      <c r="U8" s="20">
        <f t="shared" si="2"/>
        <v>0</v>
      </c>
      <c r="V8" s="20">
        <f t="shared" si="3"/>
        <v>0</v>
      </c>
      <c r="W8" s="20">
        <f t="shared" si="4"/>
        <v>0</v>
      </c>
      <c r="X8" s="20">
        <f t="shared" si="5"/>
        <v>0</v>
      </c>
      <c r="Y8" s="20">
        <f t="shared" si="6"/>
        <v>0</v>
      </c>
      <c r="Z8" s="20">
        <f t="shared" si="7"/>
        <v>0</v>
      </c>
      <c r="AA8" s="20">
        <f t="shared" si="8"/>
        <v>0</v>
      </c>
      <c r="AB8" s="20">
        <f t="shared" si="9"/>
        <v>0</v>
      </c>
      <c r="AC8" s="17" t="str">
        <f t="shared" si="10"/>
        <v>Ok</v>
      </c>
    </row>
    <row r="9" spans="1:29" x14ac:dyDescent="0.3">
      <c r="A9" s="17" t="s">
        <v>231</v>
      </c>
      <c r="B9" s="20">
        <v>0</v>
      </c>
      <c r="C9" s="20">
        <v>0</v>
      </c>
      <c r="D9" s="20">
        <v>0</v>
      </c>
      <c r="E9" s="20">
        <v>20</v>
      </c>
      <c r="F9" s="20">
        <v>0</v>
      </c>
      <c r="G9" s="20">
        <v>0</v>
      </c>
      <c r="H9" s="20">
        <v>0</v>
      </c>
      <c r="I9" s="20">
        <v>0</v>
      </c>
      <c r="J9" s="26">
        <v>-20</v>
      </c>
      <c r="K9" s="27">
        <v>0</v>
      </c>
      <c r="L9" s="20">
        <v>0</v>
      </c>
      <c r="M9" s="20">
        <v>0</v>
      </c>
      <c r="N9" s="20">
        <v>20</v>
      </c>
      <c r="O9" s="20">
        <v>0</v>
      </c>
      <c r="P9" s="20">
        <v>0</v>
      </c>
      <c r="Q9" s="20">
        <v>0</v>
      </c>
      <c r="R9" s="20">
        <v>0</v>
      </c>
      <c r="S9" s="26">
        <v>-20</v>
      </c>
      <c r="T9" s="20">
        <f t="shared" si="1"/>
        <v>0</v>
      </c>
      <c r="U9" s="20">
        <f t="shared" si="2"/>
        <v>0</v>
      </c>
      <c r="V9" s="20">
        <f t="shared" si="3"/>
        <v>0</v>
      </c>
      <c r="W9" s="20">
        <f t="shared" si="4"/>
        <v>0</v>
      </c>
      <c r="X9" s="20">
        <f t="shared" si="5"/>
        <v>0</v>
      </c>
      <c r="Y9" s="20">
        <f t="shared" si="6"/>
        <v>0</v>
      </c>
      <c r="Z9" s="20">
        <f t="shared" si="7"/>
        <v>0</v>
      </c>
      <c r="AA9" s="20">
        <f t="shared" si="8"/>
        <v>0</v>
      </c>
      <c r="AB9" s="20">
        <f t="shared" si="9"/>
        <v>0</v>
      </c>
      <c r="AC9" s="17" t="str">
        <f t="shared" si="10"/>
        <v>Ok</v>
      </c>
    </row>
    <row r="10" spans="1:29" x14ac:dyDescent="0.3">
      <c r="A10" s="17" t="s">
        <v>232</v>
      </c>
      <c r="B10" s="20">
        <v>0</v>
      </c>
      <c r="C10" s="20">
        <v>47</v>
      </c>
      <c r="D10" s="20">
        <v>0</v>
      </c>
      <c r="E10" s="20">
        <v>130</v>
      </c>
      <c r="F10" s="20">
        <v>0</v>
      </c>
      <c r="G10" s="20">
        <v>0</v>
      </c>
      <c r="H10" s="20">
        <v>0</v>
      </c>
      <c r="I10" s="20">
        <v>0</v>
      </c>
      <c r="J10" s="26">
        <v>-83</v>
      </c>
      <c r="K10" s="27">
        <v>0</v>
      </c>
      <c r="L10" s="20">
        <v>47</v>
      </c>
      <c r="M10" s="20">
        <v>0</v>
      </c>
      <c r="N10" s="20">
        <v>130</v>
      </c>
      <c r="O10" s="20">
        <v>0</v>
      </c>
      <c r="P10" s="20">
        <v>0</v>
      </c>
      <c r="Q10" s="20">
        <v>0</v>
      </c>
      <c r="R10" s="20">
        <v>0</v>
      </c>
      <c r="S10" s="26">
        <v>-83</v>
      </c>
      <c r="T10" s="20">
        <f t="shared" si="1"/>
        <v>0</v>
      </c>
      <c r="U10" s="20">
        <f t="shared" si="2"/>
        <v>0</v>
      </c>
      <c r="V10" s="20">
        <f t="shared" si="3"/>
        <v>0</v>
      </c>
      <c r="W10" s="20">
        <f t="shared" si="4"/>
        <v>0</v>
      </c>
      <c r="X10" s="20">
        <f t="shared" si="5"/>
        <v>0</v>
      </c>
      <c r="Y10" s="20">
        <f t="shared" si="6"/>
        <v>0</v>
      </c>
      <c r="Z10" s="20">
        <f t="shared" si="7"/>
        <v>0</v>
      </c>
      <c r="AA10" s="20">
        <f t="shared" si="8"/>
        <v>0</v>
      </c>
      <c r="AB10" s="20">
        <f t="shared" si="9"/>
        <v>0</v>
      </c>
      <c r="AC10" s="17" t="str">
        <f t="shared" si="10"/>
        <v>Ok</v>
      </c>
    </row>
    <row r="11" spans="1:29" x14ac:dyDescent="0.3">
      <c r="A11" s="17" t="s">
        <v>233</v>
      </c>
      <c r="B11" s="20">
        <v>0</v>
      </c>
      <c r="C11" s="20">
        <v>0</v>
      </c>
      <c r="D11" s="20">
        <v>0</v>
      </c>
      <c r="E11" s="20">
        <v>20</v>
      </c>
      <c r="F11" s="20">
        <v>0</v>
      </c>
      <c r="G11" s="20">
        <v>0</v>
      </c>
      <c r="H11" s="20">
        <v>0</v>
      </c>
      <c r="I11" s="20">
        <v>0</v>
      </c>
      <c r="J11" s="26">
        <v>-20</v>
      </c>
      <c r="K11" s="27">
        <v>0</v>
      </c>
      <c r="L11" s="20">
        <v>0</v>
      </c>
      <c r="M11" s="20">
        <v>0</v>
      </c>
      <c r="N11" s="20">
        <v>20</v>
      </c>
      <c r="O11" s="20">
        <v>0</v>
      </c>
      <c r="P11" s="20">
        <v>0</v>
      </c>
      <c r="Q11" s="20">
        <v>0</v>
      </c>
      <c r="R11" s="20">
        <v>0</v>
      </c>
      <c r="S11" s="26">
        <v>-20</v>
      </c>
      <c r="T11" s="20">
        <f t="shared" si="1"/>
        <v>0</v>
      </c>
      <c r="U11" s="20">
        <f t="shared" si="2"/>
        <v>0</v>
      </c>
      <c r="V11" s="20">
        <f t="shared" si="3"/>
        <v>0</v>
      </c>
      <c r="W11" s="20">
        <f t="shared" si="4"/>
        <v>0</v>
      </c>
      <c r="X11" s="20">
        <f t="shared" si="5"/>
        <v>0</v>
      </c>
      <c r="Y11" s="20">
        <f t="shared" si="6"/>
        <v>0</v>
      </c>
      <c r="Z11" s="20">
        <f t="shared" si="7"/>
        <v>0</v>
      </c>
      <c r="AA11" s="20">
        <f t="shared" si="8"/>
        <v>0</v>
      </c>
      <c r="AB11" s="20">
        <f t="shared" si="9"/>
        <v>0</v>
      </c>
      <c r="AC11" s="17" t="str">
        <f t="shared" si="10"/>
        <v>Ok</v>
      </c>
    </row>
    <row r="12" spans="1:29" x14ac:dyDescent="0.3">
      <c r="A12" s="17" t="s">
        <v>234</v>
      </c>
      <c r="B12" s="20">
        <v>0</v>
      </c>
      <c r="C12" s="20">
        <v>0</v>
      </c>
      <c r="D12" s="20">
        <v>0</v>
      </c>
      <c r="E12" s="20">
        <v>40</v>
      </c>
      <c r="F12" s="20">
        <v>0</v>
      </c>
      <c r="G12" s="20">
        <v>0</v>
      </c>
      <c r="H12" s="20">
        <v>0</v>
      </c>
      <c r="I12" s="20">
        <v>0</v>
      </c>
      <c r="J12" s="26">
        <v>-40</v>
      </c>
      <c r="K12" s="27">
        <v>0</v>
      </c>
      <c r="L12" s="20">
        <v>0</v>
      </c>
      <c r="M12" s="20">
        <v>0</v>
      </c>
      <c r="N12" s="20">
        <v>40</v>
      </c>
      <c r="O12" s="20">
        <v>0</v>
      </c>
      <c r="P12" s="20">
        <v>0</v>
      </c>
      <c r="Q12" s="20">
        <v>0</v>
      </c>
      <c r="R12" s="20">
        <v>0</v>
      </c>
      <c r="S12" s="26">
        <v>-40</v>
      </c>
      <c r="T12" s="20">
        <f t="shared" si="1"/>
        <v>0</v>
      </c>
      <c r="U12" s="20">
        <f t="shared" si="2"/>
        <v>0</v>
      </c>
      <c r="V12" s="20">
        <f t="shared" si="3"/>
        <v>0</v>
      </c>
      <c r="W12" s="20">
        <f t="shared" si="4"/>
        <v>0</v>
      </c>
      <c r="X12" s="20">
        <f t="shared" si="5"/>
        <v>0</v>
      </c>
      <c r="Y12" s="20">
        <f t="shared" si="6"/>
        <v>0</v>
      </c>
      <c r="Z12" s="20">
        <f t="shared" si="7"/>
        <v>0</v>
      </c>
      <c r="AA12" s="20">
        <f t="shared" si="8"/>
        <v>0</v>
      </c>
      <c r="AB12" s="20">
        <f t="shared" si="9"/>
        <v>0</v>
      </c>
      <c r="AC12" s="17" t="str">
        <f t="shared" si="10"/>
        <v>Ok</v>
      </c>
    </row>
    <row r="13" spans="1:29" x14ac:dyDescent="0.3">
      <c r="A13" s="17" t="s">
        <v>235</v>
      </c>
      <c r="B13" s="20">
        <v>10</v>
      </c>
      <c r="C13" s="20">
        <v>28</v>
      </c>
      <c r="D13" s="20">
        <v>0</v>
      </c>
      <c r="E13" s="20">
        <v>418</v>
      </c>
      <c r="F13" s="20">
        <v>0</v>
      </c>
      <c r="G13" s="20">
        <v>0</v>
      </c>
      <c r="H13" s="20">
        <v>0</v>
      </c>
      <c r="I13" s="20">
        <v>0</v>
      </c>
      <c r="J13" s="26">
        <v>-380</v>
      </c>
      <c r="K13" s="27">
        <v>10</v>
      </c>
      <c r="L13" s="20">
        <v>28</v>
      </c>
      <c r="M13" s="20">
        <v>0</v>
      </c>
      <c r="N13" s="20">
        <v>418</v>
      </c>
      <c r="O13" s="20">
        <v>0</v>
      </c>
      <c r="P13" s="20">
        <v>0</v>
      </c>
      <c r="Q13" s="20">
        <v>0</v>
      </c>
      <c r="R13" s="20">
        <v>0</v>
      </c>
      <c r="S13" s="26">
        <v>-380</v>
      </c>
      <c r="T13" s="20">
        <f t="shared" si="1"/>
        <v>0</v>
      </c>
      <c r="U13" s="20">
        <f t="shared" si="2"/>
        <v>0</v>
      </c>
      <c r="V13" s="20">
        <f t="shared" si="3"/>
        <v>0</v>
      </c>
      <c r="W13" s="20">
        <f t="shared" si="4"/>
        <v>0</v>
      </c>
      <c r="X13" s="20">
        <f t="shared" si="5"/>
        <v>0</v>
      </c>
      <c r="Y13" s="20">
        <f t="shared" si="6"/>
        <v>0</v>
      </c>
      <c r="Z13" s="20">
        <f t="shared" si="7"/>
        <v>0</v>
      </c>
      <c r="AA13" s="20">
        <f t="shared" si="8"/>
        <v>0</v>
      </c>
      <c r="AB13" s="20">
        <f t="shared" si="9"/>
        <v>0</v>
      </c>
      <c r="AC13" s="17" t="str">
        <f t="shared" si="10"/>
        <v>Ok</v>
      </c>
    </row>
    <row r="14" spans="1:29" x14ac:dyDescent="0.3">
      <c r="A14" s="17" t="s">
        <v>236</v>
      </c>
      <c r="B14" s="20">
        <v>20</v>
      </c>
      <c r="C14" s="20">
        <v>100</v>
      </c>
      <c r="D14" s="20">
        <v>0</v>
      </c>
      <c r="E14" s="20">
        <v>380</v>
      </c>
      <c r="F14" s="20">
        <v>0</v>
      </c>
      <c r="G14" s="20">
        <v>0</v>
      </c>
      <c r="H14" s="20">
        <v>0</v>
      </c>
      <c r="I14" s="20">
        <v>0</v>
      </c>
      <c r="J14" s="26">
        <v>-260</v>
      </c>
      <c r="K14" s="27">
        <v>20</v>
      </c>
      <c r="L14" s="20">
        <v>100</v>
      </c>
      <c r="M14" s="20">
        <v>0</v>
      </c>
      <c r="N14" s="20">
        <v>380</v>
      </c>
      <c r="O14" s="20">
        <v>0</v>
      </c>
      <c r="P14" s="20">
        <v>0</v>
      </c>
      <c r="Q14" s="20">
        <v>0</v>
      </c>
      <c r="R14" s="20">
        <v>0</v>
      </c>
      <c r="S14" s="26">
        <v>-260</v>
      </c>
      <c r="T14" s="20">
        <f t="shared" si="1"/>
        <v>0</v>
      </c>
      <c r="U14" s="20">
        <f t="shared" si="2"/>
        <v>0</v>
      </c>
      <c r="V14" s="20">
        <f t="shared" si="3"/>
        <v>0</v>
      </c>
      <c r="W14" s="20">
        <f t="shared" si="4"/>
        <v>0</v>
      </c>
      <c r="X14" s="20">
        <f t="shared" si="5"/>
        <v>0</v>
      </c>
      <c r="Y14" s="20">
        <f t="shared" si="6"/>
        <v>0</v>
      </c>
      <c r="Z14" s="20">
        <f t="shared" si="7"/>
        <v>0</v>
      </c>
      <c r="AA14" s="20">
        <f t="shared" si="8"/>
        <v>0</v>
      </c>
      <c r="AB14" s="20">
        <f t="shared" si="9"/>
        <v>0</v>
      </c>
      <c r="AC14" s="17" t="str">
        <f t="shared" si="10"/>
        <v>Ok</v>
      </c>
    </row>
    <row r="15" spans="1:29" x14ac:dyDescent="0.3">
      <c r="A15" s="17" t="s">
        <v>237</v>
      </c>
      <c r="B15" s="20">
        <v>0</v>
      </c>
      <c r="C15" s="20">
        <v>0</v>
      </c>
      <c r="D15" s="20">
        <v>0</v>
      </c>
      <c r="E15" s="20">
        <v>80</v>
      </c>
      <c r="F15" s="20">
        <v>0</v>
      </c>
      <c r="G15" s="20">
        <v>0</v>
      </c>
      <c r="H15" s="20">
        <v>0</v>
      </c>
      <c r="I15" s="20">
        <v>0</v>
      </c>
      <c r="J15" s="26">
        <v>-80</v>
      </c>
      <c r="K15" s="27">
        <v>0</v>
      </c>
      <c r="L15" s="20">
        <v>0</v>
      </c>
      <c r="M15" s="20">
        <v>0</v>
      </c>
      <c r="N15" s="20">
        <v>80</v>
      </c>
      <c r="O15" s="20">
        <v>0</v>
      </c>
      <c r="P15" s="20">
        <v>0</v>
      </c>
      <c r="Q15" s="20">
        <v>0</v>
      </c>
      <c r="R15" s="20">
        <v>0</v>
      </c>
      <c r="S15" s="26">
        <v>-80</v>
      </c>
      <c r="T15" s="20">
        <f t="shared" si="1"/>
        <v>0</v>
      </c>
      <c r="U15" s="20">
        <f t="shared" si="2"/>
        <v>0</v>
      </c>
      <c r="V15" s="20">
        <f t="shared" si="3"/>
        <v>0</v>
      </c>
      <c r="W15" s="20">
        <f t="shared" si="4"/>
        <v>0</v>
      </c>
      <c r="X15" s="20">
        <f t="shared" si="5"/>
        <v>0</v>
      </c>
      <c r="Y15" s="20">
        <f t="shared" si="6"/>
        <v>0</v>
      </c>
      <c r="Z15" s="20">
        <f t="shared" si="7"/>
        <v>0</v>
      </c>
      <c r="AA15" s="20">
        <f t="shared" si="8"/>
        <v>0</v>
      </c>
      <c r="AB15" s="20">
        <f t="shared" si="9"/>
        <v>0</v>
      </c>
      <c r="AC15" s="17" t="str">
        <f t="shared" si="10"/>
        <v>Ok</v>
      </c>
    </row>
    <row r="16" spans="1:29" x14ac:dyDescent="0.3">
      <c r="A16" s="17" t="s">
        <v>238</v>
      </c>
      <c r="B16" s="20">
        <v>0</v>
      </c>
      <c r="C16" s="20">
        <v>160</v>
      </c>
      <c r="D16" s="20">
        <v>0</v>
      </c>
      <c r="E16" s="20">
        <v>1040</v>
      </c>
      <c r="F16" s="20">
        <v>0</v>
      </c>
      <c r="G16" s="20">
        <v>0</v>
      </c>
      <c r="H16" s="20">
        <v>0</v>
      </c>
      <c r="I16" s="20">
        <v>0</v>
      </c>
      <c r="J16" s="26">
        <v>-880</v>
      </c>
      <c r="K16" s="27">
        <v>0</v>
      </c>
      <c r="L16" s="20">
        <v>160</v>
      </c>
      <c r="M16" s="20">
        <v>0</v>
      </c>
      <c r="N16" s="20">
        <v>1040</v>
      </c>
      <c r="O16" s="20">
        <v>0</v>
      </c>
      <c r="P16" s="20">
        <v>0</v>
      </c>
      <c r="Q16" s="20">
        <v>0</v>
      </c>
      <c r="R16" s="20">
        <v>0</v>
      </c>
      <c r="S16" s="26">
        <v>-880</v>
      </c>
      <c r="T16" s="20">
        <f t="shared" si="1"/>
        <v>0</v>
      </c>
      <c r="U16" s="20">
        <f t="shared" si="2"/>
        <v>0</v>
      </c>
      <c r="V16" s="20">
        <f t="shared" si="3"/>
        <v>0</v>
      </c>
      <c r="W16" s="20">
        <f t="shared" si="4"/>
        <v>0</v>
      </c>
      <c r="X16" s="20">
        <f t="shared" si="5"/>
        <v>0</v>
      </c>
      <c r="Y16" s="20">
        <f t="shared" si="6"/>
        <v>0</v>
      </c>
      <c r="Z16" s="20">
        <f t="shared" si="7"/>
        <v>0</v>
      </c>
      <c r="AA16" s="20">
        <f t="shared" si="8"/>
        <v>0</v>
      </c>
      <c r="AB16" s="20">
        <f t="shared" si="9"/>
        <v>0</v>
      </c>
      <c r="AC16" s="17" t="str">
        <f t="shared" si="10"/>
        <v>Ok</v>
      </c>
    </row>
    <row r="17" spans="1:29" x14ac:dyDescent="0.3">
      <c r="A17" s="17" t="s">
        <v>239</v>
      </c>
      <c r="B17" s="20">
        <v>100</v>
      </c>
      <c r="C17" s="20">
        <v>440</v>
      </c>
      <c r="D17" s="20">
        <v>0</v>
      </c>
      <c r="E17" s="20">
        <v>1280</v>
      </c>
      <c r="F17" s="20">
        <v>0</v>
      </c>
      <c r="G17" s="20">
        <v>0</v>
      </c>
      <c r="H17" s="20">
        <v>0</v>
      </c>
      <c r="I17" s="20">
        <v>0</v>
      </c>
      <c r="J17" s="26">
        <v>-740</v>
      </c>
      <c r="K17" s="27">
        <v>100</v>
      </c>
      <c r="L17" s="20">
        <v>440</v>
      </c>
      <c r="M17" s="20">
        <v>0</v>
      </c>
      <c r="N17" s="20">
        <v>1280</v>
      </c>
      <c r="O17" s="20">
        <v>0</v>
      </c>
      <c r="P17" s="20">
        <v>0</v>
      </c>
      <c r="Q17" s="20">
        <v>0</v>
      </c>
      <c r="R17" s="20">
        <v>0</v>
      </c>
      <c r="S17" s="26">
        <v>-740</v>
      </c>
      <c r="T17" s="20">
        <f t="shared" si="1"/>
        <v>0</v>
      </c>
      <c r="U17" s="20">
        <f t="shared" si="2"/>
        <v>0</v>
      </c>
      <c r="V17" s="20">
        <f t="shared" si="3"/>
        <v>0</v>
      </c>
      <c r="W17" s="20">
        <f t="shared" si="4"/>
        <v>0</v>
      </c>
      <c r="X17" s="20">
        <f t="shared" si="5"/>
        <v>0</v>
      </c>
      <c r="Y17" s="20">
        <f t="shared" si="6"/>
        <v>0</v>
      </c>
      <c r="Z17" s="20">
        <f t="shared" si="7"/>
        <v>0</v>
      </c>
      <c r="AA17" s="20">
        <f t="shared" si="8"/>
        <v>0</v>
      </c>
      <c r="AB17" s="20">
        <f t="shared" si="9"/>
        <v>0</v>
      </c>
      <c r="AC17" s="17" t="str">
        <f t="shared" si="10"/>
        <v>Ok</v>
      </c>
    </row>
    <row r="18" spans="1:29" x14ac:dyDescent="0.3">
      <c r="A18" s="17" t="s">
        <v>240</v>
      </c>
      <c r="B18" s="20">
        <v>160</v>
      </c>
      <c r="C18" s="20">
        <v>40</v>
      </c>
      <c r="D18" s="20">
        <v>0</v>
      </c>
      <c r="E18" s="20">
        <v>960</v>
      </c>
      <c r="F18" s="20">
        <v>0</v>
      </c>
      <c r="G18" s="20">
        <v>0</v>
      </c>
      <c r="H18" s="20">
        <v>0</v>
      </c>
      <c r="I18" s="20">
        <v>0</v>
      </c>
      <c r="J18" s="26">
        <v>-760</v>
      </c>
      <c r="K18" s="27">
        <v>160</v>
      </c>
      <c r="L18" s="20">
        <v>40</v>
      </c>
      <c r="M18" s="20">
        <v>0</v>
      </c>
      <c r="N18" s="20">
        <v>960</v>
      </c>
      <c r="O18" s="20">
        <v>0</v>
      </c>
      <c r="P18" s="20">
        <v>0</v>
      </c>
      <c r="Q18" s="20">
        <v>0</v>
      </c>
      <c r="R18" s="20">
        <v>0</v>
      </c>
      <c r="S18" s="26">
        <v>-760</v>
      </c>
      <c r="T18" s="20">
        <f t="shared" si="1"/>
        <v>0</v>
      </c>
      <c r="U18" s="20">
        <f t="shared" si="2"/>
        <v>0</v>
      </c>
      <c r="V18" s="20">
        <f t="shared" si="3"/>
        <v>0</v>
      </c>
      <c r="W18" s="20">
        <f t="shared" si="4"/>
        <v>0</v>
      </c>
      <c r="X18" s="20">
        <f t="shared" si="5"/>
        <v>0</v>
      </c>
      <c r="Y18" s="20">
        <f t="shared" si="6"/>
        <v>0</v>
      </c>
      <c r="Z18" s="20">
        <f t="shared" si="7"/>
        <v>0</v>
      </c>
      <c r="AA18" s="20">
        <f t="shared" si="8"/>
        <v>0</v>
      </c>
      <c r="AB18" s="20">
        <f t="shared" si="9"/>
        <v>0</v>
      </c>
      <c r="AC18" s="17" t="str">
        <f t="shared" si="10"/>
        <v>Ok</v>
      </c>
    </row>
    <row r="19" spans="1:29" x14ac:dyDescent="0.3">
      <c r="A19" s="17" t="s">
        <v>241</v>
      </c>
      <c r="B19" s="20">
        <v>0</v>
      </c>
      <c r="C19" s="20">
        <v>0</v>
      </c>
      <c r="D19" s="20">
        <v>0</v>
      </c>
      <c r="E19" s="20">
        <v>50</v>
      </c>
      <c r="F19" s="20">
        <v>0</v>
      </c>
      <c r="G19" s="20">
        <v>0</v>
      </c>
      <c r="H19" s="20">
        <v>0</v>
      </c>
      <c r="I19" s="20">
        <v>0</v>
      </c>
      <c r="J19" s="26">
        <v>-50</v>
      </c>
      <c r="K19" s="27">
        <v>0</v>
      </c>
      <c r="L19" s="20">
        <v>0</v>
      </c>
      <c r="M19" s="20">
        <v>0</v>
      </c>
      <c r="N19" s="20">
        <v>50</v>
      </c>
      <c r="O19" s="20">
        <v>0</v>
      </c>
      <c r="P19" s="20">
        <v>0</v>
      </c>
      <c r="Q19" s="20">
        <v>0</v>
      </c>
      <c r="R19" s="20">
        <v>0</v>
      </c>
      <c r="S19" s="26">
        <v>-50</v>
      </c>
      <c r="T19" s="20">
        <f t="shared" si="1"/>
        <v>0</v>
      </c>
      <c r="U19" s="20">
        <f t="shared" si="2"/>
        <v>0</v>
      </c>
      <c r="V19" s="20">
        <f t="shared" si="3"/>
        <v>0</v>
      </c>
      <c r="W19" s="20">
        <f t="shared" si="4"/>
        <v>0</v>
      </c>
      <c r="X19" s="20">
        <f t="shared" si="5"/>
        <v>0</v>
      </c>
      <c r="Y19" s="20">
        <f t="shared" si="6"/>
        <v>0</v>
      </c>
      <c r="Z19" s="20">
        <f t="shared" si="7"/>
        <v>0</v>
      </c>
      <c r="AA19" s="20">
        <f t="shared" si="8"/>
        <v>0</v>
      </c>
      <c r="AB19" s="20">
        <f t="shared" si="9"/>
        <v>0</v>
      </c>
      <c r="AC19" s="17" t="str">
        <f t="shared" si="10"/>
        <v>Ok</v>
      </c>
    </row>
    <row r="20" spans="1:29" x14ac:dyDescent="0.3">
      <c r="A20" s="17" t="s">
        <v>242</v>
      </c>
      <c r="B20" s="20">
        <v>0</v>
      </c>
      <c r="C20" s="20">
        <v>0</v>
      </c>
      <c r="D20" s="20">
        <v>0</v>
      </c>
      <c r="E20" s="20">
        <v>100</v>
      </c>
      <c r="F20" s="20">
        <v>0</v>
      </c>
      <c r="G20" s="20">
        <v>0</v>
      </c>
      <c r="H20" s="20">
        <v>0</v>
      </c>
      <c r="I20" s="20">
        <v>0</v>
      </c>
      <c r="J20" s="26">
        <v>-100</v>
      </c>
      <c r="K20" s="27">
        <v>0</v>
      </c>
      <c r="L20" s="20">
        <v>0</v>
      </c>
      <c r="M20" s="20">
        <v>0</v>
      </c>
      <c r="N20" s="20">
        <v>100</v>
      </c>
      <c r="O20" s="20">
        <v>0</v>
      </c>
      <c r="P20" s="20">
        <v>0</v>
      </c>
      <c r="Q20" s="20">
        <v>0</v>
      </c>
      <c r="R20" s="20">
        <v>0</v>
      </c>
      <c r="S20" s="26">
        <v>-100</v>
      </c>
      <c r="T20" s="20">
        <f t="shared" si="1"/>
        <v>0</v>
      </c>
      <c r="U20" s="20">
        <f t="shared" si="2"/>
        <v>0</v>
      </c>
      <c r="V20" s="20">
        <f t="shared" si="3"/>
        <v>0</v>
      </c>
      <c r="W20" s="20">
        <f t="shared" si="4"/>
        <v>0</v>
      </c>
      <c r="X20" s="20">
        <f t="shared" si="5"/>
        <v>0</v>
      </c>
      <c r="Y20" s="20">
        <f t="shared" si="6"/>
        <v>0</v>
      </c>
      <c r="Z20" s="20">
        <f t="shared" si="7"/>
        <v>0</v>
      </c>
      <c r="AA20" s="20">
        <f t="shared" si="8"/>
        <v>0</v>
      </c>
      <c r="AB20" s="20">
        <f t="shared" si="9"/>
        <v>0</v>
      </c>
      <c r="AC20" s="17" t="str">
        <f t="shared" si="10"/>
        <v>Ok</v>
      </c>
    </row>
    <row r="21" spans="1:29" x14ac:dyDescent="0.3">
      <c r="A21" s="17" t="s">
        <v>243</v>
      </c>
      <c r="B21" s="20">
        <v>10</v>
      </c>
      <c r="C21" s="20">
        <v>0</v>
      </c>
      <c r="D21" s="20">
        <v>0</v>
      </c>
      <c r="E21" s="20">
        <v>11</v>
      </c>
      <c r="F21" s="20">
        <v>0</v>
      </c>
      <c r="G21" s="20">
        <v>0</v>
      </c>
      <c r="H21" s="20">
        <v>0</v>
      </c>
      <c r="I21" s="20">
        <v>0</v>
      </c>
      <c r="J21" s="26">
        <v>-1</v>
      </c>
      <c r="K21" s="27">
        <v>10</v>
      </c>
      <c r="L21" s="20">
        <v>0</v>
      </c>
      <c r="M21" s="20">
        <v>0</v>
      </c>
      <c r="N21" s="20">
        <v>11</v>
      </c>
      <c r="O21" s="20">
        <v>0</v>
      </c>
      <c r="P21" s="20">
        <v>0</v>
      </c>
      <c r="Q21" s="20">
        <v>0</v>
      </c>
      <c r="R21" s="20">
        <v>0</v>
      </c>
      <c r="S21" s="26">
        <v>-1</v>
      </c>
      <c r="T21" s="20">
        <f t="shared" si="1"/>
        <v>0</v>
      </c>
      <c r="U21" s="20">
        <f t="shared" si="2"/>
        <v>0</v>
      </c>
      <c r="V21" s="20">
        <f t="shared" si="3"/>
        <v>0</v>
      </c>
      <c r="W21" s="20">
        <f t="shared" si="4"/>
        <v>0</v>
      </c>
      <c r="X21" s="20">
        <f t="shared" si="5"/>
        <v>0</v>
      </c>
      <c r="Y21" s="20">
        <f t="shared" si="6"/>
        <v>0</v>
      </c>
      <c r="Z21" s="20">
        <f t="shared" si="7"/>
        <v>0</v>
      </c>
      <c r="AA21" s="20">
        <f t="shared" si="8"/>
        <v>0</v>
      </c>
      <c r="AB21" s="20">
        <f t="shared" si="9"/>
        <v>0</v>
      </c>
      <c r="AC21" s="17" t="str">
        <f t="shared" si="10"/>
        <v>Ok</v>
      </c>
    </row>
    <row r="22" spans="1:29" x14ac:dyDescent="0.3">
      <c r="A22" s="17" t="s">
        <v>244</v>
      </c>
      <c r="B22" s="20">
        <v>15</v>
      </c>
      <c r="C22" s="20">
        <v>0</v>
      </c>
      <c r="D22" s="20">
        <v>0</v>
      </c>
      <c r="E22" s="20">
        <v>215</v>
      </c>
      <c r="F22" s="20">
        <v>0</v>
      </c>
      <c r="G22" s="20">
        <v>0</v>
      </c>
      <c r="H22" s="20">
        <v>0</v>
      </c>
      <c r="I22" s="20">
        <v>0</v>
      </c>
      <c r="J22" s="26">
        <v>-200</v>
      </c>
      <c r="K22" s="27">
        <v>15</v>
      </c>
      <c r="L22" s="20">
        <v>0</v>
      </c>
      <c r="M22" s="20">
        <v>0</v>
      </c>
      <c r="N22" s="20">
        <v>215</v>
      </c>
      <c r="O22" s="20">
        <v>0</v>
      </c>
      <c r="P22" s="20">
        <v>0</v>
      </c>
      <c r="Q22" s="20">
        <v>0</v>
      </c>
      <c r="R22" s="20">
        <v>0</v>
      </c>
      <c r="S22" s="26">
        <v>-200</v>
      </c>
      <c r="T22" s="20">
        <f t="shared" si="1"/>
        <v>0</v>
      </c>
      <c r="U22" s="20">
        <f t="shared" si="2"/>
        <v>0</v>
      </c>
      <c r="V22" s="20">
        <f t="shared" si="3"/>
        <v>0</v>
      </c>
      <c r="W22" s="20">
        <f t="shared" si="4"/>
        <v>0</v>
      </c>
      <c r="X22" s="20">
        <f t="shared" si="5"/>
        <v>0</v>
      </c>
      <c r="Y22" s="20">
        <f t="shared" si="6"/>
        <v>0</v>
      </c>
      <c r="Z22" s="20">
        <f t="shared" si="7"/>
        <v>0</v>
      </c>
      <c r="AA22" s="20">
        <f t="shared" si="8"/>
        <v>0</v>
      </c>
      <c r="AB22" s="20">
        <f t="shared" si="9"/>
        <v>0</v>
      </c>
      <c r="AC22" s="17" t="str">
        <f t="shared" si="10"/>
        <v>Ok</v>
      </c>
    </row>
    <row r="23" spans="1:29" x14ac:dyDescent="0.3">
      <c r="A23" s="17" t="s">
        <v>245</v>
      </c>
      <c r="B23" s="20">
        <v>30</v>
      </c>
      <c r="C23" s="20">
        <v>120</v>
      </c>
      <c r="D23" s="20">
        <v>0</v>
      </c>
      <c r="E23" s="20">
        <v>215</v>
      </c>
      <c r="F23" s="20">
        <v>0</v>
      </c>
      <c r="G23" s="20">
        <v>0</v>
      </c>
      <c r="H23" s="20">
        <v>0</v>
      </c>
      <c r="I23" s="20">
        <v>0</v>
      </c>
      <c r="J23" s="26">
        <v>-65</v>
      </c>
      <c r="K23" s="27">
        <v>30</v>
      </c>
      <c r="L23" s="20">
        <v>120</v>
      </c>
      <c r="M23" s="20">
        <v>0</v>
      </c>
      <c r="N23" s="20">
        <v>215</v>
      </c>
      <c r="O23" s="20">
        <v>0</v>
      </c>
      <c r="P23" s="20">
        <v>0</v>
      </c>
      <c r="Q23" s="20">
        <v>0</v>
      </c>
      <c r="R23" s="20">
        <v>0</v>
      </c>
      <c r="S23" s="26">
        <v>-65</v>
      </c>
      <c r="T23" s="20">
        <f t="shared" si="1"/>
        <v>0</v>
      </c>
      <c r="U23" s="20">
        <f t="shared" si="2"/>
        <v>0</v>
      </c>
      <c r="V23" s="20">
        <f t="shared" si="3"/>
        <v>0</v>
      </c>
      <c r="W23" s="20">
        <f t="shared" si="4"/>
        <v>0</v>
      </c>
      <c r="X23" s="20">
        <f t="shared" si="5"/>
        <v>0</v>
      </c>
      <c r="Y23" s="20">
        <f t="shared" si="6"/>
        <v>0</v>
      </c>
      <c r="Z23" s="20">
        <f t="shared" si="7"/>
        <v>0</v>
      </c>
      <c r="AA23" s="20">
        <f t="shared" si="8"/>
        <v>0</v>
      </c>
      <c r="AB23" s="20">
        <f t="shared" si="9"/>
        <v>0</v>
      </c>
      <c r="AC23" s="17" t="str">
        <f t="shared" si="10"/>
        <v>Ok</v>
      </c>
    </row>
    <row r="24" spans="1:29" x14ac:dyDescent="0.3">
      <c r="A24" s="17" t="s">
        <v>246</v>
      </c>
      <c r="B24" s="20">
        <v>65</v>
      </c>
      <c r="C24" s="20">
        <v>250</v>
      </c>
      <c r="D24" s="20">
        <v>0</v>
      </c>
      <c r="E24" s="20">
        <v>500</v>
      </c>
      <c r="F24" s="20">
        <v>0</v>
      </c>
      <c r="G24" s="20">
        <v>0</v>
      </c>
      <c r="H24" s="20">
        <v>0</v>
      </c>
      <c r="I24" s="20">
        <v>0</v>
      </c>
      <c r="J24" s="20">
        <v>-185</v>
      </c>
      <c r="K24" s="27">
        <v>65</v>
      </c>
      <c r="L24" s="20">
        <v>250</v>
      </c>
      <c r="M24" s="20">
        <v>0</v>
      </c>
      <c r="N24" s="20">
        <v>500</v>
      </c>
      <c r="O24" s="20">
        <v>0</v>
      </c>
      <c r="P24" s="20">
        <v>0</v>
      </c>
      <c r="Q24" s="20">
        <v>0</v>
      </c>
      <c r="R24" s="20">
        <v>0</v>
      </c>
      <c r="S24" s="26">
        <v>-185</v>
      </c>
      <c r="T24" s="20">
        <f t="shared" si="1"/>
        <v>0</v>
      </c>
      <c r="U24" s="20">
        <f t="shared" si="2"/>
        <v>0</v>
      </c>
      <c r="V24" s="20">
        <f t="shared" si="3"/>
        <v>0</v>
      </c>
      <c r="W24" s="20">
        <f t="shared" si="4"/>
        <v>0</v>
      </c>
      <c r="X24" s="20">
        <f t="shared" si="5"/>
        <v>0</v>
      </c>
      <c r="Y24" s="20">
        <f t="shared" si="6"/>
        <v>0</v>
      </c>
      <c r="Z24" s="20">
        <f t="shared" si="7"/>
        <v>0</v>
      </c>
      <c r="AA24" s="20">
        <f t="shared" si="8"/>
        <v>0</v>
      </c>
      <c r="AB24" s="20">
        <f t="shared" si="9"/>
        <v>0</v>
      </c>
      <c r="AC24" s="17" t="str">
        <f t="shared" si="10"/>
        <v>Ok</v>
      </c>
    </row>
    <row r="25" spans="1:29" x14ac:dyDescent="0.3">
      <c r="A25" s="17" t="s">
        <v>247</v>
      </c>
      <c r="B25" s="20">
        <v>50</v>
      </c>
      <c r="C25" s="20">
        <v>0</v>
      </c>
      <c r="D25" s="20">
        <v>0</v>
      </c>
      <c r="E25" s="20">
        <v>195</v>
      </c>
      <c r="F25" s="20">
        <v>0</v>
      </c>
      <c r="G25" s="20">
        <v>0</v>
      </c>
      <c r="H25" s="20">
        <v>0</v>
      </c>
      <c r="I25" s="20">
        <v>0</v>
      </c>
      <c r="J25" s="26">
        <v>-145</v>
      </c>
      <c r="K25" s="27">
        <v>50</v>
      </c>
      <c r="L25" s="20">
        <v>0</v>
      </c>
      <c r="M25" s="20">
        <v>0</v>
      </c>
      <c r="N25" s="20">
        <v>195</v>
      </c>
      <c r="O25" s="20">
        <v>0</v>
      </c>
      <c r="P25" s="20">
        <v>0</v>
      </c>
      <c r="Q25" s="20">
        <v>0</v>
      </c>
      <c r="R25" s="20">
        <v>0</v>
      </c>
      <c r="S25" s="26">
        <v>-145</v>
      </c>
      <c r="T25" s="20">
        <f t="shared" si="1"/>
        <v>0</v>
      </c>
      <c r="U25" s="20">
        <f t="shared" si="2"/>
        <v>0</v>
      </c>
      <c r="V25" s="20">
        <f t="shared" si="3"/>
        <v>0</v>
      </c>
      <c r="W25" s="20">
        <f t="shared" si="4"/>
        <v>0</v>
      </c>
      <c r="X25" s="20">
        <f t="shared" si="5"/>
        <v>0</v>
      </c>
      <c r="Y25" s="20">
        <f t="shared" si="6"/>
        <v>0</v>
      </c>
      <c r="Z25" s="20">
        <f t="shared" si="7"/>
        <v>0</v>
      </c>
      <c r="AA25" s="20">
        <f t="shared" si="8"/>
        <v>0</v>
      </c>
      <c r="AB25" s="20">
        <f t="shared" si="9"/>
        <v>0</v>
      </c>
      <c r="AC25" s="17" t="str">
        <f t="shared" si="10"/>
        <v>Ok</v>
      </c>
    </row>
    <row r="26" spans="1:29" x14ac:dyDescent="0.3">
      <c r="A26" s="17" t="s">
        <v>248</v>
      </c>
      <c r="B26" s="20">
        <v>0</v>
      </c>
      <c r="C26" s="20">
        <v>0</v>
      </c>
      <c r="D26" s="20">
        <v>0</v>
      </c>
      <c r="E26" s="20">
        <v>230</v>
      </c>
      <c r="F26" s="20">
        <v>0</v>
      </c>
      <c r="G26" s="20">
        <v>0</v>
      </c>
      <c r="H26" s="20">
        <v>0</v>
      </c>
      <c r="I26" s="20">
        <v>0</v>
      </c>
      <c r="J26" s="26">
        <v>-230</v>
      </c>
      <c r="K26" s="27">
        <v>0</v>
      </c>
      <c r="L26" s="20">
        <v>0</v>
      </c>
      <c r="M26" s="20">
        <v>0</v>
      </c>
      <c r="N26" s="20">
        <v>230</v>
      </c>
      <c r="O26" s="20">
        <v>0</v>
      </c>
      <c r="P26" s="20">
        <v>0</v>
      </c>
      <c r="Q26" s="20">
        <v>0</v>
      </c>
      <c r="R26" s="20">
        <v>0</v>
      </c>
      <c r="S26" s="26">
        <v>-230</v>
      </c>
      <c r="T26" s="20">
        <f t="shared" si="1"/>
        <v>0</v>
      </c>
      <c r="U26" s="20">
        <f t="shared" si="2"/>
        <v>0</v>
      </c>
      <c r="V26" s="20">
        <f t="shared" si="3"/>
        <v>0</v>
      </c>
      <c r="W26" s="20">
        <f t="shared" si="4"/>
        <v>0</v>
      </c>
      <c r="X26" s="20">
        <f t="shared" si="5"/>
        <v>0</v>
      </c>
      <c r="Y26" s="20">
        <f t="shared" si="6"/>
        <v>0</v>
      </c>
      <c r="Z26" s="20">
        <f t="shared" si="7"/>
        <v>0</v>
      </c>
      <c r="AA26" s="20">
        <f t="shared" si="8"/>
        <v>0</v>
      </c>
      <c r="AB26" s="20">
        <f t="shared" si="9"/>
        <v>0</v>
      </c>
      <c r="AC26" s="17" t="str">
        <f t="shared" si="10"/>
        <v>Ok</v>
      </c>
    </row>
    <row r="27" spans="1:29" x14ac:dyDescent="0.3">
      <c r="A27" s="17" t="s">
        <v>249</v>
      </c>
      <c r="B27" s="20">
        <v>0</v>
      </c>
      <c r="C27" s="20">
        <v>0</v>
      </c>
      <c r="D27" s="20">
        <v>0</v>
      </c>
      <c r="E27" s="20">
        <v>10</v>
      </c>
      <c r="F27" s="20">
        <v>0</v>
      </c>
      <c r="G27" s="20">
        <v>0</v>
      </c>
      <c r="H27" s="20">
        <v>0</v>
      </c>
      <c r="I27" s="20">
        <v>0</v>
      </c>
      <c r="J27" s="26">
        <v>-10</v>
      </c>
      <c r="K27" s="27">
        <v>0</v>
      </c>
      <c r="L27" s="20">
        <v>0</v>
      </c>
      <c r="M27" s="20">
        <v>0</v>
      </c>
      <c r="N27" s="20">
        <v>10</v>
      </c>
      <c r="O27" s="20">
        <v>0</v>
      </c>
      <c r="P27" s="20">
        <v>0</v>
      </c>
      <c r="Q27" s="20">
        <v>0</v>
      </c>
      <c r="R27" s="20">
        <v>0</v>
      </c>
      <c r="S27" s="26">
        <v>-10</v>
      </c>
      <c r="T27" s="20">
        <f t="shared" si="1"/>
        <v>0</v>
      </c>
      <c r="U27" s="20">
        <f t="shared" si="2"/>
        <v>0</v>
      </c>
      <c r="V27" s="20">
        <f t="shared" si="3"/>
        <v>0</v>
      </c>
      <c r="W27" s="20">
        <f t="shared" si="4"/>
        <v>0</v>
      </c>
      <c r="X27" s="20">
        <f t="shared" si="5"/>
        <v>0</v>
      </c>
      <c r="Y27" s="20">
        <f t="shared" si="6"/>
        <v>0</v>
      </c>
      <c r="Z27" s="20">
        <f t="shared" si="7"/>
        <v>0</v>
      </c>
      <c r="AA27" s="20">
        <f t="shared" si="8"/>
        <v>0</v>
      </c>
      <c r="AB27" s="20">
        <f t="shared" si="9"/>
        <v>0</v>
      </c>
      <c r="AC27" s="17" t="str">
        <f t="shared" si="10"/>
        <v>Ok</v>
      </c>
    </row>
    <row r="28" spans="1:29" x14ac:dyDescent="0.3">
      <c r="A28" s="17" t="s">
        <v>250</v>
      </c>
      <c r="B28" s="20">
        <v>0</v>
      </c>
      <c r="C28" s="20">
        <v>0</v>
      </c>
      <c r="D28" s="20">
        <v>0</v>
      </c>
      <c r="E28" s="20">
        <v>405</v>
      </c>
      <c r="F28" s="20">
        <v>0</v>
      </c>
      <c r="G28" s="20">
        <v>0</v>
      </c>
      <c r="H28" s="20">
        <v>0</v>
      </c>
      <c r="I28" s="20">
        <v>0</v>
      </c>
      <c r="J28" s="26">
        <v>-405</v>
      </c>
      <c r="K28" s="27">
        <v>0</v>
      </c>
      <c r="L28" s="20">
        <v>0</v>
      </c>
      <c r="M28" s="20">
        <v>0</v>
      </c>
      <c r="N28" s="20">
        <v>405</v>
      </c>
      <c r="O28" s="20">
        <v>0</v>
      </c>
      <c r="P28" s="20">
        <v>0</v>
      </c>
      <c r="Q28" s="20">
        <v>0</v>
      </c>
      <c r="R28" s="20">
        <v>0</v>
      </c>
      <c r="S28" s="26">
        <v>-405</v>
      </c>
      <c r="T28" s="20">
        <f t="shared" si="1"/>
        <v>0</v>
      </c>
      <c r="U28" s="20">
        <f t="shared" si="2"/>
        <v>0</v>
      </c>
      <c r="V28" s="20">
        <f t="shared" si="3"/>
        <v>0</v>
      </c>
      <c r="W28" s="20">
        <f t="shared" si="4"/>
        <v>0</v>
      </c>
      <c r="X28" s="20">
        <f t="shared" si="5"/>
        <v>0</v>
      </c>
      <c r="Y28" s="20">
        <f t="shared" si="6"/>
        <v>0</v>
      </c>
      <c r="Z28" s="20">
        <f t="shared" si="7"/>
        <v>0</v>
      </c>
      <c r="AA28" s="20">
        <f t="shared" si="8"/>
        <v>0</v>
      </c>
      <c r="AB28" s="20">
        <f t="shared" si="9"/>
        <v>0</v>
      </c>
      <c r="AC28" s="17" t="str">
        <f t="shared" si="10"/>
        <v>Ok</v>
      </c>
    </row>
    <row r="29" spans="1:29" x14ac:dyDescent="0.3">
      <c r="A29" s="17" t="s">
        <v>251</v>
      </c>
      <c r="B29" s="20">
        <v>6</v>
      </c>
      <c r="C29" s="20">
        <v>0</v>
      </c>
      <c r="D29" s="20">
        <v>0</v>
      </c>
      <c r="E29" s="20">
        <v>51</v>
      </c>
      <c r="F29" s="20">
        <v>0</v>
      </c>
      <c r="G29" s="20">
        <v>0</v>
      </c>
      <c r="H29" s="20">
        <v>0</v>
      </c>
      <c r="I29" s="20">
        <v>0</v>
      </c>
      <c r="J29" s="26">
        <v>-45</v>
      </c>
      <c r="K29" s="27">
        <v>6</v>
      </c>
      <c r="L29" s="20">
        <v>0</v>
      </c>
      <c r="M29" s="20">
        <v>0</v>
      </c>
      <c r="N29" s="20">
        <v>51</v>
      </c>
      <c r="O29" s="20">
        <v>0</v>
      </c>
      <c r="P29" s="20">
        <v>0</v>
      </c>
      <c r="Q29" s="20">
        <v>0</v>
      </c>
      <c r="R29" s="20">
        <v>0</v>
      </c>
      <c r="S29" s="26">
        <v>-45</v>
      </c>
      <c r="T29" s="20">
        <f t="shared" si="1"/>
        <v>0</v>
      </c>
      <c r="U29" s="20">
        <f t="shared" si="2"/>
        <v>0</v>
      </c>
      <c r="V29" s="20">
        <f t="shared" si="3"/>
        <v>0</v>
      </c>
      <c r="W29" s="20">
        <f t="shared" si="4"/>
        <v>0</v>
      </c>
      <c r="X29" s="20">
        <f t="shared" si="5"/>
        <v>0</v>
      </c>
      <c r="Y29" s="20">
        <f t="shared" si="6"/>
        <v>0</v>
      </c>
      <c r="Z29" s="20">
        <f t="shared" si="7"/>
        <v>0</v>
      </c>
      <c r="AA29" s="20">
        <f t="shared" si="8"/>
        <v>0</v>
      </c>
      <c r="AB29" s="20">
        <f t="shared" si="9"/>
        <v>0</v>
      </c>
      <c r="AC29" s="17" t="str">
        <f t="shared" si="10"/>
        <v>Ok</v>
      </c>
    </row>
    <row r="30" spans="1:29" x14ac:dyDescent="0.3">
      <c r="A30" s="17" t="s">
        <v>252</v>
      </c>
      <c r="B30" s="20">
        <v>20</v>
      </c>
      <c r="C30" s="20">
        <v>0</v>
      </c>
      <c r="D30" s="20">
        <v>0</v>
      </c>
      <c r="E30" s="20">
        <v>80</v>
      </c>
      <c r="F30" s="20">
        <v>0</v>
      </c>
      <c r="G30" s="20">
        <v>0</v>
      </c>
      <c r="H30" s="20">
        <v>0</v>
      </c>
      <c r="I30" s="20">
        <v>0</v>
      </c>
      <c r="J30" s="26">
        <v>-60</v>
      </c>
      <c r="K30" s="27">
        <v>20</v>
      </c>
      <c r="L30" s="20">
        <v>0</v>
      </c>
      <c r="M30" s="20">
        <v>0</v>
      </c>
      <c r="N30" s="20">
        <v>80</v>
      </c>
      <c r="O30" s="20">
        <v>0</v>
      </c>
      <c r="P30" s="20">
        <v>0</v>
      </c>
      <c r="Q30" s="20">
        <v>0</v>
      </c>
      <c r="R30" s="20">
        <v>0</v>
      </c>
      <c r="S30" s="26">
        <v>-60</v>
      </c>
      <c r="T30" s="20">
        <f t="shared" si="1"/>
        <v>0</v>
      </c>
      <c r="U30" s="20">
        <f t="shared" si="2"/>
        <v>0</v>
      </c>
      <c r="V30" s="20">
        <f t="shared" si="3"/>
        <v>0</v>
      </c>
      <c r="W30" s="20">
        <f t="shared" si="4"/>
        <v>0</v>
      </c>
      <c r="X30" s="20">
        <f t="shared" si="5"/>
        <v>0</v>
      </c>
      <c r="Y30" s="20">
        <f t="shared" si="6"/>
        <v>0</v>
      </c>
      <c r="Z30" s="20">
        <f t="shared" si="7"/>
        <v>0</v>
      </c>
      <c r="AA30" s="20">
        <f t="shared" si="8"/>
        <v>0</v>
      </c>
      <c r="AB30" s="20">
        <f t="shared" si="9"/>
        <v>0</v>
      </c>
      <c r="AC30" s="17" t="str">
        <f t="shared" si="10"/>
        <v>Ok</v>
      </c>
    </row>
    <row r="31" spans="1:29" x14ac:dyDescent="0.3">
      <c r="A31" s="17" t="s">
        <v>253</v>
      </c>
      <c r="B31" s="20">
        <v>40</v>
      </c>
      <c r="C31" s="20">
        <v>0</v>
      </c>
      <c r="D31" s="20">
        <v>0</v>
      </c>
      <c r="E31" s="20">
        <v>60</v>
      </c>
      <c r="F31" s="20">
        <v>0</v>
      </c>
      <c r="G31" s="20">
        <v>0</v>
      </c>
      <c r="H31" s="20">
        <v>0</v>
      </c>
      <c r="I31" s="20">
        <v>0</v>
      </c>
      <c r="J31" s="26">
        <v>-20</v>
      </c>
      <c r="K31" s="27">
        <v>40</v>
      </c>
      <c r="L31" s="20">
        <v>0</v>
      </c>
      <c r="M31" s="20">
        <v>0</v>
      </c>
      <c r="N31" s="20">
        <v>60</v>
      </c>
      <c r="O31" s="20">
        <v>0</v>
      </c>
      <c r="P31" s="20">
        <v>0</v>
      </c>
      <c r="Q31" s="20">
        <v>0</v>
      </c>
      <c r="R31" s="20">
        <v>0</v>
      </c>
      <c r="S31" s="26">
        <v>-20</v>
      </c>
      <c r="T31" s="20">
        <f t="shared" si="1"/>
        <v>0</v>
      </c>
      <c r="U31" s="20">
        <f t="shared" si="2"/>
        <v>0</v>
      </c>
      <c r="V31" s="20">
        <f t="shared" si="3"/>
        <v>0</v>
      </c>
      <c r="W31" s="20">
        <f t="shared" si="4"/>
        <v>0</v>
      </c>
      <c r="X31" s="20">
        <f t="shared" si="5"/>
        <v>0</v>
      </c>
      <c r="Y31" s="20">
        <f t="shared" si="6"/>
        <v>0</v>
      </c>
      <c r="Z31" s="20">
        <f t="shared" si="7"/>
        <v>0</v>
      </c>
      <c r="AA31" s="20">
        <f t="shared" si="8"/>
        <v>0</v>
      </c>
      <c r="AB31" s="20">
        <f t="shared" si="9"/>
        <v>0</v>
      </c>
      <c r="AC31" s="17" t="str">
        <f t="shared" si="10"/>
        <v>Ok</v>
      </c>
    </row>
    <row r="32" spans="1:29" x14ac:dyDescent="0.3">
      <c r="A32" s="17" t="s">
        <v>254</v>
      </c>
      <c r="B32" s="20">
        <v>140</v>
      </c>
      <c r="C32" s="20">
        <v>0</v>
      </c>
      <c r="D32" s="20">
        <v>0</v>
      </c>
      <c r="E32" s="20">
        <v>80</v>
      </c>
      <c r="F32" s="20">
        <v>0</v>
      </c>
      <c r="G32" s="20">
        <v>0</v>
      </c>
      <c r="H32" s="20">
        <v>0</v>
      </c>
      <c r="I32" s="20">
        <v>0</v>
      </c>
      <c r="J32" s="26">
        <v>60</v>
      </c>
      <c r="K32" s="27">
        <v>140</v>
      </c>
      <c r="L32" s="20">
        <v>0</v>
      </c>
      <c r="M32" s="20">
        <v>0</v>
      </c>
      <c r="N32" s="20">
        <v>80</v>
      </c>
      <c r="O32" s="20">
        <v>0</v>
      </c>
      <c r="P32" s="20">
        <v>0</v>
      </c>
      <c r="Q32" s="20">
        <v>0</v>
      </c>
      <c r="R32" s="20">
        <v>0</v>
      </c>
      <c r="S32" s="26">
        <v>60</v>
      </c>
      <c r="T32" s="20">
        <f t="shared" si="1"/>
        <v>0</v>
      </c>
      <c r="U32" s="20">
        <f t="shared" si="2"/>
        <v>0</v>
      </c>
      <c r="V32" s="20">
        <f t="shared" si="3"/>
        <v>0</v>
      </c>
      <c r="W32" s="20">
        <f t="shared" si="4"/>
        <v>0</v>
      </c>
      <c r="X32" s="20">
        <f t="shared" si="5"/>
        <v>0</v>
      </c>
      <c r="Y32" s="20">
        <f t="shared" si="6"/>
        <v>0</v>
      </c>
      <c r="Z32" s="20">
        <f t="shared" si="7"/>
        <v>0</v>
      </c>
      <c r="AA32" s="20">
        <f t="shared" si="8"/>
        <v>0</v>
      </c>
      <c r="AB32" s="20">
        <f t="shared" si="9"/>
        <v>0</v>
      </c>
      <c r="AC32" s="17" t="str">
        <f t="shared" si="10"/>
        <v>Ok</v>
      </c>
    </row>
    <row r="33" spans="1:29" x14ac:dyDescent="0.3">
      <c r="A33" s="17" t="s">
        <v>255</v>
      </c>
      <c r="B33" s="20">
        <v>50</v>
      </c>
      <c r="C33" s="20">
        <v>0</v>
      </c>
      <c r="D33" s="20">
        <v>0</v>
      </c>
      <c r="E33" s="20">
        <v>90</v>
      </c>
      <c r="F33" s="20">
        <v>0</v>
      </c>
      <c r="G33" s="20">
        <v>0</v>
      </c>
      <c r="H33" s="20">
        <v>0</v>
      </c>
      <c r="I33" s="20">
        <v>0</v>
      </c>
      <c r="J33" s="26">
        <v>-40</v>
      </c>
      <c r="K33" s="27">
        <v>50</v>
      </c>
      <c r="L33" s="20">
        <v>0</v>
      </c>
      <c r="M33" s="20">
        <v>0</v>
      </c>
      <c r="N33" s="20">
        <v>90</v>
      </c>
      <c r="O33" s="20">
        <v>0</v>
      </c>
      <c r="P33" s="20">
        <v>0</v>
      </c>
      <c r="Q33" s="20">
        <v>0</v>
      </c>
      <c r="R33" s="20">
        <v>0</v>
      </c>
      <c r="S33" s="26">
        <v>-40</v>
      </c>
      <c r="T33" s="20">
        <f t="shared" si="1"/>
        <v>0</v>
      </c>
      <c r="U33" s="20">
        <f t="shared" si="2"/>
        <v>0</v>
      </c>
      <c r="V33" s="20">
        <f t="shared" si="3"/>
        <v>0</v>
      </c>
      <c r="W33" s="20">
        <f t="shared" si="4"/>
        <v>0</v>
      </c>
      <c r="X33" s="20">
        <f t="shared" si="5"/>
        <v>0</v>
      </c>
      <c r="Y33" s="20">
        <f t="shared" si="6"/>
        <v>0</v>
      </c>
      <c r="Z33" s="20">
        <f t="shared" si="7"/>
        <v>0</v>
      </c>
      <c r="AA33" s="20">
        <f t="shared" si="8"/>
        <v>0</v>
      </c>
      <c r="AB33" s="20">
        <f t="shared" si="9"/>
        <v>0</v>
      </c>
      <c r="AC33" s="17" t="str">
        <f t="shared" si="10"/>
        <v>Ok</v>
      </c>
    </row>
    <row r="34" spans="1:29" x14ac:dyDescent="0.3">
      <c r="A34" s="17" t="s">
        <v>256</v>
      </c>
      <c r="B34" s="20">
        <v>100</v>
      </c>
      <c r="C34" s="20">
        <v>0</v>
      </c>
      <c r="D34" s="20">
        <v>0</v>
      </c>
      <c r="E34" s="20">
        <v>90</v>
      </c>
      <c r="F34" s="20">
        <v>0</v>
      </c>
      <c r="G34" s="20">
        <v>0</v>
      </c>
      <c r="H34" s="20">
        <v>0</v>
      </c>
      <c r="I34" s="20">
        <v>0</v>
      </c>
      <c r="J34" s="26">
        <v>10</v>
      </c>
      <c r="K34" s="27">
        <v>100</v>
      </c>
      <c r="L34" s="20">
        <v>0</v>
      </c>
      <c r="M34" s="20">
        <v>0</v>
      </c>
      <c r="N34" s="20">
        <v>90</v>
      </c>
      <c r="O34" s="20">
        <v>0</v>
      </c>
      <c r="P34" s="20">
        <v>0</v>
      </c>
      <c r="Q34" s="20">
        <v>0</v>
      </c>
      <c r="R34" s="20">
        <v>0</v>
      </c>
      <c r="S34" s="26">
        <v>10</v>
      </c>
      <c r="T34" s="20">
        <f t="shared" si="1"/>
        <v>0</v>
      </c>
      <c r="U34" s="20">
        <f t="shared" si="2"/>
        <v>0</v>
      </c>
      <c r="V34" s="20">
        <f t="shared" si="3"/>
        <v>0</v>
      </c>
      <c r="W34" s="20">
        <f t="shared" si="4"/>
        <v>0</v>
      </c>
      <c r="X34" s="20">
        <f t="shared" si="5"/>
        <v>0</v>
      </c>
      <c r="Y34" s="20">
        <f t="shared" si="6"/>
        <v>0</v>
      </c>
      <c r="Z34" s="20">
        <f t="shared" si="7"/>
        <v>0</v>
      </c>
      <c r="AA34" s="20">
        <f t="shared" si="8"/>
        <v>0</v>
      </c>
      <c r="AB34" s="20">
        <f t="shared" si="9"/>
        <v>0</v>
      </c>
      <c r="AC34" s="17" t="str">
        <f t="shared" si="10"/>
        <v>Ok</v>
      </c>
    </row>
    <row r="35" spans="1:29" x14ac:dyDescent="0.3">
      <c r="A35" s="17" t="s">
        <v>257</v>
      </c>
      <c r="B35" s="20">
        <v>10</v>
      </c>
      <c r="C35" s="20">
        <v>20</v>
      </c>
      <c r="D35" s="20">
        <v>0</v>
      </c>
      <c r="E35" s="20">
        <v>150</v>
      </c>
      <c r="F35" s="20">
        <v>0</v>
      </c>
      <c r="G35" s="20">
        <v>0</v>
      </c>
      <c r="H35" s="20">
        <v>0</v>
      </c>
      <c r="I35" s="20">
        <v>0</v>
      </c>
      <c r="J35" s="26">
        <v>-120</v>
      </c>
      <c r="K35" s="27">
        <v>10</v>
      </c>
      <c r="L35" s="20">
        <v>20</v>
      </c>
      <c r="M35" s="20">
        <v>0</v>
      </c>
      <c r="N35" s="20">
        <v>150</v>
      </c>
      <c r="O35" s="20">
        <v>0</v>
      </c>
      <c r="P35" s="20">
        <v>0</v>
      </c>
      <c r="Q35" s="20">
        <v>0</v>
      </c>
      <c r="R35" s="20">
        <v>0</v>
      </c>
      <c r="S35" s="26">
        <v>-120</v>
      </c>
      <c r="T35" s="20">
        <f t="shared" si="1"/>
        <v>0</v>
      </c>
      <c r="U35" s="20">
        <f t="shared" si="2"/>
        <v>0</v>
      </c>
      <c r="V35" s="20">
        <f t="shared" si="3"/>
        <v>0</v>
      </c>
      <c r="W35" s="20">
        <f t="shared" si="4"/>
        <v>0</v>
      </c>
      <c r="X35" s="20">
        <f t="shared" si="5"/>
        <v>0</v>
      </c>
      <c r="Y35" s="20">
        <f t="shared" si="6"/>
        <v>0</v>
      </c>
      <c r="Z35" s="20">
        <f t="shared" si="7"/>
        <v>0</v>
      </c>
      <c r="AA35" s="20">
        <f t="shared" si="8"/>
        <v>0</v>
      </c>
      <c r="AB35" s="20">
        <f t="shared" si="9"/>
        <v>0</v>
      </c>
      <c r="AC35" s="17" t="str">
        <f t="shared" si="10"/>
        <v>Ok</v>
      </c>
    </row>
    <row r="36" spans="1:29" x14ac:dyDescent="0.3">
      <c r="A36" s="17" t="s">
        <v>258</v>
      </c>
      <c r="B36" s="20">
        <v>25</v>
      </c>
      <c r="C36" s="20">
        <v>40</v>
      </c>
      <c r="D36" s="20">
        <v>0</v>
      </c>
      <c r="E36" s="20">
        <v>415</v>
      </c>
      <c r="F36" s="20">
        <v>0</v>
      </c>
      <c r="G36" s="20">
        <v>0</v>
      </c>
      <c r="H36" s="20">
        <v>0</v>
      </c>
      <c r="I36" s="20">
        <v>0</v>
      </c>
      <c r="J36" s="26">
        <v>-350</v>
      </c>
      <c r="K36" s="27">
        <v>25</v>
      </c>
      <c r="L36" s="20">
        <v>40</v>
      </c>
      <c r="M36" s="20">
        <v>0</v>
      </c>
      <c r="N36" s="20">
        <v>415</v>
      </c>
      <c r="O36" s="20">
        <v>0</v>
      </c>
      <c r="P36" s="20">
        <v>0</v>
      </c>
      <c r="Q36" s="20">
        <v>0</v>
      </c>
      <c r="R36" s="20">
        <v>0</v>
      </c>
      <c r="S36" s="26">
        <v>-350</v>
      </c>
      <c r="T36" s="20">
        <f t="shared" si="1"/>
        <v>0</v>
      </c>
      <c r="U36" s="20">
        <f t="shared" si="2"/>
        <v>0</v>
      </c>
      <c r="V36" s="20">
        <f t="shared" si="3"/>
        <v>0</v>
      </c>
      <c r="W36" s="20">
        <f t="shared" si="4"/>
        <v>0</v>
      </c>
      <c r="X36" s="20">
        <f t="shared" si="5"/>
        <v>0</v>
      </c>
      <c r="Y36" s="20">
        <f t="shared" si="6"/>
        <v>0</v>
      </c>
      <c r="Z36" s="20">
        <f t="shared" si="7"/>
        <v>0</v>
      </c>
      <c r="AA36" s="20">
        <f t="shared" si="8"/>
        <v>0</v>
      </c>
      <c r="AB36" s="20">
        <f t="shared" si="9"/>
        <v>0</v>
      </c>
      <c r="AC36" s="17" t="str">
        <f t="shared" si="10"/>
        <v>Ok</v>
      </c>
    </row>
    <row r="37" spans="1:29" x14ac:dyDescent="0.3">
      <c r="A37" s="17" t="s">
        <v>259</v>
      </c>
      <c r="B37" s="20">
        <v>90</v>
      </c>
      <c r="C37" s="20">
        <v>80</v>
      </c>
      <c r="D37" s="20">
        <v>0</v>
      </c>
      <c r="E37" s="20">
        <v>765</v>
      </c>
      <c r="F37" s="20">
        <v>0</v>
      </c>
      <c r="G37" s="20">
        <v>0</v>
      </c>
      <c r="H37" s="20">
        <v>0</v>
      </c>
      <c r="I37" s="20">
        <v>0</v>
      </c>
      <c r="J37" s="26">
        <v>-595</v>
      </c>
      <c r="K37" s="27">
        <v>90</v>
      </c>
      <c r="L37" s="20">
        <v>80</v>
      </c>
      <c r="M37" s="20">
        <v>0</v>
      </c>
      <c r="N37" s="20">
        <v>765</v>
      </c>
      <c r="O37" s="20">
        <v>0</v>
      </c>
      <c r="P37" s="20">
        <v>0</v>
      </c>
      <c r="Q37" s="20">
        <v>0</v>
      </c>
      <c r="R37" s="20">
        <v>0</v>
      </c>
      <c r="S37" s="26">
        <v>-595</v>
      </c>
      <c r="T37" s="20">
        <f t="shared" si="1"/>
        <v>0</v>
      </c>
      <c r="U37" s="20">
        <f t="shared" si="2"/>
        <v>0</v>
      </c>
      <c r="V37" s="20">
        <f t="shared" si="3"/>
        <v>0</v>
      </c>
      <c r="W37" s="20">
        <f t="shared" si="4"/>
        <v>0</v>
      </c>
      <c r="X37" s="20">
        <f t="shared" si="5"/>
        <v>0</v>
      </c>
      <c r="Y37" s="20">
        <f t="shared" si="6"/>
        <v>0</v>
      </c>
      <c r="Z37" s="20">
        <f t="shared" si="7"/>
        <v>0</v>
      </c>
      <c r="AA37" s="20">
        <f t="shared" si="8"/>
        <v>0</v>
      </c>
      <c r="AB37" s="20">
        <f t="shared" si="9"/>
        <v>0</v>
      </c>
      <c r="AC37" s="17" t="str">
        <f t="shared" si="10"/>
        <v>Ok</v>
      </c>
    </row>
    <row r="38" spans="1:29" x14ac:dyDescent="0.3">
      <c r="A38" s="17" t="s">
        <v>260</v>
      </c>
      <c r="B38" s="20">
        <v>25</v>
      </c>
      <c r="C38" s="20">
        <v>0</v>
      </c>
      <c r="D38" s="20">
        <v>0</v>
      </c>
      <c r="E38" s="20">
        <v>270</v>
      </c>
      <c r="F38" s="20">
        <v>0</v>
      </c>
      <c r="G38" s="20">
        <v>0</v>
      </c>
      <c r="H38" s="20">
        <v>0</v>
      </c>
      <c r="I38" s="20">
        <v>0</v>
      </c>
      <c r="J38" s="26">
        <v>-245</v>
      </c>
      <c r="K38" s="27">
        <v>25</v>
      </c>
      <c r="L38" s="20">
        <v>0</v>
      </c>
      <c r="M38" s="20">
        <v>0</v>
      </c>
      <c r="N38" s="20">
        <v>270</v>
      </c>
      <c r="O38" s="20">
        <v>0</v>
      </c>
      <c r="P38" s="20">
        <v>0</v>
      </c>
      <c r="Q38" s="20">
        <v>0</v>
      </c>
      <c r="R38" s="20">
        <v>0</v>
      </c>
      <c r="S38" s="26">
        <v>-245</v>
      </c>
      <c r="T38" s="20">
        <f t="shared" si="1"/>
        <v>0</v>
      </c>
      <c r="U38" s="20">
        <f t="shared" si="2"/>
        <v>0</v>
      </c>
      <c r="V38" s="20">
        <f t="shared" si="3"/>
        <v>0</v>
      </c>
      <c r="W38" s="20">
        <f t="shared" si="4"/>
        <v>0</v>
      </c>
      <c r="X38" s="20">
        <f t="shared" si="5"/>
        <v>0</v>
      </c>
      <c r="Y38" s="20">
        <f t="shared" si="6"/>
        <v>0</v>
      </c>
      <c r="Z38" s="20">
        <f t="shared" si="7"/>
        <v>0</v>
      </c>
      <c r="AA38" s="20">
        <f t="shared" si="8"/>
        <v>0</v>
      </c>
      <c r="AB38" s="20">
        <f t="shared" si="9"/>
        <v>0</v>
      </c>
      <c r="AC38" s="17" t="str">
        <f t="shared" si="10"/>
        <v>Ok</v>
      </c>
    </row>
    <row r="39" spans="1:29" x14ac:dyDescent="0.3">
      <c r="A39" s="17" t="s">
        <v>261</v>
      </c>
      <c r="B39" s="20">
        <v>3</v>
      </c>
      <c r="C39" s="20">
        <v>0</v>
      </c>
      <c r="D39" s="20">
        <v>0</v>
      </c>
      <c r="E39" s="20">
        <v>330</v>
      </c>
      <c r="F39" s="20">
        <v>0</v>
      </c>
      <c r="G39" s="20">
        <v>0</v>
      </c>
      <c r="H39" s="20">
        <v>0</v>
      </c>
      <c r="I39" s="20">
        <v>0</v>
      </c>
      <c r="J39" s="26">
        <v>-327</v>
      </c>
      <c r="K39" s="27">
        <v>3</v>
      </c>
      <c r="L39" s="20">
        <v>0</v>
      </c>
      <c r="M39" s="20">
        <v>0</v>
      </c>
      <c r="N39" s="20">
        <v>330</v>
      </c>
      <c r="O39" s="20">
        <v>0</v>
      </c>
      <c r="P39" s="20">
        <v>0</v>
      </c>
      <c r="Q39" s="20">
        <v>0</v>
      </c>
      <c r="R39" s="20">
        <v>0</v>
      </c>
      <c r="S39" s="26">
        <v>-327</v>
      </c>
      <c r="T39" s="20">
        <f t="shared" si="1"/>
        <v>0</v>
      </c>
      <c r="U39" s="20">
        <f t="shared" si="2"/>
        <v>0</v>
      </c>
      <c r="V39" s="20">
        <f t="shared" si="3"/>
        <v>0</v>
      </c>
      <c r="W39" s="20">
        <f t="shared" si="4"/>
        <v>0</v>
      </c>
      <c r="X39" s="20">
        <f t="shared" si="5"/>
        <v>0</v>
      </c>
      <c r="Y39" s="20">
        <f t="shared" si="6"/>
        <v>0</v>
      </c>
      <c r="Z39" s="20">
        <f t="shared" si="7"/>
        <v>0</v>
      </c>
      <c r="AA39" s="20">
        <f t="shared" si="8"/>
        <v>0</v>
      </c>
      <c r="AB39" s="20">
        <f t="shared" si="9"/>
        <v>0</v>
      </c>
      <c r="AC39" s="17" t="str">
        <f t="shared" si="10"/>
        <v>Ok</v>
      </c>
    </row>
    <row r="40" spans="1:29" x14ac:dyDescent="0.3">
      <c r="A40" s="17" t="s">
        <v>262</v>
      </c>
      <c r="B40" s="20">
        <v>0</v>
      </c>
      <c r="C40" s="20">
        <v>0</v>
      </c>
      <c r="D40" s="20">
        <v>0</v>
      </c>
      <c r="E40" s="20">
        <v>325</v>
      </c>
      <c r="F40" s="20">
        <v>0</v>
      </c>
      <c r="G40" s="20">
        <v>0</v>
      </c>
      <c r="H40" s="20">
        <v>0</v>
      </c>
      <c r="I40" s="20">
        <v>0</v>
      </c>
      <c r="J40" s="26">
        <v>-325</v>
      </c>
      <c r="K40" s="27">
        <v>0</v>
      </c>
      <c r="L40" s="20">
        <v>0</v>
      </c>
      <c r="M40" s="20">
        <v>0</v>
      </c>
      <c r="N40" s="20">
        <v>325</v>
      </c>
      <c r="O40" s="20">
        <v>0</v>
      </c>
      <c r="P40" s="20">
        <v>0</v>
      </c>
      <c r="Q40" s="20">
        <v>0</v>
      </c>
      <c r="R40" s="20">
        <v>0</v>
      </c>
      <c r="S40" s="26">
        <v>-325</v>
      </c>
      <c r="T40" s="20">
        <f t="shared" si="1"/>
        <v>0</v>
      </c>
      <c r="U40" s="20">
        <f t="shared" si="2"/>
        <v>0</v>
      </c>
      <c r="V40" s="20">
        <f t="shared" si="3"/>
        <v>0</v>
      </c>
      <c r="W40" s="20">
        <f t="shared" si="4"/>
        <v>0</v>
      </c>
      <c r="X40" s="20">
        <f t="shared" si="5"/>
        <v>0</v>
      </c>
      <c r="Y40" s="20">
        <f t="shared" si="6"/>
        <v>0</v>
      </c>
      <c r="Z40" s="20">
        <f t="shared" si="7"/>
        <v>0</v>
      </c>
      <c r="AA40" s="20">
        <f t="shared" si="8"/>
        <v>0</v>
      </c>
      <c r="AB40" s="20">
        <f t="shared" si="9"/>
        <v>0</v>
      </c>
      <c r="AC40" s="17" t="str">
        <f t="shared" si="10"/>
        <v>Ok</v>
      </c>
    </row>
    <row r="41" spans="1:29" x14ac:dyDescent="0.3">
      <c r="A41" s="17" t="s">
        <v>263</v>
      </c>
      <c r="B41" s="20">
        <v>10</v>
      </c>
      <c r="C41" s="20">
        <v>250</v>
      </c>
      <c r="D41" s="20">
        <v>0</v>
      </c>
      <c r="E41" s="20">
        <v>570</v>
      </c>
      <c r="F41" s="20">
        <v>0</v>
      </c>
      <c r="G41" s="20">
        <v>0</v>
      </c>
      <c r="H41" s="20">
        <v>0</v>
      </c>
      <c r="I41" s="20">
        <v>0</v>
      </c>
      <c r="J41" s="26">
        <v>-310</v>
      </c>
      <c r="K41" s="27">
        <v>10</v>
      </c>
      <c r="L41" s="20">
        <v>250</v>
      </c>
      <c r="M41" s="20">
        <v>0</v>
      </c>
      <c r="N41" s="20">
        <v>570</v>
      </c>
      <c r="O41" s="20">
        <v>0</v>
      </c>
      <c r="P41" s="20">
        <v>0</v>
      </c>
      <c r="Q41" s="20">
        <v>0</v>
      </c>
      <c r="R41" s="20">
        <v>0</v>
      </c>
      <c r="S41" s="26">
        <v>-310</v>
      </c>
      <c r="T41" s="20">
        <f t="shared" si="1"/>
        <v>0</v>
      </c>
      <c r="U41" s="20">
        <f t="shared" si="2"/>
        <v>0</v>
      </c>
      <c r="V41" s="20">
        <f t="shared" si="3"/>
        <v>0</v>
      </c>
      <c r="W41" s="20">
        <f t="shared" si="4"/>
        <v>0</v>
      </c>
      <c r="X41" s="20">
        <f t="shared" si="5"/>
        <v>0</v>
      </c>
      <c r="Y41" s="20">
        <f t="shared" si="6"/>
        <v>0</v>
      </c>
      <c r="Z41" s="20">
        <f t="shared" si="7"/>
        <v>0</v>
      </c>
      <c r="AA41" s="20">
        <f t="shared" si="8"/>
        <v>0</v>
      </c>
      <c r="AB41" s="20">
        <f t="shared" si="9"/>
        <v>0</v>
      </c>
      <c r="AC41" s="17" t="str">
        <f t="shared" si="10"/>
        <v>Ok</v>
      </c>
    </row>
    <row r="42" spans="1:29" x14ac:dyDescent="0.3">
      <c r="A42" s="17" t="s">
        <v>264</v>
      </c>
      <c r="B42" s="20">
        <v>0</v>
      </c>
      <c r="C42" s="20">
        <v>40</v>
      </c>
      <c r="D42" s="20">
        <v>0</v>
      </c>
      <c r="E42" s="20">
        <v>60</v>
      </c>
      <c r="F42" s="20">
        <v>0</v>
      </c>
      <c r="G42" s="20">
        <v>0</v>
      </c>
      <c r="H42" s="20">
        <v>0</v>
      </c>
      <c r="I42" s="20">
        <v>0</v>
      </c>
      <c r="J42" s="26">
        <v>-20</v>
      </c>
      <c r="K42" s="27">
        <v>0</v>
      </c>
      <c r="L42" s="20">
        <v>40</v>
      </c>
      <c r="M42" s="20">
        <v>0</v>
      </c>
      <c r="N42" s="20">
        <v>60</v>
      </c>
      <c r="O42" s="20">
        <v>0</v>
      </c>
      <c r="P42" s="20">
        <v>0</v>
      </c>
      <c r="Q42" s="20">
        <v>0</v>
      </c>
      <c r="R42" s="20">
        <v>0</v>
      </c>
      <c r="S42" s="26">
        <v>-20</v>
      </c>
      <c r="T42" s="20">
        <f t="shared" si="1"/>
        <v>0</v>
      </c>
      <c r="U42" s="20">
        <f t="shared" si="2"/>
        <v>0</v>
      </c>
      <c r="V42" s="20">
        <f t="shared" si="3"/>
        <v>0</v>
      </c>
      <c r="W42" s="20">
        <f t="shared" si="4"/>
        <v>0</v>
      </c>
      <c r="X42" s="20">
        <f t="shared" si="5"/>
        <v>0</v>
      </c>
      <c r="Y42" s="20">
        <f t="shared" si="6"/>
        <v>0</v>
      </c>
      <c r="Z42" s="20">
        <f t="shared" si="7"/>
        <v>0</v>
      </c>
      <c r="AA42" s="20">
        <f t="shared" si="8"/>
        <v>0</v>
      </c>
      <c r="AB42" s="20">
        <f t="shared" si="9"/>
        <v>0</v>
      </c>
      <c r="AC42" s="17" t="str">
        <f t="shared" si="10"/>
        <v>Ok</v>
      </c>
    </row>
    <row r="43" spans="1:29" x14ac:dyDescent="0.3">
      <c r="A43" s="17" t="s">
        <v>265</v>
      </c>
      <c r="B43" s="20">
        <v>0</v>
      </c>
      <c r="C43" s="20">
        <v>0</v>
      </c>
      <c r="D43" s="20">
        <v>0</v>
      </c>
      <c r="E43" s="20">
        <v>140</v>
      </c>
      <c r="F43" s="20">
        <v>0</v>
      </c>
      <c r="G43" s="20">
        <v>0</v>
      </c>
      <c r="H43" s="20">
        <v>0</v>
      </c>
      <c r="I43" s="20">
        <v>0</v>
      </c>
      <c r="J43" s="20">
        <v>-140</v>
      </c>
      <c r="K43" s="27">
        <v>0</v>
      </c>
      <c r="L43" s="20">
        <v>0</v>
      </c>
      <c r="M43" s="20">
        <v>0</v>
      </c>
      <c r="N43" s="20">
        <v>140</v>
      </c>
      <c r="O43" s="20">
        <v>0</v>
      </c>
      <c r="P43" s="20">
        <v>0</v>
      </c>
      <c r="Q43" s="20">
        <v>0</v>
      </c>
      <c r="R43" s="20">
        <v>0</v>
      </c>
      <c r="S43" s="26">
        <v>-140</v>
      </c>
      <c r="T43" s="20">
        <f t="shared" si="1"/>
        <v>0</v>
      </c>
      <c r="U43" s="20">
        <f t="shared" si="2"/>
        <v>0</v>
      </c>
      <c r="V43" s="20">
        <f t="shared" si="3"/>
        <v>0</v>
      </c>
      <c r="W43" s="20">
        <f t="shared" si="4"/>
        <v>0</v>
      </c>
      <c r="X43" s="20">
        <f t="shared" si="5"/>
        <v>0</v>
      </c>
      <c r="Y43" s="20">
        <f t="shared" si="6"/>
        <v>0</v>
      </c>
      <c r="Z43" s="20">
        <f t="shared" si="7"/>
        <v>0</v>
      </c>
      <c r="AA43" s="20">
        <f t="shared" si="8"/>
        <v>0</v>
      </c>
      <c r="AB43" s="20">
        <f t="shared" si="9"/>
        <v>0</v>
      </c>
      <c r="AC43" s="17" t="str">
        <f t="shared" si="10"/>
        <v>Ok</v>
      </c>
    </row>
    <row r="44" spans="1:29" x14ac:dyDescent="0.3">
      <c r="A44" s="17" t="s">
        <v>266</v>
      </c>
      <c r="B44" s="20">
        <v>45</v>
      </c>
      <c r="C44" s="20">
        <v>0</v>
      </c>
      <c r="D44" s="20">
        <v>0</v>
      </c>
      <c r="E44" s="20">
        <v>390</v>
      </c>
      <c r="F44" s="20">
        <v>0</v>
      </c>
      <c r="G44" s="20">
        <v>0</v>
      </c>
      <c r="H44" s="20">
        <v>0</v>
      </c>
      <c r="I44" s="20">
        <v>0</v>
      </c>
      <c r="J44" s="26">
        <v>-345</v>
      </c>
      <c r="K44" s="27">
        <v>45</v>
      </c>
      <c r="L44" s="20">
        <v>0</v>
      </c>
      <c r="M44" s="20">
        <v>0</v>
      </c>
      <c r="N44" s="20">
        <v>390</v>
      </c>
      <c r="O44" s="20">
        <v>0</v>
      </c>
      <c r="P44" s="20">
        <v>0</v>
      </c>
      <c r="Q44" s="20">
        <v>0</v>
      </c>
      <c r="R44" s="20">
        <v>0</v>
      </c>
      <c r="S44" s="26">
        <v>-345</v>
      </c>
      <c r="T44" s="20">
        <f t="shared" si="1"/>
        <v>0</v>
      </c>
      <c r="U44" s="20">
        <f t="shared" si="2"/>
        <v>0</v>
      </c>
      <c r="V44" s="20">
        <f t="shared" si="3"/>
        <v>0</v>
      </c>
      <c r="W44" s="20">
        <f t="shared" si="4"/>
        <v>0</v>
      </c>
      <c r="X44" s="20">
        <f t="shared" si="5"/>
        <v>0</v>
      </c>
      <c r="Y44" s="20">
        <f t="shared" si="6"/>
        <v>0</v>
      </c>
      <c r="Z44" s="20">
        <f t="shared" si="7"/>
        <v>0</v>
      </c>
      <c r="AA44" s="20">
        <f t="shared" si="8"/>
        <v>0</v>
      </c>
      <c r="AB44" s="20">
        <f t="shared" si="9"/>
        <v>0</v>
      </c>
      <c r="AC44" s="17" t="str">
        <f t="shared" si="10"/>
        <v>Ok</v>
      </c>
    </row>
    <row r="45" spans="1:29" x14ac:dyDescent="0.3">
      <c r="A45" s="17" t="s">
        <v>267</v>
      </c>
      <c r="B45" s="20">
        <v>0</v>
      </c>
      <c r="C45" s="20">
        <v>0</v>
      </c>
      <c r="D45" s="20">
        <v>0</v>
      </c>
      <c r="E45" s="20">
        <v>20</v>
      </c>
      <c r="F45" s="20">
        <v>0</v>
      </c>
      <c r="G45" s="20">
        <v>0</v>
      </c>
      <c r="H45" s="20">
        <v>0</v>
      </c>
      <c r="I45" s="20">
        <v>0</v>
      </c>
      <c r="J45" s="26">
        <v>-20</v>
      </c>
      <c r="K45" s="27">
        <v>0</v>
      </c>
      <c r="L45" s="20">
        <v>0</v>
      </c>
      <c r="M45" s="20">
        <v>0</v>
      </c>
      <c r="N45" s="20">
        <v>20</v>
      </c>
      <c r="O45" s="20">
        <v>0</v>
      </c>
      <c r="P45" s="20">
        <v>0</v>
      </c>
      <c r="Q45" s="20">
        <v>0</v>
      </c>
      <c r="R45" s="20">
        <v>0</v>
      </c>
      <c r="S45" s="26">
        <v>-20</v>
      </c>
      <c r="T45" s="20">
        <f t="shared" si="1"/>
        <v>0</v>
      </c>
      <c r="U45" s="20">
        <f t="shared" si="2"/>
        <v>0</v>
      </c>
      <c r="V45" s="20">
        <f t="shared" si="3"/>
        <v>0</v>
      </c>
      <c r="W45" s="20">
        <f t="shared" si="4"/>
        <v>0</v>
      </c>
      <c r="X45" s="20">
        <f t="shared" si="5"/>
        <v>0</v>
      </c>
      <c r="Y45" s="20">
        <f t="shared" si="6"/>
        <v>0</v>
      </c>
      <c r="Z45" s="20">
        <f t="shared" si="7"/>
        <v>0</v>
      </c>
      <c r="AA45" s="20">
        <f t="shared" si="8"/>
        <v>0</v>
      </c>
      <c r="AB45" s="20">
        <f t="shared" si="9"/>
        <v>0</v>
      </c>
      <c r="AC45" s="17" t="str">
        <f t="shared" si="10"/>
        <v>Ok</v>
      </c>
    </row>
    <row r="46" spans="1:29" x14ac:dyDescent="0.3">
      <c r="A46" s="17" t="s">
        <v>268</v>
      </c>
      <c r="B46" s="20">
        <v>25</v>
      </c>
      <c r="C46" s="20">
        <v>40</v>
      </c>
      <c r="D46" s="20">
        <v>0</v>
      </c>
      <c r="E46" s="20">
        <v>225</v>
      </c>
      <c r="F46" s="20">
        <v>0</v>
      </c>
      <c r="G46" s="20">
        <v>0</v>
      </c>
      <c r="H46" s="20">
        <v>0</v>
      </c>
      <c r="I46" s="20">
        <v>0</v>
      </c>
      <c r="J46" s="26">
        <v>-160</v>
      </c>
      <c r="K46" s="27">
        <v>25</v>
      </c>
      <c r="L46" s="20">
        <v>40</v>
      </c>
      <c r="M46" s="20">
        <v>0</v>
      </c>
      <c r="N46" s="20">
        <v>225</v>
      </c>
      <c r="O46" s="20">
        <v>0</v>
      </c>
      <c r="P46" s="20">
        <v>0</v>
      </c>
      <c r="Q46" s="20">
        <v>0</v>
      </c>
      <c r="R46" s="20">
        <v>0</v>
      </c>
      <c r="S46" s="26">
        <v>-160</v>
      </c>
      <c r="T46" s="20">
        <f t="shared" si="1"/>
        <v>0</v>
      </c>
      <c r="U46" s="20">
        <f t="shared" si="2"/>
        <v>0</v>
      </c>
      <c r="V46" s="20">
        <f t="shared" si="3"/>
        <v>0</v>
      </c>
      <c r="W46" s="20">
        <f t="shared" si="4"/>
        <v>0</v>
      </c>
      <c r="X46" s="20">
        <f t="shared" si="5"/>
        <v>0</v>
      </c>
      <c r="Y46" s="20">
        <f t="shared" si="6"/>
        <v>0</v>
      </c>
      <c r="Z46" s="20">
        <f t="shared" si="7"/>
        <v>0</v>
      </c>
      <c r="AA46" s="20">
        <f t="shared" si="8"/>
        <v>0</v>
      </c>
      <c r="AB46" s="20">
        <f t="shared" si="9"/>
        <v>0</v>
      </c>
      <c r="AC46" s="17" t="str">
        <f t="shared" si="10"/>
        <v>Ok</v>
      </c>
    </row>
    <row r="47" spans="1:29" x14ac:dyDescent="0.3">
      <c r="A47" s="17" t="s">
        <v>269</v>
      </c>
      <c r="B47" s="20">
        <v>0</v>
      </c>
      <c r="C47" s="20">
        <v>10</v>
      </c>
      <c r="D47" s="20">
        <v>0</v>
      </c>
      <c r="E47" s="20">
        <v>10</v>
      </c>
      <c r="F47" s="20">
        <v>0</v>
      </c>
      <c r="G47" s="20">
        <v>0</v>
      </c>
      <c r="H47" s="20">
        <v>0</v>
      </c>
      <c r="I47" s="20">
        <v>0</v>
      </c>
      <c r="J47" s="26">
        <v>0</v>
      </c>
      <c r="K47" s="27">
        <v>0</v>
      </c>
      <c r="L47" s="20">
        <v>10</v>
      </c>
      <c r="M47" s="20">
        <v>0</v>
      </c>
      <c r="N47" s="20">
        <v>10</v>
      </c>
      <c r="O47" s="20">
        <v>0</v>
      </c>
      <c r="P47" s="20">
        <v>0</v>
      </c>
      <c r="Q47" s="20">
        <v>0</v>
      </c>
      <c r="R47" s="20">
        <v>0</v>
      </c>
      <c r="S47" s="26">
        <v>0</v>
      </c>
      <c r="T47" s="20">
        <f t="shared" si="1"/>
        <v>0</v>
      </c>
      <c r="U47" s="20">
        <f t="shared" si="2"/>
        <v>0</v>
      </c>
      <c r="V47" s="20">
        <f t="shared" si="3"/>
        <v>0</v>
      </c>
      <c r="W47" s="20">
        <f t="shared" si="4"/>
        <v>0</v>
      </c>
      <c r="X47" s="20">
        <f t="shared" si="5"/>
        <v>0</v>
      </c>
      <c r="Y47" s="20">
        <f t="shared" si="6"/>
        <v>0</v>
      </c>
      <c r="Z47" s="20">
        <f t="shared" si="7"/>
        <v>0</v>
      </c>
      <c r="AA47" s="20">
        <f t="shared" si="8"/>
        <v>0</v>
      </c>
      <c r="AB47" s="20">
        <f t="shared" si="9"/>
        <v>0</v>
      </c>
      <c r="AC47" s="17" t="str">
        <f t="shared" si="10"/>
        <v>Ok</v>
      </c>
    </row>
    <row r="48" spans="1:29" x14ac:dyDescent="0.3">
      <c r="A48" s="17" t="s">
        <v>270</v>
      </c>
      <c r="B48" s="20">
        <v>0</v>
      </c>
      <c r="C48" s="20">
        <v>40</v>
      </c>
      <c r="D48" s="20">
        <v>0</v>
      </c>
      <c r="E48" s="20">
        <v>160</v>
      </c>
      <c r="F48" s="20">
        <v>0</v>
      </c>
      <c r="G48" s="20">
        <v>0</v>
      </c>
      <c r="H48" s="20">
        <v>0</v>
      </c>
      <c r="I48" s="20">
        <v>0</v>
      </c>
      <c r="J48" s="26">
        <v>-120</v>
      </c>
      <c r="K48" s="27">
        <v>0</v>
      </c>
      <c r="L48" s="20">
        <v>40</v>
      </c>
      <c r="M48" s="20">
        <v>0</v>
      </c>
      <c r="N48" s="20">
        <v>160</v>
      </c>
      <c r="O48" s="20">
        <v>0</v>
      </c>
      <c r="P48" s="20">
        <v>0</v>
      </c>
      <c r="Q48" s="20">
        <v>0</v>
      </c>
      <c r="R48" s="20">
        <v>0</v>
      </c>
      <c r="S48" s="26">
        <v>-120</v>
      </c>
      <c r="T48" s="20">
        <f t="shared" si="1"/>
        <v>0</v>
      </c>
      <c r="U48" s="20">
        <f t="shared" si="2"/>
        <v>0</v>
      </c>
      <c r="V48" s="20">
        <f t="shared" si="3"/>
        <v>0</v>
      </c>
      <c r="W48" s="20">
        <f t="shared" si="4"/>
        <v>0</v>
      </c>
      <c r="X48" s="20">
        <f t="shared" si="5"/>
        <v>0</v>
      </c>
      <c r="Y48" s="20">
        <f t="shared" si="6"/>
        <v>0</v>
      </c>
      <c r="Z48" s="20">
        <f t="shared" si="7"/>
        <v>0</v>
      </c>
      <c r="AA48" s="20">
        <f t="shared" si="8"/>
        <v>0</v>
      </c>
      <c r="AB48" s="20">
        <f t="shared" si="9"/>
        <v>0</v>
      </c>
      <c r="AC48" s="17" t="str">
        <f t="shared" si="10"/>
        <v>Ok</v>
      </c>
    </row>
    <row r="49" spans="1:29" x14ac:dyDescent="0.3">
      <c r="A49" s="17" t="s">
        <v>271</v>
      </c>
      <c r="B49" s="20">
        <v>31</v>
      </c>
      <c r="C49" s="20">
        <v>24</v>
      </c>
      <c r="D49" s="20">
        <v>0</v>
      </c>
      <c r="E49" s="20">
        <v>512</v>
      </c>
      <c r="F49" s="20">
        <v>0</v>
      </c>
      <c r="G49" s="20">
        <v>0</v>
      </c>
      <c r="H49" s="20">
        <v>0</v>
      </c>
      <c r="I49" s="20">
        <v>0</v>
      </c>
      <c r="J49" s="26">
        <v>-457</v>
      </c>
      <c r="K49" s="27">
        <v>31</v>
      </c>
      <c r="L49" s="20">
        <v>24</v>
      </c>
      <c r="M49" s="20">
        <v>0</v>
      </c>
      <c r="N49" s="20">
        <v>512</v>
      </c>
      <c r="O49" s="20">
        <v>0</v>
      </c>
      <c r="P49" s="20">
        <v>0</v>
      </c>
      <c r="Q49" s="20">
        <v>0</v>
      </c>
      <c r="R49" s="20">
        <v>0</v>
      </c>
      <c r="S49" s="26">
        <v>-457</v>
      </c>
      <c r="T49" s="20">
        <f t="shared" si="1"/>
        <v>0</v>
      </c>
      <c r="U49" s="20">
        <f t="shared" si="2"/>
        <v>0</v>
      </c>
      <c r="V49" s="20">
        <f t="shared" si="3"/>
        <v>0</v>
      </c>
      <c r="W49" s="20">
        <f t="shared" si="4"/>
        <v>0</v>
      </c>
      <c r="X49" s="20">
        <f t="shared" si="5"/>
        <v>0</v>
      </c>
      <c r="Y49" s="20">
        <f t="shared" si="6"/>
        <v>0</v>
      </c>
      <c r="Z49" s="20">
        <f t="shared" si="7"/>
        <v>0</v>
      </c>
      <c r="AA49" s="20">
        <f t="shared" si="8"/>
        <v>0</v>
      </c>
      <c r="AB49" s="20">
        <f t="shared" si="9"/>
        <v>0</v>
      </c>
      <c r="AC49" s="17" t="str">
        <f t="shared" si="10"/>
        <v>Ok</v>
      </c>
    </row>
    <row r="50" spans="1:29" x14ac:dyDescent="0.3">
      <c r="A50" s="17" t="s">
        <v>272</v>
      </c>
      <c r="B50" s="20">
        <v>0</v>
      </c>
      <c r="C50" s="20">
        <v>10</v>
      </c>
      <c r="D50" s="20">
        <v>0</v>
      </c>
      <c r="E50" s="20">
        <v>42</v>
      </c>
      <c r="F50" s="20">
        <v>0</v>
      </c>
      <c r="G50" s="20">
        <v>0</v>
      </c>
      <c r="H50" s="20">
        <v>0</v>
      </c>
      <c r="I50" s="20">
        <v>0</v>
      </c>
      <c r="J50" s="26">
        <v>-32</v>
      </c>
      <c r="K50" s="27">
        <v>0</v>
      </c>
      <c r="L50" s="20">
        <v>10</v>
      </c>
      <c r="M50" s="20">
        <v>0</v>
      </c>
      <c r="N50" s="20">
        <v>42</v>
      </c>
      <c r="O50" s="20">
        <v>0</v>
      </c>
      <c r="P50" s="20">
        <v>0</v>
      </c>
      <c r="Q50" s="20">
        <v>0</v>
      </c>
      <c r="R50" s="20">
        <v>0</v>
      </c>
      <c r="S50" s="26">
        <v>-32</v>
      </c>
      <c r="T50" s="20">
        <f t="shared" si="1"/>
        <v>0</v>
      </c>
      <c r="U50" s="20">
        <f t="shared" si="2"/>
        <v>0</v>
      </c>
      <c r="V50" s="20">
        <f t="shared" si="3"/>
        <v>0</v>
      </c>
      <c r="W50" s="20">
        <f t="shared" si="4"/>
        <v>0</v>
      </c>
      <c r="X50" s="20">
        <f t="shared" si="5"/>
        <v>0</v>
      </c>
      <c r="Y50" s="20">
        <f t="shared" si="6"/>
        <v>0</v>
      </c>
      <c r="Z50" s="20">
        <f t="shared" si="7"/>
        <v>0</v>
      </c>
      <c r="AA50" s="20">
        <f t="shared" si="8"/>
        <v>0</v>
      </c>
      <c r="AB50" s="20">
        <f t="shared" si="9"/>
        <v>0</v>
      </c>
      <c r="AC50" s="17" t="str">
        <f t="shared" si="10"/>
        <v>Ok</v>
      </c>
    </row>
    <row r="51" spans="1:29" x14ac:dyDescent="0.3">
      <c r="A51" s="17" t="s">
        <v>273</v>
      </c>
      <c r="B51" s="20">
        <v>30</v>
      </c>
      <c r="C51" s="20">
        <v>0</v>
      </c>
      <c r="D51" s="20">
        <v>0</v>
      </c>
      <c r="E51" s="20">
        <v>635</v>
      </c>
      <c r="F51" s="20">
        <v>0</v>
      </c>
      <c r="G51" s="20">
        <v>0</v>
      </c>
      <c r="H51" s="20">
        <v>0</v>
      </c>
      <c r="I51" s="20">
        <v>0</v>
      </c>
      <c r="J51" s="26">
        <v>-605</v>
      </c>
      <c r="K51" s="27">
        <v>30</v>
      </c>
      <c r="L51" s="20">
        <v>0</v>
      </c>
      <c r="M51" s="20">
        <v>0</v>
      </c>
      <c r="N51" s="20">
        <v>635</v>
      </c>
      <c r="O51" s="20">
        <v>0</v>
      </c>
      <c r="P51" s="20">
        <v>0</v>
      </c>
      <c r="Q51" s="20">
        <v>0</v>
      </c>
      <c r="R51" s="20">
        <v>0</v>
      </c>
      <c r="S51" s="26">
        <v>-605</v>
      </c>
      <c r="T51" s="20">
        <f t="shared" si="1"/>
        <v>0</v>
      </c>
      <c r="U51" s="20">
        <f t="shared" si="2"/>
        <v>0</v>
      </c>
      <c r="V51" s="20">
        <f t="shared" si="3"/>
        <v>0</v>
      </c>
      <c r="W51" s="20">
        <f t="shared" si="4"/>
        <v>0</v>
      </c>
      <c r="X51" s="20">
        <f t="shared" si="5"/>
        <v>0</v>
      </c>
      <c r="Y51" s="20">
        <f t="shared" si="6"/>
        <v>0</v>
      </c>
      <c r="Z51" s="20">
        <f t="shared" si="7"/>
        <v>0</v>
      </c>
      <c r="AA51" s="20">
        <f t="shared" si="8"/>
        <v>0</v>
      </c>
      <c r="AB51" s="20">
        <f t="shared" si="9"/>
        <v>0</v>
      </c>
      <c r="AC51" s="17" t="str">
        <f t="shared" si="10"/>
        <v>Ok</v>
      </c>
    </row>
    <row r="52" spans="1:29" x14ac:dyDescent="0.3">
      <c r="A52" s="17" t="s">
        <v>274</v>
      </c>
      <c r="B52" s="20">
        <v>0</v>
      </c>
      <c r="C52" s="20">
        <v>0</v>
      </c>
      <c r="D52" s="20">
        <v>0</v>
      </c>
      <c r="E52" s="20">
        <v>80</v>
      </c>
      <c r="F52" s="20">
        <v>0</v>
      </c>
      <c r="G52" s="20">
        <v>0</v>
      </c>
      <c r="H52" s="20">
        <v>0</v>
      </c>
      <c r="I52" s="20">
        <v>0</v>
      </c>
      <c r="J52" s="26">
        <v>-80</v>
      </c>
      <c r="K52" s="27">
        <v>0</v>
      </c>
      <c r="L52" s="20">
        <v>0</v>
      </c>
      <c r="M52" s="20">
        <v>0</v>
      </c>
      <c r="N52" s="20">
        <v>80</v>
      </c>
      <c r="O52" s="20">
        <v>0</v>
      </c>
      <c r="P52" s="20">
        <v>0</v>
      </c>
      <c r="Q52" s="20">
        <v>0</v>
      </c>
      <c r="R52" s="20">
        <v>0</v>
      </c>
      <c r="S52" s="26">
        <v>-80</v>
      </c>
      <c r="T52" s="20">
        <f t="shared" si="1"/>
        <v>0</v>
      </c>
      <c r="U52" s="20">
        <f t="shared" si="2"/>
        <v>0</v>
      </c>
      <c r="V52" s="20">
        <f t="shared" si="3"/>
        <v>0</v>
      </c>
      <c r="W52" s="20">
        <f t="shared" si="4"/>
        <v>0</v>
      </c>
      <c r="X52" s="20">
        <f t="shared" si="5"/>
        <v>0</v>
      </c>
      <c r="Y52" s="20">
        <f t="shared" si="6"/>
        <v>0</v>
      </c>
      <c r="Z52" s="20">
        <f t="shared" si="7"/>
        <v>0</v>
      </c>
      <c r="AA52" s="20">
        <f t="shared" si="8"/>
        <v>0</v>
      </c>
      <c r="AB52" s="20">
        <f t="shared" si="9"/>
        <v>0</v>
      </c>
      <c r="AC52" s="17" t="str">
        <f t="shared" si="10"/>
        <v>Ok</v>
      </c>
    </row>
    <row r="53" spans="1:29" x14ac:dyDescent="0.3">
      <c r="A53" s="17" t="s">
        <v>275</v>
      </c>
      <c r="B53" s="20">
        <v>0</v>
      </c>
      <c r="C53" s="20">
        <v>10</v>
      </c>
      <c r="D53" s="20">
        <v>0</v>
      </c>
      <c r="E53" s="20">
        <v>15</v>
      </c>
      <c r="F53" s="20">
        <v>0</v>
      </c>
      <c r="G53" s="20">
        <v>0</v>
      </c>
      <c r="H53" s="20">
        <v>0</v>
      </c>
      <c r="I53" s="20">
        <v>0</v>
      </c>
      <c r="J53" s="26">
        <v>-5</v>
      </c>
      <c r="K53" s="27">
        <v>0</v>
      </c>
      <c r="L53" s="20">
        <v>10</v>
      </c>
      <c r="M53" s="20">
        <v>0</v>
      </c>
      <c r="N53" s="20">
        <v>15</v>
      </c>
      <c r="O53" s="20">
        <v>0</v>
      </c>
      <c r="P53" s="20">
        <v>0</v>
      </c>
      <c r="Q53" s="20">
        <v>0</v>
      </c>
      <c r="R53" s="20">
        <v>0</v>
      </c>
      <c r="S53" s="26">
        <v>-5</v>
      </c>
      <c r="T53" s="20">
        <f t="shared" si="1"/>
        <v>0</v>
      </c>
      <c r="U53" s="20">
        <f t="shared" si="2"/>
        <v>0</v>
      </c>
      <c r="V53" s="20">
        <f t="shared" si="3"/>
        <v>0</v>
      </c>
      <c r="W53" s="20">
        <f t="shared" si="4"/>
        <v>0</v>
      </c>
      <c r="X53" s="20">
        <f t="shared" si="5"/>
        <v>0</v>
      </c>
      <c r="Y53" s="20">
        <f t="shared" si="6"/>
        <v>0</v>
      </c>
      <c r="Z53" s="20">
        <f t="shared" si="7"/>
        <v>0</v>
      </c>
      <c r="AA53" s="20">
        <f t="shared" si="8"/>
        <v>0</v>
      </c>
      <c r="AB53" s="20">
        <f t="shared" si="9"/>
        <v>0</v>
      </c>
      <c r="AC53" s="17" t="str">
        <f t="shared" si="10"/>
        <v>Ok</v>
      </c>
    </row>
    <row r="54" spans="1:29" x14ac:dyDescent="0.3">
      <c r="A54" s="17" t="s">
        <v>276</v>
      </c>
      <c r="B54" s="20">
        <v>0</v>
      </c>
      <c r="C54" s="20">
        <v>10</v>
      </c>
      <c r="D54" s="20">
        <v>0</v>
      </c>
      <c r="E54" s="20">
        <v>30</v>
      </c>
      <c r="F54" s="20">
        <v>0</v>
      </c>
      <c r="G54" s="20">
        <v>0</v>
      </c>
      <c r="H54" s="20">
        <v>0</v>
      </c>
      <c r="I54" s="20">
        <v>0</v>
      </c>
      <c r="J54" s="26">
        <v>-20</v>
      </c>
      <c r="K54" s="27">
        <v>0</v>
      </c>
      <c r="L54" s="20">
        <v>10</v>
      </c>
      <c r="M54" s="20">
        <v>0</v>
      </c>
      <c r="N54" s="20">
        <v>30</v>
      </c>
      <c r="O54" s="20">
        <v>0</v>
      </c>
      <c r="P54" s="20">
        <v>0</v>
      </c>
      <c r="Q54" s="20">
        <v>0</v>
      </c>
      <c r="R54" s="20">
        <v>0</v>
      </c>
      <c r="S54" s="26">
        <v>-20</v>
      </c>
      <c r="T54" s="20">
        <f t="shared" si="1"/>
        <v>0</v>
      </c>
      <c r="U54" s="20">
        <f t="shared" si="2"/>
        <v>0</v>
      </c>
      <c r="V54" s="20">
        <f t="shared" si="3"/>
        <v>0</v>
      </c>
      <c r="W54" s="20">
        <f t="shared" si="4"/>
        <v>0</v>
      </c>
      <c r="X54" s="20">
        <f t="shared" si="5"/>
        <v>0</v>
      </c>
      <c r="Y54" s="20">
        <f t="shared" si="6"/>
        <v>0</v>
      </c>
      <c r="Z54" s="20">
        <f t="shared" si="7"/>
        <v>0</v>
      </c>
      <c r="AA54" s="20">
        <f t="shared" si="8"/>
        <v>0</v>
      </c>
      <c r="AB54" s="20">
        <f t="shared" si="9"/>
        <v>0</v>
      </c>
      <c r="AC54" s="17" t="str">
        <f t="shared" si="10"/>
        <v>Ok</v>
      </c>
    </row>
    <row r="55" spans="1:29" x14ac:dyDescent="0.3">
      <c r="A55" s="17" t="s">
        <v>277</v>
      </c>
      <c r="B55" s="20">
        <v>0</v>
      </c>
      <c r="C55" s="20">
        <v>80</v>
      </c>
      <c r="D55" s="20">
        <v>0</v>
      </c>
      <c r="E55" s="20">
        <v>100</v>
      </c>
      <c r="F55" s="20">
        <v>0</v>
      </c>
      <c r="G55" s="20">
        <v>0</v>
      </c>
      <c r="H55" s="20">
        <v>0</v>
      </c>
      <c r="I55" s="20">
        <v>0</v>
      </c>
      <c r="J55" s="26">
        <v>-20</v>
      </c>
      <c r="K55" s="27">
        <v>0</v>
      </c>
      <c r="L55" s="20">
        <v>80</v>
      </c>
      <c r="M55" s="20">
        <v>0</v>
      </c>
      <c r="N55" s="20">
        <v>100</v>
      </c>
      <c r="O55" s="20">
        <v>0</v>
      </c>
      <c r="P55" s="20">
        <v>0</v>
      </c>
      <c r="Q55" s="20">
        <v>0</v>
      </c>
      <c r="R55" s="20">
        <v>0</v>
      </c>
      <c r="S55" s="26">
        <v>-20</v>
      </c>
      <c r="T55" s="20">
        <f t="shared" si="1"/>
        <v>0</v>
      </c>
      <c r="U55" s="20">
        <f t="shared" si="2"/>
        <v>0</v>
      </c>
      <c r="V55" s="20">
        <f t="shared" si="3"/>
        <v>0</v>
      </c>
      <c r="W55" s="20">
        <f t="shared" si="4"/>
        <v>0</v>
      </c>
      <c r="X55" s="20">
        <f t="shared" si="5"/>
        <v>0</v>
      </c>
      <c r="Y55" s="20">
        <f t="shared" si="6"/>
        <v>0</v>
      </c>
      <c r="Z55" s="20">
        <f t="shared" si="7"/>
        <v>0</v>
      </c>
      <c r="AA55" s="20">
        <f t="shared" si="8"/>
        <v>0</v>
      </c>
      <c r="AB55" s="20">
        <f t="shared" si="9"/>
        <v>0</v>
      </c>
      <c r="AC55" s="17" t="str">
        <f t="shared" si="10"/>
        <v>Ok</v>
      </c>
    </row>
    <row r="56" spans="1:29" x14ac:dyDescent="0.3">
      <c r="A56" s="17" t="s">
        <v>278</v>
      </c>
      <c r="B56" s="20">
        <v>0</v>
      </c>
      <c r="C56" s="20">
        <v>40</v>
      </c>
      <c r="D56" s="20">
        <v>0</v>
      </c>
      <c r="E56" s="20">
        <v>196</v>
      </c>
      <c r="F56" s="20">
        <v>0</v>
      </c>
      <c r="G56" s="20">
        <v>0</v>
      </c>
      <c r="H56" s="20">
        <v>0</v>
      </c>
      <c r="I56" s="20">
        <v>0</v>
      </c>
      <c r="J56" s="26">
        <v>-156</v>
      </c>
      <c r="K56" s="27">
        <v>0</v>
      </c>
      <c r="L56" s="20">
        <v>40</v>
      </c>
      <c r="M56" s="20">
        <v>0</v>
      </c>
      <c r="N56" s="20">
        <v>196</v>
      </c>
      <c r="O56" s="20">
        <v>0</v>
      </c>
      <c r="P56" s="20">
        <v>0</v>
      </c>
      <c r="Q56" s="20">
        <v>0</v>
      </c>
      <c r="R56" s="20">
        <v>0</v>
      </c>
      <c r="S56" s="26">
        <v>-156</v>
      </c>
      <c r="T56" s="20">
        <f t="shared" si="1"/>
        <v>0</v>
      </c>
      <c r="U56" s="20">
        <f t="shared" si="2"/>
        <v>0</v>
      </c>
      <c r="V56" s="20">
        <f t="shared" si="3"/>
        <v>0</v>
      </c>
      <c r="W56" s="20">
        <f t="shared" si="4"/>
        <v>0</v>
      </c>
      <c r="X56" s="20">
        <f t="shared" si="5"/>
        <v>0</v>
      </c>
      <c r="Y56" s="20">
        <f t="shared" si="6"/>
        <v>0</v>
      </c>
      <c r="Z56" s="20">
        <f t="shared" si="7"/>
        <v>0</v>
      </c>
      <c r="AA56" s="20">
        <f t="shared" si="8"/>
        <v>0</v>
      </c>
      <c r="AB56" s="20">
        <f t="shared" si="9"/>
        <v>0</v>
      </c>
      <c r="AC56" s="17" t="str">
        <f t="shared" si="10"/>
        <v>Ok</v>
      </c>
    </row>
    <row r="57" spans="1:29" x14ac:dyDescent="0.3">
      <c r="A57" s="17" t="s">
        <v>279</v>
      </c>
      <c r="B57" s="20">
        <v>20</v>
      </c>
      <c r="C57" s="20">
        <v>360</v>
      </c>
      <c r="D57" s="20">
        <v>0</v>
      </c>
      <c r="E57" s="20">
        <v>375</v>
      </c>
      <c r="F57" s="20">
        <v>0</v>
      </c>
      <c r="G57" s="20">
        <v>0</v>
      </c>
      <c r="H57" s="20">
        <v>0</v>
      </c>
      <c r="I57" s="20">
        <v>0</v>
      </c>
      <c r="J57" s="26">
        <v>5</v>
      </c>
      <c r="K57" s="27">
        <v>20</v>
      </c>
      <c r="L57" s="20">
        <v>360</v>
      </c>
      <c r="M57" s="20">
        <v>0</v>
      </c>
      <c r="N57" s="20">
        <v>375</v>
      </c>
      <c r="O57" s="20">
        <v>0</v>
      </c>
      <c r="P57" s="20">
        <v>0</v>
      </c>
      <c r="Q57" s="20">
        <v>0</v>
      </c>
      <c r="R57" s="20">
        <v>0</v>
      </c>
      <c r="S57" s="26">
        <v>5</v>
      </c>
      <c r="T57" s="20">
        <f t="shared" si="1"/>
        <v>0</v>
      </c>
      <c r="U57" s="20">
        <f t="shared" si="2"/>
        <v>0</v>
      </c>
      <c r="V57" s="20">
        <f t="shared" si="3"/>
        <v>0</v>
      </c>
      <c r="W57" s="20">
        <f t="shared" si="4"/>
        <v>0</v>
      </c>
      <c r="X57" s="20">
        <f t="shared" si="5"/>
        <v>0</v>
      </c>
      <c r="Y57" s="20">
        <f t="shared" si="6"/>
        <v>0</v>
      </c>
      <c r="Z57" s="20">
        <f t="shared" si="7"/>
        <v>0</v>
      </c>
      <c r="AA57" s="20">
        <f t="shared" si="8"/>
        <v>0</v>
      </c>
      <c r="AB57" s="20">
        <f t="shared" si="9"/>
        <v>0</v>
      </c>
      <c r="AC57" s="17" t="str">
        <f t="shared" si="10"/>
        <v>Ok</v>
      </c>
    </row>
    <row r="58" spans="1:29" x14ac:dyDescent="0.3">
      <c r="A58" s="17" t="s">
        <v>280</v>
      </c>
      <c r="B58" s="20">
        <v>83</v>
      </c>
      <c r="C58" s="20">
        <v>400</v>
      </c>
      <c r="D58" s="20">
        <v>0</v>
      </c>
      <c r="E58" s="20">
        <v>895</v>
      </c>
      <c r="F58" s="20">
        <v>28</v>
      </c>
      <c r="G58" s="20">
        <v>0</v>
      </c>
      <c r="H58" s="20">
        <v>0</v>
      </c>
      <c r="I58" s="20">
        <v>0</v>
      </c>
      <c r="J58" s="26">
        <v>-384</v>
      </c>
      <c r="K58" s="27">
        <v>83</v>
      </c>
      <c r="L58" s="20">
        <v>400</v>
      </c>
      <c r="M58" s="20">
        <v>0</v>
      </c>
      <c r="N58" s="20">
        <v>867</v>
      </c>
      <c r="O58" s="20">
        <v>0</v>
      </c>
      <c r="P58" s="20">
        <v>0</v>
      </c>
      <c r="Q58" s="20">
        <v>0</v>
      </c>
      <c r="R58" s="20">
        <v>0</v>
      </c>
      <c r="S58" s="26">
        <v>-384</v>
      </c>
      <c r="T58" s="20">
        <f t="shared" si="1"/>
        <v>0</v>
      </c>
      <c r="U58" s="20">
        <f t="shared" si="2"/>
        <v>0</v>
      </c>
      <c r="V58" s="20">
        <f t="shared" si="3"/>
        <v>0</v>
      </c>
      <c r="W58" s="20">
        <f t="shared" si="4"/>
        <v>28</v>
      </c>
      <c r="X58" s="20">
        <f t="shared" si="5"/>
        <v>28</v>
      </c>
      <c r="Y58" s="20">
        <f t="shared" si="6"/>
        <v>0</v>
      </c>
      <c r="Z58" s="20">
        <f t="shared" si="7"/>
        <v>0</v>
      </c>
      <c r="AA58" s="20">
        <f t="shared" si="8"/>
        <v>0</v>
      </c>
      <c r="AB58" s="20">
        <f t="shared" si="9"/>
        <v>0</v>
      </c>
      <c r="AC58" s="17" t="str">
        <f t="shared" si="10"/>
        <v>Ok</v>
      </c>
    </row>
    <row r="59" spans="1:29" x14ac:dyDescent="0.3">
      <c r="A59" s="17" t="s">
        <v>281</v>
      </c>
      <c r="B59" s="20">
        <v>30</v>
      </c>
      <c r="C59" s="20">
        <v>250</v>
      </c>
      <c r="D59" s="20">
        <v>0</v>
      </c>
      <c r="E59" s="20">
        <v>986</v>
      </c>
      <c r="F59" s="20">
        <v>0</v>
      </c>
      <c r="G59" s="20">
        <v>0</v>
      </c>
      <c r="H59" s="20">
        <v>0</v>
      </c>
      <c r="I59" s="20">
        <v>0</v>
      </c>
      <c r="J59" s="26">
        <v>-706</v>
      </c>
      <c r="K59" s="27">
        <v>30</v>
      </c>
      <c r="L59" s="20">
        <v>250</v>
      </c>
      <c r="M59" s="20">
        <v>0</v>
      </c>
      <c r="N59" s="20">
        <v>986</v>
      </c>
      <c r="O59" s="20">
        <v>0</v>
      </c>
      <c r="P59" s="20">
        <v>0</v>
      </c>
      <c r="Q59" s="20">
        <v>0</v>
      </c>
      <c r="R59" s="20">
        <v>0</v>
      </c>
      <c r="S59" s="26">
        <v>-706</v>
      </c>
      <c r="T59" s="20">
        <f t="shared" si="1"/>
        <v>0</v>
      </c>
      <c r="U59" s="20">
        <f t="shared" si="2"/>
        <v>0</v>
      </c>
      <c r="V59" s="20">
        <f t="shared" si="3"/>
        <v>0</v>
      </c>
      <c r="W59" s="20">
        <f t="shared" si="4"/>
        <v>0</v>
      </c>
      <c r="X59" s="20">
        <f t="shared" si="5"/>
        <v>0</v>
      </c>
      <c r="Y59" s="20">
        <f t="shared" si="6"/>
        <v>0</v>
      </c>
      <c r="Z59" s="20">
        <f t="shared" si="7"/>
        <v>0</v>
      </c>
      <c r="AA59" s="20">
        <f t="shared" si="8"/>
        <v>0</v>
      </c>
      <c r="AB59" s="20">
        <f t="shared" si="9"/>
        <v>0</v>
      </c>
      <c r="AC59" s="17" t="str">
        <f t="shared" si="10"/>
        <v>Ok</v>
      </c>
    </row>
    <row r="60" spans="1:29" x14ac:dyDescent="0.3">
      <c r="A60" s="17" t="s">
        <v>282</v>
      </c>
      <c r="B60" s="20">
        <v>5</v>
      </c>
      <c r="C60" s="20">
        <v>0</v>
      </c>
      <c r="D60" s="20">
        <v>0</v>
      </c>
      <c r="E60" s="20">
        <v>200</v>
      </c>
      <c r="F60" s="20">
        <v>0</v>
      </c>
      <c r="G60" s="20">
        <v>0</v>
      </c>
      <c r="H60" s="20">
        <v>0</v>
      </c>
      <c r="I60" s="20">
        <v>0</v>
      </c>
      <c r="J60" s="26">
        <v>-195</v>
      </c>
      <c r="K60" s="27">
        <v>5</v>
      </c>
      <c r="L60" s="20">
        <v>0</v>
      </c>
      <c r="M60" s="20">
        <v>0</v>
      </c>
      <c r="N60" s="20">
        <v>200</v>
      </c>
      <c r="O60" s="20">
        <v>0</v>
      </c>
      <c r="P60" s="20">
        <v>0</v>
      </c>
      <c r="Q60" s="20">
        <v>0</v>
      </c>
      <c r="R60" s="20">
        <v>0</v>
      </c>
      <c r="S60" s="26">
        <v>-195</v>
      </c>
      <c r="T60" s="20">
        <f t="shared" si="1"/>
        <v>0</v>
      </c>
      <c r="U60" s="20">
        <f t="shared" si="2"/>
        <v>0</v>
      </c>
      <c r="V60" s="20">
        <f t="shared" si="3"/>
        <v>0</v>
      </c>
      <c r="W60" s="20">
        <f t="shared" si="4"/>
        <v>0</v>
      </c>
      <c r="X60" s="20">
        <f t="shared" si="5"/>
        <v>0</v>
      </c>
      <c r="Y60" s="20">
        <f t="shared" si="6"/>
        <v>0</v>
      </c>
      <c r="Z60" s="20">
        <f t="shared" si="7"/>
        <v>0</v>
      </c>
      <c r="AA60" s="20">
        <f t="shared" si="8"/>
        <v>0</v>
      </c>
      <c r="AB60" s="20">
        <f t="shared" si="9"/>
        <v>0</v>
      </c>
      <c r="AC60" s="17" t="str">
        <f t="shared" si="10"/>
        <v>Ok</v>
      </c>
    </row>
    <row r="61" spans="1:29" x14ac:dyDescent="0.3">
      <c r="A61" s="17" t="s">
        <v>283</v>
      </c>
      <c r="B61" s="20">
        <v>30</v>
      </c>
      <c r="C61" s="20">
        <v>0</v>
      </c>
      <c r="D61" s="20">
        <v>0</v>
      </c>
      <c r="E61" s="20">
        <v>670</v>
      </c>
      <c r="F61" s="20">
        <v>0</v>
      </c>
      <c r="G61" s="20">
        <v>0</v>
      </c>
      <c r="H61" s="20">
        <v>0</v>
      </c>
      <c r="I61" s="20">
        <v>0</v>
      </c>
      <c r="J61" s="26">
        <v>-640</v>
      </c>
      <c r="K61" s="27">
        <v>30</v>
      </c>
      <c r="L61" s="20">
        <v>0</v>
      </c>
      <c r="M61" s="20">
        <v>0</v>
      </c>
      <c r="N61" s="20">
        <v>670</v>
      </c>
      <c r="O61" s="20">
        <v>0</v>
      </c>
      <c r="P61" s="20">
        <v>0</v>
      </c>
      <c r="Q61" s="20">
        <v>0</v>
      </c>
      <c r="R61" s="20">
        <v>0</v>
      </c>
      <c r="S61" s="26">
        <v>-640</v>
      </c>
      <c r="T61" s="20">
        <f t="shared" si="1"/>
        <v>0</v>
      </c>
      <c r="U61" s="20">
        <f t="shared" si="2"/>
        <v>0</v>
      </c>
      <c r="V61" s="20">
        <f t="shared" si="3"/>
        <v>0</v>
      </c>
      <c r="W61" s="20">
        <f t="shared" si="4"/>
        <v>0</v>
      </c>
      <c r="X61" s="20">
        <f t="shared" si="5"/>
        <v>0</v>
      </c>
      <c r="Y61" s="20">
        <f t="shared" si="6"/>
        <v>0</v>
      </c>
      <c r="Z61" s="20">
        <f t="shared" si="7"/>
        <v>0</v>
      </c>
      <c r="AA61" s="20">
        <f t="shared" si="8"/>
        <v>0</v>
      </c>
      <c r="AB61" s="20">
        <f t="shared" si="9"/>
        <v>0</v>
      </c>
      <c r="AC61" s="17" t="str">
        <f t="shared" si="10"/>
        <v>Ok</v>
      </c>
    </row>
    <row r="62" spans="1:29" x14ac:dyDescent="0.3">
      <c r="A62" s="17" t="s">
        <v>284</v>
      </c>
      <c r="B62" s="20">
        <v>0</v>
      </c>
      <c r="C62" s="20">
        <v>0</v>
      </c>
      <c r="D62" s="20">
        <v>0</v>
      </c>
      <c r="E62" s="20">
        <v>100</v>
      </c>
      <c r="F62" s="20">
        <v>25</v>
      </c>
      <c r="G62" s="20">
        <v>0</v>
      </c>
      <c r="H62" s="20">
        <v>0</v>
      </c>
      <c r="I62" s="20">
        <v>0</v>
      </c>
      <c r="J62" s="20">
        <v>-75</v>
      </c>
      <c r="K62" s="27">
        <v>0</v>
      </c>
      <c r="L62" s="20">
        <v>0</v>
      </c>
      <c r="M62" s="20">
        <v>0</v>
      </c>
      <c r="N62" s="20">
        <v>75</v>
      </c>
      <c r="O62" s="20">
        <v>0</v>
      </c>
      <c r="P62" s="20">
        <v>0</v>
      </c>
      <c r="Q62" s="20">
        <v>0</v>
      </c>
      <c r="R62" s="20">
        <v>0</v>
      </c>
      <c r="S62" s="26">
        <v>-75</v>
      </c>
      <c r="T62" s="20">
        <f t="shared" si="1"/>
        <v>0</v>
      </c>
      <c r="U62" s="20">
        <f t="shared" si="2"/>
        <v>0</v>
      </c>
      <c r="V62" s="20">
        <f t="shared" si="3"/>
        <v>0</v>
      </c>
      <c r="W62" s="20">
        <f t="shared" si="4"/>
        <v>25</v>
      </c>
      <c r="X62" s="20">
        <f t="shared" si="5"/>
        <v>25</v>
      </c>
      <c r="Y62" s="20">
        <f t="shared" si="6"/>
        <v>0</v>
      </c>
      <c r="Z62" s="20">
        <f t="shared" si="7"/>
        <v>0</v>
      </c>
      <c r="AA62" s="20">
        <f t="shared" si="8"/>
        <v>0</v>
      </c>
      <c r="AB62" s="20">
        <f t="shared" si="9"/>
        <v>0</v>
      </c>
      <c r="AC62" s="17" t="str">
        <f t="shared" si="10"/>
        <v>Ok</v>
      </c>
    </row>
    <row r="63" spans="1:29" x14ac:dyDescent="0.3">
      <c r="A63" s="17" t="s">
        <v>285</v>
      </c>
      <c r="B63" s="20">
        <v>80</v>
      </c>
      <c r="C63" s="20">
        <v>0</v>
      </c>
      <c r="D63" s="20">
        <v>0</v>
      </c>
      <c r="E63" s="20">
        <v>170</v>
      </c>
      <c r="F63" s="20">
        <v>0</v>
      </c>
      <c r="G63" s="20">
        <v>0</v>
      </c>
      <c r="H63" s="20">
        <v>0</v>
      </c>
      <c r="I63" s="20">
        <v>0</v>
      </c>
      <c r="J63" s="26">
        <v>-90</v>
      </c>
      <c r="K63" s="27">
        <v>80</v>
      </c>
      <c r="L63" s="20">
        <v>0</v>
      </c>
      <c r="M63" s="20">
        <v>0</v>
      </c>
      <c r="N63" s="20">
        <v>170</v>
      </c>
      <c r="O63" s="20">
        <v>0</v>
      </c>
      <c r="P63" s="20">
        <v>0</v>
      </c>
      <c r="Q63" s="20">
        <v>0</v>
      </c>
      <c r="R63" s="20">
        <v>0</v>
      </c>
      <c r="S63" s="26">
        <v>-90</v>
      </c>
      <c r="T63" s="20">
        <f t="shared" si="1"/>
        <v>0</v>
      </c>
      <c r="U63" s="20">
        <f t="shared" si="2"/>
        <v>0</v>
      </c>
      <c r="V63" s="20">
        <f t="shared" si="3"/>
        <v>0</v>
      </c>
      <c r="W63" s="20">
        <f t="shared" si="4"/>
        <v>0</v>
      </c>
      <c r="X63" s="20">
        <f t="shared" si="5"/>
        <v>0</v>
      </c>
      <c r="Y63" s="20">
        <f t="shared" si="6"/>
        <v>0</v>
      </c>
      <c r="Z63" s="20">
        <f t="shared" si="7"/>
        <v>0</v>
      </c>
      <c r="AA63" s="20">
        <f t="shared" si="8"/>
        <v>0</v>
      </c>
      <c r="AB63" s="20">
        <f t="shared" si="9"/>
        <v>0</v>
      </c>
      <c r="AC63" s="17" t="str">
        <f t="shared" si="10"/>
        <v>Ok</v>
      </c>
    </row>
    <row r="64" spans="1:29" x14ac:dyDescent="0.3">
      <c r="A64" s="17" t="s">
        <v>286</v>
      </c>
      <c r="B64" s="20">
        <v>100</v>
      </c>
      <c r="C64" s="20">
        <v>200</v>
      </c>
      <c r="D64" s="20">
        <v>0</v>
      </c>
      <c r="E64" s="20">
        <v>715</v>
      </c>
      <c r="F64" s="20">
        <v>0</v>
      </c>
      <c r="G64" s="20">
        <v>0</v>
      </c>
      <c r="H64" s="20">
        <v>0</v>
      </c>
      <c r="I64" s="20">
        <v>0</v>
      </c>
      <c r="J64" s="26">
        <v>-415</v>
      </c>
      <c r="K64" s="27">
        <v>100</v>
      </c>
      <c r="L64" s="20">
        <v>200</v>
      </c>
      <c r="M64" s="20">
        <v>0</v>
      </c>
      <c r="N64" s="20">
        <v>715</v>
      </c>
      <c r="O64" s="20">
        <v>0</v>
      </c>
      <c r="P64" s="20">
        <v>0</v>
      </c>
      <c r="Q64" s="20">
        <v>0</v>
      </c>
      <c r="R64" s="20">
        <v>0</v>
      </c>
      <c r="S64" s="26">
        <v>-415</v>
      </c>
      <c r="T64" s="20">
        <f t="shared" si="1"/>
        <v>0</v>
      </c>
      <c r="U64" s="20">
        <f t="shared" si="2"/>
        <v>0</v>
      </c>
      <c r="V64" s="20">
        <f t="shared" si="3"/>
        <v>0</v>
      </c>
      <c r="W64" s="20">
        <f t="shared" si="4"/>
        <v>0</v>
      </c>
      <c r="X64" s="20">
        <f t="shared" si="5"/>
        <v>0</v>
      </c>
      <c r="Y64" s="20">
        <f t="shared" si="6"/>
        <v>0</v>
      </c>
      <c r="Z64" s="20">
        <f t="shared" si="7"/>
        <v>0</v>
      </c>
      <c r="AA64" s="20">
        <f t="shared" si="8"/>
        <v>0</v>
      </c>
      <c r="AB64" s="20">
        <f t="shared" si="9"/>
        <v>0</v>
      </c>
      <c r="AC64" s="17" t="str">
        <f t="shared" si="10"/>
        <v>Ok</v>
      </c>
    </row>
    <row r="65" spans="1:29" x14ac:dyDescent="0.3">
      <c r="A65" s="17" t="s">
        <v>287</v>
      </c>
      <c r="B65" s="20">
        <v>0</v>
      </c>
      <c r="C65" s="20">
        <v>10</v>
      </c>
      <c r="D65" s="20">
        <v>0</v>
      </c>
      <c r="E65" s="20">
        <v>10</v>
      </c>
      <c r="F65" s="20">
        <v>0</v>
      </c>
      <c r="G65" s="20">
        <v>0</v>
      </c>
      <c r="H65" s="20">
        <v>0</v>
      </c>
      <c r="I65" s="20">
        <v>0</v>
      </c>
      <c r="J65" s="26">
        <v>0</v>
      </c>
      <c r="K65" s="27">
        <v>0</v>
      </c>
      <c r="L65" s="20">
        <v>10</v>
      </c>
      <c r="M65" s="20">
        <v>0</v>
      </c>
      <c r="N65" s="20">
        <v>10</v>
      </c>
      <c r="O65" s="20">
        <v>0</v>
      </c>
      <c r="P65" s="20">
        <v>0</v>
      </c>
      <c r="Q65" s="20">
        <v>0</v>
      </c>
      <c r="R65" s="20">
        <v>0</v>
      </c>
      <c r="S65" s="26">
        <v>0</v>
      </c>
      <c r="T65" s="20">
        <f t="shared" si="1"/>
        <v>0</v>
      </c>
      <c r="U65" s="20">
        <f t="shared" si="2"/>
        <v>0</v>
      </c>
      <c r="V65" s="20">
        <f t="shared" si="3"/>
        <v>0</v>
      </c>
      <c r="W65" s="20">
        <f t="shared" si="4"/>
        <v>0</v>
      </c>
      <c r="X65" s="20">
        <f t="shared" si="5"/>
        <v>0</v>
      </c>
      <c r="Y65" s="20">
        <f t="shared" si="6"/>
        <v>0</v>
      </c>
      <c r="Z65" s="20">
        <f t="shared" si="7"/>
        <v>0</v>
      </c>
      <c r="AA65" s="20">
        <f t="shared" si="8"/>
        <v>0</v>
      </c>
      <c r="AB65" s="20">
        <f t="shared" si="9"/>
        <v>0</v>
      </c>
      <c r="AC65" s="17" t="str">
        <f t="shared" si="10"/>
        <v>Ok</v>
      </c>
    </row>
    <row r="66" spans="1:29" x14ac:dyDescent="0.3">
      <c r="A66" s="17" t="s">
        <v>288</v>
      </c>
      <c r="B66" s="20">
        <v>0</v>
      </c>
      <c r="C66" s="20">
        <v>20</v>
      </c>
      <c r="D66" s="20">
        <v>0</v>
      </c>
      <c r="E66" s="20">
        <v>60</v>
      </c>
      <c r="F66" s="20">
        <v>0</v>
      </c>
      <c r="G66" s="20">
        <v>0</v>
      </c>
      <c r="H66" s="20">
        <v>0</v>
      </c>
      <c r="I66" s="20">
        <v>0</v>
      </c>
      <c r="J66" s="26">
        <v>-40</v>
      </c>
      <c r="K66" s="27">
        <v>0</v>
      </c>
      <c r="L66" s="20">
        <v>20</v>
      </c>
      <c r="M66" s="20">
        <v>0</v>
      </c>
      <c r="N66" s="20">
        <v>60</v>
      </c>
      <c r="O66" s="20">
        <v>0</v>
      </c>
      <c r="P66" s="20">
        <v>0</v>
      </c>
      <c r="Q66" s="20">
        <v>0</v>
      </c>
      <c r="R66" s="20">
        <v>0</v>
      </c>
      <c r="S66" s="26">
        <v>-40</v>
      </c>
      <c r="T66" s="20">
        <f t="shared" si="1"/>
        <v>0</v>
      </c>
      <c r="U66" s="20">
        <f t="shared" si="2"/>
        <v>0</v>
      </c>
      <c r="V66" s="20">
        <f t="shared" si="3"/>
        <v>0</v>
      </c>
      <c r="W66" s="20">
        <f t="shared" si="4"/>
        <v>0</v>
      </c>
      <c r="X66" s="20">
        <f t="shared" si="5"/>
        <v>0</v>
      </c>
      <c r="Y66" s="20">
        <f t="shared" si="6"/>
        <v>0</v>
      </c>
      <c r="Z66" s="20">
        <f t="shared" si="7"/>
        <v>0</v>
      </c>
      <c r="AA66" s="20">
        <f t="shared" si="8"/>
        <v>0</v>
      </c>
      <c r="AB66" s="20">
        <f t="shared" si="9"/>
        <v>0</v>
      </c>
      <c r="AC66" s="17" t="str">
        <f t="shared" si="10"/>
        <v>Ok</v>
      </c>
    </row>
    <row r="67" spans="1:29" x14ac:dyDescent="0.3">
      <c r="A67" s="17" t="s">
        <v>289</v>
      </c>
      <c r="B67" s="20">
        <v>20</v>
      </c>
      <c r="C67" s="20">
        <v>0</v>
      </c>
      <c r="D67" s="20">
        <v>0</v>
      </c>
      <c r="E67" s="20">
        <v>370</v>
      </c>
      <c r="F67" s="20">
        <v>0</v>
      </c>
      <c r="G67" s="20">
        <v>0</v>
      </c>
      <c r="H67" s="20">
        <v>0</v>
      </c>
      <c r="I67" s="20">
        <v>0</v>
      </c>
      <c r="J67" s="26">
        <v>-350</v>
      </c>
      <c r="K67" s="27">
        <v>20</v>
      </c>
      <c r="L67" s="20">
        <v>0</v>
      </c>
      <c r="M67" s="20">
        <v>0</v>
      </c>
      <c r="N67" s="20">
        <v>370</v>
      </c>
      <c r="O67" s="20">
        <v>0</v>
      </c>
      <c r="P67" s="20">
        <v>0</v>
      </c>
      <c r="Q67" s="20">
        <v>0</v>
      </c>
      <c r="R67" s="20">
        <v>0</v>
      </c>
      <c r="S67" s="26">
        <v>-350</v>
      </c>
      <c r="T67" s="20">
        <f t="shared" si="1"/>
        <v>0</v>
      </c>
      <c r="U67" s="20">
        <f t="shared" si="2"/>
        <v>0</v>
      </c>
      <c r="V67" s="20">
        <f t="shared" si="3"/>
        <v>0</v>
      </c>
      <c r="W67" s="20">
        <f t="shared" si="4"/>
        <v>0</v>
      </c>
      <c r="X67" s="20">
        <f t="shared" si="5"/>
        <v>0</v>
      </c>
      <c r="Y67" s="20">
        <f t="shared" si="6"/>
        <v>0</v>
      </c>
      <c r="Z67" s="20">
        <f t="shared" si="7"/>
        <v>0</v>
      </c>
      <c r="AA67" s="20">
        <f t="shared" si="8"/>
        <v>0</v>
      </c>
      <c r="AB67" s="20">
        <f t="shared" si="9"/>
        <v>0</v>
      </c>
      <c r="AC67" s="17" t="str">
        <f t="shared" si="10"/>
        <v>Ok</v>
      </c>
    </row>
    <row r="68" spans="1:29" x14ac:dyDescent="0.3">
      <c r="A68" s="17" t="s">
        <v>290</v>
      </c>
      <c r="B68" s="20">
        <v>105</v>
      </c>
      <c r="C68" s="20">
        <v>0</v>
      </c>
      <c r="D68" s="20">
        <v>0</v>
      </c>
      <c r="E68" s="20">
        <v>800</v>
      </c>
      <c r="F68" s="20">
        <v>0</v>
      </c>
      <c r="G68" s="20">
        <v>0</v>
      </c>
      <c r="H68" s="20">
        <v>0</v>
      </c>
      <c r="I68" s="20">
        <v>0</v>
      </c>
      <c r="J68" s="26">
        <v>-695</v>
      </c>
      <c r="K68" s="27">
        <v>105</v>
      </c>
      <c r="L68" s="20">
        <v>0</v>
      </c>
      <c r="M68" s="20">
        <v>0</v>
      </c>
      <c r="N68" s="20">
        <v>800</v>
      </c>
      <c r="O68" s="20">
        <v>0</v>
      </c>
      <c r="P68" s="20">
        <v>0</v>
      </c>
      <c r="Q68" s="20">
        <v>0</v>
      </c>
      <c r="R68" s="20">
        <v>0</v>
      </c>
      <c r="S68" s="26">
        <v>-695</v>
      </c>
      <c r="T68" s="20">
        <f t="shared" si="1"/>
        <v>0</v>
      </c>
      <c r="U68" s="20">
        <f t="shared" si="2"/>
        <v>0</v>
      </c>
      <c r="V68" s="20">
        <f t="shared" si="3"/>
        <v>0</v>
      </c>
      <c r="W68" s="20">
        <f t="shared" si="4"/>
        <v>0</v>
      </c>
      <c r="X68" s="20">
        <f t="shared" si="5"/>
        <v>0</v>
      </c>
      <c r="Y68" s="20">
        <f t="shared" si="6"/>
        <v>0</v>
      </c>
      <c r="Z68" s="20">
        <f t="shared" si="7"/>
        <v>0</v>
      </c>
      <c r="AA68" s="20">
        <f t="shared" si="8"/>
        <v>0</v>
      </c>
      <c r="AB68" s="20">
        <f t="shared" si="9"/>
        <v>0</v>
      </c>
      <c r="AC68" s="17" t="str">
        <f t="shared" si="10"/>
        <v>Ok</v>
      </c>
    </row>
    <row r="69" spans="1:29" x14ac:dyDescent="0.3">
      <c r="A69" s="17" t="s">
        <v>291</v>
      </c>
      <c r="B69" s="20">
        <v>59</v>
      </c>
      <c r="C69" s="20">
        <v>0</v>
      </c>
      <c r="D69" s="20">
        <v>0</v>
      </c>
      <c r="E69" s="20">
        <v>680</v>
      </c>
      <c r="F69" s="20">
        <v>0</v>
      </c>
      <c r="G69" s="20">
        <v>0</v>
      </c>
      <c r="H69" s="20">
        <v>0</v>
      </c>
      <c r="I69" s="20">
        <v>0</v>
      </c>
      <c r="J69" s="26">
        <v>-621</v>
      </c>
      <c r="K69" s="27">
        <v>59</v>
      </c>
      <c r="L69" s="20">
        <v>0</v>
      </c>
      <c r="M69" s="20">
        <v>0</v>
      </c>
      <c r="N69" s="20">
        <v>680</v>
      </c>
      <c r="O69" s="20">
        <v>0</v>
      </c>
      <c r="P69" s="20">
        <v>0</v>
      </c>
      <c r="Q69" s="20">
        <v>0</v>
      </c>
      <c r="R69" s="20">
        <v>0</v>
      </c>
      <c r="S69" s="26">
        <v>-621</v>
      </c>
      <c r="T69" s="20">
        <f t="shared" ref="T69:AB92" si="11">B69-K69</f>
        <v>0</v>
      </c>
      <c r="U69" s="20">
        <f t="shared" si="2"/>
        <v>0</v>
      </c>
      <c r="V69" s="20">
        <f t="shared" si="3"/>
        <v>0</v>
      </c>
      <c r="W69" s="20">
        <f t="shared" si="4"/>
        <v>0</v>
      </c>
      <c r="X69" s="20">
        <f t="shared" si="5"/>
        <v>0</v>
      </c>
      <c r="Y69" s="20">
        <f t="shared" si="6"/>
        <v>0</v>
      </c>
      <c r="Z69" s="20">
        <f t="shared" si="7"/>
        <v>0</v>
      </c>
      <c r="AA69" s="20">
        <f t="shared" si="8"/>
        <v>0</v>
      </c>
      <c r="AB69" s="20">
        <f t="shared" si="9"/>
        <v>0</v>
      </c>
      <c r="AC69" s="17" t="str">
        <f t="shared" ref="AC69:AC132" si="12">IF(AND(T69=0,AB69=0),"Ok","Issue")</f>
        <v>Ok</v>
      </c>
    </row>
    <row r="70" spans="1:29" x14ac:dyDescent="0.3">
      <c r="A70" s="17" t="s">
        <v>292</v>
      </c>
      <c r="B70" s="20">
        <v>30</v>
      </c>
      <c r="C70" s="20">
        <v>0</v>
      </c>
      <c r="D70" s="20">
        <v>0</v>
      </c>
      <c r="E70" s="20">
        <v>80</v>
      </c>
      <c r="F70" s="20">
        <v>0</v>
      </c>
      <c r="G70" s="20">
        <v>0</v>
      </c>
      <c r="H70" s="20">
        <v>0</v>
      </c>
      <c r="I70" s="20">
        <v>0</v>
      </c>
      <c r="J70" s="26">
        <v>-50</v>
      </c>
      <c r="K70" s="27">
        <v>30</v>
      </c>
      <c r="L70" s="20">
        <v>0</v>
      </c>
      <c r="M70" s="20">
        <v>0</v>
      </c>
      <c r="N70" s="20">
        <v>80</v>
      </c>
      <c r="O70" s="20">
        <v>0</v>
      </c>
      <c r="P70" s="20">
        <v>0</v>
      </c>
      <c r="Q70" s="20">
        <v>0</v>
      </c>
      <c r="R70" s="20">
        <v>0</v>
      </c>
      <c r="S70" s="26">
        <v>-50</v>
      </c>
      <c r="T70" s="20">
        <f t="shared" si="11"/>
        <v>0</v>
      </c>
      <c r="U70" s="20">
        <f t="shared" si="2"/>
        <v>0</v>
      </c>
      <c r="V70" s="20">
        <f t="shared" si="3"/>
        <v>0</v>
      </c>
      <c r="W70" s="20">
        <f t="shared" si="4"/>
        <v>0</v>
      </c>
      <c r="X70" s="20">
        <f t="shared" si="5"/>
        <v>0</v>
      </c>
      <c r="Y70" s="20">
        <f t="shared" si="6"/>
        <v>0</v>
      </c>
      <c r="Z70" s="20">
        <f t="shared" si="7"/>
        <v>0</v>
      </c>
      <c r="AA70" s="20">
        <f t="shared" si="8"/>
        <v>0</v>
      </c>
      <c r="AB70" s="20">
        <f t="shared" si="9"/>
        <v>0</v>
      </c>
      <c r="AC70" s="17" t="str">
        <f t="shared" si="12"/>
        <v>Ok</v>
      </c>
    </row>
    <row r="71" spans="1:29" x14ac:dyDescent="0.3">
      <c r="A71" s="17" t="s">
        <v>293</v>
      </c>
      <c r="B71" s="20">
        <v>40</v>
      </c>
      <c r="C71" s="20">
        <v>10</v>
      </c>
      <c r="D71" s="20">
        <v>0</v>
      </c>
      <c r="E71" s="20">
        <v>215</v>
      </c>
      <c r="F71" s="20">
        <v>0</v>
      </c>
      <c r="G71" s="20">
        <v>0</v>
      </c>
      <c r="H71" s="20">
        <v>0</v>
      </c>
      <c r="I71" s="20">
        <v>0</v>
      </c>
      <c r="J71" s="26">
        <v>-165</v>
      </c>
      <c r="K71" s="27">
        <v>40</v>
      </c>
      <c r="L71" s="20">
        <v>10</v>
      </c>
      <c r="M71" s="20">
        <v>0</v>
      </c>
      <c r="N71" s="20">
        <v>215</v>
      </c>
      <c r="O71" s="20">
        <v>0</v>
      </c>
      <c r="P71" s="20">
        <v>0</v>
      </c>
      <c r="Q71" s="20">
        <v>0</v>
      </c>
      <c r="R71" s="20">
        <v>0</v>
      </c>
      <c r="S71" s="26">
        <v>-165</v>
      </c>
      <c r="T71" s="20">
        <f t="shared" si="11"/>
        <v>0</v>
      </c>
      <c r="U71" s="20">
        <f t="shared" si="2"/>
        <v>0</v>
      </c>
      <c r="V71" s="20">
        <f t="shared" si="3"/>
        <v>0</v>
      </c>
      <c r="W71" s="20">
        <f t="shared" si="4"/>
        <v>0</v>
      </c>
      <c r="X71" s="20">
        <f t="shared" si="5"/>
        <v>0</v>
      </c>
      <c r="Y71" s="20">
        <f t="shared" si="6"/>
        <v>0</v>
      </c>
      <c r="Z71" s="20">
        <f t="shared" si="7"/>
        <v>0</v>
      </c>
      <c r="AA71" s="20">
        <f t="shared" si="8"/>
        <v>0</v>
      </c>
      <c r="AB71" s="20">
        <f t="shared" si="9"/>
        <v>0</v>
      </c>
      <c r="AC71" s="17" t="str">
        <f t="shared" si="12"/>
        <v>Ok</v>
      </c>
    </row>
    <row r="72" spans="1:29" x14ac:dyDescent="0.3">
      <c r="A72" s="17" t="s">
        <v>294</v>
      </c>
      <c r="B72" s="20">
        <v>100</v>
      </c>
      <c r="C72" s="20">
        <v>0</v>
      </c>
      <c r="D72" s="20">
        <v>0</v>
      </c>
      <c r="E72" s="20">
        <v>500</v>
      </c>
      <c r="F72" s="20">
        <v>0</v>
      </c>
      <c r="G72" s="20">
        <v>0</v>
      </c>
      <c r="H72" s="20">
        <v>0</v>
      </c>
      <c r="I72" s="20">
        <v>0</v>
      </c>
      <c r="J72" s="26">
        <v>-400</v>
      </c>
      <c r="K72" s="27">
        <v>100</v>
      </c>
      <c r="L72" s="20">
        <v>0</v>
      </c>
      <c r="M72" s="20">
        <v>0</v>
      </c>
      <c r="N72" s="20">
        <v>500</v>
      </c>
      <c r="O72" s="20">
        <v>0</v>
      </c>
      <c r="P72" s="20">
        <v>0</v>
      </c>
      <c r="Q72" s="20">
        <v>0</v>
      </c>
      <c r="R72" s="20">
        <v>0</v>
      </c>
      <c r="S72" s="26">
        <v>-400</v>
      </c>
      <c r="T72" s="20">
        <f t="shared" si="11"/>
        <v>0</v>
      </c>
      <c r="U72" s="20">
        <f t="shared" si="2"/>
        <v>0</v>
      </c>
      <c r="V72" s="20">
        <f t="shared" si="3"/>
        <v>0</v>
      </c>
      <c r="W72" s="20">
        <f t="shared" si="4"/>
        <v>0</v>
      </c>
      <c r="X72" s="20">
        <f t="shared" si="5"/>
        <v>0</v>
      </c>
      <c r="Y72" s="20">
        <f t="shared" si="6"/>
        <v>0</v>
      </c>
      <c r="Z72" s="20">
        <f t="shared" si="7"/>
        <v>0</v>
      </c>
      <c r="AA72" s="20">
        <f t="shared" si="8"/>
        <v>0</v>
      </c>
      <c r="AB72" s="20">
        <f t="shared" si="9"/>
        <v>0</v>
      </c>
      <c r="AC72" s="17" t="str">
        <f t="shared" si="12"/>
        <v>Ok</v>
      </c>
    </row>
    <row r="73" spans="1:29" x14ac:dyDescent="0.3">
      <c r="A73" s="17" t="s">
        <v>295</v>
      </c>
      <c r="B73" s="20">
        <v>32</v>
      </c>
      <c r="C73" s="20">
        <v>200</v>
      </c>
      <c r="D73" s="20">
        <v>0</v>
      </c>
      <c r="E73" s="20">
        <v>452</v>
      </c>
      <c r="F73" s="20">
        <v>0</v>
      </c>
      <c r="G73" s="20">
        <v>0</v>
      </c>
      <c r="H73" s="20">
        <v>0</v>
      </c>
      <c r="I73" s="20">
        <v>0</v>
      </c>
      <c r="J73" s="26">
        <v>-220</v>
      </c>
      <c r="K73" s="27">
        <v>32</v>
      </c>
      <c r="L73" s="20">
        <v>200</v>
      </c>
      <c r="M73" s="20">
        <v>0</v>
      </c>
      <c r="N73" s="20">
        <v>452</v>
      </c>
      <c r="O73" s="20">
        <v>0</v>
      </c>
      <c r="P73" s="20">
        <v>0</v>
      </c>
      <c r="Q73" s="20">
        <v>0</v>
      </c>
      <c r="R73" s="20">
        <v>0</v>
      </c>
      <c r="S73" s="26">
        <v>-220</v>
      </c>
      <c r="T73" s="20">
        <f t="shared" si="11"/>
        <v>0</v>
      </c>
      <c r="U73" s="20">
        <f t="shared" si="2"/>
        <v>0</v>
      </c>
      <c r="V73" s="20">
        <f t="shared" si="3"/>
        <v>0</v>
      </c>
      <c r="W73" s="20">
        <f t="shared" si="4"/>
        <v>0</v>
      </c>
      <c r="X73" s="20">
        <f t="shared" si="5"/>
        <v>0</v>
      </c>
      <c r="Y73" s="20">
        <f t="shared" si="6"/>
        <v>0</v>
      </c>
      <c r="Z73" s="20">
        <f t="shared" si="7"/>
        <v>0</v>
      </c>
      <c r="AA73" s="20">
        <f t="shared" si="8"/>
        <v>0</v>
      </c>
      <c r="AB73" s="20">
        <f t="shared" si="9"/>
        <v>0</v>
      </c>
      <c r="AC73" s="17" t="str">
        <f t="shared" si="12"/>
        <v>Ok</v>
      </c>
    </row>
    <row r="74" spans="1:29" x14ac:dyDescent="0.3">
      <c r="A74" s="17" t="s">
        <v>296</v>
      </c>
      <c r="B74" s="20">
        <v>60</v>
      </c>
      <c r="C74" s="20">
        <v>1250</v>
      </c>
      <c r="D74" s="20">
        <v>0</v>
      </c>
      <c r="E74" s="20">
        <v>2605</v>
      </c>
      <c r="F74" s="20">
        <v>0</v>
      </c>
      <c r="G74" s="20">
        <v>0</v>
      </c>
      <c r="H74" s="20">
        <v>0</v>
      </c>
      <c r="I74" s="20">
        <v>0</v>
      </c>
      <c r="J74" s="26">
        <v>-1295</v>
      </c>
      <c r="K74" s="27">
        <v>60</v>
      </c>
      <c r="L74" s="20">
        <v>1250</v>
      </c>
      <c r="M74" s="20">
        <v>0</v>
      </c>
      <c r="N74" s="20">
        <v>2605</v>
      </c>
      <c r="O74" s="20">
        <v>0</v>
      </c>
      <c r="P74" s="20">
        <v>0</v>
      </c>
      <c r="Q74" s="20">
        <v>0</v>
      </c>
      <c r="R74" s="20">
        <v>0</v>
      </c>
      <c r="S74" s="26">
        <v>-1295</v>
      </c>
      <c r="T74" s="20">
        <f t="shared" si="11"/>
        <v>0</v>
      </c>
      <c r="U74" s="20">
        <f t="shared" si="2"/>
        <v>0</v>
      </c>
      <c r="V74" s="20">
        <f t="shared" si="3"/>
        <v>0</v>
      </c>
      <c r="W74" s="20">
        <f t="shared" si="4"/>
        <v>0</v>
      </c>
      <c r="X74" s="20">
        <f t="shared" si="5"/>
        <v>0</v>
      </c>
      <c r="Y74" s="20">
        <f t="shared" si="6"/>
        <v>0</v>
      </c>
      <c r="Z74" s="20">
        <f t="shared" si="7"/>
        <v>0</v>
      </c>
      <c r="AA74" s="20">
        <f t="shared" si="8"/>
        <v>0</v>
      </c>
      <c r="AB74" s="20">
        <f t="shared" si="9"/>
        <v>0</v>
      </c>
      <c r="AC74" s="17" t="str">
        <f t="shared" si="12"/>
        <v>Ok</v>
      </c>
    </row>
    <row r="75" spans="1:29" x14ac:dyDescent="0.3">
      <c r="A75" s="17" t="s">
        <v>297</v>
      </c>
      <c r="B75" s="20">
        <v>160</v>
      </c>
      <c r="C75" s="20">
        <v>120</v>
      </c>
      <c r="D75" s="20">
        <v>0</v>
      </c>
      <c r="E75" s="20">
        <v>1850</v>
      </c>
      <c r="F75" s="20">
        <v>0</v>
      </c>
      <c r="G75" s="20">
        <v>0</v>
      </c>
      <c r="H75" s="20">
        <v>0</v>
      </c>
      <c r="I75" s="20">
        <v>0</v>
      </c>
      <c r="J75" s="26">
        <v>-1570</v>
      </c>
      <c r="K75" s="27">
        <v>160</v>
      </c>
      <c r="L75" s="20">
        <v>120</v>
      </c>
      <c r="M75" s="20">
        <v>0</v>
      </c>
      <c r="N75" s="20">
        <v>1850</v>
      </c>
      <c r="O75" s="20">
        <v>0</v>
      </c>
      <c r="P75" s="20">
        <v>0</v>
      </c>
      <c r="Q75" s="20">
        <v>0</v>
      </c>
      <c r="R75" s="20">
        <v>0</v>
      </c>
      <c r="S75" s="26">
        <v>-1570</v>
      </c>
      <c r="T75" s="20">
        <f t="shared" si="11"/>
        <v>0</v>
      </c>
      <c r="U75" s="20">
        <f t="shared" si="2"/>
        <v>0</v>
      </c>
      <c r="V75" s="20">
        <f t="shared" si="3"/>
        <v>0</v>
      </c>
      <c r="W75" s="20">
        <f t="shared" si="4"/>
        <v>0</v>
      </c>
      <c r="X75" s="20">
        <f t="shared" si="5"/>
        <v>0</v>
      </c>
      <c r="Y75" s="20">
        <f t="shared" si="6"/>
        <v>0</v>
      </c>
      <c r="Z75" s="20">
        <f t="shared" si="7"/>
        <v>0</v>
      </c>
      <c r="AA75" s="20">
        <f t="shared" si="8"/>
        <v>0</v>
      </c>
      <c r="AB75" s="20">
        <f t="shared" si="9"/>
        <v>0</v>
      </c>
      <c r="AC75" s="17" t="str">
        <f t="shared" si="12"/>
        <v>Ok</v>
      </c>
    </row>
    <row r="76" spans="1:29" x14ac:dyDescent="0.3">
      <c r="A76" s="17" t="s">
        <v>298</v>
      </c>
      <c r="B76" s="20">
        <v>0</v>
      </c>
      <c r="C76" s="20">
        <v>0</v>
      </c>
      <c r="D76" s="20">
        <v>0</v>
      </c>
      <c r="E76" s="20">
        <v>20</v>
      </c>
      <c r="F76" s="20">
        <v>0</v>
      </c>
      <c r="G76" s="20">
        <v>0</v>
      </c>
      <c r="H76" s="20">
        <v>0</v>
      </c>
      <c r="I76" s="20">
        <v>0</v>
      </c>
      <c r="J76" s="26">
        <v>-20</v>
      </c>
      <c r="K76" s="27">
        <v>0</v>
      </c>
      <c r="L76" s="20">
        <v>0</v>
      </c>
      <c r="M76" s="20">
        <v>0</v>
      </c>
      <c r="N76" s="20">
        <v>20</v>
      </c>
      <c r="O76" s="20">
        <v>0</v>
      </c>
      <c r="P76" s="20">
        <v>0</v>
      </c>
      <c r="Q76" s="20">
        <v>0</v>
      </c>
      <c r="R76" s="20">
        <v>0</v>
      </c>
      <c r="S76" s="26">
        <v>-20</v>
      </c>
      <c r="T76" s="20">
        <f t="shared" si="11"/>
        <v>0</v>
      </c>
      <c r="U76" s="20">
        <f t="shared" si="2"/>
        <v>0</v>
      </c>
      <c r="V76" s="20">
        <f t="shared" si="3"/>
        <v>0</v>
      </c>
      <c r="W76" s="20">
        <f t="shared" si="4"/>
        <v>0</v>
      </c>
      <c r="X76" s="20">
        <f t="shared" si="5"/>
        <v>0</v>
      </c>
      <c r="Y76" s="20">
        <f t="shared" si="6"/>
        <v>0</v>
      </c>
      <c r="Z76" s="20">
        <f t="shared" si="7"/>
        <v>0</v>
      </c>
      <c r="AA76" s="20">
        <f t="shared" si="8"/>
        <v>0</v>
      </c>
      <c r="AB76" s="20">
        <f t="shared" si="9"/>
        <v>0</v>
      </c>
      <c r="AC76" s="17" t="str">
        <f t="shared" si="12"/>
        <v>Ok</v>
      </c>
    </row>
    <row r="77" spans="1:29" x14ac:dyDescent="0.3">
      <c r="A77" s="17" t="s">
        <v>299</v>
      </c>
      <c r="B77" s="20">
        <v>40</v>
      </c>
      <c r="C77" s="20">
        <v>0</v>
      </c>
      <c r="D77" s="20">
        <v>0</v>
      </c>
      <c r="E77" s="20">
        <v>160</v>
      </c>
      <c r="F77" s="20">
        <v>20</v>
      </c>
      <c r="G77" s="20">
        <v>0</v>
      </c>
      <c r="H77" s="20">
        <v>0</v>
      </c>
      <c r="I77" s="20">
        <v>0</v>
      </c>
      <c r="J77" s="26">
        <v>-100</v>
      </c>
      <c r="K77" s="27">
        <v>40</v>
      </c>
      <c r="L77" s="20">
        <v>0</v>
      </c>
      <c r="M77" s="20">
        <v>0</v>
      </c>
      <c r="N77" s="20">
        <v>140</v>
      </c>
      <c r="O77" s="20">
        <v>0</v>
      </c>
      <c r="P77" s="20">
        <v>0</v>
      </c>
      <c r="Q77" s="20">
        <v>0</v>
      </c>
      <c r="R77" s="20">
        <v>0</v>
      </c>
      <c r="S77" s="26">
        <v>-100</v>
      </c>
      <c r="T77" s="20">
        <f t="shared" si="11"/>
        <v>0</v>
      </c>
      <c r="U77" s="20">
        <f t="shared" si="2"/>
        <v>0</v>
      </c>
      <c r="V77" s="20">
        <f t="shared" si="3"/>
        <v>0</v>
      </c>
      <c r="W77" s="20">
        <f t="shared" si="4"/>
        <v>20</v>
      </c>
      <c r="X77" s="20">
        <f t="shared" si="5"/>
        <v>20</v>
      </c>
      <c r="Y77" s="20">
        <f t="shared" si="6"/>
        <v>0</v>
      </c>
      <c r="Z77" s="20">
        <f t="shared" si="7"/>
        <v>0</v>
      </c>
      <c r="AA77" s="20">
        <f t="shared" si="8"/>
        <v>0</v>
      </c>
      <c r="AB77" s="20">
        <f t="shared" si="9"/>
        <v>0</v>
      </c>
      <c r="AC77" s="17" t="str">
        <f t="shared" si="12"/>
        <v>Ok</v>
      </c>
    </row>
    <row r="78" spans="1:29" x14ac:dyDescent="0.3">
      <c r="A78" s="17" t="s">
        <v>300</v>
      </c>
      <c r="B78" s="20">
        <v>39</v>
      </c>
      <c r="C78" s="20">
        <v>0</v>
      </c>
      <c r="D78" s="20">
        <v>0</v>
      </c>
      <c r="E78" s="20">
        <v>29</v>
      </c>
      <c r="F78" s="20">
        <v>0</v>
      </c>
      <c r="G78" s="20">
        <v>0</v>
      </c>
      <c r="H78" s="20">
        <v>0</v>
      </c>
      <c r="I78" s="20">
        <v>0</v>
      </c>
      <c r="J78" s="26">
        <v>10</v>
      </c>
      <c r="K78" s="27">
        <v>39</v>
      </c>
      <c r="L78" s="20">
        <v>0</v>
      </c>
      <c r="M78" s="20">
        <v>0</v>
      </c>
      <c r="N78" s="20">
        <v>29</v>
      </c>
      <c r="O78" s="20">
        <v>0</v>
      </c>
      <c r="P78" s="20">
        <v>0</v>
      </c>
      <c r="Q78" s="20">
        <v>0</v>
      </c>
      <c r="R78" s="20">
        <v>0</v>
      </c>
      <c r="S78" s="26">
        <v>10</v>
      </c>
      <c r="T78" s="20">
        <f t="shared" si="11"/>
        <v>0</v>
      </c>
      <c r="U78" s="20">
        <f t="shared" si="2"/>
        <v>0</v>
      </c>
      <c r="V78" s="20">
        <f t="shared" si="3"/>
        <v>0</v>
      </c>
      <c r="W78" s="20">
        <f t="shared" si="4"/>
        <v>0</v>
      </c>
      <c r="X78" s="20">
        <f t="shared" si="5"/>
        <v>0</v>
      </c>
      <c r="Y78" s="20">
        <f t="shared" si="6"/>
        <v>0</v>
      </c>
      <c r="Z78" s="20">
        <f t="shared" si="7"/>
        <v>0</v>
      </c>
      <c r="AA78" s="20">
        <f t="shared" si="8"/>
        <v>0</v>
      </c>
      <c r="AB78" s="20">
        <f t="shared" si="9"/>
        <v>0</v>
      </c>
      <c r="AC78" s="17" t="str">
        <f t="shared" si="12"/>
        <v>Ok</v>
      </c>
    </row>
    <row r="79" spans="1:29" x14ac:dyDescent="0.3">
      <c r="A79" s="17" t="s">
        <v>301</v>
      </c>
      <c r="B79" s="20">
        <v>15</v>
      </c>
      <c r="C79" s="20">
        <v>0</v>
      </c>
      <c r="D79" s="20">
        <v>0</v>
      </c>
      <c r="E79" s="20">
        <v>15</v>
      </c>
      <c r="F79" s="20">
        <v>0</v>
      </c>
      <c r="G79" s="20">
        <v>0</v>
      </c>
      <c r="H79" s="20">
        <v>0</v>
      </c>
      <c r="I79" s="20">
        <v>0</v>
      </c>
      <c r="J79" s="26">
        <v>0</v>
      </c>
      <c r="K79" s="27">
        <v>15</v>
      </c>
      <c r="L79" s="20">
        <v>0</v>
      </c>
      <c r="M79" s="20">
        <v>0</v>
      </c>
      <c r="N79" s="20">
        <v>15</v>
      </c>
      <c r="O79" s="20">
        <v>0</v>
      </c>
      <c r="P79" s="20">
        <v>0</v>
      </c>
      <c r="Q79" s="20">
        <v>0</v>
      </c>
      <c r="R79" s="20">
        <v>0</v>
      </c>
      <c r="S79" s="26">
        <v>0</v>
      </c>
      <c r="T79" s="20">
        <f t="shared" si="11"/>
        <v>0</v>
      </c>
      <c r="U79" s="20">
        <f t="shared" si="2"/>
        <v>0</v>
      </c>
      <c r="V79" s="20">
        <f t="shared" si="3"/>
        <v>0</v>
      </c>
      <c r="W79" s="20">
        <f t="shared" si="4"/>
        <v>0</v>
      </c>
      <c r="X79" s="20">
        <f t="shared" si="5"/>
        <v>0</v>
      </c>
      <c r="Y79" s="20">
        <f t="shared" si="6"/>
        <v>0</v>
      </c>
      <c r="Z79" s="20">
        <f t="shared" si="7"/>
        <v>0</v>
      </c>
      <c r="AA79" s="20">
        <f t="shared" si="8"/>
        <v>0</v>
      </c>
      <c r="AB79" s="20">
        <f t="shared" si="9"/>
        <v>0</v>
      </c>
      <c r="AC79" s="17" t="str">
        <f t="shared" si="12"/>
        <v>Ok</v>
      </c>
    </row>
    <row r="80" spans="1:29" x14ac:dyDescent="0.3">
      <c r="A80" s="17" t="s">
        <v>302</v>
      </c>
      <c r="B80" s="20">
        <v>0</v>
      </c>
      <c r="C80" s="20">
        <v>0</v>
      </c>
      <c r="D80" s="20">
        <v>0</v>
      </c>
      <c r="E80" s="20">
        <v>30</v>
      </c>
      <c r="F80" s="20">
        <v>0</v>
      </c>
      <c r="G80" s="20">
        <v>0</v>
      </c>
      <c r="H80" s="20">
        <v>0</v>
      </c>
      <c r="I80" s="20">
        <v>0</v>
      </c>
      <c r="J80" s="20">
        <v>-30</v>
      </c>
      <c r="K80" s="27">
        <v>0</v>
      </c>
      <c r="L80" s="20">
        <v>0</v>
      </c>
      <c r="M80" s="20">
        <v>0</v>
      </c>
      <c r="N80" s="20">
        <v>30</v>
      </c>
      <c r="O80" s="20">
        <v>0</v>
      </c>
      <c r="P80" s="20">
        <v>0</v>
      </c>
      <c r="Q80" s="20">
        <v>0</v>
      </c>
      <c r="R80" s="20">
        <v>0</v>
      </c>
      <c r="S80" s="26">
        <v>-30</v>
      </c>
      <c r="T80" s="20">
        <f t="shared" si="11"/>
        <v>0</v>
      </c>
      <c r="U80" s="20">
        <f t="shared" si="2"/>
        <v>0</v>
      </c>
      <c r="V80" s="20">
        <f t="shared" si="3"/>
        <v>0</v>
      </c>
      <c r="W80" s="20">
        <f t="shared" si="4"/>
        <v>0</v>
      </c>
      <c r="X80" s="20">
        <f t="shared" si="5"/>
        <v>0</v>
      </c>
      <c r="Y80" s="20">
        <f t="shared" si="6"/>
        <v>0</v>
      </c>
      <c r="Z80" s="20">
        <f t="shared" si="7"/>
        <v>0</v>
      </c>
      <c r="AA80" s="20">
        <f t="shared" si="8"/>
        <v>0</v>
      </c>
      <c r="AB80" s="20">
        <f t="shared" si="9"/>
        <v>0</v>
      </c>
      <c r="AC80" s="17" t="str">
        <f t="shared" si="12"/>
        <v>Ok</v>
      </c>
    </row>
    <row r="81" spans="1:29" x14ac:dyDescent="0.3">
      <c r="A81" s="17" t="s">
        <v>303</v>
      </c>
      <c r="B81" s="20">
        <v>0</v>
      </c>
      <c r="C81" s="20">
        <v>0</v>
      </c>
      <c r="D81" s="20">
        <v>0</v>
      </c>
      <c r="E81" s="20">
        <v>30</v>
      </c>
      <c r="F81" s="20">
        <v>0</v>
      </c>
      <c r="G81" s="20">
        <v>0</v>
      </c>
      <c r="H81" s="20">
        <v>0</v>
      </c>
      <c r="I81" s="20">
        <v>0</v>
      </c>
      <c r="J81" s="26">
        <v>-30</v>
      </c>
      <c r="K81" s="27">
        <v>0</v>
      </c>
      <c r="L81" s="20">
        <v>0</v>
      </c>
      <c r="M81" s="20">
        <v>0</v>
      </c>
      <c r="N81" s="20">
        <v>30</v>
      </c>
      <c r="O81" s="20">
        <v>0</v>
      </c>
      <c r="P81" s="20">
        <v>0</v>
      </c>
      <c r="Q81" s="20">
        <v>0</v>
      </c>
      <c r="R81" s="20">
        <v>0</v>
      </c>
      <c r="S81" s="26">
        <v>-30</v>
      </c>
      <c r="T81" s="20">
        <f t="shared" si="11"/>
        <v>0</v>
      </c>
      <c r="U81" s="20">
        <f t="shared" si="2"/>
        <v>0</v>
      </c>
      <c r="V81" s="20">
        <f t="shared" si="3"/>
        <v>0</v>
      </c>
      <c r="W81" s="20">
        <f t="shared" si="4"/>
        <v>0</v>
      </c>
      <c r="X81" s="20">
        <f t="shared" si="5"/>
        <v>0</v>
      </c>
      <c r="Y81" s="20">
        <f t="shared" si="6"/>
        <v>0</v>
      </c>
      <c r="Z81" s="20">
        <f t="shared" si="7"/>
        <v>0</v>
      </c>
      <c r="AA81" s="20">
        <f t="shared" si="8"/>
        <v>0</v>
      </c>
      <c r="AB81" s="20">
        <f t="shared" si="9"/>
        <v>0</v>
      </c>
      <c r="AC81" s="17" t="str">
        <f t="shared" si="12"/>
        <v>Ok</v>
      </c>
    </row>
    <row r="82" spans="1:29" x14ac:dyDescent="0.3">
      <c r="A82" s="17" t="s">
        <v>304</v>
      </c>
      <c r="B82" s="20">
        <v>0</v>
      </c>
      <c r="C82" s="20">
        <v>75</v>
      </c>
      <c r="D82" s="20">
        <v>0</v>
      </c>
      <c r="E82" s="20">
        <v>0</v>
      </c>
      <c r="F82" s="20">
        <v>0</v>
      </c>
      <c r="G82" s="20">
        <v>0</v>
      </c>
      <c r="H82" s="20">
        <v>0</v>
      </c>
      <c r="I82" s="20">
        <v>0</v>
      </c>
      <c r="J82" s="26">
        <v>75</v>
      </c>
      <c r="K82" s="27">
        <v>0</v>
      </c>
      <c r="L82" s="20">
        <v>75</v>
      </c>
      <c r="M82" s="20">
        <v>0</v>
      </c>
      <c r="N82" s="20">
        <v>0</v>
      </c>
      <c r="O82" s="20">
        <v>0</v>
      </c>
      <c r="P82" s="20">
        <v>0</v>
      </c>
      <c r="Q82" s="20">
        <v>0</v>
      </c>
      <c r="R82" s="20">
        <v>0</v>
      </c>
      <c r="S82" s="26">
        <v>75</v>
      </c>
      <c r="T82" s="20">
        <f t="shared" si="11"/>
        <v>0</v>
      </c>
      <c r="U82" s="20">
        <f t="shared" si="2"/>
        <v>0</v>
      </c>
      <c r="V82" s="20">
        <f t="shared" si="3"/>
        <v>0</v>
      </c>
      <c r="W82" s="20">
        <f t="shared" si="4"/>
        <v>0</v>
      </c>
      <c r="X82" s="20">
        <f t="shared" si="5"/>
        <v>0</v>
      </c>
      <c r="Y82" s="20">
        <f t="shared" si="6"/>
        <v>0</v>
      </c>
      <c r="Z82" s="20">
        <f t="shared" si="7"/>
        <v>0</v>
      </c>
      <c r="AA82" s="20">
        <f t="shared" si="8"/>
        <v>0</v>
      </c>
      <c r="AB82" s="20">
        <f t="shared" si="9"/>
        <v>0</v>
      </c>
      <c r="AC82" s="17" t="str">
        <f t="shared" si="12"/>
        <v>Ok</v>
      </c>
    </row>
    <row r="83" spans="1:29" x14ac:dyDescent="0.3">
      <c r="A83" s="17" t="s">
        <v>305</v>
      </c>
      <c r="B83" s="20">
        <v>0</v>
      </c>
      <c r="C83" s="20">
        <v>16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6">
        <v>16</v>
      </c>
      <c r="K83" s="27">
        <v>0</v>
      </c>
      <c r="L83" s="20">
        <v>16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20">
        <v>0</v>
      </c>
      <c r="S83" s="26">
        <v>16</v>
      </c>
      <c r="T83" s="20">
        <f t="shared" si="11"/>
        <v>0</v>
      </c>
      <c r="U83" s="20">
        <f t="shared" si="2"/>
        <v>0</v>
      </c>
      <c r="V83" s="20">
        <f t="shared" si="3"/>
        <v>0</v>
      </c>
      <c r="W83" s="20">
        <f t="shared" si="4"/>
        <v>0</v>
      </c>
      <c r="X83" s="20">
        <f t="shared" si="5"/>
        <v>0</v>
      </c>
      <c r="Y83" s="20">
        <f t="shared" si="6"/>
        <v>0</v>
      </c>
      <c r="Z83" s="20">
        <f t="shared" si="7"/>
        <v>0</v>
      </c>
      <c r="AA83" s="20">
        <f t="shared" si="8"/>
        <v>0</v>
      </c>
      <c r="AB83" s="20">
        <f t="shared" si="9"/>
        <v>0</v>
      </c>
      <c r="AC83" s="17" t="str">
        <f t="shared" si="12"/>
        <v>Ok</v>
      </c>
    </row>
    <row r="84" spans="1:29" x14ac:dyDescent="0.3">
      <c r="A84" s="17" t="s">
        <v>306</v>
      </c>
      <c r="B84" s="20">
        <v>0</v>
      </c>
      <c r="C84" s="20">
        <v>0</v>
      </c>
      <c r="D84" s="20">
        <v>0</v>
      </c>
      <c r="E84" s="20">
        <v>290</v>
      </c>
      <c r="F84" s="20">
        <v>0</v>
      </c>
      <c r="G84" s="20">
        <v>0</v>
      </c>
      <c r="H84" s="20">
        <v>0</v>
      </c>
      <c r="I84" s="20">
        <v>0</v>
      </c>
      <c r="J84" s="26">
        <v>-290</v>
      </c>
      <c r="K84" s="27">
        <v>0</v>
      </c>
      <c r="L84" s="20">
        <v>0</v>
      </c>
      <c r="M84" s="20">
        <v>0</v>
      </c>
      <c r="N84" s="20">
        <v>290</v>
      </c>
      <c r="O84" s="20">
        <v>0</v>
      </c>
      <c r="P84" s="20">
        <v>0</v>
      </c>
      <c r="Q84" s="20">
        <v>0</v>
      </c>
      <c r="R84" s="20">
        <v>0</v>
      </c>
      <c r="S84" s="26">
        <v>-290</v>
      </c>
      <c r="T84" s="20">
        <f t="shared" si="11"/>
        <v>0</v>
      </c>
      <c r="U84" s="20">
        <f t="shared" si="2"/>
        <v>0</v>
      </c>
      <c r="V84" s="20">
        <f t="shared" si="3"/>
        <v>0</v>
      </c>
      <c r="W84" s="20">
        <f t="shared" si="4"/>
        <v>0</v>
      </c>
      <c r="X84" s="20">
        <f t="shared" si="5"/>
        <v>0</v>
      </c>
      <c r="Y84" s="20">
        <f t="shared" si="6"/>
        <v>0</v>
      </c>
      <c r="Z84" s="20">
        <f t="shared" si="7"/>
        <v>0</v>
      </c>
      <c r="AA84" s="20">
        <f t="shared" si="8"/>
        <v>0</v>
      </c>
      <c r="AB84" s="20">
        <f t="shared" si="9"/>
        <v>0</v>
      </c>
      <c r="AC84" s="17" t="str">
        <f t="shared" si="12"/>
        <v>Ok</v>
      </c>
    </row>
    <row r="85" spans="1:29" x14ac:dyDescent="0.3">
      <c r="A85" s="17" t="s">
        <v>307</v>
      </c>
      <c r="B85" s="20">
        <v>40</v>
      </c>
      <c r="C85" s="20">
        <v>0</v>
      </c>
      <c r="D85" s="20">
        <v>0</v>
      </c>
      <c r="E85" s="20">
        <v>40</v>
      </c>
      <c r="F85" s="20">
        <v>0</v>
      </c>
      <c r="G85" s="20">
        <v>0</v>
      </c>
      <c r="H85" s="20">
        <v>0</v>
      </c>
      <c r="I85" s="20">
        <v>0</v>
      </c>
      <c r="J85" s="26">
        <v>0</v>
      </c>
      <c r="K85" s="27">
        <v>40</v>
      </c>
      <c r="L85" s="20">
        <v>0</v>
      </c>
      <c r="M85" s="20">
        <v>0</v>
      </c>
      <c r="N85" s="20">
        <v>40</v>
      </c>
      <c r="O85" s="20">
        <v>0</v>
      </c>
      <c r="P85" s="20">
        <v>0</v>
      </c>
      <c r="Q85" s="20">
        <v>0</v>
      </c>
      <c r="R85" s="20">
        <v>0</v>
      </c>
      <c r="S85" s="26">
        <v>0</v>
      </c>
      <c r="T85" s="20">
        <f t="shared" si="11"/>
        <v>0</v>
      </c>
      <c r="U85" s="20">
        <f t="shared" si="2"/>
        <v>0</v>
      </c>
      <c r="V85" s="20">
        <f t="shared" si="3"/>
        <v>0</v>
      </c>
      <c r="W85" s="20">
        <f t="shared" si="4"/>
        <v>0</v>
      </c>
      <c r="X85" s="20">
        <f t="shared" si="5"/>
        <v>0</v>
      </c>
      <c r="Y85" s="20">
        <f t="shared" si="6"/>
        <v>0</v>
      </c>
      <c r="Z85" s="20">
        <f t="shared" si="7"/>
        <v>0</v>
      </c>
      <c r="AA85" s="20">
        <f t="shared" si="8"/>
        <v>0</v>
      </c>
      <c r="AB85" s="20">
        <f t="shared" si="9"/>
        <v>0</v>
      </c>
      <c r="AC85" s="17" t="str">
        <f t="shared" si="12"/>
        <v>Ok</v>
      </c>
    </row>
    <row r="86" spans="1:29" x14ac:dyDescent="0.3">
      <c r="A86" s="17" t="s">
        <v>308</v>
      </c>
      <c r="B86" s="20">
        <v>0</v>
      </c>
      <c r="C86" s="20">
        <v>0</v>
      </c>
      <c r="D86" s="20">
        <v>0</v>
      </c>
      <c r="E86" s="20">
        <v>100</v>
      </c>
      <c r="F86" s="20">
        <v>0</v>
      </c>
      <c r="G86" s="20">
        <v>0</v>
      </c>
      <c r="H86" s="20">
        <v>0</v>
      </c>
      <c r="I86" s="20">
        <v>0</v>
      </c>
      <c r="J86" s="26">
        <v>-100</v>
      </c>
      <c r="K86" s="27">
        <v>0</v>
      </c>
      <c r="L86" s="20">
        <v>0</v>
      </c>
      <c r="M86" s="20">
        <v>0</v>
      </c>
      <c r="N86" s="20">
        <v>100</v>
      </c>
      <c r="O86" s="20">
        <v>0</v>
      </c>
      <c r="P86" s="20">
        <v>0</v>
      </c>
      <c r="Q86" s="20">
        <v>0</v>
      </c>
      <c r="R86" s="20">
        <v>0</v>
      </c>
      <c r="S86" s="26">
        <v>-100</v>
      </c>
      <c r="T86" s="20">
        <f t="shared" si="11"/>
        <v>0</v>
      </c>
      <c r="U86" s="20">
        <f t="shared" si="2"/>
        <v>0</v>
      </c>
      <c r="V86" s="20">
        <f t="shared" si="3"/>
        <v>0</v>
      </c>
      <c r="W86" s="20">
        <f t="shared" si="4"/>
        <v>0</v>
      </c>
      <c r="X86" s="20">
        <f t="shared" si="5"/>
        <v>0</v>
      </c>
      <c r="Y86" s="20">
        <f t="shared" si="6"/>
        <v>0</v>
      </c>
      <c r="Z86" s="20">
        <f t="shared" si="7"/>
        <v>0</v>
      </c>
      <c r="AA86" s="20">
        <f t="shared" si="8"/>
        <v>0</v>
      </c>
      <c r="AB86" s="20">
        <f t="shared" si="9"/>
        <v>0</v>
      </c>
      <c r="AC86" s="17" t="str">
        <f t="shared" si="12"/>
        <v>Ok</v>
      </c>
    </row>
    <row r="87" spans="1:29" x14ac:dyDescent="0.3">
      <c r="A87" s="17" t="s">
        <v>44</v>
      </c>
      <c r="B87" s="20">
        <v>0</v>
      </c>
      <c r="C87" s="20">
        <v>0</v>
      </c>
      <c r="D87" s="20">
        <v>0</v>
      </c>
      <c r="E87" s="20">
        <v>0</v>
      </c>
      <c r="F87" s="20">
        <v>0</v>
      </c>
      <c r="G87" s="20">
        <v>0</v>
      </c>
      <c r="H87" s="20">
        <v>0</v>
      </c>
      <c r="I87" s="20">
        <v>0</v>
      </c>
      <c r="J87" s="26">
        <v>0</v>
      </c>
      <c r="K87" s="27">
        <v>0</v>
      </c>
      <c r="L87" s="20">
        <v>0</v>
      </c>
      <c r="M87" s="20">
        <v>0</v>
      </c>
      <c r="N87" s="20">
        <v>0</v>
      </c>
      <c r="O87" s="20">
        <v>0</v>
      </c>
      <c r="P87" s="20">
        <v>0</v>
      </c>
      <c r="Q87" s="20">
        <v>0</v>
      </c>
      <c r="R87" s="20">
        <v>0</v>
      </c>
      <c r="S87" s="26">
        <v>0</v>
      </c>
      <c r="T87" s="20">
        <f t="shared" si="11"/>
        <v>0</v>
      </c>
      <c r="U87" s="20">
        <f t="shared" si="2"/>
        <v>0</v>
      </c>
      <c r="V87" s="20">
        <f t="shared" si="3"/>
        <v>0</v>
      </c>
      <c r="W87" s="20">
        <f t="shared" si="4"/>
        <v>0</v>
      </c>
      <c r="X87" s="20">
        <f t="shared" si="5"/>
        <v>0</v>
      </c>
      <c r="Y87" s="20">
        <f t="shared" si="6"/>
        <v>0</v>
      </c>
      <c r="Z87" s="20">
        <f t="shared" si="7"/>
        <v>0</v>
      </c>
      <c r="AA87" s="20">
        <f t="shared" si="8"/>
        <v>0</v>
      </c>
      <c r="AB87" s="20">
        <f t="shared" si="9"/>
        <v>0</v>
      </c>
      <c r="AC87" s="17" t="str">
        <f t="shared" si="12"/>
        <v>Ok</v>
      </c>
    </row>
    <row r="88" spans="1:29" x14ac:dyDescent="0.3">
      <c r="A88" s="17" t="s">
        <v>312</v>
      </c>
      <c r="B88" s="20">
        <v>0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6">
        <v>0</v>
      </c>
      <c r="K88" s="27">
        <v>0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  <c r="Q88" s="20">
        <v>0</v>
      </c>
      <c r="R88" s="20">
        <v>0</v>
      </c>
      <c r="S88" s="26">
        <v>0</v>
      </c>
      <c r="T88" s="20">
        <f t="shared" si="11"/>
        <v>0</v>
      </c>
      <c r="U88" s="20">
        <f t="shared" si="2"/>
        <v>0</v>
      </c>
      <c r="V88" s="20">
        <f t="shared" si="3"/>
        <v>0</v>
      </c>
      <c r="W88" s="20">
        <f t="shared" si="4"/>
        <v>0</v>
      </c>
      <c r="X88" s="20">
        <f t="shared" si="5"/>
        <v>0</v>
      </c>
      <c r="Y88" s="20">
        <f t="shared" si="6"/>
        <v>0</v>
      </c>
      <c r="Z88" s="20">
        <f t="shared" si="7"/>
        <v>0</v>
      </c>
      <c r="AA88" s="20">
        <f t="shared" si="8"/>
        <v>0</v>
      </c>
      <c r="AB88" s="20">
        <f t="shared" si="9"/>
        <v>0</v>
      </c>
      <c r="AC88" s="17" t="str">
        <f t="shared" si="12"/>
        <v>Ok</v>
      </c>
    </row>
    <row r="89" spans="1:29" x14ac:dyDescent="0.3">
      <c r="A89" s="17" t="s">
        <v>313</v>
      </c>
      <c r="B89" s="20">
        <v>0</v>
      </c>
      <c r="C89" s="20">
        <v>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6">
        <v>0</v>
      </c>
      <c r="K89" s="27">
        <v>0</v>
      </c>
      <c r="L89" s="20">
        <v>0</v>
      </c>
      <c r="M89" s="20">
        <v>0</v>
      </c>
      <c r="N89" s="20">
        <v>0</v>
      </c>
      <c r="O89" s="20">
        <v>0</v>
      </c>
      <c r="P89" s="20">
        <v>0</v>
      </c>
      <c r="Q89" s="20">
        <v>0</v>
      </c>
      <c r="R89" s="20">
        <v>0</v>
      </c>
      <c r="S89" s="26">
        <v>0</v>
      </c>
      <c r="T89" s="20">
        <f t="shared" si="11"/>
        <v>0</v>
      </c>
      <c r="U89" s="20">
        <f t="shared" si="2"/>
        <v>0</v>
      </c>
      <c r="V89" s="20">
        <f t="shared" si="3"/>
        <v>0</v>
      </c>
      <c r="W89" s="20">
        <f t="shared" si="4"/>
        <v>0</v>
      </c>
      <c r="X89" s="20">
        <f t="shared" si="5"/>
        <v>0</v>
      </c>
      <c r="Y89" s="20">
        <f t="shared" si="6"/>
        <v>0</v>
      </c>
      <c r="Z89" s="20">
        <f t="shared" si="7"/>
        <v>0</v>
      </c>
      <c r="AA89" s="20">
        <f t="shared" si="8"/>
        <v>0</v>
      </c>
      <c r="AB89" s="20">
        <f t="shared" si="9"/>
        <v>0</v>
      </c>
      <c r="AC89" s="17" t="str">
        <f t="shared" si="12"/>
        <v>Ok</v>
      </c>
    </row>
    <row r="90" spans="1:29" x14ac:dyDescent="0.3">
      <c r="A90" s="17" t="s">
        <v>315</v>
      </c>
      <c r="B90" s="20">
        <v>0</v>
      </c>
      <c r="C90" s="20">
        <v>0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  <c r="I90" s="20">
        <v>0</v>
      </c>
      <c r="J90" s="26">
        <v>0</v>
      </c>
      <c r="K90" s="27">
        <v>0</v>
      </c>
      <c r="L90" s="20">
        <v>0</v>
      </c>
      <c r="M90" s="20">
        <v>0</v>
      </c>
      <c r="N90" s="20">
        <v>0</v>
      </c>
      <c r="O90" s="20">
        <v>0</v>
      </c>
      <c r="P90" s="20">
        <v>0</v>
      </c>
      <c r="Q90" s="20">
        <v>0</v>
      </c>
      <c r="R90" s="20">
        <v>0</v>
      </c>
      <c r="S90" s="26">
        <v>0</v>
      </c>
      <c r="T90" s="20">
        <f t="shared" si="11"/>
        <v>0</v>
      </c>
      <c r="U90" s="20">
        <f t="shared" si="2"/>
        <v>0</v>
      </c>
      <c r="V90" s="20">
        <f t="shared" si="3"/>
        <v>0</v>
      </c>
      <c r="W90" s="20">
        <f t="shared" si="4"/>
        <v>0</v>
      </c>
      <c r="X90" s="20">
        <f t="shared" si="5"/>
        <v>0</v>
      </c>
      <c r="Y90" s="20">
        <f t="shared" si="6"/>
        <v>0</v>
      </c>
      <c r="Z90" s="20">
        <f t="shared" si="7"/>
        <v>0</v>
      </c>
      <c r="AA90" s="20">
        <f t="shared" si="8"/>
        <v>0</v>
      </c>
      <c r="AB90" s="20">
        <f t="shared" si="9"/>
        <v>0</v>
      </c>
      <c r="AC90" s="17" t="str">
        <f t="shared" si="12"/>
        <v>Ok</v>
      </c>
    </row>
    <row r="91" spans="1:29" x14ac:dyDescent="0.3">
      <c r="A91" s="17" t="s">
        <v>318</v>
      </c>
      <c r="B91" s="20">
        <v>0</v>
      </c>
      <c r="C91" s="20">
        <v>0</v>
      </c>
      <c r="D91" s="20">
        <v>0</v>
      </c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6">
        <v>0</v>
      </c>
      <c r="K91" s="27">
        <v>0</v>
      </c>
      <c r="L91" s="20">
        <v>0</v>
      </c>
      <c r="M91" s="20">
        <v>0</v>
      </c>
      <c r="N91" s="20">
        <v>0</v>
      </c>
      <c r="O91" s="20">
        <v>0</v>
      </c>
      <c r="P91" s="20">
        <v>0</v>
      </c>
      <c r="Q91" s="20">
        <v>0</v>
      </c>
      <c r="R91" s="20">
        <v>0</v>
      </c>
      <c r="S91" s="26">
        <v>0</v>
      </c>
      <c r="T91" s="20">
        <f t="shared" si="11"/>
        <v>0</v>
      </c>
      <c r="U91" s="20">
        <f t="shared" si="2"/>
        <v>0</v>
      </c>
      <c r="V91" s="20">
        <f t="shared" si="3"/>
        <v>0</v>
      </c>
      <c r="W91" s="20">
        <f t="shared" si="4"/>
        <v>0</v>
      </c>
      <c r="X91" s="20">
        <f t="shared" si="5"/>
        <v>0</v>
      </c>
      <c r="Y91" s="20">
        <f t="shared" si="6"/>
        <v>0</v>
      </c>
      <c r="Z91" s="20">
        <f t="shared" si="7"/>
        <v>0</v>
      </c>
      <c r="AA91" s="20">
        <f t="shared" si="8"/>
        <v>0</v>
      </c>
      <c r="AB91" s="20">
        <f t="shared" si="9"/>
        <v>0</v>
      </c>
      <c r="AC91" s="17" t="str">
        <f t="shared" si="12"/>
        <v>Ok</v>
      </c>
    </row>
    <row r="92" spans="1:29" x14ac:dyDescent="0.3">
      <c r="A92" s="17" t="s">
        <v>319</v>
      </c>
      <c r="B92" s="20">
        <v>0</v>
      </c>
      <c r="C92" s="20">
        <v>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6">
        <v>0</v>
      </c>
      <c r="K92" s="27">
        <v>0</v>
      </c>
      <c r="L92" s="20">
        <v>0</v>
      </c>
      <c r="M92" s="20">
        <v>0</v>
      </c>
      <c r="N92" s="20">
        <v>0</v>
      </c>
      <c r="O92" s="20">
        <v>0</v>
      </c>
      <c r="P92" s="20">
        <v>0</v>
      </c>
      <c r="Q92" s="20">
        <v>0</v>
      </c>
      <c r="R92" s="20">
        <v>0</v>
      </c>
      <c r="S92" s="26">
        <v>0</v>
      </c>
      <c r="T92" s="20">
        <f t="shared" si="11"/>
        <v>0</v>
      </c>
      <c r="U92" s="20">
        <f t="shared" si="11"/>
        <v>0</v>
      </c>
      <c r="V92" s="20">
        <f t="shared" si="11"/>
        <v>0</v>
      </c>
      <c r="W92" s="20">
        <f t="shared" si="11"/>
        <v>0</v>
      </c>
      <c r="X92" s="20">
        <f t="shared" si="11"/>
        <v>0</v>
      </c>
      <c r="Y92" s="20">
        <f t="shared" si="11"/>
        <v>0</v>
      </c>
      <c r="Z92" s="20">
        <f t="shared" si="11"/>
        <v>0</v>
      </c>
      <c r="AA92" s="20">
        <f t="shared" si="11"/>
        <v>0</v>
      </c>
      <c r="AB92" s="20">
        <f t="shared" si="11"/>
        <v>0</v>
      </c>
      <c r="AC92" s="17" t="str">
        <f t="shared" si="12"/>
        <v>Ok</v>
      </c>
    </row>
    <row r="93" spans="1:29" x14ac:dyDescent="0.3">
      <c r="A93" s="17" t="s">
        <v>320</v>
      </c>
      <c r="B93" s="20">
        <v>0</v>
      </c>
      <c r="C93" s="20">
        <v>0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6">
        <v>0</v>
      </c>
      <c r="K93" s="27">
        <v>0</v>
      </c>
      <c r="L93" s="20">
        <v>0</v>
      </c>
      <c r="M93" s="20">
        <v>0</v>
      </c>
      <c r="N93" s="20">
        <v>0</v>
      </c>
      <c r="O93" s="20">
        <v>0</v>
      </c>
      <c r="P93" s="20">
        <v>0</v>
      </c>
      <c r="Q93" s="20">
        <v>0</v>
      </c>
      <c r="R93" s="20">
        <v>0</v>
      </c>
      <c r="S93" s="26">
        <v>0</v>
      </c>
      <c r="T93" s="20">
        <f t="shared" ref="T93:AB121" si="13">B93-K93</f>
        <v>0</v>
      </c>
      <c r="U93" s="20">
        <f t="shared" si="13"/>
        <v>0</v>
      </c>
      <c r="V93" s="20">
        <f t="shared" si="13"/>
        <v>0</v>
      </c>
      <c r="W93" s="20">
        <f t="shared" si="13"/>
        <v>0</v>
      </c>
      <c r="X93" s="20">
        <f t="shared" si="13"/>
        <v>0</v>
      </c>
      <c r="Y93" s="20">
        <f t="shared" si="13"/>
        <v>0</v>
      </c>
      <c r="Z93" s="20">
        <f t="shared" si="13"/>
        <v>0</v>
      </c>
      <c r="AA93" s="20">
        <f t="shared" si="13"/>
        <v>0</v>
      </c>
      <c r="AB93" s="20">
        <f t="shared" si="13"/>
        <v>0</v>
      </c>
      <c r="AC93" s="17" t="str">
        <f t="shared" si="12"/>
        <v>Ok</v>
      </c>
    </row>
    <row r="94" spans="1:29" x14ac:dyDescent="0.3">
      <c r="A94" s="17" t="s">
        <v>327</v>
      </c>
      <c r="B94" s="20">
        <v>0</v>
      </c>
      <c r="C94" s="20">
        <v>0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6">
        <v>0</v>
      </c>
      <c r="K94" s="27">
        <v>0</v>
      </c>
      <c r="L94" s="20">
        <v>0</v>
      </c>
      <c r="M94" s="20">
        <v>0</v>
      </c>
      <c r="N94" s="20">
        <v>0</v>
      </c>
      <c r="O94" s="20">
        <v>0</v>
      </c>
      <c r="P94" s="20">
        <v>0</v>
      </c>
      <c r="Q94" s="20">
        <v>0</v>
      </c>
      <c r="R94" s="20">
        <v>0</v>
      </c>
      <c r="S94" s="26">
        <v>0</v>
      </c>
      <c r="T94" s="20">
        <f t="shared" si="13"/>
        <v>0</v>
      </c>
      <c r="U94" s="20">
        <f t="shared" si="13"/>
        <v>0</v>
      </c>
      <c r="V94" s="20">
        <f t="shared" si="13"/>
        <v>0</v>
      </c>
      <c r="W94" s="20">
        <f t="shared" si="13"/>
        <v>0</v>
      </c>
      <c r="X94" s="20">
        <f t="shared" si="13"/>
        <v>0</v>
      </c>
      <c r="Y94" s="20">
        <f t="shared" si="13"/>
        <v>0</v>
      </c>
      <c r="Z94" s="20">
        <f t="shared" si="13"/>
        <v>0</v>
      </c>
      <c r="AA94" s="20">
        <f t="shared" si="13"/>
        <v>0</v>
      </c>
      <c r="AB94" s="20">
        <f t="shared" si="13"/>
        <v>0</v>
      </c>
      <c r="AC94" s="17" t="str">
        <f t="shared" si="12"/>
        <v>Ok</v>
      </c>
    </row>
    <row r="95" spans="1:29" x14ac:dyDescent="0.3">
      <c r="A95" s="17" t="s">
        <v>333</v>
      </c>
      <c r="B95" s="20">
        <v>0</v>
      </c>
      <c r="C95" s="20">
        <v>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6">
        <v>0</v>
      </c>
      <c r="K95" s="27">
        <v>0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  <c r="S95" s="26">
        <v>0</v>
      </c>
      <c r="T95" s="20">
        <f t="shared" si="13"/>
        <v>0</v>
      </c>
      <c r="U95" s="20">
        <f t="shared" si="13"/>
        <v>0</v>
      </c>
      <c r="V95" s="20">
        <f t="shared" si="13"/>
        <v>0</v>
      </c>
      <c r="W95" s="20">
        <f t="shared" si="13"/>
        <v>0</v>
      </c>
      <c r="X95" s="20">
        <f t="shared" si="13"/>
        <v>0</v>
      </c>
      <c r="Y95" s="20">
        <f t="shared" si="13"/>
        <v>0</v>
      </c>
      <c r="Z95" s="20">
        <f t="shared" si="13"/>
        <v>0</v>
      </c>
      <c r="AA95" s="20">
        <f t="shared" si="13"/>
        <v>0</v>
      </c>
      <c r="AB95" s="20">
        <f t="shared" si="13"/>
        <v>0</v>
      </c>
      <c r="AC95" s="17" t="str">
        <f t="shared" si="12"/>
        <v>Ok</v>
      </c>
    </row>
    <row r="96" spans="1:29" x14ac:dyDescent="0.3">
      <c r="A96" s="17" t="s">
        <v>334</v>
      </c>
      <c r="B96" s="20">
        <v>0</v>
      </c>
      <c r="C96" s="20">
        <v>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6">
        <v>0</v>
      </c>
      <c r="K96" s="27">
        <v>0</v>
      </c>
      <c r="L96" s="20">
        <v>0</v>
      </c>
      <c r="M96" s="20">
        <v>0</v>
      </c>
      <c r="N96" s="20">
        <v>0</v>
      </c>
      <c r="O96" s="20">
        <v>0</v>
      </c>
      <c r="P96" s="20">
        <v>0</v>
      </c>
      <c r="Q96" s="20">
        <v>0</v>
      </c>
      <c r="R96" s="20">
        <v>0</v>
      </c>
      <c r="S96" s="26">
        <v>0</v>
      </c>
      <c r="T96" s="20">
        <f t="shared" si="13"/>
        <v>0</v>
      </c>
      <c r="U96" s="20">
        <f t="shared" si="13"/>
        <v>0</v>
      </c>
      <c r="V96" s="20">
        <f t="shared" si="13"/>
        <v>0</v>
      </c>
      <c r="W96" s="20">
        <f t="shared" si="13"/>
        <v>0</v>
      </c>
      <c r="X96" s="20">
        <f t="shared" si="13"/>
        <v>0</v>
      </c>
      <c r="Y96" s="20">
        <f t="shared" si="13"/>
        <v>0</v>
      </c>
      <c r="Z96" s="20">
        <f t="shared" si="13"/>
        <v>0</v>
      </c>
      <c r="AA96" s="20">
        <f t="shared" si="13"/>
        <v>0</v>
      </c>
      <c r="AB96" s="20">
        <f t="shared" si="13"/>
        <v>0</v>
      </c>
      <c r="AC96" s="17" t="str">
        <f t="shared" si="12"/>
        <v>Ok</v>
      </c>
    </row>
    <row r="97" spans="1:29" x14ac:dyDescent="0.3">
      <c r="A97" s="17" t="s">
        <v>335</v>
      </c>
      <c r="B97" s="20">
        <v>0</v>
      </c>
      <c r="C97" s="20">
        <v>0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  <c r="I97" s="20">
        <v>0</v>
      </c>
      <c r="J97" s="26">
        <v>0</v>
      </c>
      <c r="K97" s="27">
        <v>0</v>
      </c>
      <c r="L97" s="20">
        <v>0</v>
      </c>
      <c r="M97" s="20">
        <v>0</v>
      </c>
      <c r="N97" s="20">
        <v>0</v>
      </c>
      <c r="O97" s="20">
        <v>0</v>
      </c>
      <c r="P97" s="20">
        <v>0</v>
      </c>
      <c r="Q97" s="20">
        <v>0</v>
      </c>
      <c r="R97" s="20">
        <v>0</v>
      </c>
      <c r="S97" s="26">
        <v>0</v>
      </c>
      <c r="T97" s="20">
        <f t="shared" si="13"/>
        <v>0</v>
      </c>
      <c r="U97" s="20">
        <f t="shared" si="13"/>
        <v>0</v>
      </c>
      <c r="V97" s="20">
        <f t="shared" si="13"/>
        <v>0</v>
      </c>
      <c r="W97" s="20">
        <f t="shared" si="13"/>
        <v>0</v>
      </c>
      <c r="X97" s="20">
        <f t="shared" si="13"/>
        <v>0</v>
      </c>
      <c r="Y97" s="20">
        <f t="shared" si="13"/>
        <v>0</v>
      </c>
      <c r="Z97" s="20">
        <f t="shared" si="13"/>
        <v>0</v>
      </c>
      <c r="AA97" s="20">
        <f t="shared" si="13"/>
        <v>0</v>
      </c>
      <c r="AB97" s="20">
        <f t="shared" si="13"/>
        <v>0</v>
      </c>
      <c r="AC97" s="17" t="str">
        <f t="shared" si="12"/>
        <v>Ok</v>
      </c>
    </row>
    <row r="98" spans="1:29" x14ac:dyDescent="0.3">
      <c r="A98" s="17" t="s">
        <v>336</v>
      </c>
      <c r="B98" s="20">
        <v>10</v>
      </c>
      <c r="C98" s="20">
        <v>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6">
        <v>10</v>
      </c>
      <c r="K98" s="27">
        <v>10</v>
      </c>
      <c r="L98" s="20">
        <v>0</v>
      </c>
      <c r="M98" s="20">
        <v>0</v>
      </c>
      <c r="N98" s="20">
        <v>0</v>
      </c>
      <c r="O98" s="20">
        <v>0</v>
      </c>
      <c r="P98" s="20">
        <v>0</v>
      </c>
      <c r="Q98" s="20">
        <v>0</v>
      </c>
      <c r="R98" s="20">
        <v>0</v>
      </c>
      <c r="S98" s="26">
        <v>10</v>
      </c>
      <c r="T98" s="20">
        <f t="shared" si="13"/>
        <v>0</v>
      </c>
      <c r="U98" s="20">
        <f t="shared" si="13"/>
        <v>0</v>
      </c>
      <c r="V98" s="20">
        <f t="shared" si="13"/>
        <v>0</v>
      </c>
      <c r="W98" s="20">
        <f t="shared" si="13"/>
        <v>0</v>
      </c>
      <c r="X98" s="20">
        <f t="shared" si="13"/>
        <v>0</v>
      </c>
      <c r="Y98" s="20">
        <f t="shared" si="13"/>
        <v>0</v>
      </c>
      <c r="Z98" s="20">
        <f t="shared" si="13"/>
        <v>0</v>
      </c>
      <c r="AA98" s="20">
        <f t="shared" si="13"/>
        <v>0</v>
      </c>
      <c r="AB98" s="20">
        <f t="shared" si="13"/>
        <v>0</v>
      </c>
      <c r="AC98" s="17" t="str">
        <f t="shared" si="12"/>
        <v>Ok</v>
      </c>
    </row>
    <row r="99" spans="1:29" x14ac:dyDescent="0.3">
      <c r="A99" s="17" t="s">
        <v>342</v>
      </c>
      <c r="B99" s="20">
        <v>0</v>
      </c>
      <c r="C99" s="20">
        <v>0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7">
        <v>0</v>
      </c>
      <c r="L99" s="20">
        <v>0</v>
      </c>
      <c r="M99" s="20">
        <v>0</v>
      </c>
      <c r="N99" s="20">
        <v>0</v>
      </c>
      <c r="O99" s="20">
        <v>0</v>
      </c>
      <c r="P99" s="20">
        <v>0</v>
      </c>
      <c r="Q99" s="20">
        <v>0</v>
      </c>
      <c r="R99" s="20">
        <v>0</v>
      </c>
      <c r="S99" s="26">
        <v>0</v>
      </c>
      <c r="T99" s="20">
        <f t="shared" si="13"/>
        <v>0</v>
      </c>
      <c r="U99" s="20">
        <f t="shared" si="13"/>
        <v>0</v>
      </c>
      <c r="V99" s="20">
        <f t="shared" si="13"/>
        <v>0</v>
      </c>
      <c r="W99" s="20">
        <f t="shared" si="13"/>
        <v>0</v>
      </c>
      <c r="X99" s="20">
        <f t="shared" si="13"/>
        <v>0</v>
      </c>
      <c r="Y99" s="20">
        <f t="shared" si="13"/>
        <v>0</v>
      </c>
      <c r="Z99" s="20">
        <f t="shared" si="13"/>
        <v>0</v>
      </c>
      <c r="AA99" s="20">
        <f t="shared" si="13"/>
        <v>0</v>
      </c>
      <c r="AB99" s="20">
        <f t="shared" si="13"/>
        <v>0</v>
      </c>
      <c r="AC99" s="17" t="str">
        <f t="shared" si="12"/>
        <v>Ok</v>
      </c>
    </row>
    <row r="100" spans="1:29" x14ac:dyDescent="0.3">
      <c r="A100" s="17" t="s">
        <v>343</v>
      </c>
      <c r="B100" s="20">
        <v>0</v>
      </c>
      <c r="C100" s="20">
        <v>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6">
        <v>0</v>
      </c>
      <c r="K100" s="27">
        <v>0</v>
      </c>
      <c r="L100" s="20">
        <v>0</v>
      </c>
      <c r="M100" s="20">
        <v>0</v>
      </c>
      <c r="N100" s="20">
        <v>0</v>
      </c>
      <c r="O100" s="20">
        <v>0</v>
      </c>
      <c r="P100" s="20">
        <v>0</v>
      </c>
      <c r="Q100" s="20">
        <v>0</v>
      </c>
      <c r="R100" s="20">
        <v>0</v>
      </c>
      <c r="S100" s="26">
        <v>0</v>
      </c>
      <c r="T100" s="20">
        <f t="shared" si="13"/>
        <v>0</v>
      </c>
      <c r="U100" s="20">
        <f t="shared" si="13"/>
        <v>0</v>
      </c>
      <c r="V100" s="20">
        <f t="shared" si="13"/>
        <v>0</v>
      </c>
      <c r="W100" s="20">
        <f t="shared" si="13"/>
        <v>0</v>
      </c>
      <c r="X100" s="20">
        <f t="shared" si="13"/>
        <v>0</v>
      </c>
      <c r="Y100" s="20">
        <f t="shared" si="13"/>
        <v>0</v>
      </c>
      <c r="Z100" s="20">
        <f t="shared" si="13"/>
        <v>0</v>
      </c>
      <c r="AA100" s="20">
        <f t="shared" si="13"/>
        <v>0</v>
      </c>
      <c r="AB100" s="20">
        <f t="shared" si="13"/>
        <v>0</v>
      </c>
      <c r="AC100" s="17" t="str">
        <f t="shared" si="12"/>
        <v>Ok</v>
      </c>
    </row>
    <row r="101" spans="1:29" x14ac:dyDescent="0.3">
      <c r="A101" s="17" t="s">
        <v>347</v>
      </c>
      <c r="B101" s="20">
        <v>0</v>
      </c>
      <c r="C101" s="20">
        <v>0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6">
        <v>0</v>
      </c>
      <c r="K101" s="27">
        <v>0</v>
      </c>
      <c r="L101" s="20">
        <v>0</v>
      </c>
      <c r="M101" s="20">
        <v>0</v>
      </c>
      <c r="N101" s="20">
        <v>0</v>
      </c>
      <c r="O101" s="20">
        <v>0</v>
      </c>
      <c r="P101" s="20">
        <v>0</v>
      </c>
      <c r="Q101" s="20">
        <v>0</v>
      </c>
      <c r="R101" s="20">
        <v>0</v>
      </c>
      <c r="S101" s="26">
        <v>0</v>
      </c>
      <c r="T101" s="20">
        <f t="shared" si="13"/>
        <v>0</v>
      </c>
      <c r="U101" s="20">
        <f t="shared" si="13"/>
        <v>0</v>
      </c>
      <c r="V101" s="20">
        <f t="shared" si="13"/>
        <v>0</v>
      </c>
      <c r="W101" s="20">
        <f t="shared" si="13"/>
        <v>0</v>
      </c>
      <c r="X101" s="20">
        <f t="shared" si="13"/>
        <v>0</v>
      </c>
      <c r="Y101" s="20">
        <f t="shared" si="13"/>
        <v>0</v>
      </c>
      <c r="Z101" s="20">
        <f t="shared" si="13"/>
        <v>0</v>
      </c>
      <c r="AA101" s="20">
        <f t="shared" si="13"/>
        <v>0</v>
      </c>
      <c r="AB101" s="20">
        <f t="shared" si="13"/>
        <v>0</v>
      </c>
      <c r="AC101" s="17" t="str">
        <f t="shared" si="12"/>
        <v>Ok</v>
      </c>
    </row>
    <row r="102" spans="1:29" x14ac:dyDescent="0.3">
      <c r="A102" s="17" t="s">
        <v>350</v>
      </c>
      <c r="B102" s="20">
        <v>0</v>
      </c>
      <c r="C102" s="20">
        <v>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6">
        <v>0</v>
      </c>
      <c r="K102" s="27">
        <v>0</v>
      </c>
      <c r="L102" s="20">
        <v>0</v>
      </c>
      <c r="M102" s="20">
        <v>0</v>
      </c>
      <c r="N102" s="20">
        <v>0</v>
      </c>
      <c r="O102" s="20">
        <v>0</v>
      </c>
      <c r="P102" s="20">
        <v>0</v>
      </c>
      <c r="Q102" s="20">
        <v>0</v>
      </c>
      <c r="R102" s="20">
        <v>0</v>
      </c>
      <c r="S102" s="26">
        <v>0</v>
      </c>
      <c r="T102" s="20">
        <f t="shared" si="13"/>
        <v>0</v>
      </c>
      <c r="U102" s="20">
        <f t="shared" si="13"/>
        <v>0</v>
      </c>
      <c r="V102" s="20">
        <f t="shared" si="13"/>
        <v>0</v>
      </c>
      <c r="W102" s="20">
        <f t="shared" si="13"/>
        <v>0</v>
      </c>
      <c r="X102" s="20">
        <f t="shared" si="13"/>
        <v>0</v>
      </c>
      <c r="Y102" s="20">
        <f t="shared" si="13"/>
        <v>0</v>
      </c>
      <c r="Z102" s="20">
        <f t="shared" si="13"/>
        <v>0</v>
      </c>
      <c r="AA102" s="20">
        <f t="shared" si="13"/>
        <v>0</v>
      </c>
      <c r="AB102" s="20">
        <f t="shared" si="13"/>
        <v>0</v>
      </c>
      <c r="AC102" s="17" t="str">
        <f t="shared" si="12"/>
        <v>Ok</v>
      </c>
    </row>
    <row r="103" spans="1:29" x14ac:dyDescent="0.3">
      <c r="A103" s="17" t="s">
        <v>351</v>
      </c>
      <c r="B103" s="20">
        <v>0</v>
      </c>
      <c r="C103" s="20">
        <v>0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  <c r="I103" s="20">
        <v>0</v>
      </c>
      <c r="J103" s="26">
        <v>0</v>
      </c>
      <c r="K103" s="27">
        <v>0</v>
      </c>
      <c r="L103" s="20">
        <v>0</v>
      </c>
      <c r="M103" s="20">
        <v>0</v>
      </c>
      <c r="N103" s="20">
        <v>0</v>
      </c>
      <c r="O103" s="20">
        <v>0</v>
      </c>
      <c r="P103" s="20">
        <v>0</v>
      </c>
      <c r="Q103" s="20">
        <v>0</v>
      </c>
      <c r="R103" s="20">
        <v>0</v>
      </c>
      <c r="S103" s="26">
        <v>0</v>
      </c>
      <c r="T103" s="20">
        <f t="shared" si="13"/>
        <v>0</v>
      </c>
      <c r="U103" s="20">
        <f t="shared" si="13"/>
        <v>0</v>
      </c>
      <c r="V103" s="20">
        <f t="shared" si="13"/>
        <v>0</v>
      </c>
      <c r="W103" s="20">
        <f t="shared" si="13"/>
        <v>0</v>
      </c>
      <c r="X103" s="20">
        <f t="shared" si="13"/>
        <v>0</v>
      </c>
      <c r="Y103" s="20">
        <f t="shared" si="13"/>
        <v>0</v>
      </c>
      <c r="Z103" s="20">
        <f t="shared" si="13"/>
        <v>0</v>
      </c>
      <c r="AA103" s="20">
        <f t="shared" si="13"/>
        <v>0</v>
      </c>
      <c r="AB103" s="20">
        <f t="shared" si="13"/>
        <v>0</v>
      </c>
      <c r="AC103" s="17" t="str">
        <f t="shared" si="12"/>
        <v>Ok</v>
      </c>
    </row>
    <row r="104" spans="1:29" x14ac:dyDescent="0.3">
      <c r="A104" s="17" t="s">
        <v>352</v>
      </c>
      <c r="B104" s="20">
        <v>0</v>
      </c>
      <c r="C104" s="20">
        <v>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6">
        <v>0</v>
      </c>
      <c r="K104" s="27">
        <v>0</v>
      </c>
      <c r="L104" s="20">
        <v>0</v>
      </c>
      <c r="M104" s="20">
        <v>0</v>
      </c>
      <c r="N104" s="20">
        <v>0</v>
      </c>
      <c r="O104" s="20">
        <v>0</v>
      </c>
      <c r="P104" s="20">
        <v>0</v>
      </c>
      <c r="Q104" s="20">
        <v>0</v>
      </c>
      <c r="R104" s="20">
        <v>0</v>
      </c>
      <c r="S104" s="26">
        <v>0</v>
      </c>
      <c r="T104" s="20">
        <f t="shared" si="13"/>
        <v>0</v>
      </c>
      <c r="U104" s="20">
        <f t="shared" si="13"/>
        <v>0</v>
      </c>
      <c r="V104" s="20">
        <f t="shared" si="13"/>
        <v>0</v>
      </c>
      <c r="W104" s="20">
        <f t="shared" si="13"/>
        <v>0</v>
      </c>
      <c r="X104" s="20">
        <f t="shared" si="13"/>
        <v>0</v>
      </c>
      <c r="Y104" s="20">
        <f t="shared" si="13"/>
        <v>0</v>
      </c>
      <c r="Z104" s="20">
        <f t="shared" si="13"/>
        <v>0</v>
      </c>
      <c r="AA104" s="20">
        <f t="shared" si="13"/>
        <v>0</v>
      </c>
      <c r="AB104" s="20">
        <f t="shared" si="13"/>
        <v>0</v>
      </c>
      <c r="AC104" s="17" t="str">
        <f t="shared" si="12"/>
        <v>Ok</v>
      </c>
    </row>
    <row r="105" spans="1:29" x14ac:dyDescent="0.3">
      <c r="A105" s="17" t="s">
        <v>355</v>
      </c>
      <c r="B105" s="20">
        <v>0</v>
      </c>
      <c r="C105" s="20">
        <v>0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6">
        <v>0</v>
      </c>
      <c r="K105" s="27">
        <v>0</v>
      </c>
      <c r="L105" s="20">
        <v>0</v>
      </c>
      <c r="M105" s="20">
        <v>0</v>
      </c>
      <c r="N105" s="20">
        <v>0</v>
      </c>
      <c r="O105" s="20">
        <v>0</v>
      </c>
      <c r="P105" s="20">
        <v>0</v>
      </c>
      <c r="Q105" s="20">
        <v>0</v>
      </c>
      <c r="R105" s="20">
        <v>0</v>
      </c>
      <c r="S105" s="26">
        <v>0</v>
      </c>
      <c r="T105" s="20">
        <f t="shared" si="13"/>
        <v>0</v>
      </c>
      <c r="U105" s="20">
        <f t="shared" si="13"/>
        <v>0</v>
      </c>
      <c r="V105" s="20">
        <f t="shared" si="13"/>
        <v>0</v>
      </c>
      <c r="W105" s="20">
        <f t="shared" si="13"/>
        <v>0</v>
      </c>
      <c r="X105" s="20">
        <f t="shared" si="13"/>
        <v>0</v>
      </c>
      <c r="Y105" s="20">
        <f t="shared" si="13"/>
        <v>0</v>
      </c>
      <c r="Z105" s="20">
        <f t="shared" si="13"/>
        <v>0</v>
      </c>
      <c r="AA105" s="20">
        <f t="shared" si="13"/>
        <v>0</v>
      </c>
      <c r="AB105" s="20">
        <f t="shared" si="13"/>
        <v>0</v>
      </c>
      <c r="AC105" s="17" t="str">
        <f t="shared" si="12"/>
        <v>Ok</v>
      </c>
    </row>
    <row r="106" spans="1:29" x14ac:dyDescent="0.3">
      <c r="A106" s="17" t="s">
        <v>356</v>
      </c>
      <c r="B106" s="20">
        <v>0</v>
      </c>
      <c r="C106" s="20">
        <v>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6">
        <v>0</v>
      </c>
      <c r="K106" s="27">
        <v>0</v>
      </c>
      <c r="L106" s="20">
        <v>0</v>
      </c>
      <c r="M106" s="20">
        <v>0</v>
      </c>
      <c r="N106" s="20">
        <v>0</v>
      </c>
      <c r="O106" s="20">
        <v>0</v>
      </c>
      <c r="P106" s="20">
        <v>0</v>
      </c>
      <c r="Q106" s="20">
        <v>0</v>
      </c>
      <c r="R106" s="20">
        <v>0</v>
      </c>
      <c r="S106" s="26">
        <v>0</v>
      </c>
      <c r="T106" s="20">
        <f t="shared" si="13"/>
        <v>0</v>
      </c>
      <c r="U106" s="20">
        <f t="shared" si="13"/>
        <v>0</v>
      </c>
      <c r="V106" s="20">
        <f t="shared" si="13"/>
        <v>0</v>
      </c>
      <c r="W106" s="20">
        <f t="shared" si="13"/>
        <v>0</v>
      </c>
      <c r="X106" s="20">
        <f t="shared" si="13"/>
        <v>0</v>
      </c>
      <c r="Y106" s="20">
        <f t="shared" si="13"/>
        <v>0</v>
      </c>
      <c r="Z106" s="20">
        <f t="shared" si="13"/>
        <v>0</v>
      </c>
      <c r="AA106" s="20">
        <f t="shared" si="13"/>
        <v>0</v>
      </c>
      <c r="AB106" s="20">
        <f t="shared" si="13"/>
        <v>0</v>
      </c>
      <c r="AC106" s="17" t="str">
        <f t="shared" si="12"/>
        <v>Ok</v>
      </c>
    </row>
    <row r="107" spans="1:29" x14ac:dyDescent="0.3">
      <c r="A107" s="17" t="s">
        <v>357</v>
      </c>
      <c r="B107" s="20">
        <v>0</v>
      </c>
      <c r="C107" s="20">
        <v>0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  <c r="I107" s="20">
        <v>0</v>
      </c>
      <c r="J107" s="26">
        <v>0</v>
      </c>
      <c r="K107" s="27">
        <v>0</v>
      </c>
      <c r="L107" s="20">
        <v>0</v>
      </c>
      <c r="M107" s="20">
        <v>0</v>
      </c>
      <c r="N107" s="20">
        <v>0</v>
      </c>
      <c r="O107" s="20">
        <v>0</v>
      </c>
      <c r="P107" s="20">
        <v>0</v>
      </c>
      <c r="Q107" s="20">
        <v>0</v>
      </c>
      <c r="R107" s="20">
        <v>0</v>
      </c>
      <c r="S107" s="26">
        <v>0</v>
      </c>
      <c r="T107" s="20">
        <f t="shared" si="13"/>
        <v>0</v>
      </c>
      <c r="U107" s="20">
        <f t="shared" si="13"/>
        <v>0</v>
      </c>
      <c r="V107" s="20">
        <f t="shared" si="13"/>
        <v>0</v>
      </c>
      <c r="W107" s="20">
        <f t="shared" si="13"/>
        <v>0</v>
      </c>
      <c r="X107" s="20">
        <f t="shared" si="13"/>
        <v>0</v>
      </c>
      <c r="Y107" s="20">
        <f t="shared" si="13"/>
        <v>0</v>
      </c>
      <c r="Z107" s="20">
        <f t="shared" si="13"/>
        <v>0</v>
      </c>
      <c r="AA107" s="20">
        <f t="shared" si="13"/>
        <v>0</v>
      </c>
      <c r="AB107" s="20">
        <f t="shared" si="13"/>
        <v>0</v>
      </c>
      <c r="AC107" s="17" t="str">
        <f t="shared" si="12"/>
        <v>Ok</v>
      </c>
    </row>
    <row r="108" spans="1:29" x14ac:dyDescent="0.3">
      <c r="A108" s="17" t="s">
        <v>60</v>
      </c>
      <c r="B108" s="20">
        <v>0</v>
      </c>
      <c r="C108" s="20"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6">
        <v>0</v>
      </c>
      <c r="K108" s="27">
        <v>0</v>
      </c>
      <c r="L108" s="20">
        <v>0</v>
      </c>
      <c r="M108" s="20">
        <v>0</v>
      </c>
      <c r="N108" s="20">
        <v>0</v>
      </c>
      <c r="O108" s="20">
        <v>0</v>
      </c>
      <c r="P108" s="20">
        <v>0</v>
      </c>
      <c r="Q108" s="20">
        <v>0</v>
      </c>
      <c r="R108" s="20">
        <v>0</v>
      </c>
      <c r="S108" s="26">
        <v>0</v>
      </c>
      <c r="T108" s="20">
        <f t="shared" si="13"/>
        <v>0</v>
      </c>
      <c r="U108" s="20">
        <f t="shared" si="13"/>
        <v>0</v>
      </c>
      <c r="V108" s="20">
        <f t="shared" si="13"/>
        <v>0</v>
      </c>
      <c r="W108" s="20">
        <f t="shared" si="13"/>
        <v>0</v>
      </c>
      <c r="X108" s="20">
        <f t="shared" si="13"/>
        <v>0</v>
      </c>
      <c r="Y108" s="20">
        <f t="shared" si="13"/>
        <v>0</v>
      </c>
      <c r="Z108" s="20">
        <f t="shared" si="13"/>
        <v>0</v>
      </c>
      <c r="AA108" s="20">
        <f t="shared" si="13"/>
        <v>0</v>
      </c>
      <c r="AB108" s="20">
        <f t="shared" si="13"/>
        <v>0</v>
      </c>
      <c r="AC108" s="17" t="str">
        <f t="shared" si="12"/>
        <v>Ok</v>
      </c>
    </row>
    <row r="109" spans="1:29" x14ac:dyDescent="0.3">
      <c r="A109" s="17" t="s">
        <v>311</v>
      </c>
      <c r="B109" s="20">
        <v>0</v>
      </c>
      <c r="C109" s="20">
        <v>0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6">
        <v>0</v>
      </c>
      <c r="K109" s="27">
        <v>0</v>
      </c>
      <c r="L109" s="20">
        <v>0</v>
      </c>
      <c r="M109" s="20">
        <v>0</v>
      </c>
      <c r="N109" s="20">
        <v>0</v>
      </c>
      <c r="O109" s="20">
        <v>0</v>
      </c>
      <c r="P109" s="20">
        <v>0</v>
      </c>
      <c r="Q109" s="20">
        <v>0</v>
      </c>
      <c r="R109" s="20">
        <v>0</v>
      </c>
      <c r="S109" s="26">
        <v>0</v>
      </c>
      <c r="T109" s="20">
        <f t="shared" si="13"/>
        <v>0</v>
      </c>
      <c r="U109" s="20">
        <f t="shared" si="13"/>
        <v>0</v>
      </c>
      <c r="V109" s="20">
        <f t="shared" si="13"/>
        <v>0</v>
      </c>
      <c r="W109" s="20">
        <f t="shared" si="13"/>
        <v>0</v>
      </c>
      <c r="X109" s="20">
        <f t="shared" si="13"/>
        <v>0</v>
      </c>
      <c r="Y109" s="20">
        <f t="shared" si="13"/>
        <v>0</v>
      </c>
      <c r="Z109" s="20">
        <f t="shared" si="13"/>
        <v>0</v>
      </c>
      <c r="AA109" s="20">
        <f t="shared" si="13"/>
        <v>0</v>
      </c>
      <c r="AB109" s="20">
        <f t="shared" si="13"/>
        <v>0</v>
      </c>
      <c r="AC109" s="17" t="str">
        <f t="shared" si="12"/>
        <v>Ok</v>
      </c>
    </row>
    <row r="110" spans="1:29" x14ac:dyDescent="0.3">
      <c r="A110" s="17" t="s">
        <v>314</v>
      </c>
      <c r="B110" s="20">
        <v>0</v>
      </c>
      <c r="C110" s="20"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6">
        <v>0</v>
      </c>
      <c r="K110" s="27">
        <v>0</v>
      </c>
      <c r="L110" s="20">
        <v>0</v>
      </c>
      <c r="M110" s="20">
        <v>0</v>
      </c>
      <c r="N110" s="20">
        <v>0</v>
      </c>
      <c r="O110" s="20">
        <v>0</v>
      </c>
      <c r="P110" s="20">
        <v>0</v>
      </c>
      <c r="Q110" s="20">
        <v>0</v>
      </c>
      <c r="R110" s="20">
        <v>0</v>
      </c>
      <c r="S110" s="26">
        <v>0</v>
      </c>
      <c r="T110" s="20">
        <f t="shared" si="13"/>
        <v>0</v>
      </c>
      <c r="U110" s="20">
        <f t="shared" si="13"/>
        <v>0</v>
      </c>
      <c r="V110" s="20">
        <f t="shared" si="13"/>
        <v>0</v>
      </c>
      <c r="W110" s="20">
        <f t="shared" si="13"/>
        <v>0</v>
      </c>
      <c r="X110" s="20">
        <f t="shared" si="13"/>
        <v>0</v>
      </c>
      <c r="Y110" s="20">
        <f t="shared" si="13"/>
        <v>0</v>
      </c>
      <c r="Z110" s="20">
        <f t="shared" si="13"/>
        <v>0</v>
      </c>
      <c r="AA110" s="20">
        <f t="shared" si="13"/>
        <v>0</v>
      </c>
      <c r="AB110" s="20">
        <f t="shared" si="13"/>
        <v>0</v>
      </c>
      <c r="AC110" s="17" t="str">
        <f t="shared" si="12"/>
        <v>Ok</v>
      </c>
    </row>
    <row r="111" spans="1:29" x14ac:dyDescent="0.3">
      <c r="A111" s="17" t="s">
        <v>316</v>
      </c>
      <c r="B111" s="20">
        <v>0</v>
      </c>
      <c r="C111" s="20">
        <v>0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6">
        <v>0</v>
      </c>
      <c r="K111" s="27">
        <v>0</v>
      </c>
      <c r="L111" s="20">
        <v>0</v>
      </c>
      <c r="M111" s="20">
        <v>0</v>
      </c>
      <c r="N111" s="20">
        <v>0</v>
      </c>
      <c r="O111" s="20">
        <v>0</v>
      </c>
      <c r="P111" s="20">
        <v>0</v>
      </c>
      <c r="Q111" s="20">
        <v>0</v>
      </c>
      <c r="R111" s="20">
        <v>0</v>
      </c>
      <c r="S111" s="26">
        <v>0</v>
      </c>
      <c r="T111" s="20">
        <f t="shared" si="13"/>
        <v>0</v>
      </c>
      <c r="U111" s="20">
        <f t="shared" si="13"/>
        <v>0</v>
      </c>
      <c r="V111" s="20">
        <f t="shared" si="13"/>
        <v>0</v>
      </c>
      <c r="W111" s="20">
        <f t="shared" si="13"/>
        <v>0</v>
      </c>
      <c r="X111" s="20">
        <f t="shared" si="13"/>
        <v>0</v>
      </c>
      <c r="Y111" s="20">
        <f t="shared" si="13"/>
        <v>0</v>
      </c>
      <c r="Z111" s="20">
        <f t="shared" si="13"/>
        <v>0</v>
      </c>
      <c r="AA111" s="20">
        <f t="shared" si="13"/>
        <v>0</v>
      </c>
      <c r="AB111" s="20">
        <f t="shared" si="13"/>
        <v>0</v>
      </c>
      <c r="AC111" s="17" t="str">
        <f t="shared" si="12"/>
        <v>Ok</v>
      </c>
    </row>
    <row r="112" spans="1:29" x14ac:dyDescent="0.3">
      <c r="A112" s="17" t="s">
        <v>317</v>
      </c>
      <c r="B112" s="20">
        <v>0</v>
      </c>
      <c r="C112" s="20">
        <v>0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  <c r="I112" s="20">
        <v>0</v>
      </c>
      <c r="J112" s="26">
        <v>0</v>
      </c>
      <c r="K112" s="27">
        <v>0</v>
      </c>
      <c r="L112" s="20">
        <v>0</v>
      </c>
      <c r="M112" s="20">
        <v>0</v>
      </c>
      <c r="N112" s="20">
        <v>0</v>
      </c>
      <c r="O112" s="20">
        <v>0</v>
      </c>
      <c r="P112" s="20">
        <v>0</v>
      </c>
      <c r="Q112" s="20">
        <v>0</v>
      </c>
      <c r="R112" s="20">
        <v>0</v>
      </c>
      <c r="S112" s="26">
        <v>0</v>
      </c>
      <c r="T112" s="20">
        <f t="shared" si="13"/>
        <v>0</v>
      </c>
      <c r="U112" s="20">
        <f t="shared" si="13"/>
        <v>0</v>
      </c>
      <c r="V112" s="20">
        <f t="shared" si="13"/>
        <v>0</v>
      </c>
      <c r="W112" s="20">
        <f t="shared" si="13"/>
        <v>0</v>
      </c>
      <c r="X112" s="20">
        <f t="shared" si="13"/>
        <v>0</v>
      </c>
      <c r="Y112" s="20">
        <f t="shared" si="13"/>
        <v>0</v>
      </c>
      <c r="Z112" s="20">
        <f t="shared" si="13"/>
        <v>0</v>
      </c>
      <c r="AA112" s="20">
        <f t="shared" si="13"/>
        <v>0</v>
      </c>
      <c r="AB112" s="20">
        <f t="shared" si="13"/>
        <v>0</v>
      </c>
      <c r="AC112" s="17" t="str">
        <f t="shared" si="12"/>
        <v>Ok</v>
      </c>
    </row>
    <row r="113" spans="1:29" x14ac:dyDescent="0.3">
      <c r="A113" s="17" t="s">
        <v>321</v>
      </c>
      <c r="B113" s="20">
        <v>0</v>
      </c>
      <c r="C113" s="20">
        <v>0</v>
      </c>
      <c r="D113" s="20">
        <v>0</v>
      </c>
      <c r="E113" s="20">
        <v>0</v>
      </c>
      <c r="F113" s="20">
        <v>0</v>
      </c>
      <c r="G113" s="20">
        <v>0</v>
      </c>
      <c r="H113" s="20">
        <v>0</v>
      </c>
      <c r="I113" s="20">
        <v>0</v>
      </c>
      <c r="J113" s="26">
        <v>0</v>
      </c>
      <c r="K113" s="27">
        <v>0</v>
      </c>
      <c r="L113" s="20">
        <v>0</v>
      </c>
      <c r="M113" s="20">
        <v>0</v>
      </c>
      <c r="N113" s="20">
        <v>0</v>
      </c>
      <c r="O113" s="20">
        <v>0</v>
      </c>
      <c r="P113" s="20">
        <v>0</v>
      </c>
      <c r="Q113" s="20">
        <v>0</v>
      </c>
      <c r="R113" s="20">
        <v>0</v>
      </c>
      <c r="S113" s="26">
        <v>0</v>
      </c>
      <c r="T113" s="20">
        <f t="shared" si="13"/>
        <v>0</v>
      </c>
      <c r="U113" s="20">
        <f t="shared" si="13"/>
        <v>0</v>
      </c>
      <c r="V113" s="20">
        <f t="shared" si="13"/>
        <v>0</v>
      </c>
      <c r="W113" s="20">
        <f t="shared" si="13"/>
        <v>0</v>
      </c>
      <c r="X113" s="20">
        <f t="shared" si="13"/>
        <v>0</v>
      </c>
      <c r="Y113" s="20">
        <f t="shared" si="13"/>
        <v>0</v>
      </c>
      <c r="Z113" s="20">
        <f t="shared" si="13"/>
        <v>0</v>
      </c>
      <c r="AA113" s="20">
        <f t="shared" si="13"/>
        <v>0</v>
      </c>
      <c r="AB113" s="20">
        <f t="shared" si="13"/>
        <v>0</v>
      </c>
      <c r="AC113" s="17" t="str">
        <f t="shared" si="12"/>
        <v>Ok</v>
      </c>
    </row>
    <row r="114" spans="1:29" x14ac:dyDescent="0.3">
      <c r="A114" s="17" t="s">
        <v>323</v>
      </c>
      <c r="B114" s="20">
        <v>0</v>
      </c>
      <c r="C114" s="20">
        <v>0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  <c r="I114" s="20">
        <v>0</v>
      </c>
      <c r="J114" s="26">
        <v>0</v>
      </c>
      <c r="K114" s="27">
        <v>0</v>
      </c>
      <c r="L114" s="20">
        <v>0</v>
      </c>
      <c r="M114" s="20">
        <v>0</v>
      </c>
      <c r="N114" s="20">
        <v>0</v>
      </c>
      <c r="O114" s="20">
        <v>0</v>
      </c>
      <c r="P114" s="20">
        <v>0</v>
      </c>
      <c r="Q114" s="20">
        <v>0</v>
      </c>
      <c r="R114" s="20">
        <v>0</v>
      </c>
      <c r="S114" s="26">
        <v>0</v>
      </c>
      <c r="T114" s="20">
        <f t="shared" si="13"/>
        <v>0</v>
      </c>
      <c r="U114" s="20">
        <f t="shared" si="13"/>
        <v>0</v>
      </c>
      <c r="V114" s="20">
        <f t="shared" si="13"/>
        <v>0</v>
      </c>
      <c r="W114" s="20">
        <f t="shared" si="13"/>
        <v>0</v>
      </c>
      <c r="X114" s="20">
        <f t="shared" si="13"/>
        <v>0</v>
      </c>
      <c r="Y114" s="20">
        <f t="shared" si="13"/>
        <v>0</v>
      </c>
      <c r="Z114" s="20">
        <f t="shared" si="13"/>
        <v>0</v>
      </c>
      <c r="AA114" s="20">
        <f t="shared" si="13"/>
        <v>0</v>
      </c>
      <c r="AB114" s="20">
        <f t="shared" si="13"/>
        <v>0</v>
      </c>
      <c r="AC114" s="17" t="str">
        <f t="shared" si="12"/>
        <v>Ok</v>
      </c>
    </row>
    <row r="115" spans="1:29" x14ac:dyDescent="0.3">
      <c r="A115" s="17" t="s">
        <v>322</v>
      </c>
      <c r="B115" s="20">
        <v>0</v>
      </c>
      <c r="C115" s="20">
        <v>0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6">
        <v>0</v>
      </c>
      <c r="K115" s="27">
        <v>0</v>
      </c>
      <c r="L115" s="20">
        <v>0</v>
      </c>
      <c r="M115" s="20">
        <v>0</v>
      </c>
      <c r="N115" s="20">
        <v>0</v>
      </c>
      <c r="O115" s="20">
        <v>0</v>
      </c>
      <c r="P115" s="20">
        <v>0</v>
      </c>
      <c r="Q115" s="20">
        <v>0</v>
      </c>
      <c r="R115" s="20">
        <v>0</v>
      </c>
      <c r="S115" s="26">
        <v>0</v>
      </c>
      <c r="T115" s="20">
        <f t="shared" si="13"/>
        <v>0</v>
      </c>
      <c r="U115" s="20">
        <f t="shared" si="13"/>
        <v>0</v>
      </c>
      <c r="V115" s="20">
        <f t="shared" si="13"/>
        <v>0</v>
      </c>
      <c r="W115" s="20">
        <f t="shared" si="13"/>
        <v>0</v>
      </c>
      <c r="X115" s="20">
        <f t="shared" si="13"/>
        <v>0</v>
      </c>
      <c r="Y115" s="20">
        <f t="shared" si="13"/>
        <v>0</v>
      </c>
      <c r="Z115" s="20">
        <f t="shared" si="13"/>
        <v>0</v>
      </c>
      <c r="AA115" s="20">
        <f t="shared" si="13"/>
        <v>0</v>
      </c>
      <c r="AB115" s="20">
        <f t="shared" si="13"/>
        <v>0</v>
      </c>
      <c r="AC115" s="17" t="str">
        <f t="shared" si="12"/>
        <v>Ok</v>
      </c>
    </row>
    <row r="116" spans="1:29" x14ac:dyDescent="0.3">
      <c r="A116" s="17" t="s">
        <v>325</v>
      </c>
      <c r="B116" s="20">
        <v>13</v>
      </c>
      <c r="C116" s="20">
        <v>0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6">
        <v>13</v>
      </c>
      <c r="K116" s="27">
        <v>13</v>
      </c>
      <c r="L116" s="20">
        <v>0</v>
      </c>
      <c r="M116" s="20">
        <v>0</v>
      </c>
      <c r="N116" s="20">
        <v>0</v>
      </c>
      <c r="O116" s="20">
        <v>0</v>
      </c>
      <c r="P116" s="20">
        <v>0</v>
      </c>
      <c r="Q116" s="20">
        <v>0</v>
      </c>
      <c r="R116" s="20">
        <v>0</v>
      </c>
      <c r="S116" s="26">
        <v>13</v>
      </c>
      <c r="T116" s="20">
        <f t="shared" si="13"/>
        <v>0</v>
      </c>
      <c r="U116" s="20">
        <f t="shared" si="13"/>
        <v>0</v>
      </c>
      <c r="V116" s="20">
        <f t="shared" si="13"/>
        <v>0</v>
      </c>
      <c r="W116" s="20">
        <f t="shared" si="13"/>
        <v>0</v>
      </c>
      <c r="X116" s="20">
        <f t="shared" si="13"/>
        <v>0</v>
      </c>
      <c r="Y116" s="20">
        <f t="shared" si="13"/>
        <v>0</v>
      </c>
      <c r="Z116" s="20">
        <f t="shared" si="13"/>
        <v>0</v>
      </c>
      <c r="AA116" s="20">
        <f t="shared" si="13"/>
        <v>0</v>
      </c>
      <c r="AB116" s="20">
        <f t="shared" si="13"/>
        <v>0</v>
      </c>
      <c r="AC116" s="17" t="str">
        <f t="shared" si="12"/>
        <v>Ok</v>
      </c>
    </row>
    <row r="117" spans="1:29" x14ac:dyDescent="0.3">
      <c r="A117" s="17" t="s">
        <v>326</v>
      </c>
      <c r="B117" s="20">
        <v>18</v>
      </c>
      <c r="C117" s="20">
        <v>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6">
        <v>18</v>
      </c>
      <c r="K117" s="27">
        <v>18</v>
      </c>
      <c r="L117" s="20">
        <v>0</v>
      </c>
      <c r="M117" s="20">
        <v>0</v>
      </c>
      <c r="N117" s="20">
        <v>0</v>
      </c>
      <c r="O117" s="20">
        <v>0</v>
      </c>
      <c r="P117" s="20">
        <v>0</v>
      </c>
      <c r="Q117" s="20">
        <v>0</v>
      </c>
      <c r="R117" s="20">
        <v>0</v>
      </c>
      <c r="S117" s="26">
        <v>18</v>
      </c>
      <c r="T117" s="20">
        <f t="shared" si="13"/>
        <v>0</v>
      </c>
      <c r="U117" s="20">
        <f t="shared" si="13"/>
        <v>0</v>
      </c>
      <c r="V117" s="20">
        <f t="shared" si="13"/>
        <v>0</v>
      </c>
      <c r="W117" s="20">
        <f t="shared" si="13"/>
        <v>0</v>
      </c>
      <c r="X117" s="20">
        <f t="shared" si="13"/>
        <v>0</v>
      </c>
      <c r="Y117" s="20">
        <f t="shared" si="13"/>
        <v>0</v>
      </c>
      <c r="Z117" s="20">
        <f t="shared" si="13"/>
        <v>0</v>
      </c>
      <c r="AA117" s="20">
        <f t="shared" si="13"/>
        <v>0</v>
      </c>
      <c r="AB117" s="20">
        <f t="shared" si="13"/>
        <v>0</v>
      </c>
      <c r="AC117" s="17" t="str">
        <f t="shared" si="12"/>
        <v>Ok</v>
      </c>
    </row>
    <row r="118" spans="1:29" x14ac:dyDescent="0.3">
      <c r="A118" s="17" t="s">
        <v>330</v>
      </c>
      <c r="B118" s="20">
        <v>0</v>
      </c>
      <c r="C118" s="20">
        <v>0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  <c r="I118" s="20">
        <v>0</v>
      </c>
      <c r="J118" s="20">
        <v>0</v>
      </c>
      <c r="K118" s="27">
        <v>0</v>
      </c>
      <c r="L118" s="20">
        <v>0</v>
      </c>
      <c r="M118" s="20">
        <v>0</v>
      </c>
      <c r="N118" s="20">
        <v>0</v>
      </c>
      <c r="O118" s="20">
        <v>0</v>
      </c>
      <c r="P118" s="20">
        <v>0</v>
      </c>
      <c r="Q118" s="20">
        <v>0</v>
      </c>
      <c r="R118" s="20">
        <v>0</v>
      </c>
      <c r="S118" s="26">
        <v>0</v>
      </c>
      <c r="T118" s="20">
        <f t="shared" si="13"/>
        <v>0</v>
      </c>
      <c r="U118" s="20">
        <f t="shared" si="13"/>
        <v>0</v>
      </c>
      <c r="V118" s="20">
        <f t="shared" si="13"/>
        <v>0</v>
      </c>
      <c r="W118" s="20">
        <f t="shared" si="13"/>
        <v>0</v>
      </c>
      <c r="X118" s="20">
        <f t="shared" si="13"/>
        <v>0</v>
      </c>
      <c r="Y118" s="20">
        <f t="shared" si="13"/>
        <v>0</v>
      </c>
      <c r="Z118" s="20">
        <f t="shared" si="13"/>
        <v>0</v>
      </c>
      <c r="AA118" s="20">
        <f t="shared" si="13"/>
        <v>0</v>
      </c>
      <c r="AB118" s="20">
        <f t="shared" si="13"/>
        <v>0</v>
      </c>
      <c r="AC118" s="17" t="str">
        <f t="shared" si="12"/>
        <v>Ok</v>
      </c>
    </row>
    <row r="119" spans="1:29" x14ac:dyDescent="0.3">
      <c r="A119" s="17" t="s">
        <v>329</v>
      </c>
      <c r="B119" s="20">
        <v>0</v>
      </c>
      <c r="C119" s="20">
        <v>0</v>
      </c>
      <c r="D119" s="20">
        <v>0</v>
      </c>
      <c r="E119" s="20">
        <v>0</v>
      </c>
      <c r="F119" s="20">
        <v>0</v>
      </c>
      <c r="G119" s="20">
        <v>0</v>
      </c>
      <c r="H119" s="20">
        <v>0</v>
      </c>
      <c r="I119" s="20">
        <v>0</v>
      </c>
      <c r="J119" s="26">
        <v>0</v>
      </c>
      <c r="K119" s="27">
        <v>0</v>
      </c>
      <c r="L119" s="20">
        <v>0</v>
      </c>
      <c r="M119" s="20">
        <v>0</v>
      </c>
      <c r="N119" s="20">
        <v>0</v>
      </c>
      <c r="O119" s="20">
        <v>0</v>
      </c>
      <c r="P119" s="20">
        <v>0</v>
      </c>
      <c r="Q119" s="20">
        <v>0</v>
      </c>
      <c r="R119" s="20">
        <v>0</v>
      </c>
      <c r="S119" s="26">
        <v>0</v>
      </c>
      <c r="T119" s="20">
        <f t="shared" si="13"/>
        <v>0</v>
      </c>
      <c r="U119" s="20">
        <f t="shared" si="13"/>
        <v>0</v>
      </c>
      <c r="V119" s="20">
        <f t="shared" si="13"/>
        <v>0</v>
      </c>
      <c r="W119" s="20">
        <f t="shared" si="13"/>
        <v>0</v>
      </c>
      <c r="X119" s="20">
        <f t="shared" si="13"/>
        <v>0</v>
      </c>
      <c r="Y119" s="20">
        <f t="shared" si="13"/>
        <v>0</v>
      </c>
      <c r="Z119" s="20">
        <f t="shared" si="13"/>
        <v>0</v>
      </c>
      <c r="AA119" s="20">
        <f t="shared" si="13"/>
        <v>0</v>
      </c>
      <c r="AB119" s="20">
        <f t="shared" si="13"/>
        <v>0</v>
      </c>
      <c r="AC119" s="17" t="str">
        <f t="shared" si="12"/>
        <v>Ok</v>
      </c>
    </row>
    <row r="120" spans="1:29" x14ac:dyDescent="0.3">
      <c r="A120" s="17" t="s">
        <v>328</v>
      </c>
      <c r="B120" s="20">
        <v>0</v>
      </c>
      <c r="C120" s="20">
        <v>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6">
        <v>0</v>
      </c>
      <c r="K120" s="27">
        <v>0</v>
      </c>
      <c r="L120" s="20">
        <v>0</v>
      </c>
      <c r="M120" s="20">
        <v>0</v>
      </c>
      <c r="N120" s="20">
        <v>0</v>
      </c>
      <c r="O120" s="20">
        <v>0</v>
      </c>
      <c r="P120" s="20">
        <v>0</v>
      </c>
      <c r="Q120" s="20">
        <v>0</v>
      </c>
      <c r="R120" s="20">
        <v>0</v>
      </c>
      <c r="S120" s="26">
        <v>0</v>
      </c>
      <c r="T120" s="20">
        <f t="shared" si="13"/>
        <v>0</v>
      </c>
      <c r="U120" s="20">
        <f t="shared" si="13"/>
        <v>0</v>
      </c>
      <c r="V120" s="20">
        <f t="shared" si="13"/>
        <v>0</v>
      </c>
      <c r="W120" s="20">
        <f t="shared" si="13"/>
        <v>0</v>
      </c>
      <c r="X120" s="20">
        <f t="shared" si="13"/>
        <v>0</v>
      </c>
      <c r="Y120" s="20">
        <f t="shared" si="13"/>
        <v>0</v>
      </c>
      <c r="Z120" s="20">
        <f t="shared" si="13"/>
        <v>0</v>
      </c>
      <c r="AA120" s="20">
        <f t="shared" si="13"/>
        <v>0</v>
      </c>
      <c r="AB120" s="20">
        <f t="shared" si="13"/>
        <v>0</v>
      </c>
      <c r="AC120" s="17" t="str">
        <f t="shared" si="12"/>
        <v>Ok</v>
      </c>
    </row>
    <row r="121" spans="1:29" x14ac:dyDescent="0.3">
      <c r="A121" s="17" t="s">
        <v>332</v>
      </c>
      <c r="B121" s="20">
        <v>0</v>
      </c>
      <c r="C121" s="20">
        <v>0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  <c r="I121" s="20">
        <v>0</v>
      </c>
      <c r="J121" s="26">
        <v>0</v>
      </c>
      <c r="K121" s="27">
        <v>0</v>
      </c>
      <c r="L121" s="20">
        <v>0</v>
      </c>
      <c r="M121" s="20">
        <v>0</v>
      </c>
      <c r="N121" s="20">
        <v>0</v>
      </c>
      <c r="O121" s="20">
        <v>0</v>
      </c>
      <c r="P121" s="20">
        <v>0</v>
      </c>
      <c r="Q121" s="20">
        <v>0</v>
      </c>
      <c r="R121" s="20">
        <v>0</v>
      </c>
      <c r="S121" s="26">
        <v>0</v>
      </c>
      <c r="T121" s="20">
        <f t="shared" si="13"/>
        <v>0</v>
      </c>
      <c r="U121" s="20">
        <f t="shared" si="13"/>
        <v>0</v>
      </c>
      <c r="V121" s="20">
        <f t="shared" si="13"/>
        <v>0</v>
      </c>
      <c r="W121" s="20">
        <f t="shared" ref="W121:W138" si="14">E121-N121</f>
        <v>0</v>
      </c>
      <c r="X121" s="20">
        <f t="shared" ref="X121:X138" si="15">F121-O121</f>
        <v>0</v>
      </c>
      <c r="Y121" s="20">
        <f t="shared" ref="Y121:Y138" si="16">G121-P121</f>
        <v>0</v>
      </c>
      <c r="Z121" s="20">
        <f t="shared" ref="Z121:Z138" si="17">H121-Q121</f>
        <v>0</v>
      </c>
      <c r="AA121" s="20">
        <f t="shared" ref="AA121:AA138" si="18">I121-R121</f>
        <v>0</v>
      </c>
      <c r="AB121" s="20">
        <f t="shared" ref="AB121:AB138" si="19">J121-S121</f>
        <v>0</v>
      </c>
      <c r="AC121" s="17" t="str">
        <f t="shared" si="12"/>
        <v>Ok</v>
      </c>
    </row>
    <row r="122" spans="1:29" x14ac:dyDescent="0.3">
      <c r="A122" s="17" t="s">
        <v>337</v>
      </c>
      <c r="B122" s="20">
        <v>0</v>
      </c>
      <c r="C122" s="20"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6">
        <v>0</v>
      </c>
      <c r="K122" s="27">
        <v>0</v>
      </c>
      <c r="L122" s="20">
        <v>0</v>
      </c>
      <c r="M122" s="20">
        <v>0</v>
      </c>
      <c r="N122" s="20">
        <v>0</v>
      </c>
      <c r="O122" s="20">
        <v>0</v>
      </c>
      <c r="P122" s="20">
        <v>0</v>
      </c>
      <c r="Q122" s="20">
        <v>0</v>
      </c>
      <c r="R122" s="20">
        <v>0</v>
      </c>
      <c r="S122" s="26">
        <v>0</v>
      </c>
      <c r="T122" s="20">
        <f t="shared" ref="T122:T138" si="20">B122-K122</f>
        <v>0</v>
      </c>
      <c r="U122" s="20">
        <f t="shared" ref="U122:U138" si="21">C122-L122</f>
        <v>0</v>
      </c>
      <c r="V122" s="20">
        <f t="shared" ref="V122:V138" si="22">D122-M122</f>
        <v>0</v>
      </c>
      <c r="W122" s="20">
        <f t="shared" si="14"/>
        <v>0</v>
      </c>
      <c r="X122" s="20">
        <f t="shared" si="15"/>
        <v>0</v>
      </c>
      <c r="Y122" s="20">
        <f t="shared" si="16"/>
        <v>0</v>
      </c>
      <c r="Z122" s="20">
        <f t="shared" si="17"/>
        <v>0</v>
      </c>
      <c r="AA122" s="20">
        <f t="shared" si="18"/>
        <v>0</v>
      </c>
      <c r="AB122" s="20">
        <f t="shared" si="19"/>
        <v>0</v>
      </c>
      <c r="AC122" s="17" t="str">
        <f t="shared" si="12"/>
        <v>Ok</v>
      </c>
    </row>
    <row r="123" spans="1:29" x14ac:dyDescent="0.3">
      <c r="A123" s="17" t="s">
        <v>338</v>
      </c>
      <c r="B123" s="20">
        <v>0</v>
      </c>
      <c r="C123" s="20"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6">
        <v>0</v>
      </c>
      <c r="K123" s="27">
        <v>0</v>
      </c>
      <c r="L123" s="20">
        <v>0</v>
      </c>
      <c r="M123" s="20">
        <v>0</v>
      </c>
      <c r="N123" s="20">
        <v>0</v>
      </c>
      <c r="O123" s="20">
        <v>0</v>
      </c>
      <c r="P123" s="20">
        <v>0</v>
      </c>
      <c r="Q123" s="20">
        <v>0</v>
      </c>
      <c r="R123" s="20">
        <v>0</v>
      </c>
      <c r="S123" s="26">
        <v>0</v>
      </c>
      <c r="T123" s="20">
        <f t="shared" si="20"/>
        <v>0</v>
      </c>
      <c r="U123" s="20">
        <f t="shared" si="21"/>
        <v>0</v>
      </c>
      <c r="V123" s="20">
        <f t="shared" si="22"/>
        <v>0</v>
      </c>
      <c r="W123" s="20">
        <f t="shared" si="14"/>
        <v>0</v>
      </c>
      <c r="X123" s="20">
        <f t="shared" si="15"/>
        <v>0</v>
      </c>
      <c r="Y123" s="20">
        <f t="shared" si="16"/>
        <v>0</v>
      </c>
      <c r="Z123" s="20">
        <f t="shared" si="17"/>
        <v>0</v>
      </c>
      <c r="AA123" s="20">
        <f t="shared" si="18"/>
        <v>0</v>
      </c>
      <c r="AB123" s="20">
        <f t="shared" si="19"/>
        <v>0</v>
      </c>
      <c r="AC123" s="17" t="str">
        <f t="shared" si="12"/>
        <v>Ok</v>
      </c>
    </row>
    <row r="124" spans="1:29" x14ac:dyDescent="0.3">
      <c r="A124" s="17" t="s">
        <v>346</v>
      </c>
      <c r="B124" s="20">
        <v>0</v>
      </c>
      <c r="C124" s="20">
        <v>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  <c r="I124" s="20">
        <v>0</v>
      </c>
      <c r="J124" s="26">
        <v>0</v>
      </c>
      <c r="K124" s="27">
        <v>0</v>
      </c>
      <c r="L124" s="20">
        <v>0</v>
      </c>
      <c r="M124" s="20">
        <v>0</v>
      </c>
      <c r="N124" s="20">
        <v>0</v>
      </c>
      <c r="O124" s="20">
        <v>0</v>
      </c>
      <c r="P124" s="20">
        <v>0</v>
      </c>
      <c r="Q124" s="20">
        <v>0</v>
      </c>
      <c r="R124" s="20">
        <v>0</v>
      </c>
      <c r="S124" s="26">
        <v>0</v>
      </c>
      <c r="T124" s="20">
        <f t="shared" si="20"/>
        <v>0</v>
      </c>
      <c r="U124" s="20">
        <f t="shared" si="21"/>
        <v>0</v>
      </c>
      <c r="V124" s="20">
        <f t="shared" si="22"/>
        <v>0</v>
      </c>
      <c r="W124" s="20">
        <f t="shared" si="14"/>
        <v>0</v>
      </c>
      <c r="X124" s="20">
        <f t="shared" si="15"/>
        <v>0</v>
      </c>
      <c r="Y124" s="20">
        <f t="shared" si="16"/>
        <v>0</v>
      </c>
      <c r="Z124" s="20">
        <f t="shared" si="17"/>
        <v>0</v>
      </c>
      <c r="AA124" s="20">
        <f t="shared" si="18"/>
        <v>0</v>
      </c>
      <c r="AB124" s="20">
        <f t="shared" si="19"/>
        <v>0</v>
      </c>
      <c r="AC124" s="17" t="str">
        <f t="shared" si="12"/>
        <v>Ok</v>
      </c>
    </row>
    <row r="125" spans="1:29" x14ac:dyDescent="0.3">
      <c r="A125" s="17" t="s">
        <v>344</v>
      </c>
      <c r="B125" s="20">
        <v>0</v>
      </c>
      <c r="C125" s="20">
        <v>0</v>
      </c>
      <c r="D125" s="20">
        <v>0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6">
        <v>0</v>
      </c>
      <c r="K125" s="27">
        <v>0</v>
      </c>
      <c r="L125" s="20">
        <v>0</v>
      </c>
      <c r="M125" s="20">
        <v>0</v>
      </c>
      <c r="N125" s="20">
        <v>0</v>
      </c>
      <c r="O125" s="20">
        <v>0</v>
      </c>
      <c r="P125" s="20">
        <v>0</v>
      </c>
      <c r="Q125" s="20">
        <v>0</v>
      </c>
      <c r="R125" s="20">
        <v>0</v>
      </c>
      <c r="S125" s="26">
        <v>0</v>
      </c>
      <c r="T125" s="20">
        <f t="shared" si="20"/>
        <v>0</v>
      </c>
      <c r="U125" s="20">
        <f t="shared" si="21"/>
        <v>0</v>
      </c>
      <c r="V125" s="20">
        <f t="shared" si="22"/>
        <v>0</v>
      </c>
      <c r="W125" s="20">
        <f t="shared" si="14"/>
        <v>0</v>
      </c>
      <c r="X125" s="20">
        <f t="shared" si="15"/>
        <v>0</v>
      </c>
      <c r="Y125" s="20">
        <f t="shared" si="16"/>
        <v>0</v>
      </c>
      <c r="Z125" s="20">
        <f t="shared" si="17"/>
        <v>0</v>
      </c>
      <c r="AA125" s="20">
        <f t="shared" si="18"/>
        <v>0</v>
      </c>
      <c r="AB125" s="20">
        <f t="shared" si="19"/>
        <v>0</v>
      </c>
      <c r="AC125" s="17" t="str">
        <f t="shared" si="12"/>
        <v>Ok</v>
      </c>
    </row>
    <row r="126" spans="1:29" x14ac:dyDescent="0.3">
      <c r="A126" s="17" t="s">
        <v>349</v>
      </c>
      <c r="B126" s="20">
        <v>80</v>
      </c>
      <c r="C126" s="20">
        <v>0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  <c r="J126" s="26">
        <v>80</v>
      </c>
      <c r="K126" s="27">
        <v>80</v>
      </c>
      <c r="L126" s="20">
        <v>0</v>
      </c>
      <c r="M126" s="20">
        <v>0</v>
      </c>
      <c r="N126" s="20">
        <v>0</v>
      </c>
      <c r="O126" s="20">
        <v>0</v>
      </c>
      <c r="P126" s="20">
        <v>0</v>
      </c>
      <c r="Q126" s="20">
        <v>0</v>
      </c>
      <c r="R126" s="20">
        <v>0</v>
      </c>
      <c r="S126" s="26">
        <v>80</v>
      </c>
      <c r="T126" s="20">
        <f t="shared" si="20"/>
        <v>0</v>
      </c>
      <c r="U126" s="20">
        <f t="shared" si="21"/>
        <v>0</v>
      </c>
      <c r="V126" s="20">
        <f t="shared" si="22"/>
        <v>0</v>
      </c>
      <c r="W126" s="20">
        <f t="shared" si="14"/>
        <v>0</v>
      </c>
      <c r="X126" s="20">
        <f t="shared" si="15"/>
        <v>0</v>
      </c>
      <c r="Y126" s="20">
        <f t="shared" si="16"/>
        <v>0</v>
      </c>
      <c r="Z126" s="20">
        <f t="shared" si="17"/>
        <v>0</v>
      </c>
      <c r="AA126" s="20">
        <f t="shared" si="18"/>
        <v>0</v>
      </c>
      <c r="AB126" s="20">
        <f t="shared" si="19"/>
        <v>0</v>
      </c>
      <c r="AC126" s="17" t="str">
        <f t="shared" si="12"/>
        <v>Ok</v>
      </c>
    </row>
    <row r="127" spans="1:29" x14ac:dyDescent="0.3">
      <c r="A127" s="17" t="s">
        <v>353</v>
      </c>
      <c r="B127" s="20">
        <v>0</v>
      </c>
      <c r="C127" s="20">
        <v>0</v>
      </c>
      <c r="D127" s="20">
        <v>0</v>
      </c>
      <c r="E127" s="20">
        <v>0</v>
      </c>
      <c r="F127" s="20">
        <v>0</v>
      </c>
      <c r="G127" s="20">
        <v>0</v>
      </c>
      <c r="H127" s="20">
        <v>0</v>
      </c>
      <c r="I127" s="20">
        <v>0</v>
      </c>
      <c r="J127" s="26">
        <v>0</v>
      </c>
      <c r="K127" s="27">
        <v>0</v>
      </c>
      <c r="L127" s="20">
        <v>0</v>
      </c>
      <c r="M127" s="20">
        <v>0</v>
      </c>
      <c r="N127" s="20">
        <v>0</v>
      </c>
      <c r="O127" s="20">
        <v>0</v>
      </c>
      <c r="P127" s="20">
        <v>0</v>
      </c>
      <c r="Q127" s="20">
        <v>0</v>
      </c>
      <c r="R127" s="20">
        <v>0</v>
      </c>
      <c r="S127" s="26">
        <v>0</v>
      </c>
      <c r="T127" s="20">
        <f t="shared" si="20"/>
        <v>0</v>
      </c>
      <c r="U127" s="20">
        <f t="shared" si="21"/>
        <v>0</v>
      </c>
      <c r="V127" s="20">
        <f t="shared" si="22"/>
        <v>0</v>
      </c>
      <c r="W127" s="20">
        <f t="shared" si="14"/>
        <v>0</v>
      </c>
      <c r="X127" s="20">
        <f t="shared" si="15"/>
        <v>0</v>
      </c>
      <c r="Y127" s="20">
        <f t="shared" si="16"/>
        <v>0</v>
      </c>
      <c r="Z127" s="20">
        <f t="shared" si="17"/>
        <v>0</v>
      </c>
      <c r="AA127" s="20">
        <f t="shared" si="18"/>
        <v>0</v>
      </c>
      <c r="AB127" s="20">
        <f t="shared" si="19"/>
        <v>0</v>
      </c>
      <c r="AC127" s="17" t="str">
        <f t="shared" si="12"/>
        <v>Ok</v>
      </c>
    </row>
    <row r="128" spans="1:29" x14ac:dyDescent="0.3">
      <c r="A128" s="17" t="s">
        <v>359</v>
      </c>
      <c r="B128" s="20">
        <v>0</v>
      </c>
      <c r="C128" s="20">
        <v>0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6">
        <v>0</v>
      </c>
      <c r="K128" s="27">
        <v>0</v>
      </c>
      <c r="L128" s="20">
        <v>0</v>
      </c>
      <c r="M128" s="20">
        <v>0</v>
      </c>
      <c r="N128" s="20">
        <v>0</v>
      </c>
      <c r="O128" s="20">
        <v>0</v>
      </c>
      <c r="P128" s="20">
        <v>0</v>
      </c>
      <c r="Q128" s="20">
        <v>0</v>
      </c>
      <c r="R128" s="20">
        <v>0</v>
      </c>
      <c r="S128" s="26">
        <v>0</v>
      </c>
      <c r="T128" s="20">
        <f t="shared" si="20"/>
        <v>0</v>
      </c>
      <c r="U128" s="20">
        <f t="shared" si="21"/>
        <v>0</v>
      </c>
      <c r="V128" s="20">
        <f t="shared" si="22"/>
        <v>0</v>
      </c>
      <c r="W128" s="20">
        <f t="shared" si="14"/>
        <v>0</v>
      </c>
      <c r="X128" s="20">
        <f t="shared" si="15"/>
        <v>0</v>
      </c>
      <c r="Y128" s="20">
        <f t="shared" si="16"/>
        <v>0</v>
      </c>
      <c r="Z128" s="20">
        <f t="shared" si="17"/>
        <v>0</v>
      </c>
      <c r="AA128" s="20">
        <f t="shared" si="18"/>
        <v>0</v>
      </c>
      <c r="AB128" s="20">
        <f t="shared" si="19"/>
        <v>0</v>
      </c>
      <c r="AC128" s="17" t="str">
        <f t="shared" si="12"/>
        <v>Ok</v>
      </c>
    </row>
    <row r="129" spans="1:29" x14ac:dyDescent="0.3">
      <c r="A129" s="17" t="s">
        <v>358</v>
      </c>
      <c r="B129" s="20">
        <v>0</v>
      </c>
      <c r="C129" s="20">
        <v>0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  <c r="I129" s="20">
        <v>0</v>
      </c>
      <c r="J129" s="26">
        <v>0</v>
      </c>
      <c r="K129" s="27">
        <v>0</v>
      </c>
      <c r="L129" s="20">
        <v>0</v>
      </c>
      <c r="M129" s="20">
        <v>0</v>
      </c>
      <c r="N129" s="20">
        <v>0</v>
      </c>
      <c r="O129" s="20">
        <v>0</v>
      </c>
      <c r="P129" s="20">
        <v>0</v>
      </c>
      <c r="Q129" s="20">
        <v>0</v>
      </c>
      <c r="R129" s="20">
        <v>0</v>
      </c>
      <c r="S129" s="26">
        <v>0</v>
      </c>
      <c r="T129" s="20">
        <f t="shared" si="20"/>
        <v>0</v>
      </c>
      <c r="U129" s="20">
        <f t="shared" si="21"/>
        <v>0</v>
      </c>
      <c r="V129" s="20">
        <f t="shared" si="22"/>
        <v>0</v>
      </c>
      <c r="W129" s="20">
        <f t="shared" si="14"/>
        <v>0</v>
      </c>
      <c r="X129" s="20">
        <f t="shared" si="15"/>
        <v>0</v>
      </c>
      <c r="Y129" s="20">
        <f t="shared" si="16"/>
        <v>0</v>
      </c>
      <c r="Z129" s="20">
        <f t="shared" si="17"/>
        <v>0</v>
      </c>
      <c r="AA129" s="20">
        <f t="shared" si="18"/>
        <v>0</v>
      </c>
      <c r="AB129" s="20">
        <f t="shared" si="19"/>
        <v>0</v>
      </c>
      <c r="AC129" s="17" t="str">
        <f t="shared" si="12"/>
        <v>Ok</v>
      </c>
    </row>
    <row r="130" spans="1:29" x14ac:dyDescent="0.3">
      <c r="A130" s="17" t="s">
        <v>310</v>
      </c>
      <c r="B130" s="20">
        <v>0</v>
      </c>
      <c r="C130" s="20">
        <v>0</v>
      </c>
      <c r="D130" s="20">
        <v>0</v>
      </c>
      <c r="E130" s="20">
        <v>0</v>
      </c>
      <c r="F130" s="20">
        <v>0</v>
      </c>
      <c r="G130" s="20">
        <v>0</v>
      </c>
      <c r="H130" s="20">
        <v>0</v>
      </c>
      <c r="I130" s="20">
        <v>0</v>
      </c>
      <c r="J130" s="26">
        <v>0</v>
      </c>
      <c r="K130" s="27">
        <v>0</v>
      </c>
      <c r="L130" s="20">
        <v>0</v>
      </c>
      <c r="M130" s="20">
        <v>0</v>
      </c>
      <c r="N130" s="20">
        <v>0</v>
      </c>
      <c r="O130" s="20">
        <v>0</v>
      </c>
      <c r="P130" s="20">
        <v>0</v>
      </c>
      <c r="Q130" s="20">
        <v>0</v>
      </c>
      <c r="R130" s="20">
        <v>0</v>
      </c>
      <c r="S130" s="26">
        <v>0</v>
      </c>
      <c r="T130" s="20">
        <f t="shared" si="20"/>
        <v>0</v>
      </c>
      <c r="U130" s="20">
        <f t="shared" si="21"/>
        <v>0</v>
      </c>
      <c r="V130" s="20">
        <f t="shared" si="22"/>
        <v>0</v>
      </c>
      <c r="W130" s="20">
        <f t="shared" si="14"/>
        <v>0</v>
      </c>
      <c r="X130" s="20">
        <f t="shared" si="15"/>
        <v>0</v>
      </c>
      <c r="Y130" s="20">
        <f t="shared" si="16"/>
        <v>0</v>
      </c>
      <c r="Z130" s="20">
        <f t="shared" si="17"/>
        <v>0</v>
      </c>
      <c r="AA130" s="20">
        <f t="shared" si="18"/>
        <v>0</v>
      </c>
      <c r="AB130" s="20">
        <f t="shared" si="19"/>
        <v>0</v>
      </c>
      <c r="AC130" s="17" t="str">
        <f t="shared" si="12"/>
        <v>Ok</v>
      </c>
    </row>
    <row r="131" spans="1:29" x14ac:dyDescent="0.3">
      <c r="A131" s="17" t="s">
        <v>324</v>
      </c>
      <c r="B131" s="20">
        <v>0</v>
      </c>
      <c r="C131" s="20">
        <v>0</v>
      </c>
      <c r="D131" s="20">
        <v>0</v>
      </c>
      <c r="E131" s="20">
        <v>0</v>
      </c>
      <c r="F131" s="20">
        <v>0</v>
      </c>
      <c r="G131" s="20">
        <v>0</v>
      </c>
      <c r="H131" s="20">
        <v>0</v>
      </c>
      <c r="I131" s="20">
        <v>0</v>
      </c>
      <c r="J131" s="26">
        <v>0</v>
      </c>
      <c r="K131" s="27">
        <v>0</v>
      </c>
      <c r="L131" s="20">
        <v>0</v>
      </c>
      <c r="M131" s="20">
        <v>0</v>
      </c>
      <c r="N131" s="20">
        <v>0</v>
      </c>
      <c r="O131" s="20">
        <v>0</v>
      </c>
      <c r="P131" s="20">
        <v>0</v>
      </c>
      <c r="Q131" s="20">
        <v>0</v>
      </c>
      <c r="R131" s="20">
        <v>0</v>
      </c>
      <c r="S131" s="26">
        <v>0</v>
      </c>
      <c r="T131" s="20">
        <f t="shared" si="20"/>
        <v>0</v>
      </c>
      <c r="U131" s="20">
        <f t="shared" si="21"/>
        <v>0</v>
      </c>
      <c r="V131" s="20">
        <f t="shared" si="22"/>
        <v>0</v>
      </c>
      <c r="W131" s="20">
        <f t="shared" si="14"/>
        <v>0</v>
      </c>
      <c r="X131" s="20">
        <f t="shared" si="15"/>
        <v>0</v>
      </c>
      <c r="Y131" s="20">
        <f t="shared" si="16"/>
        <v>0</v>
      </c>
      <c r="Z131" s="20">
        <f t="shared" si="17"/>
        <v>0</v>
      </c>
      <c r="AA131" s="20">
        <f t="shared" si="18"/>
        <v>0</v>
      </c>
      <c r="AB131" s="20">
        <f t="shared" si="19"/>
        <v>0</v>
      </c>
      <c r="AC131" s="17" t="str">
        <f t="shared" si="12"/>
        <v>Ok</v>
      </c>
    </row>
    <row r="132" spans="1:29" x14ac:dyDescent="0.3">
      <c r="A132" s="17" t="s">
        <v>331</v>
      </c>
      <c r="B132" s="20">
        <v>0</v>
      </c>
      <c r="C132" s="20">
        <v>0</v>
      </c>
      <c r="D132" s="20">
        <v>0</v>
      </c>
      <c r="E132" s="20">
        <v>0</v>
      </c>
      <c r="F132" s="20">
        <v>0</v>
      </c>
      <c r="G132" s="20">
        <v>0</v>
      </c>
      <c r="H132" s="20">
        <v>0</v>
      </c>
      <c r="I132" s="20">
        <v>0</v>
      </c>
      <c r="J132" s="26">
        <v>0</v>
      </c>
      <c r="K132" s="27">
        <v>0</v>
      </c>
      <c r="L132" s="20">
        <v>0</v>
      </c>
      <c r="M132" s="20">
        <v>0</v>
      </c>
      <c r="N132" s="20">
        <v>0</v>
      </c>
      <c r="O132" s="20">
        <v>0</v>
      </c>
      <c r="P132" s="20">
        <v>0</v>
      </c>
      <c r="Q132" s="20">
        <v>0</v>
      </c>
      <c r="R132" s="20">
        <v>0</v>
      </c>
      <c r="S132" s="26">
        <v>0</v>
      </c>
      <c r="T132" s="20">
        <f t="shared" si="20"/>
        <v>0</v>
      </c>
      <c r="U132" s="20">
        <f t="shared" si="21"/>
        <v>0</v>
      </c>
      <c r="V132" s="20">
        <f t="shared" si="22"/>
        <v>0</v>
      </c>
      <c r="W132" s="20">
        <f t="shared" si="14"/>
        <v>0</v>
      </c>
      <c r="X132" s="20">
        <f t="shared" si="15"/>
        <v>0</v>
      </c>
      <c r="Y132" s="20">
        <f t="shared" si="16"/>
        <v>0</v>
      </c>
      <c r="Z132" s="20">
        <f t="shared" si="17"/>
        <v>0</v>
      </c>
      <c r="AA132" s="20">
        <f t="shared" si="18"/>
        <v>0</v>
      </c>
      <c r="AB132" s="20">
        <f t="shared" si="19"/>
        <v>0</v>
      </c>
      <c r="AC132" s="17" t="str">
        <f t="shared" si="12"/>
        <v>Ok</v>
      </c>
    </row>
    <row r="133" spans="1:29" x14ac:dyDescent="0.3">
      <c r="A133" s="17" t="s">
        <v>339</v>
      </c>
      <c r="B133" s="20">
        <v>0</v>
      </c>
      <c r="C133" s="20">
        <v>0</v>
      </c>
      <c r="D133" s="20">
        <v>0</v>
      </c>
      <c r="E133" s="20">
        <v>0</v>
      </c>
      <c r="F133" s="20">
        <v>0</v>
      </c>
      <c r="G133" s="20">
        <v>0</v>
      </c>
      <c r="H133" s="20">
        <v>0</v>
      </c>
      <c r="I133" s="20">
        <v>0</v>
      </c>
      <c r="J133" s="26">
        <v>0</v>
      </c>
      <c r="K133" s="27">
        <v>0</v>
      </c>
      <c r="L133" s="20">
        <v>0</v>
      </c>
      <c r="M133" s="20">
        <v>0</v>
      </c>
      <c r="N133" s="20">
        <v>0</v>
      </c>
      <c r="O133" s="20">
        <v>0</v>
      </c>
      <c r="P133" s="20">
        <v>0</v>
      </c>
      <c r="Q133" s="20">
        <v>0</v>
      </c>
      <c r="R133" s="20">
        <v>0</v>
      </c>
      <c r="S133" s="26">
        <v>0</v>
      </c>
      <c r="T133" s="20">
        <f t="shared" si="20"/>
        <v>0</v>
      </c>
      <c r="U133" s="20">
        <f t="shared" si="21"/>
        <v>0</v>
      </c>
      <c r="V133" s="20">
        <f t="shared" si="22"/>
        <v>0</v>
      </c>
      <c r="W133" s="20">
        <f t="shared" si="14"/>
        <v>0</v>
      </c>
      <c r="X133" s="20">
        <f t="shared" si="15"/>
        <v>0</v>
      </c>
      <c r="Y133" s="20">
        <f t="shared" si="16"/>
        <v>0</v>
      </c>
      <c r="Z133" s="20">
        <f t="shared" si="17"/>
        <v>0</v>
      </c>
      <c r="AA133" s="20">
        <f t="shared" si="18"/>
        <v>0</v>
      </c>
      <c r="AB133" s="20">
        <f t="shared" si="19"/>
        <v>0</v>
      </c>
      <c r="AC133" s="17" t="str">
        <f t="shared" ref="AC133:AC138" si="23">IF(AND(T133=0,AB133=0),"Ok","Issue")</f>
        <v>Ok</v>
      </c>
    </row>
    <row r="134" spans="1:29" x14ac:dyDescent="0.3">
      <c r="A134" s="17" t="s">
        <v>340</v>
      </c>
      <c r="B134" s="20">
        <v>0</v>
      </c>
      <c r="C134" s="20">
        <v>0</v>
      </c>
      <c r="D134" s="20">
        <v>0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6">
        <v>0</v>
      </c>
      <c r="K134" s="27">
        <v>0</v>
      </c>
      <c r="L134" s="20">
        <v>0</v>
      </c>
      <c r="M134" s="20">
        <v>0</v>
      </c>
      <c r="N134" s="20">
        <v>0</v>
      </c>
      <c r="O134" s="20">
        <v>0</v>
      </c>
      <c r="P134" s="20">
        <v>0</v>
      </c>
      <c r="Q134" s="20">
        <v>0</v>
      </c>
      <c r="R134" s="20">
        <v>0</v>
      </c>
      <c r="S134" s="26">
        <v>0</v>
      </c>
      <c r="T134" s="20">
        <f t="shared" si="20"/>
        <v>0</v>
      </c>
      <c r="U134" s="20">
        <f t="shared" si="21"/>
        <v>0</v>
      </c>
      <c r="V134" s="20">
        <f t="shared" si="22"/>
        <v>0</v>
      </c>
      <c r="W134" s="20">
        <f t="shared" si="14"/>
        <v>0</v>
      </c>
      <c r="X134" s="20">
        <f t="shared" si="15"/>
        <v>0</v>
      </c>
      <c r="Y134" s="20">
        <f t="shared" si="16"/>
        <v>0</v>
      </c>
      <c r="Z134" s="20">
        <f t="shared" si="17"/>
        <v>0</v>
      </c>
      <c r="AA134" s="20">
        <f t="shared" si="18"/>
        <v>0</v>
      </c>
      <c r="AB134" s="20">
        <f t="shared" si="19"/>
        <v>0</v>
      </c>
      <c r="AC134" s="17" t="str">
        <f t="shared" si="23"/>
        <v>Ok</v>
      </c>
    </row>
    <row r="135" spans="1:29" x14ac:dyDescent="0.3">
      <c r="A135" s="17" t="s">
        <v>341</v>
      </c>
      <c r="B135" s="20">
        <v>0</v>
      </c>
      <c r="C135" s="20">
        <v>0</v>
      </c>
      <c r="D135" s="20">
        <v>0</v>
      </c>
      <c r="E135" s="20">
        <v>0</v>
      </c>
      <c r="F135" s="20">
        <v>0</v>
      </c>
      <c r="G135" s="20">
        <v>0</v>
      </c>
      <c r="H135" s="20">
        <v>0</v>
      </c>
      <c r="I135" s="20">
        <v>0</v>
      </c>
      <c r="J135" s="26">
        <v>0</v>
      </c>
      <c r="K135" s="27">
        <v>0</v>
      </c>
      <c r="L135" s="20">
        <v>0</v>
      </c>
      <c r="M135" s="20">
        <v>0</v>
      </c>
      <c r="N135" s="20">
        <v>0</v>
      </c>
      <c r="O135" s="20">
        <v>0</v>
      </c>
      <c r="P135" s="20">
        <v>0</v>
      </c>
      <c r="Q135" s="20">
        <v>0</v>
      </c>
      <c r="R135" s="20">
        <v>0</v>
      </c>
      <c r="S135" s="26">
        <v>0</v>
      </c>
      <c r="T135" s="20">
        <f t="shared" si="20"/>
        <v>0</v>
      </c>
      <c r="U135" s="20">
        <f t="shared" si="21"/>
        <v>0</v>
      </c>
      <c r="V135" s="20">
        <f t="shared" si="22"/>
        <v>0</v>
      </c>
      <c r="W135" s="20">
        <f t="shared" si="14"/>
        <v>0</v>
      </c>
      <c r="X135" s="20">
        <f t="shared" si="15"/>
        <v>0</v>
      </c>
      <c r="Y135" s="20">
        <f t="shared" si="16"/>
        <v>0</v>
      </c>
      <c r="Z135" s="20">
        <f t="shared" si="17"/>
        <v>0</v>
      </c>
      <c r="AA135" s="20">
        <f t="shared" si="18"/>
        <v>0</v>
      </c>
      <c r="AB135" s="20">
        <f t="shared" si="19"/>
        <v>0</v>
      </c>
      <c r="AC135" s="17" t="str">
        <f t="shared" si="23"/>
        <v>Ok</v>
      </c>
    </row>
    <row r="136" spans="1:29" x14ac:dyDescent="0.3">
      <c r="A136" s="17" t="s">
        <v>345</v>
      </c>
      <c r="B136" s="20">
        <v>0</v>
      </c>
      <c r="C136" s="20">
        <v>0</v>
      </c>
      <c r="D136" s="20">
        <v>0</v>
      </c>
      <c r="E136" s="20">
        <v>0</v>
      </c>
      <c r="F136" s="20">
        <v>0</v>
      </c>
      <c r="G136" s="20">
        <v>0</v>
      </c>
      <c r="H136" s="20">
        <v>0</v>
      </c>
      <c r="I136" s="20">
        <v>0</v>
      </c>
      <c r="J136" s="26">
        <v>0</v>
      </c>
      <c r="K136" s="27">
        <v>0</v>
      </c>
      <c r="L136" s="20">
        <v>0</v>
      </c>
      <c r="M136" s="20">
        <v>0</v>
      </c>
      <c r="N136" s="20">
        <v>0</v>
      </c>
      <c r="O136" s="20">
        <v>0</v>
      </c>
      <c r="P136" s="20">
        <v>0</v>
      </c>
      <c r="Q136" s="20">
        <v>0</v>
      </c>
      <c r="R136" s="20">
        <v>0</v>
      </c>
      <c r="S136" s="26">
        <v>0</v>
      </c>
      <c r="T136" s="20">
        <f t="shared" si="20"/>
        <v>0</v>
      </c>
      <c r="U136" s="20">
        <f t="shared" si="21"/>
        <v>0</v>
      </c>
      <c r="V136" s="20">
        <f t="shared" si="22"/>
        <v>0</v>
      </c>
      <c r="W136" s="20">
        <f t="shared" si="14"/>
        <v>0</v>
      </c>
      <c r="X136" s="20">
        <f t="shared" si="15"/>
        <v>0</v>
      </c>
      <c r="Y136" s="20">
        <f t="shared" si="16"/>
        <v>0</v>
      </c>
      <c r="Z136" s="20">
        <f t="shared" si="17"/>
        <v>0</v>
      </c>
      <c r="AA136" s="20">
        <f t="shared" si="18"/>
        <v>0</v>
      </c>
      <c r="AB136" s="20">
        <f t="shared" si="19"/>
        <v>0</v>
      </c>
      <c r="AC136" s="17" t="str">
        <f t="shared" si="23"/>
        <v>Ok</v>
      </c>
    </row>
    <row r="137" spans="1:29" x14ac:dyDescent="0.3">
      <c r="A137" s="17" t="s">
        <v>348</v>
      </c>
      <c r="B137" s="20">
        <v>0</v>
      </c>
      <c r="C137" s="20">
        <v>0</v>
      </c>
      <c r="D137" s="20">
        <v>0</v>
      </c>
      <c r="E137" s="20">
        <v>0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7">
        <v>0</v>
      </c>
      <c r="L137" s="20">
        <v>0</v>
      </c>
      <c r="M137" s="20">
        <v>0</v>
      </c>
      <c r="N137" s="20">
        <v>0</v>
      </c>
      <c r="O137" s="20">
        <v>0</v>
      </c>
      <c r="P137" s="20">
        <v>0</v>
      </c>
      <c r="Q137" s="20">
        <v>0</v>
      </c>
      <c r="R137" s="20">
        <v>0</v>
      </c>
      <c r="S137" s="26">
        <v>0</v>
      </c>
      <c r="T137" s="20">
        <f t="shared" si="20"/>
        <v>0</v>
      </c>
      <c r="U137" s="20">
        <f t="shared" si="21"/>
        <v>0</v>
      </c>
      <c r="V137" s="20">
        <f t="shared" si="22"/>
        <v>0</v>
      </c>
      <c r="W137" s="20">
        <f t="shared" si="14"/>
        <v>0</v>
      </c>
      <c r="X137" s="20">
        <f t="shared" si="15"/>
        <v>0</v>
      </c>
      <c r="Y137" s="20">
        <f t="shared" si="16"/>
        <v>0</v>
      </c>
      <c r="Z137" s="20">
        <f t="shared" si="17"/>
        <v>0</v>
      </c>
      <c r="AA137" s="20">
        <f t="shared" si="18"/>
        <v>0</v>
      </c>
      <c r="AB137" s="20">
        <f t="shared" si="19"/>
        <v>0</v>
      </c>
      <c r="AC137" s="17" t="str">
        <f t="shared" si="23"/>
        <v>Ok</v>
      </c>
    </row>
    <row r="138" spans="1:29" ht="15" thickBot="1" x14ac:dyDescent="0.35">
      <c r="A138" s="17" t="s">
        <v>354</v>
      </c>
      <c r="B138" s="20">
        <v>0</v>
      </c>
      <c r="C138" s="20">
        <v>0</v>
      </c>
      <c r="D138" s="20">
        <v>0</v>
      </c>
      <c r="E138" s="20">
        <v>0</v>
      </c>
      <c r="F138" s="20">
        <v>0</v>
      </c>
      <c r="G138" s="20">
        <v>0</v>
      </c>
      <c r="H138" s="20">
        <v>0</v>
      </c>
      <c r="I138" s="20">
        <v>0</v>
      </c>
      <c r="J138" s="26">
        <v>0</v>
      </c>
      <c r="K138" s="27">
        <v>0</v>
      </c>
      <c r="L138" s="20">
        <v>0</v>
      </c>
      <c r="M138" s="20">
        <v>0</v>
      </c>
      <c r="N138" s="20">
        <v>0</v>
      </c>
      <c r="O138" s="20">
        <v>0</v>
      </c>
      <c r="P138" s="20">
        <v>0</v>
      </c>
      <c r="Q138" s="20">
        <v>0</v>
      </c>
      <c r="R138" s="20">
        <v>0</v>
      </c>
      <c r="S138" s="26">
        <v>0</v>
      </c>
      <c r="T138" s="20">
        <f t="shared" si="20"/>
        <v>0</v>
      </c>
      <c r="U138" s="20">
        <f t="shared" si="21"/>
        <v>0</v>
      </c>
      <c r="V138" s="20">
        <f t="shared" si="22"/>
        <v>0</v>
      </c>
      <c r="W138" s="20">
        <f t="shared" si="14"/>
        <v>0</v>
      </c>
      <c r="X138" s="20">
        <f t="shared" si="15"/>
        <v>0</v>
      </c>
      <c r="Y138" s="20">
        <f t="shared" si="16"/>
        <v>0</v>
      </c>
      <c r="Z138" s="20">
        <f t="shared" si="17"/>
        <v>0</v>
      </c>
      <c r="AA138" s="20">
        <f t="shared" si="18"/>
        <v>0</v>
      </c>
      <c r="AB138" s="20">
        <f t="shared" si="19"/>
        <v>0</v>
      </c>
      <c r="AC138" s="17" t="str">
        <f t="shared" si="23"/>
        <v>Ok</v>
      </c>
    </row>
    <row r="139" spans="1:29" s="37" customFormat="1" ht="16.2" thickBot="1" x14ac:dyDescent="0.35">
      <c r="A139" s="32" t="s">
        <v>19</v>
      </c>
      <c r="B139" s="33">
        <f>SUM(B4:B138)</f>
        <v>2504</v>
      </c>
      <c r="C139" s="33">
        <f>SUM(C4:C138)</f>
        <v>4830</v>
      </c>
      <c r="D139" s="33">
        <f>SUM(D4:D138)</f>
        <v>0</v>
      </c>
      <c r="E139" s="33">
        <f>SUM(E4:E138)</f>
        <v>26019</v>
      </c>
      <c r="F139" s="33">
        <f>SUM(F4:F138)</f>
        <v>73</v>
      </c>
      <c r="G139" s="33">
        <f>SUM(G4:G138)</f>
        <v>0</v>
      </c>
      <c r="H139" s="33">
        <f>SUM(H4:H138)</f>
        <v>0</v>
      </c>
      <c r="I139" s="33">
        <f>SUM(I4:I138)</f>
        <v>0</v>
      </c>
      <c r="J139" s="34">
        <f>SUM(J4:J138)</f>
        <v>-18612</v>
      </c>
      <c r="K139" s="35">
        <f>SUM(K4:K138)</f>
        <v>2504</v>
      </c>
      <c r="L139" s="33">
        <f>SUM(L4:L138)</f>
        <v>4830</v>
      </c>
      <c r="M139" s="33">
        <f>SUM(M4:M138)</f>
        <v>0</v>
      </c>
      <c r="N139" s="33">
        <f>SUM(N4:N138)</f>
        <v>25946</v>
      </c>
      <c r="O139" s="33">
        <f>SUM(O4:O138)</f>
        <v>0</v>
      </c>
      <c r="P139" s="33">
        <f>SUM(P4:P138)</f>
        <v>0</v>
      </c>
      <c r="Q139" s="33">
        <f>SUM(Q4:Q138)</f>
        <v>0</v>
      </c>
      <c r="R139" s="33">
        <f>SUM(R4:R138)</f>
        <v>0</v>
      </c>
      <c r="S139" s="34">
        <f>SUM(S4:S138)</f>
        <v>-18612</v>
      </c>
      <c r="T139" s="33">
        <f>SUM(T4:T138)</f>
        <v>0</v>
      </c>
      <c r="U139" s="33">
        <f>SUM(U4:U138)</f>
        <v>0</v>
      </c>
      <c r="V139" s="33">
        <f>SUM(V4:V138)</f>
        <v>0</v>
      </c>
      <c r="W139" s="33">
        <f>SUM(W4:W138)</f>
        <v>73</v>
      </c>
      <c r="X139" s="33">
        <f>SUM(X4:X138)</f>
        <v>73</v>
      </c>
      <c r="Y139" s="33">
        <f>SUM(Y4:Y138)</f>
        <v>0</v>
      </c>
      <c r="Z139" s="33">
        <f>SUM(Z4:Z138)</f>
        <v>0</v>
      </c>
      <c r="AA139" s="33">
        <f>SUM(AA4:AA138)</f>
        <v>0</v>
      </c>
      <c r="AB139" s="34">
        <f>SUM(AB4:AB138)</f>
        <v>0</v>
      </c>
      <c r="AC139" s="36"/>
    </row>
  </sheetData>
  <mergeCells count="3">
    <mergeCell ref="B1:J1"/>
    <mergeCell ref="K1:S1"/>
    <mergeCell ref="T1:AB1"/>
  </mergeCells>
  <conditionalFormatting sqref="A139:A1048576 A1:A4">
    <cfRule type="duplicateValues" dxfId="37" priority="155"/>
  </conditionalFormatting>
  <conditionalFormatting sqref="A137">
    <cfRule type="duplicateValues" dxfId="36" priority="37"/>
  </conditionalFormatting>
  <conditionalFormatting sqref="A138">
    <cfRule type="duplicateValues" dxfId="35" priority="38"/>
  </conditionalFormatting>
  <conditionalFormatting sqref="A118">
    <cfRule type="duplicateValues" dxfId="34" priority="32"/>
  </conditionalFormatting>
  <conditionalFormatting sqref="A119">
    <cfRule type="duplicateValues" dxfId="33" priority="33"/>
  </conditionalFormatting>
  <conditionalFormatting sqref="A124:A131">
    <cfRule type="duplicateValues" dxfId="32" priority="31"/>
  </conditionalFormatting>
  <conditionalFormatting sqref="A120:A123">
    <cfRule type="duplicateValues" dxfId="31" priority="34"/>
  </conditionalFormatting>
  <conditionalFormatting sqref="A132:A136">
    <cfRule type="duplicateValues" dxfId="30" priority="35"/>
  </conditionalFormatting>
  <conditionalFormatting sqref="A99">
    <cfRule type="duplicateValues" dxfId="29" priority="27"/>
  </conditionalFormatting>
  <conditionalFormatting sqref="A100">
    <cfRule type="duplicateValues" dxfId="28" priority="28"/>
  </conditionalFormatting>
  <conditionalFormatting sqref="A105:A112">
    <cfRule type="duplicateValues" dxfId="27" priority="26"/>
  </conditionalFormatting>
  <conditionalFormatting sqref="A101:A104">
    <cfRule type="duplicateValues" dxfId="26" priority="29"/>
  </conditionalFormatting>
  <conditionalFormatting sqref="A113:A117">
    <cfRule type="duplicateValues" dxfId="25" priority="30"/>
  </conditionalFormatting>
  <conditionalFormatting sqref="A80">
    <cfRule type="duplicateValues" dxfId="24" priority="22"/>
  </conditionalFormatting>
  <conditionalFormatting sqref="A81">
    <cfRule type="duplicateValues" dxfId="23" priority="23"/>
  </conditionalFormatting>
  <conditionalFormatting sqref="A86:A93">
    <cfRule type="duplicateValues" dxfId="22" priority="21"/>
  </conditionalFormatting>
  <conditionalFormatting sqref="A82:A85">
    <cfRule type="duplicateValues" dxfId="21" priority="24"/>
  </conditionalFormatting>
  <conditionalFormatting sqref="A94:A98">
    <cfRule type="duplicateValues" dxfId="20" priority="25"/>
  </conditionalFormatting>
  <conditionalFormatting sqref="A62">
    <cfRule type="duplicateValues" dxfId="19" priority="17"/>
  </conditionalFormatting>
  <conditionalFormatting sqref="A63">
    <cfRule type="duplicateValues" dxfId="18" priority="18"/>
  </conditionalFormatting>
  <conditionalFormatting sqref="A68:A75">
    <cfRule type="duplicateValues" dxfId="17" priority="16"/>
  </conditionalFormatting>
  <conditionalFormatting sqref="A64:A67">
    <cfRule type="duplicateValues" dxfId="16" priority="19"/>
  </conditionalFormatting>
  <conditionalFormatting sqref="A76:A79">
    <cfRule type="duplicateValues" dxfId="15" priority="20"/>
  </conditionalFormatting>
  <conditionalFormatting sqref="A43">
    <cfRule type="duplicateValues" dxfId="14" priority="12"/>
  </conditionalFormatting>
  <conditionalFormatting sqref="A44">
    <cfRule type="duplicateValues" dxfId="13" priority="13"/>
  </conditionalFormatting>
  <conditionalFormatting sqref="A49:A56">
    <cfRule type="duplicateValues" dxfId="12" priority="11"/>
  </conditionalFormatting>
  <conditionalFormatting sqref="A45:A48">
    <cfRule type="duplicateValues" dxfId="11" priority="14"/>
  </conditionalFormatting>
  <conditionalFormatting sqref="A57:A61">
    <cfRule type="duplicateValues" dxfId="10" priority="15"/>
  </conditionalFormatting>
  <conditionalFormatting sqref="A24">
    <cfRule type="duplicateValues" dxfId="9" priority="7"/>
  </conditionalFormatting>
  <conditionalFormatting sqref="A25">
    <cfRule type="duplicateValues" dxfId="8" priority="8"/>
  </conditionalFormatting>
  <conditionalFormatting sqref="A30:A37">
    <cfRule type="duplicateValues" dxfId="7" priority="6"/>
  </conditionalFormatting>
  <conditionalFormatting sqref="A26:A29">
    <cfRule type="duplicateValues" dxfId="6" priority="9"/>
  </conditionalFormatting>
  <conditionalFormatting sqref="A38:A42">
    <cfRule type="duplicateValues" dxfId="5" priority="10"/>
  </conditionalFormatting>
  <conditionalFormatting sqref="A5">
    <cfRule type="duplicateValues" dxfId="4" priority="2"/>
  </conditionalFormatting>
  <conditionalFormatting sqref="A6">
    <cfRule type="duplicateValues" dxfId="3" priority="3"/>
  </conditionalFormatting>
  <conditionalFormatting sqref="A11:A18">
    <cfRule type="duplicateValues" dxfId="2" priority="1"/>
  </conditionalFormatting>
  <conditionalFormatting sqref="A7:A10">
    <cfRule type="duplicateValues" dxfId="1" priority="4"/>
  </conditionalFormatting>
  <conditionalFormatting sqref="A19:A23">
    <cfRule type="duplicateValues" dxfId="0" priority="5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2021-01-09T05:21:28Z</dcterms:modified>
</cp:coreProperties>
</file>