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3662848-SRI LAKSHMI SRINIVASA AGRO CHE\"/>
    </mc:Choice>
  </mc:AlternateContent>
  <xr:revisionPtr revIDLastSave="0" documentId="13_ncr:1_{B7F06511-0AFC-4DAE-B9BC-FFC57EBF9D74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working'!$A$1:$G$76</definedName>
    <definedName name="_xlnm._FilterDatabase" localSheetId="5" hidden="1">Reco!$A$3:$AC$80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2" r:id="rId9"/>
  </pivotCaches>
</workbook>
</file>

<file path=xl/calcChain.xml><?xml version="1.0" encoding="utf-8"?>
<calcChain xmlns="http://schemas.openxmlformats.org/spreadsheetml/2006/main">
  <c r="B75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F76" i="5"/>
  <c r="F72" i="5"/>
  <c r="F71" i="5"/>
  <c r="F69" i="5"/>
  <c r="F64" i="5"/>
  <c r="F63" i="5"/>
  <c r="F58" i="5"/>
  <c r="F55" i="5"/>
  <c r="F49" i="5"/>
  <c r="F47" i="5"/>
  <c r="F45" i="5"/>
  <c r="F43" i="5"/>
  <c r="F42" i="5"/>
  <c r="F41" i="5"/>
  <c r="F39" i="5"/>
  <c r="F36" i="5"/>
  <c r="F34" i="5"/>
  <c r="F32" i="5"/>
  <c r="F29" i="5"/>
  <c r="F25" i="5"/>
  <c r="F24" i="5"/>
  <c r="F23" i="5"/>
  <c r="F17" i="5"/>
  <c r="F5" i="5"/>
  <c r="F2" i="5"/>
  <c r="F3" i="5"/>
  <c r="F4" i="5"/>
  <c r="F6" i="5"/>
  <c r="F7" i="5"/>
  <c r="F8" i="5"/>
  <c r="F9" i="5"/>
  <c r="F10" i="5"/>
  <c r="F11" i="5"/>
  <c r="F12" i="5"/>
  <c r="F13" i="5"/>
  <c r="F14" i="5"/>
  <c r="F15" i="5"/>
  <c r="F16" i="5"/>
  <c r="F18" i="5"/>
  <c r="F19" i="5"/>
  <c r="F20" i="5"/>
  <c r="F21" i="5"/>
  <c r="F22" i="5"/>
  <c r="F26" i="5"/>
  <c r="F27" i="5"/>
  <c r="F28" i="5"/>
  <c r="F30" i="5"/>
  <c r="F31" i="5"/>
  <c r="F33" i="5"/>
  <c r="F35" i="5"/>
  <c r="F37" i="5"/>
  <c r="F38" i="5"/>
  <c r="F40" i="5"/>
  <c r="F44" i="5"/>
  <c r="F46" i="5"/>
  <c r="F48" i="5"/>
  <c r="F50" i="5"/>
  <c r="F51" i="5"/>
  <c r="F52" i="5"/>
  <c r="F53" i="5"/>
  <c r="F54" i="5"/>
  <c r="F56" i="5"/>
  <c r="F57" i="5"/>
  <c r="F59" i="5"/>
  <c r="F60" i="5"/>
  <c r="F61" i="5"/>
  <c r="F62" i="5"/>
  <c r="F65" i="5"/>
  <c r="F66" i="5"/>
  <c r="F67" i="5"/>
  <c r="F68" i="5"/>
  <c r="F70" i="5"/>
  <c r="F73" i="5"/>
  <c r="F74" i="5"/>
  <c r="F75" i="5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T65" i="4" l="1"/>
  <c r="T70" i="4"/>
  <c r="Z16" i="4"/>
  <c r="X19" i="4"/>
  <c r="AB65" i="4"/>
  <c r="AB28" i="4"/>
  <c r="X18" i="4"/>
  <c r="Z19" i="4"/>
  <c r="V17" i="4"/>
  <c r="V19" i="4"/>
  <c r="Y17" i="4"/>
  <c r="AA18" i="4"/>
  <c r="V16" i="4"/>
  <c r="X16" i="4"/>
  <c r="W33" i="4"/>
  <c r="W73" i="4"/>
  <c r="W76" i="4"/>
  <c r="W62" i="4"/>
  <c r="W77" i="4"/>
  <c r="W63" i="4"/>
  <c r="W41" i="4"/>
  <c r="W25" i="4"/>
  <c r="W29" i="4"/>
  <c r="W50" i="4"/>
  <c r="U28" i="4"/>
  <c r="U65" i="4"/>
  <c r="X17" i="4"/>
  <c r="Z18" i="4"/>
  <c r="AB18" i="4"/>
  <c r="U16" i="4"/>
  <c r="U69" i="4"/>
  <c r="U62" i="4"/>
  <c r="U63" i="4"/>
  <c r="U41" i="4"/>
  <c r="AA17" i="4"/>
  <c r="W43" i="4"/>
  <c r="W39" i="4"/>
  <c r="AB25" i="4"/>
  <c r="AB29" i="4"/>
  <c r="AB33" i="4"/>
  <c r="AB69" i="4"/>
  <c r="AB48" i="4"/>
  <c r="AB50" i="4"/>
  <c r="AB73" i="4"/>
  <c r="AB76" i="4"/>
  <c r="AB62" i="4"/>
  <c r="AB77" i="4"/>
  <c r="AB63" i="4"/>
  <c r="AB41" i="4"/>
  <c r="T49" i="4"/>
  <c r="U23" i="4"/>
  <c r="U27" i="4"/>
  <c r="U31" i="4"/>
  <c r="U68" i="4"/>
  <c r="U70" i="4"/>
  <c r="U38" i="4"/>
  <c r="U47" i="4"/>
  <c r="U49" i="4"/>
  <c r="U78" i="4"/>
  <c r="U44" i="4"/>
  <c r="AA16" i="4"/>
  <c r="V18" i="4"/>
  <c r="U18" i="4"/>
  <c r="AA19" i="4"/>
  <c r="T18" i="4"/>
  <c r="W65" i="4"/>
  <c r="W23" i="4"/>
  <c r="W28" i="4"/>
  <c r="W70" i="4"/>
  <c r="W57" i="4"/>
  <c r="W49" i="4"/>
  <c r="W17" i="4"/>
  <c r="AB23" i="4"/>
  <c r="AB70" i="4"/>
  <c r="AB49" i="4"/>
  <c r="W18" i="4"/>
  <c r="T25" i="4"/>
  <c r="T29" i="4"/>
  <c r="T33" i="4"/>
  <c r="T69" i="4"/>
  <c r="T43" i="4"/>
  <c r="T50" i="4"/>
  <c r="T73" i="4"/>
  <c r="T62" i="4"/>
  <c r="T77" i="4"/>
  <c r="T63" i="4"/>
  <c r="T32" i="4"/>
  <c r="T39" i="4"/>
  <c r="T41" i="4"/>
  <c r="T58" i="4"/>
  <c r="Y18" i="4"/>
  <c r="W55" i="4"/>
  <c r="W58" i="4"/>
  <c r="AB43" i="4"/>
  <c r="AB32" i="4"/>
  <c r="AB39" i="4"/>
  <c r="AB58" i="4"/>
  <c r="Y16" i="4"/>
  <c r="Z17" i="4"/>
  <c r="Y19" i="4"/>
  <c r="T17" i="4"/>
  <c r="W19" i="4"/>
  <c r="T16" i="4"/>
  <c r="AB16" i="4"/>
  <c r="W16" i="4"/>
  <c r="AB17" i="4"/>
  <c r="T19" i="4"/>
  <c r="AB19" i="4"/>
  <c r="U17" i="4"/>
  <c r="U19" i="4"/>
  <c r="W48" i="4"/>
  <c r="W32" i="4"/>
  <c r="W56" i="4"/>
  <c r="AB56" i="4"/>
  <c r="AB74" i="4"/>
  <c r="T21" i="4"/>
  <c r="T24" i="4"/>
  <c r="T27" i="4"/>
  <c r="T68" i="4"/>
  <c r="T35" i="4"/>
  <c r="T46" i="4"/>
  <c r="T72" i="4"/>
  <c r="T47" i="4"/>
  <c r="T51" i="4"/>
  <c r="T52" i="4"/>
  <c r="T54" i="4"/>
  <c r="T75" i="4"/>
  <c r="T60" i="4"/>
  <c r="T61" i="4"/>
  <c r="T26" i="4"/>
  <c r="T78" i="4"/>
  <c r="T79" i="4"/>
  <c r="T40" i="4"/>
  <c r="T44" i="4"/>
  <c r="T59" i="4"/>
  <c r="AB53" i="4"/>
  <c r="U72" i="4"/>
  <c r="U51" i="4"/>
  <c r="U52" i="4"/>
  <c r="U54" i="4"/>
  <c r="U75" i="4"/>
  <c r="U60" i="4"/>
  <c r="U26" i="4"/>
  <c r="U40" i="4"/>
  <c r="U59" i="4"/>
  <c r="T22" i="4"/>
  <c r="T36" i="4"/>
  <c r="AB36" i="4"/>
  <c r="AB55" i="4"/>
  <c r="W21" i="4"/>
  <c r="W24" i="4"/>
  <c r="W27" i="4"/>
  <c r="W31" i="4"/>
  <c r="W68" i="4"/>
  <c r="W35" i="4"/>
  <c r="W38" i="4"/>
  <c r="W46" i="4"/>
  <c r="W72" i="4"/>
  <c r="W47" i="4"/>
  <c r="W51" i="4"/>
  <c r="W52" i="4"/>
  <c r="W54" i="4"/>
  <c r="W75" i="4"/>
  <c r="W60" i="4"/>
  <c r="W61" i="4"/>
  <c r="W26" i="4"/>
  <c r="W78" i="4"/>
  <c r="W79" i="4"/>
  <c r="W40" i="4"/>
  <c r="W44" i="4"/>
  <c r="W59" i="4"/>
  <c r="U22" i="4"/>
  <c r="U36" i="4"/>
  <c r="AB21" i="4"/>
  <c r="AB24" i="4"/>
  <c r="AB27" i="4"/>
  <c r="AB31" i="4"/>
  <c r="AB68" i="4"/>
  <c r="AB35" i="4"/>
  <c r="AB38" i="4"/>
  <c r="AB46" i="4"/>
  <c r="AB72" i="4"/>
  <c r="AB47" i="4"/>
  <c r="AB51" i="4"/>
  <c r="AB52" i="4"/>
  <c r="AB54" i="4"/>
  <c r="AB75" i="4"/>
  <c r="AB60" i="4"/>
  <c r="AB61" i="4"/>
  <c r="AB26" i="4"/>
  <c r="AB78" i="4"/>
  <c r="AB79" i="4"/>
  <c r="AB40" i="4"/>
  <c r="AB44" i="4"/>
  <c r="AB59" i="4"/>
  <c r="T57" i="4"/>
  <c r="AB57" i="4"/>
  <c r="T42" i="4"/>
  <c r="T74" i="4"/>
  <c r="T55" i="4"/>
  <c r="W22" i="4"/>
  <c r="W36" i="4"/>
  <c r="U57" i="4"/>
  <c r="T48" i="4"/>
  <c r="T53" i="4"/>
  <c r="T76" i="4"/>
  <c r="T56" i="4"/>
  <c r="U20" i="4"/>
  <c r="U25" i="4"/>
  <c r="U29" i="4"/>
  <c r="U33" i="4"/>
  <c r="U37" i="4"/>
  <c r="U42" i="4"/>
  <c r="U43" i="4"/>
  <c r="U48" i="4"/>
  <c r="U50" i="4"/>
  <c r="U73" i="4"/>
  <c r="U74" i="4"/>
  <c r="U53" i="4"/>
  <c r="U55" i="4"/>
  <c r="U76" i="4"/>
  <c r="U77" i="4"/>
  <c r="U30" i="4"/>
  <c r="U32" i="4"/>
  <c r="U39" i="4"/>
  <c r="U56" i="4"/>
  <c r="U58" i="4"/>
  <c r="V69" i="4"/>
  <c r="AA73" i="4"/>
  <c r="V72" i="4"/>
  <c r="Z74" i="4"/>
  <c r="V76" i="4"/>
  <c r="AA39" i="4"/>
  <c r="Y44" i="4"/>
  <c r="AA55" i="4"/>
  <c r="AA59" i="4"/>
  <c r="U66" i="4"/>
  <c r="AA67" i="4"/>
  <c r="X5" i="4"/>
  <c r="V6" i="4"/>
  <c r="Z8" i="4"/>
  <c r="Z69" i="4"/>
  <c r="V71" i="4"/>
  <c r="Z73" i="4"/>
  <c r="X74" i="4"/>
  <c r="V75" i="4"/>
  <c r="Z77" i="4"/>
  <c r="V79" i="4"/>
  <c r="AA11" i="4"/>
  <c r="U14" i="4"/>
  <c r="AA23" i="4"/>
  <c r="AA27" i="4"/>
  <c r="AB42" i="4"/>
  <c r="Z59" i="4"/>
  <c r="Y6" i="4"/>
  <c r="U8" i="4"/>
  <c r="W11" i="4"/>
  <c r="AA13" i="4"/>
  <c r="W15" i="4"/>
  <c r="AA21" i="4"/>
  <c r="Y22" i="4"/>
  <c r="Y26" i="4"/>
  <c r="Y30" i="4"/>
  <c r="Y34" i="4"/>
  <c r="Y50" i="4"/>
  <c r="AA61" i="4"/>
  <c r="AA65" i="4"/>
  <c r="Y66" i="4"/>
  <c r="AA10" i="4"/>
  <c r="Y11" i="4"/>
  <c r="AA14" i="4"/>
  <c r="W20" i="4"/>
  <c r="Y31" i="4"/>
  <c r="AA42" i="4"/>
  <c r="Y43" i="4"/>
  <c r="U45" i="4"/>
  <c r="AA54" i="4"/>
  <c r="Y59" i="4"/>
  <c r="X10" i="4"/>
  <c r="V11" i="4"/>
  <c r="X14" i="4"/>
  <c r="Z25" i="4"/>
  <c r="V27" i="4"/>
  <c r="V31" i="4"/>
  <c r="Z33" i="4"/>
  <c r="V39" i="4"/>
  <c r="Z41" i="4"/>
  <c r="X42" i="4"/>
  <c r="V43" i="4"/>
  <c r="AA44" i="4"/>
  <c r="X46" i="4"/>
  <c r="Z49" i="4"/>
  <c r="V55" i="4"/>
  <c r="Z57" i="4"/>
  <c r="V59" i="4"/>
  <c r="Z61" i="4"/>
  <c r="X66" i="4"/>
  <c r="V67" i="4"/>
  <c r="Y69" i="4"/>
  <c r="U79" i="4"/>
  <c r="AA6" i="4"/>
  <c r="W8" i="4"/>
  <c r="Z78" i="4"/>
  <c r="X79" i="4"/>
  <c r="T23" i="4"/>
  <c r="X33" i="4"/>
  <c r="X49" i="4"/>
  <c r="Z72" i="4"/>
  <c r="V74" i="4"/>
  <c r="Z5" i="4"/>
  <c r="V4" i="4"/>
  <c r="T5" i="4"/>
  <c r="AB5" i="4"/>
  <c r="X7" i="4"/>
  <c r="T9" i="4"/>
  <c r="AB9" i="4"/>
  <c r="V12" i="4"/>
  <c r="T13" i="4"/>
  <c r="AB13" i="4"/>
  <c r="Z14" i="4"/>
  <c r="V24" i="4"/>
  <c r="Z26" i="4"/>
  <c r="X27" i="4"/>
  <c r="Z30" i="4"/>
  <c r="T37" i="4"/>
  <c r="AB37" i="4"/>
  <c r="Z38" i="4"/>
  <c r="Z42" i="4"/>
  <c r="T45" i="4"/>
  <c r="AB45" i="4"/>
  <c r="V48" i="4"/>
  <c r="Z54" i="4"/>
  <c r="Z58" i="4"/>
  <c r="Z62" i="4"/>
  <c r="V64" i="4"/>
  <c r="X4" i="4"/>
  <c r="V5" i="4"/>
  <c r="Z7" i="4"/>
  <c r="X8" i="4"/>
  <c r="Y75" i="4"/>
  <c r="AA4" i="4"/>
  <c r="Y5" i="4"/>
  <c r="AA8" i="4"/>
  <c r="V10" i="4"/>
  <c r="T11" i="4"/>
  <c r="Z12" i="4"/>
  <c r="T15" i="4"/>
  <c r="AB15" i="4"/>
  <c r="X21" i="4"/>
  <c r="V26" i="4"/>
  <c r="Z28" i="4"/>
  <c r="X29" i="4"/>
  <c r="T31" i="4"/>
  <c r="AA31" i="4"/>
  <c r="V34" i="4"/>
  <c r="Z40" i="4"/>
  <c r="V50" i="4"/>
  <c r="Z56" i="4"/>
  <c r="V58" i="4"/>
  <c r="Z64" i="4"/>
  <c r="V66" i="4"/>
  <c r="Y68" i="4"/>
  <c r="W69" i="4"/>
  <c r="Z79" i="4"/>
  <c r="X38" i="4"/>
  <c r="X6" i="4"/>
  <c r="Z9" i="4"/>
  <c r="AA12" i="4"/>
  <c r="Y13" i="4"/>
  <c r="W14" i="4"/>
  <c r="U15" i="4"/>
  <c r="AA24" i="4"/>
  <c r="Y25" i="4"/>
  <c r="AA28" i="4"/>
  <c r="W30" i="4"/>
  <c r="Y33" i="4"/>
  <c r="U35" i="4"/>
  <c r="AA36" i="4"/>
  <c r="Y37" i="4"/>
  <c r="AA40" i="4"/>
  <c r="Y49" i="4"/>
  <c r="AA52" i="4"/>
  <c r="Y53" i="4"/>
  <c r="AA56" i="4"/>
  <c r="V70" i="4"/>
  <c r="Y72" i="4"/>
  <c r="Y76" i="4"/>
  <c r="AA79" i="4"/>
  <c r="Z13" i="4"/>
  <c r="AA72" i="4"/>
  <c r="W74" i="4"/>
  <c r="AA76" i="4"/>
  <c r="X54" i="4"/>
  <c r="X31" i="4"/>
  <c r="X47" i="4"/>
  <c r="Z66" i="4"/>
  <c r="V68" i="4"/>
  <c r="AA69" i="4"/>
  <c r="AA77" i="4"/>
  <c r="X26" i="4"/>
  <c r="AA25" i="4"/>
  <c r="AA7" i="4"/>
  <c r="W9" i="4"/>
  <c r="T10" i="4"/>
  <c r="AB10" i="4"/>
  <c r="Z11" i="4"/>
  <c r="X12" i="4"/>
  <c r="X20" i="4"/>
  <c r="AB22" i="4"/>
  <c r="Z23" i="4"/>
  <c r="AA26" i="4"/>
  <c r="Z27" i="4"/>
  <c r="X32" i="4"/>
  <c r="Z35" i="4"/>
  <c r="X36" i="4"/>
  <c r="AA38" i="4"/>
  <c r="X40" i="4"/>
  <c r="Z47" i="4"/>
  <c r="Z51" i="4"/>
  <c r="X52" i="4"/>
  <c r="X56" i="4"/>
  <c r="X60" i="4"/>
  <c r="V61" i="4"/>
  <c r="V65" i="4"/>
  <c r="X43" i="4"/>
  <c r="AA48" i="4"/>
  <c r="T4" i="4"/>
  <c r="AB4" i="4"/>
  <c r="W6" i="4"/>
  <c r="T7" i="4"/>
  <c r="AB7" i="4"/>
  <c r="Y8" i="4"/>
  <c r="V9" i="4"/>
  <c r="V14" i="4"/>
  <c r="AA15" i="4"/>
  <c r="Z15" i="4"/>
  <c r="Y20" i="4"/>
  <c r="AA22" i="4"/>
  <c r="Y28" i="4"/>
  <c r="AA30" i="4"/>
  <c r="V32" i="4"/>
  <c r="AA33" i="4"/>
  <c r="X34" i="4"/>
  <c r="Y40" i="4"/>
  <c r="V41" i="4"/>
  <c r="X44" i="4"/>
  <c r="AA46" i="4"/>
  <c r="AA49" i="4"/>
  <c r="Y56" i="4"/>
  <c r="V57" i="4"/>
  <c r="V60" i="4"/>
  <c r="Y62" i="4"/>
  <c r="V63" i="4"/>
  <c r="Z65" i="4"/>
  <c r="W66" i="4"/>
  <c r="Z68" i="4"/>
  <c r="Z71" i="4"/>
  <c r="X72" i="4"/>
  <c r="V73" i="4"/>
  <c r="AA74" i="4"/>
  <c r="Z75" i="4"/>
  <c r="X76" i="4"/>
  <c r="Y79" i="4"/>
  <c r="AA5" i="4"/>
  <c r="AB30" i="4"/>
  <c r="AA68" i="4"/>
  <c r="AA75" i="4"/>
  <c r="W4" i="4"/>
  <c r="U5" i="4"/>
  <c r="Z6" i="4"/>
  <c r="W7" i="4"/>
  <c r="T8" i="4"/>
  <c r="AB8" i="4"/>
  <c r="U10" i="4"/>
  <c r="W12" i="4"/>
  <c r="U13" i="4"/>
  <c r="AA20" i="4"/>
  <c r="Z21" i="4"/>
  <c r="V22" i="4"/>
  <c r="X24" i="4"/>
  <c r="V25" i="4"/>
  <c r="T28" i="4"/>
  <c r="Y29" i="4"/>
  <c r="V30" i="4"/>
  <c r="V33" i="4"/>
  <c r="AA34" i="4"/>
  <c r="Y35" i="4"/>
  <c r="X41" i="4"/>
  <c r="V46" i="4"/>
  <c r="AA47" i="4"/>
  <c r="X48" i="4"/>
  <c r="V49" i="4"/>
  <c r="AA50" i="4"/>
  <c r="Y51" i="4"/>
  <c r="AA62" i="4"/>
  <c r="Y63" i="4"/>
  <c r="Y73" i="4"/>
  <c r="Z76" i="4"/>
  <c r="V78" i="4"/>
  <c r="W5" i="4"/>
  <c r="Y7" i="4"/>
  <c r="V8" i="4"/>
  <c r="AA9" i="4"/>
  <c r="W10" i="4"/>
  <c r="AB11" i="4"/>
  <c r="W13" i="4"/>
  <c r="X15" i="4"/>
  <c r="V20" i="4"/>
  <c r="X22" i="4"/>
  <c r="V23" i="4"/>
  <c r="X25" i="4"/>
  <c r="V28" i="4"/>
  <c r="AA29" i="4"/>
  <c r="X30" i="4"/>
  <c r="AA32" i="4"/>
  <c r="U34" i="4"/>
  <c r="W37" i="4"/>
  <c r="V40" i="4"/>
  <c r="Y42" i="4"/>
  <c r="AA45" i="4"/>
  <c r="Z48" i="4"/>
  <c r="W53" i="4"/>
  <c r="V56" i="4"/>
  <c r="Y58" i="4"/>
  <c r="V62" i="4"/>
  <c r="AA63" i="4"/>
  <c r="Z63" i="4"/>
  <c r="Y64" i="4"/>
  <c r="T66" i="4"/>
  <c r="AB66" i="4"/>
  <c r="AA66" i="4"/>
  <c r="Z67" i="4"/>
  <c r="Z70" i="4"/>
  <c r="Y74" i="4"/>
  <c r="U4" i="4"/>
  <c r="U9" i="4"/>
  <c r="X11" i="4"/>
  <c r="Y12" i="4"/>
  <c r="T14" i="4"/>
  <c r="AB14" i="4"/>
  <c r="V15" i="4"/>
  <c r="Y21" i="4"/>
  <c r="Z22" i="4"/>
  <c r="U24" i="4"/>
  <c r="X28" i="4"/>
  <c r="Z60" i="4"/>
  <c r="U7" i="4"/>
  <c r="X9" i="4"/>
  <c r="Y10" i="4"/>
  <c r="T12" i="4"/>
  <c r="AB12" i="4"/>
  <c r="V13" i="4"/>
  <c r="Y15" i="4"/>
  <c r="Z20" i="4"/>
  <c r="W45" i="4"/>
  <c r="X50" i="4"/>
  <c r="Y4" i="4"/>
  <c r="T6" i="4"/>
  <c r="AB6" i="4"/>
  <c r="V7" i="4"/>
  <c r="Y9" i="4"/>
  <c r="Z10" i="4"/>
  <c r="U12" i="4"/>
  <c r="U21" i="4"/>
  <c r="X23" i="4"/>
  <c r="Y24" i="4"/>
  <c r="Z4" i="4"/>
  <c r="U6" i="4"/>
  <c r="U11" i="4"/>
  <c r="X13" i="4"/>
  <c r="Y14" i="4"/>
  <c r="T20" i="4"/>
  <c r="AB20" i="4"/>
  <c r="V21" i="4"/>
  <c r="Y23" i="4"/>
  <c r="Z24" i="4"/>
  <c r="V77" i="4"/>
  <c r="Z29" i="4"/>
  <c r="T30" i="4"/>
  <c r="Y32" i="4"/>
  <c r="W34" i="4"/>
  <c r="AA35" i="4"/>
  <c r="V36" i="4"/>
  <c r="Z37" i="4"/>
  <c r="T38" i="4"/>
  <c r="Y39" i="4"/>
  <c r="X39" i="4"/>
  <c r="Z44" i="4"/>
  <c r="V45" i="4"/>
  <c r="Y46" i="4"/>
  <c r="AA51" i="4"/>
  <c r="V52" i="4"/>
  <c r="Z53" i="4"/>
  <c r="Y55" i="4"/>
  <c r="X55" i="4"/>
  <c r="AA58" i="4"/>
  <c r="Y60" i="4"/>
  <c r="U61" i="4"/>
  <c r="AA64" i="4"/>
  <c r="X78" i="4"/>
  <c r="Z32" i="4"/>
  <c r="AA37" i="4"/>
  <c r="V38" i="4"/>
  <c r="Z39" i="4"/>
  <c r="Y41" i="4"/>
  <c r="Z46" i="4"/>
  <c r="V47" i="4"/>
  <c r="Y48" i="4"/>
  <c r="AA53" i="4"/>
  <c r="V54" i="4"/>
  <c r="Z55" i="4"/>
  <c r="Y57" i="4"/>
  <c r="X62" i="4"/>
  <c r="Y65" i="4"/>
  <c r="X68" i="4"/>
  <c r="Y71" i="4"/>
  <c r="X73" i="4"/>
  <c r="X75" i="4"/>
  <c r="Y78" i="4"/>
  <c r="Z31" i="4"/>
  <c r="Z34" i="4"/>
  <c r="V35" i="4"/>
  <c r="Y36" i="4"/>
  <c r="AA41" i="4"/>
  <c r="V42" i="4"/>
  <c r="Z43" i="4"/>
  <c r="Y45" i="4"/>
  <c r="X45" i="4"/>
  <c r="Z50" i="4"/>
  <c r="V51" i="4"/>
  <c r="Y52" i="4"/>
  <c r="AA57" i="4"/>
  <c r="AA60" i="4"/>
  <c r="X70" i="4"/>
  <c r="X77" i="4"/>
  <c r="Y27" i="4"/>
  <c r="V29" i="4"/>
  <c r="Z36" i="4"/>
  <c r="V37" i="4"/>
  <c r="Y38" i="4"/>
  <c r="W42" i="4"/>
  <c r="AA43" i="4"/>
  <c r="V44" i="4"/>
  <c r="Z45" i="4"/>
  <c r="U46" i="4"/>
  <c r="Y47" i="4"/>
  <c r="Z52" i="4"/>
  <c r="V53" i="4"/>
  <c r="Y54" i="4"/>
  <c r="X58" i="4"/>
  <c r="Y61" i="4"/>
  <c r="X64" i="4"/>
  <c r="Y67" i="4"/>
  <c r="Y70" i="4"/>
  <c r="AA71" i="4"/>
  <c r="Y77" i="4"/>
  <c r="AA78" i="4"/>
  <c r="T34" i="4"/>
  <c r="AB34" i="4"/>
  <c r="X35" i="4"/>
  <c r="X51" i="4"/>
  <c r="X37" i="4"/>
  <c r="X53" i="4"/>
  <c r="AA70" i="4"/>
  <c r="X61" i="4"/>
  <c r="X65" i="4"/>
  <c r="X69" i="4"/>
  <c r="X57" i="4"/>
  <c r="X59" i="4"/>
  <c r="X63" i="4"/>
  <c r="X67" i="4"/>
  <c r="X71" i="4"/>
  <c r="B2" i="6"/>
  <c r="AC18" i="4" l="1"/>
  <c r="AC19" i="4"/>
  <c r="AC16" i="4"/>
  <c r="AC17" i="4"/>
  <c r="AC70" i="4"/>
  <c r="AC21" i="4"/>
  <c r="AC77" i="4"/>
  <c r="AC45" i="4"/>
  <c r="AC9" i="4"/>
  <c r="AC42" i="4"/>
  <c r="AC68" i="4"/>
  <c r="AC5" i="4"/>
  <c r="AC76" i="4"/>
  <c r="AC35" i="4"/>
  <c r="AC73" i="4"/>
  <c r="AC39" i="4"/>
  <c r="AC11" i="4"/>
  <c r="AC49" i="4"/>
  <c r="AC13" i="4"/>
  <c r="AC23" i="4"/>
  <c r="AC24" i="4"/>
  <c r="AC56" i="4"/>
  <c r="AC47" i="4"/>
  <c r="AC51" i="4"/>
  <c r="AC75" i="4"/>
  <c r="AC57" i="4"/>
  <c r="AC55" i="4"/>
  <c r="AC31" i="4"/>
  <c r="AC58" i="4"/>
  <c r="AC27" i="4"/>
  <c r="AC32" i="4"/>
  <c r="AC25" i="4"/>
  <c r="AC33" i="4"/>
  <c r="AC40" i="4"/>
  <c r="AC36" i="4"/>
  <c r="AC30" i="4"/>
  <c r="AC63" i="4"/>
  <c r="AC43" i="4"/>
  <c r="AC53" i="4"/>
  <c r="AC41" i="4"/>
  <c r="AC29" i="4"/>
  <c r="AC15" i="4"/>
  <c r="AC37" i="4"/>
  <c r="AC34" i="4"/>
  <c r="AC74" i="4"/>
  <c r="AC46" i="4"/>
  <c r="AC10" i="4"/>
  <c r="AC54" i="4"/>
  <c r="AC26" i="4"/>
  <c r="AC28" i="4"/>
  <c r="AC7" i="4"/>
  <c r="AC22" i="4"/>
  <c r="AC52" i="4"/>
  <c r="AC72" i="4"/>
  <c r="AC6" i="4"/>
  <c r="AC14" i="4"/>
  <c r="AC8" i="4"/>
  <c r="AC48" i="4"/>
  <c r="AC4" i="4"/>
  <c r="AC66" i="4"/>
  <c r="AC62" i="4"/>
  <c r="AC20" i="4"/>
  <c r="AC65" i="4"/>
  <c r="AC79" i="4"/>
  <c r="AC12" i="4"/>
  <c r="AC50" i="4"/>
  <c r="AC60" i="4"/>
  <c r="AC78" i="4"/>
  <c r="AC44" i="4"/>
  <c r="AC38" i="4"/>
  <c r="AC69" i="4"/>
  <c r="AC59" i="4"/>
  <c r="AC61" i="4"/>
  <c r="F3" i="2"/>
  <c r="U67" i="4" s="1"/>
  <c r="U64" i="4" l="1"/>
  <c r="U71" i="4"/>
  <c r="M3" i="2"/>
  <c r="AB67" i="4" s="1"/>
  <c r="H3" i="2"/>
  <c r="W67" i="4" s="1"/>
  <c r="E3" i="2"/>
  <c r="T67" i="4" s="1"/>
  <c r="AC67" i="4" l="1"/>
  <c r="T64" i="4"/>
  <c r="T71" i="4"/>
  <c r="W64" i="4"/>
  <c r="W71" i="4"/>
  <c r="AB64" i="4"/>
  <c r="AB71" i="4"/>
  <c r="B1" i="6"/>
  <c r="AC64" i="4" l="1"/>
  <c r="AC71" i="4"/>
  <c r="E80" i="4"/>
  <c r="M80" i="4"/>
  <c r="I80" i="4"/>
  <c r="H80" i="4"/>
  <c r="P80" i="4"/>
  <c r="J80" i="4"/>
  <c r="R80" i="4"/>
  <c r="Q80" i="4"/>
  <c r="D80" i="4"/>
  <c r="L80" i="4"/>
  <c r="F80" i="4"/>
  <c r="N80" i="4"/>
  <c r="G80" i="4"/>
  <c r="C80" i="4"/>
  <c r="S80" i="4"/>
  <c r="O80" i="4"/>
  <c r="B80" i="4"/>
  <c r="M74" i="2" l="1"/>
  <c r="L74" i="2"/>
  <c r="K74" i="2"/>
  <c r="J74" i="2"/>
  <c r="I74" i="2"/>
  <c r="H74" i="2"/>
  <c r="G74" i="2"/>
  <c r="F74" i="2"/>
  <c r="E74" i="2"/>
  <c r="K80" i="4" l="1"/>
  <c r="X80" i="4" l="1"/>
  <c r="W80" i="4"/>
  <c r="T80" i="4"/>
  <c r="AA80" i="4" l="1"/>
  <c r="V80" i="4"/>
  <c r="Z80" i="4"/>
  <c r="AB80" i="4"/>
  <c r="U80" i="4"/>
  <c r="Y80" i="4"/>
</calcChain>
</file>

<file path=xl/sharedStrings.xml><?xml version="1.0" encoding="utf-8"?>
<sst xmlns="http://schemas.openxmlformats.org/spreadsheetml/2006/main" count="881" uniqueCount="326">
  <si>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</si>
  <si>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</si>
  <si>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</si>
  <si>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</si>
  <si>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</si>
  <si>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</si>
  <si>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</si>
  <si>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</si>
  <si>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</si>
  <si>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</si>
  <si>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</si>
  <si>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</si>
  <si>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</si>
  <si>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</si>
  <si>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</si>
  <si>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</si>
  <si>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</si>
  <si>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</si>
  <si>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</si>
  <si>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</si>
  <si>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</si>
  <si>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</si>
  <si>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</si>
  <si>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</si>
  <si>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</si>
  <si>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</si>
  <si>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</si>
  <si>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</si>
  <si>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</si>
  <si>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</si>
  <si>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</si>
  <si>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</si>
  <si>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</si>
  <si>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</si>
  <si>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</si>
  <si>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</si>
  <si>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</si>
  <si>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</si>
  <si>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</si>
  <si>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</si>
  <si>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</si>
  <si>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</si>
  <si>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</si>
  <si>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31-Dec-2020</t>
  </si>
  <si>
    <t>Dealer Report -01-Apr-2020 TO 31-Dec-2020</t>
  </si>
  <si>
    <t>SRI LAXMI SRINIVASA AGRO CHEMICALS</t>
  </si>
  <si>
    <t>SHABUNAGAR, MIRYALAGUDA</t>
  </si>
  <si>
    <t>PH NO; 9866538409,</t>
  </si>
  <si>
    <t>Bayer</t>
  </si>
  <si>
    <t>1-Apr-2020 to 31-Dec-2020</t>
  </si>
  <si>
    <t/>
  </si>
  <si>
    <t>SRI LAXMI SRINIVASA AGRO CHEMICALS (2020-2021)</t>
  </si>
  <si>
    <t>90 GM</t>
  </si>
  <si>
    <t>ADMIRE 150 x 30 GM</t>
  </si>
  <si>
    <t>ADMIRE 20 x 300 GM</t>
  </si>
  <si>
    <t>ADMIRE 30 x 150 GM</t>
  </si>
  <si>
    <t>ADMIRE 60 x 75 GM</t>
  </si>
  <si>
    <t>ADORA100 x 10 ML</t>
  </si>
  <si>
    <t>ADORA20 x 200 ML</t>
  </si>
  <si>
    <t>ADORA 4 x 1 LT</t>
  </si>
  <si>
    <t>ADORA 50 x 100 ML</t>
  </si>
  <si>
    <t>ADORA 50 X 50 ML</t>
  </si>
  <si>
    <t>ADORA 8 x 500 ML</t>
  </si>
  <si>
    <t>AGENDA 50 x 100 ML</t>
  </si>
  <si>
    <t>ALANTO 10 x 1 LT</t>
  </si>
  <si>
    <t>ALANTO 20 x 500 ML</t>
  </si>
  <si>
    <t>ALANTO 40 x 250 ML</t>
  </si>
  <si>
    <t>ALANTO 50 x 100 ML</t>
  </si>
  <si>
    <t>ALIETTE 10 x 1 KG BAG</t>
  </si>
  <si>
    <t>ALIETTE 20 x 250GM</t>
  </si>
  <si>
    <t>ALIETTE20X500GM</t>
  </si>
  <si>
    <t>ALIETTE 40X100GM</t>
  </si>
  <si>
    <t>ALLIETTE 20 x 500 GM</t>
  </si>
  <si>
    <t>ALLIETTE 40 x 100 GM</t>
  </si>
  <si>
    <t>AMBITION 10X1 LT</t>
  </si>
  <si>
    <t>AMBITION20X500ML</t>
  </si>
  <si>
    <t>AMBITION 40X250ML</t>
  </si>
  <si>
    <t>ANTRACOL10 X 1 KG</t>
  </si>
  <si>
    <t>ANTRACOL 20 x 500 GM</t>
  </si>
  <si>
    <t>ANTRACOL 40 X 250 GM</t>
  </si>
  <si>
    <t>ANTRACOL 50 x 100 GM</t>
  </si>
  <si>
    <t>BARCELO 4 x 500 GM</t>
  </si>
  <si>
    <t>BASTA 10 x 1 LT</t>
  </si>
  <si>
    <t>BELT EXPERT 100 x 50 ML</t>
  </si>
  <si>
    <t>BELT EXPERT 40 x 250 ML</t>
  </si>
  <si>
    <t>BELT EXPERT 50 x 100 ML</t>
  </si>
  <si>
    <t>BILARV 10 x 500 GM BAG</t>
  </si>
  <si>
    <t>CONFIDOR 100 x 50 ML</t>
  </si>
  <si>
    <t>CONFIDOR 10 x 1 LT</t>
  </si>
  <si>
    <t>CONFIDOR 20 x 250 ML</t>
  </si>
  <si>
    <t>CONFIDOR 20 x 500 ML</t>
  </si>
  <si>
    <t>CONFIDOR 50 x 100 ML</t>
  </si>
  <si>
    <t>CONFIDOR SUPER 10 x 1 LT</t>
  </si>
  <si>
    <t>CONFIDOR SUPER 20 x 250 ML</t>
  </si>
  <si>
    <t>CONFIDOR SUPER 20 x 500 ML</t>
  </si>
  <si>
    <t>CONFIDOR SUPER 50 x 100 ML</t>
  </si>
  <si>
    <t>CONFIDOR SUPER 50 x 50 ML</t>
  </si>
  <si>
    <t>COUNCIL ACTIV 60X90GM</t>
  </si>
  <si>
    <t>COUNCIL ACTIV 8X(10X45GM</t>
  </si>
  <si>
    <t>DECIS 100EC 100 x 50 ML</t>
  </si>
  <si>
    <t>DECIS 100 EC 10 x 1 LT</t>
  </si>
  <si>
    <t>DECIS 100 EC 40 x 250 ML</t>
  </si>
  <si>
    <t>DECIS 100 EC 50 x 100 ML</t>
  </si>
  <si>
    <t>DECIS 2.8EC 10 x 1LT</t>
  </si>
  <si>
    <t>DECIS 2.8EC 20 x 500 ML</t>
  </si>
  <si>
    <t>DECIS 2.8 EC 2 x 5 LT</t>
  </si>
  <si>
    <t>DECIS 2.8EC 40 x 250 ML</t>
  </si>
  <si>
    <t>ETHREL 10 x 1LT</t>
  </si>
  <si>
    <t>ETHREL20 x 500 ML</t>
  </si>
  <si>
    <t>ETHREL 50 x 100 ML</t>
  </si>
  <si>
    <t>FAME 10 x 20 x 10 ML</t>
  </si>
  <si>
    <t>FAME 20 x 100 ML</t>
  </si>
  <si>
    <t>FAME 40 x 50 ML</t>
  </si>
  <si>
    <t>FAME 4 x 500 ML</t>
  </si>
  <si>
    <t>FAME 8 x 250 ML</t>
  </si>
  <si>
    <t>FIPRONIL 10 x 1 KG</t>
  </si>
  <si>
    <t>FIPRONIL 20 x 500 GM</t>
  </si>
  <si>
    <t>FIPRONIL 40 x 250 GM</t>
  </si>
  <si>
    <t>FITREST 100 GM</t>
  </si>
  <si>
    <t>FITREST 250 GM</t>
  </si>
  <si>
    <t>FITREST 80 x 50 GM</t>
  </si>
  <si>
    <t>FLOTIS 10 x 1LT</t>
  </si>
  <si>
    <t>FLOTIS 20 x 500 ML</t>
  </si>
  <si>
    <t>FLOTIS 250 ML</t>
  </si>
  <si>
    <t>FLOTIS 5LT</t>
  </si>
  <si>
    <t>FOLICURE 10 x 1LT</t>
  </si>
  <si>
    <t>FOLICURE 20 x 500 ML</t>
  </si>
  <si>
    <t>FOLICURE 40 x 250 ML</t>
  </si>
  <si>
    <t>FOLICURE 50 x 100 ML</t>
  </si>
  <si>
    <t>FOOST 20 x 500 GM</t>
  </si>
  <si>
    <t>GAUCHO 100 x 50 ML</t>
  </si>
  <si>
    <t>GAUCHO 2 x 5 LT</t>
  </si>
  <si>
    <t>GAUCHO 2 x 5 x 1LT</t>
  </si>
  <si>
    <t>GAUCHO 40 x 250 ML</t>
  </si>
  <si>
    <t>GAUCHO 50 x 100 ML</t>
  </si>
  <si>
    <t>GLAMORE 20 x 100 GM</t>
  </si>
  <si>
    <t>GLAMORE 40 x 50 GM</t>
  </si>
  <si>
    <t>GLAMORE 50 x 10 x 5GM BAG</t>
  </si>
  <si>
    <t>GLAMORE 8 x 250 GM</t>
  </si>
  <si>
    <t>INFINITO 50X100ML</t>
  </si>
  <si>
    <t>JUMP 160 x 10 x 2 GM</t>
  </si>
  <si>
    <t>JUMP 2 x 15 x 100 GM</t>
  </si>
  <si>
    <t>JUMP 80 x 40 GM</t>
  </si>
  <si>
    <t>KINGFOG 12 x 1LT</t>
  </si>
  <si>
    <t>K-OTHRINE 100 x 120 GM</t>
  </si>
  <si>
    <t>K-OTHRINE 100 x 50 ML</t>
  </si>
  <si>
    <t>K-OTHRINE 15 x 1LT</t>
  </si>
  <si>
    <t>LARVIN 10 x 1 KG BAG</t>
  </si>
  <si>
    <t>LARVIN 20 x 250 GM BAG</t>
  </si>
  <si>
    <t>LARVIN 20 x 500 GM BAG</t>
  </si>
  <si>
    <t>LARVIN 40 x 100 GM BAG</t>
  </si>
  <si>
    <t>LAUDIS 10 x 57.5 ML</t>
  </si>
  <si>
    <t>LAUDIS 3 x 230 ML</t>
  </si>
  <si>
    <t>LAUDIS 8 x 115 ML</t>
  </si>
  <si>
    <t>LESENTA 100 x 40 GM BAG</t>
  </si>
  <si>
    <t>LESENTA 20 x 250 GM BAG</t>
  </si>
  <si>
    <t>LESENTA 50 x 100 GM BAG</t>
  </si>
  <si>
    <t>Luna EXPERIENCE 10X1LT</t>
  </si>
  <si>
    <t>LUNA EXPERIENCE 40 x 250 ML</t>
  </si>
  <si>
    <t>LUNA EXPERIRNCE 50 x 100 ML</t>
  </si>
  <si>
    <t>MELODY DUO 10 x 400 GM BAG</t>
  </si>
  <si>
    <t>MELODY DUO 10 x 800 GM BAG</t>
  </si>
  <si>
    <t>MELODY DUO 50 x 100 GM BAG</t>
  </si>
  <si>
    <t>MONCERN 10 x 1 LT</t>
  </si>
  <si>
    <t>MONCERN 20x 500 ML</t>
  </si>
  <si>
    <t>MONCERN 40 x 250ML</t>
  </si>
  <si>
    <t>MOVENTO ENERGY 10 x 1LT</t>
  </si>
  <si>
    <t>MOVENTO ENERGY 40 x 250 ML</t>
  </si>
  <si>
    <t>MOVENTO ENERGY 50 x 100 ML</t>
  </si>
  <si>
    <t>NATIVO 100X50GM</t>
  </si>
  <si>
    <t>NATIVO 10 x 1KG</t>
  </si>
  <si>
    <t>NATIVO20X10X10GM</t>
  </si>
  <si>
    <t>NATIVO 20 x 500 GM</t>
  </si>
  <si>
    <t>NATIVO 40 x 250 GM</t>
  </si>
  <si>
    <t>NATIVO 50 x 100 GM</t>
  </si>
  <si>
    <t>OBERON 100 x 50 ML</t>
  </si>
  <si>
    <t>OBERON 10 x 1 LT</t>
  </si>
  <si>
    <t>OBERON 20 x 500 ML</t>
  </si>
  <si>
    <t>OBERON 2 x 5 L</t>
  </si>
  <si>
    <t>OBERON 40 x 200 ML</t>
  </si>
  <si>
    <t>OBERON 50 x 100 ML</t>
  </si>
  <si>
    <t>OBERON 5 x 2 LT</t>
  </si>
  <si>
    <t>PLANOFIX SL 10 x 1LT</t>
  </si>
  <si>
    <t>PLANOFIX SL 20 x 500 ML</t>
  </si>
  <si>
    <t>PLANOFIX SL 40 x 250 ML</t>
  </si>
  <si>
    <t>PLANOFIX SL 50 x 100 ML</t>
  </si>
  <si>
    <t>PREMISE 2 x 5 LT</t>
  </si>
  <si>
    <t>PROFILER 10 x 1 KG BAG</t>
  </si>
  <si>
    <t>PROFILER 20 x 250 GM BAG</t>
  </si>
  <si>
    <t>QUICK BAYT 4 x 2 KG DRUM</t>
  </si>
  <si>
    <t>QUICK BAYT 5 x 20 x 50 GM BAG</t>
  </si>
  <si>
    <t>RAXIL 5 x 25 x 40 GM BAG</t>
  </si>
  <si>
    <t>RAXIL EASY 100 ML</t>
  </si>
  <si>
    <t>RAXIL EASY 100X50ML</t>
  </si>
  <si>
    <t>RAXIL EASY 50 ML</t>
  </si>
  <si>
    <t>REGENT GOLD 20X500ML</t>
  </si>
  <si>
    <t>REGENT GOLD 40X250ML</t>
  </si>
  <si>
    <t>REGENT GOLD 50x100ml</t>
  </si>
  <si>
    <t>REGENT GR 20 x 1KG</t>
  </si>
  <si>
    <t>REGENT GR 25 KG DRUM</t>
  </si>
  <si>
    <t>REGENT GR 4 x 5 KG</t>
  </si>
  <si>
    <t>REGENT SC 10 x 1 LT</t>
  </si>
  <si>
    <t>REGENT SC 20 x 250 ML</t>
  </si>
  <si>
    <t>REGENT SC 20 x 500 ML</t>
  </si>
  <si>
    <t>REGENT SC 50 x 100 ML</t>
  </si>
  <si>
    <t>REGENT ULTRA GR 5 x 4KG</t>
  </si>
  <si>
    <t>RESPONSER 10 x 1 LT</t>
  </si>
  <si>
    <t>RICESTAR 10 x 1LT</t>
  </si>
  <si>
    <t>RICESTAR 20 x 500 ML</t>
  </si>
  <si>
    <t>SECNOR 60 X 100 GM BAG</t>
  </si>
  <si>
    <t>SECTIN 10 x 1 KG BAG</t>
  </si>
  <si>
    <t>SECTIN 20 x 600 GM BAG</t>
  </si>
  <si>
    <t>SECTIN 250 ML</t>
  </si>
  <si>
    <t>SECTIN 50 x 100 GM</t>
  </si>
  <si>
    <t>SENCOR 20 x 500GM BOX</t>
  </si>
  <si>
    <t>SENCOR 500 GM</t>
  </si>
  <si>
    <t>SENCOR 60X100GM</t>
  </si>
  <si>
    <t>SIMBOLA 10X500 GM</t>
  </si>
  <si>
    <t>SIMBOLA 20 x 250 GM</t>
  </si>
  <si>
    <t>SIMBOLA 50 x 100GM</t>
  </si>
  <si>
    <t>SIVANTO PRIME 10 x 1LT</t>
  </si>
  <si>
    <t>SIVANTO PRIME 40 x 250 ML</t>
  </si>
  <si>
    <t>Sivanto Prime 50 x 100 Ml</t>
  </si>
  <si>
    <t>SIVANTO PRIME SL20 x 500 ML</t>
  </si>
  <si>
    <t>SOLFAC 100 x 20 GM BAG</t>
  </si>
  <si>
    <t>SOLFAC 10 x 1 LT</t>
  </si>
  <si>
    <t>SOLFAC 1 x 5 KG</t>
  </si>
  <si>
    <t>SOLFAC 50 x 100 ML</t>
  </si>
  <si>
    <t>SOLOMON 10 x 1LT</t>
  </si>
  <si>
    <t>SOLOMON 20 x 500 ML</t>
  </si>
  <si>
    <t>SOLOMON 40 x 250 ML</t>
  </si>
  <si>
    <t>SOLOMON 50 x 100 ML</t>
  </si>
  <si>
    <t>SPINTOR 10 x 20 x 7 ML</t>
  </si>
  <si>
    <t>SPINTOR 20 x 75 ML</t>
  </si>
  <si>
    <t>SUNRICE 100 x 50 GM</t>
  </si>
  <si>
    <t>TEMPRID 100 x 50 ML</t>
  </si>
  <si>
    <t>TEMPRID 20 x 500 ML</t>
  </si>
  <si>
    <t>TOPSTAR 10 x 10 x 35 GM</t>
  </si>
  <si>
    <t>TOPSTAR 4 x 10 x 100 GM</t>
  </si>
  <si>
    <t>WHIPSUPER 10 x 1LT</t>
  </si>
  <si>
    <t>WHIPSUPER 20 X500 ML</t>
  </si>
  <si>
    <t>WHIPSUPER 40 x 250 ML</t>
  </si>
  <si>
    <t>WHIPSUPER 50 x 100 ML</t>
  </si>
  <si>
    <t>ALANTO (T) SC240 10X1L BOT IN</t>
  </si>
  <si>
    <t>DECIS EC101-2 50X100ML BOX IN</t>
  </si>
  <si>
    <t>DECIS EC101-2 40X250ML BOT IN</t>
  </si>
  <si>
    <t>FAME (T) SC480 4X500ML BOT IN</t>
  </si>
  <si>
    <t>GLAMORE WG80 8X250GR BAG IN</t>
  </si>
  <si>
    <t>INFINITO SC687 5 50X100ML BOT IN</t>
  </si>
  <si>
    <t>NATIVO WG75 100X50GR BAG IN</t>
  </si>
  <si>
    <t>OBERON (T) SC240 10X1L BOT IN</t>
  </si>
  <si>
    <t>OBERON (T) SC240 50X100ML BOT IN</t>
  </si>
  <si>
    <t>REGENT GOLD SC200 20X500ML BOT IN</t>
  </si>
  <si>
    <t>REGENT GOLD SC200 40X250ML BOT IN</t>
  </si>
  <si>
    <t>SENCOR WP70 60X100GR BAG IN</t>
  </si>
  <si>
    <t>SOLOMON OD300 50X100ML BOT IN</t>
  </si>
  <si>
    <t>ALANTO (T) SC240 20X500ML BOT IN</t>
  </si>
  <si>
    <t>ALANTO (T) SC240 40X250ML BOT IN</t>
  </si>
  <si>
    <t>AMBITION 40X250ML BOT IN</t>
  </si>
  <si>
    <t>AMBITION 20X500ML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</si>
  <si>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</si>
  <si>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</si>
  <si>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</si>
  <si>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</si>
  <si>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</si>
  <si>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</si>
  <si>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</si>
  <si>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</si>
  <si>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</si>
  <si>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</si>
  <si>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</si>
  <si>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</si>
  <si>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COUNCIL ACTIV WG30 12X(5X90GR) BOX IN</t>
  </si>
  <si>
    <t>COUNCIL ACTIV WG30 8X(10X45GR) BOX IN</t>
  </si>
  <si>
    <t>DECIS EC 28 10X1L BOT IN</t>
  </si>
  <si>
    <t>ETHREL SL39 20X500ML BOT IN</t>
  </si>
  <si>
    <t>ETHREL SL39 50X100ML BOT IN</t>
  </si>
  <si>
    <t>FAME (T) SC480 10X(20X10ML) BOT IN</t>
  </si>
  <si>
    <t>FAME (T) SC480 20X100ML BOT IN</t>
  </si>
  <si>
    <t>FAME (T) SC480 40X50ML BOT IN</t>
  </si>
  <si>
    <t>FAME (T) SC480 8X250ML BOT IN</t>
  </si>
  <si>
    <t>FOLICUR (T) EC250 10X1L BOT IN</t>
  </si>
  <si>
    <t>FOLICUR (T) EC250 20X500ML BOT IN</t>
  </si>
  <si>
    <t>FOLICUR (T) EC250 40X250ML BOT IN</t>
  </si>
  <si>
    <t>GAUCHO FS600 100X50ML BOT IN</t>
  </si>
  <si>
    <t>GAUCHO FS600 50X100ML BOT IN</t>
  </si>
  <si>
    <t>LARVIN (T) WP75 20X250GR BAG IN</t>
  </si>
  <si>
    <t>LARVIN (T) WP75 20X500GR BAG IN</t>
  </si>
  <si>
    <t>LUNA EXPERIENCE SC400 10X1L BOT IN</t>
  </si>
  <si>
    <t>LUNA EXPERIENCE SC400 40X250ML BOT IN</t>
  </si>
  <si>
    <t>MOVENTO ENERGY SC240 10X1L BOT IN</t>
  </si>
  <si>
    <t>MOVENTO ENERGY SC240 40X250ML BOT IN</t>
  </si>
  <si>
    <t>NATIVO WG75 10X1KG BAG IN</t>
  </si>
  <si>
    <t>NATIVO WG75 20X(10X10GR) BAG IN</t>
  </si>
  <si>
    <t>NATIVO WG75 40X250GR BAG IN</t>
  </si>
  <si>
    <t>NATIVO WG75 50X100GR BAG IN</t>
  </si>
  <si>
    <t>OBERON (T) SC240 20X500ML BOT IN</t>
  </si>
  <si>
    <t>OBERON (T) SC240 40X200ML BOT IN</t>
  </si>
  <si>
    <t>PLANOFIX SL45 10X1L BOT IN</t>
  </si>
  <si>
    <t>PLANOFIX SL4 5 20X500ML BOT IN</t>
  </si>
  <si>
    <t>PLANOFIX SL4 5 40X250ML BOT IN</t>
  </si>
  <si>
    <t>PLANOFIX SL4 5 50X100ML BOT IN</t>
  </si>
  <si>
    <t>REGENT (T) SC50 10X1L BOT IN</t>
  </si>
  <si>
    <t>REGENT (T) SC50 20X250ML BOT IN</t>
  </si>
  <si>
    <t>REGENT (T) SC50 20X500ML BOT IN</t>
  </si>
  <si>
    <t>REGENT ULTRA GR0 6 5X4KG BAG IN</t>
  </si>
  <si>
    <t>SIMBOLA (T) SG20 20X250G BOT IN</t>
  </si>
  <si>
    <t>SIVANTO PRIME SL200 40X250ML BOT IN</t>
  </si>
  <si>
    <t>SIVANTO PRIME SL200 20X500ML BOT IN</t>
  </si>
  <si>
    <t>SOLOMON OD300 10X1L BOT IN</t>
  </si>
  <si>
    <t>SOLOMON OD300 20X500ML BOT IN</t>
  </si>
  <si>
    <t>SOLOMON OD300 40X250ML BOT IN</t>
  </si>
  <si>
    <t>Stock and Sales FOR THE PERIOD 01-Apr-2020 TO 31-Dec-2020</t>
  </si>
  <si>
    <t>DISTRIBUTOR:Sri Lakshmi Srinivasa Agro Che,</t>
  </si>
  <si>
    <t>SAPCODE</t>
  </si>
  <si>
    <t>Sri Lakshmi Srinivasa Agro Che</t>
  </si>
  <si>
    <t>CONFIDOR SUPER (T) SC350 10X1L BOT IN</t>
  </si>
  <si>
    <t>LARVIN (T) WP75 10X1KG BAG IN</t>
  </si>
  <si>
    <t>SIVANTO PRIME SL200 10X1L BOT IN</t>
  </si>
  <si>
    <t>GRANDTOTAL</t>
  </si>
  <si>
    <t>NEWPRODUCT_3662848</t>
  </si>
  <si>
    <t>Generated on 2/3/2021 1:08:03 PM</t>
  </si>
  <si>
    <t>DECIS EC 28 40X250ML BOT IN</t>
  </si>
  <si>
    <t>GAUCHO FS600 40X250ML BOT IN</t>
  </si>
  <si>
    <t>INFINITO SC687 5 20X500ML BOT IN</t>
  </si>
  <si>
    <t>DECIS EC101-2 100X50ML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</si>
</sst>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8" formatCode="&quot;&quot;0&quot; unit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166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8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  <row r="505">
          <cell r="B505" t="str">
            <v>BUONOS SC430 10X1L BOT IN</v>
          </cell>
          <cell r="C505">
            <v>1000</v>
          </cell>
          <cell r="D505">
            <v>0</v>
          </cell>
          <cell r="E505">
            <v>86202247</v>
          </cell>
          <cell r="F505">
            <v>1395</v>
          </cell>
        </row>
        <row r="506">
          <cell r="B506" t="str">
            <v>BUONOS SC430 40X250ML BOT IN</v>
          </cell>
          <cell r="C506">
            <v>250</v>
          </cell>
          <cell r="D506">
            <v>0</v>
          </cell>
          <cell r="E506">
            <v>86224801</v>
          </cell>
          <cell r="F506">
            <v>1397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30.725945486112" createdVersion="6" refreshedVersion="6" minRefreshableVersion="3" recordCount="75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3" maxValue="104"/>
    </cacheField>
    <cacheField name="Inwards" numFmtId="0">
      <sharedItems containsString="0" containsBlank="1" containsNumber="1" containsInteger="1" minValue="8" maxValue="7200"/>
    </cacheField>
    <cacheField name="Outwards" numFmtId="0">
      <sharedItems containsString="0" containsBlank="1" containsNumber="1" containsInteger="1" minValue="8" maxValue="7583"/>
    </cacheField>
    <cacheField name="Closing Balance" numFmtId="0">
      <sharedItems containsString="0" containsBlank="1" containsNumber="1" containsInteger="1" minValue="-298" maxValue="100"/>
    </cacheField>
    <cacheField name="Combi Name" numFmtId="165">
      <sharedItems/>
    </cacheField>
    <cacheField name="Master Name" numFmtId="0">
      <sharedItems count="127">
        <s v="ALANTO (T) SC240 10X1L BOT IN"/>
        <s v="ALANTO (T) SC240 20X500ML BOT IN"/>
        <s v="ALANTO (T) SC240 40X250ML BOT IN"/>
        <s v="ALIETTE WP80 20X500GR BAG IN"/>
        <s v="AMBITION 10X1L BOT IN"/>
        <s v="AMBITION 40X250ML BOT IN"/>
        <s v="AMBITION 20X500ML BOT IN"/>
        <s v="ANTRACOL (T) WP70 10X1KG BAG IN"/>
        <s v="ANTRACOL (T) WP70 20X500GR BAG IN"/>
        <s v="ANTRACOL (T) WP70 40X250GR BAG IN"/>
        <s v="ANTRACOL (T) WP70 50X100GR BAG IN"/>
        <s v="BELT EXPERT SC480 50X100ML BOT IN"/>
        <s v="CONFIDOR (T) SL200 10X1L BOT IN"/>
        <s v="CONFIDOR (T) SL200 20X250ML BOT IN"/>
        <s v="CONFIDOR (T) SL200 20X500ML BOT IN"/>
        <s v="CONFIDOR (T) SL200 50X100ML BOT IN"/>
        <s v="CONFIDOR SUPER (T) SC350 20X250ML BOT IN"/>
        <s v="CONFIDOR SUPER (T) SC350 20X500ML BOT IN"/>
        <s v="CONFIDOR SUPER (T) SC350 50X100ML BOT IN"/>
        <s v="COUNCIL ACTIV WG30 12X(5X90GR) BOX IN"/>
        <s v="COUNCIL ACTIV WG30 8X(10X45GR) BOX IN"/>
        <s v="DECIS EC101-2 50X100ML BOX IN"/>
        <s v="DECIS EC101-2 40X250ML BOT IN"/>
        <s v="DECIS EC 28 10X1L BOT IN"/>
        <s v="ETHREL SL39 20X500ML BOT IN"/>
        <s v="ETHREL SL39 50X100ML BOT IN"/>
        <s v="FAME (T) SC480 10X(20X10ML) BOT IN"/>
        <s v="FAME (T) SC480 20X100ML BOT IN"/>
        <s v="FAME (T) SC480 40X50ML BOT IN"/>
        <s v="FAME (T) SC480 4X500ML BOT IN"/>
        <s v="FAME (T) SC480 8X250ML BOT IN"/>
        <s v="FOLICUR (T) EC250 10X1L BOT IN"/>
        <s v="FOLICUR (T) EC250 20X500ML BOT IN"/>
        <s v="FOLICUR (T) EC250 40X250ML BOT IN"/>
        <s v="GAUCHO FS600 100X50ML BOT IN"/>
        <s v="GAUCHO FS600 50X100ML BOT IN"/>
        <s v="GLAMORE WG80 8X250GR BAG IN"/>
        <s v="INFINITO SC687 5 50X100ML BOT IN"/>
        <s v="LARVIN (T) WP75 20X250GR BAG IN"/>
        <s v="LARVIN (T) WP75 20X500GR BAG IN"/>
        <s v="LUNA EXPERIENCE SC400 10X1L BOT IN"/>
        <s v="LUNA EXPERIENCE SC400 40X250ML BOT IN"/>
        <s v="MOVENTO ENERGY SC240 10X1L BOT IN"/>
        <s v="MOVENTO ENERGY SC240 40X250ML BOT IN"/>
        <s v="NATIVO WG75 100X50GR BAG IN"/>
        <s v="NATIVO WG75 10X1KG BAG IN"/>
        <s v="NATIVO WG75 20X(10X10GR) BAG IN"/>
        <s v="NATIVO WG75 40X250GR BAG IN"/>
        <s v="NATIVO WG75 50X100GR BAG IN"/>
        <s v="OBERON (T) SC240 10X1L BOT IN"/>
        <s v="OBERON (T) SC240 20X500ML BOT IN"/>
        <s v="OBERON (T) SC240 40X200ML BOT IN"/>
        <s v="OBERON (T) SC240 50X100ML BOT IN"/>
        <s v="PLANOFIX SL45 10X1L BOT IN"/>
        <s v="PLANOFIX SL4 5 20X500ML BOT IN"/>
        <s v="PLANOFIX SL4 5 40X250ML BOT IN"/>
        <s v="PLANOFIX SL4 5 50X100ML BOT IN"/>
        <s v="REGENT GOLD SC200 20X500ML BOT IN"/>
        <s v="REGENT GOLD SC200 40X250ML BOT IN"/>
        <s v="REGENT (T) SC50 10X1L BOT IN"/>
        <s v="REGENT (T) SC50 20X250ML BOT IN"/>
        <s v="REGENT (T) SC50 20X500ML BOT IN"/>
        <s v="REGENT ULTRA GR0 6 5X4KG BAG IN"/>
        <s v="SENCOR WP70 60X100GR BAG IN"/>
        <s v="SIMBOLA (T) SG20 20X250G BOT IN"/>
        <s v="SIVANTO PRIME SL200 40X250ML BOT IN"/>
        <s v="SIVANTO PRIME SL200 20X500ML BOT IN"/>
        <s v="SOLOMON OD300 10X1L BOT IN"/>
        <s v="SOLOMON OD300 20X500ML BOT IN"/>
        <s v="SOLOMON OD300 40X250ML BOT IN"/>
        <s v="SOLOMON OD300 50X100ML BOT IN"/>
        <s v="SECTIN WG60 20X600GR BAG IN" u="1"/>
        <s v="SECTIN WG60 50X100GR BAG IN" u="1"/>
        <s v="PROFILER WG71 11 20X250GR BAG IN" u="1"/>
        <s v="REGENT GR0 3 4X5KG BAG IN" u="1"/>
        <s v="FOOST WP50 20X250G BAG IN" u="1"/>
        <s v="FOOST WP50 24X500G BAG IN" u="1"/>
        <s v="REGENT (T) SC50 50X100ML BOT IN" u="1"/>
        <s v="EVERGOL XTEND FS308 100X40ML BOT IN" u="1"/>
        <s v="EVERGOL XTEND FS308 50X100ML BOT IN" u="1"/>
        <s v="CONFIDOR (T) SL200 100X50ML BOT IN" u="1"/>
        <s v="RICESTAR EC69 20X500ML BOT IN" u="1"/>
        <s v="RICESTAR EC69 40X250ML BOT IN" u="1"/>
        <s v="NATIVO WG75 20X500GR BAG IN" u="1"/>
        <s v="ALION PLUS SC560 4X5L BOT IN" u="1"/>
        <e v="#N/A" u="1"/>
        <s v="GAUCHO FS600 40X250ML BOT IN" u="1"/>
        <s v="VELUM PRIME SC400 40X250ML BOT IN" u="1"/>
        <s v="LARVIN (T) WP75 10X1KG BAG IN" u="1"/>
        <s v="FENOS QUICK SC150 50X100ML BOT IN" u="1"/>
        <s v="LESENTA WG80 100X40GR BAG IN" u="1"/>
        <s v="LESENTA WG80 50X100GR BAG IN" u="1"/>
        <s v="MELODY DUO WP66 8 10X800G BAG IN" u="1"/>
        <s v="REGENT GR0 3 1X25KG BOX WW" u="1"/>
        <s v="JUMP WG80 80X40GR BAG IN" u="1"/>
        <s v="REGENT GOLD SC200 50X100ML BOT IN" u="1"/>
        <s v="JUMP WG80 160X(10X2GR) BAG IN" u="1"/>
        <s v="MELODY DUO WP66 8 10X400GR BAG IN" u="1"/>
        <s v="MELODY DUO WP66 8 50X100GR BAG IN" u="1"/>
        <s v="REGENT GR0 3 20X1KG BAG IN" u="1"/>
        <s v="RICESTAR EC69 10X1L BOT IN" u="1"/>
        <s v="LARVIN (T) WP75 40X100GR BAG IN" u="1"/>
        <s v="INFINITO SC687 5 10X1L BOT IN" u="1"/>
        <s v="INFINITO SC687 5 20X5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50X100ML BOT IN" u="1"/>
        <s v="MOVENTO ENERGY SC240 50X1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LUNA EXPERIENCE SC400 50X100ML BOT IN" u="1"/>
        <s v="ETHREL SL39 10X1L BOT IN" u="1"/>
        <s v="ADMIRE WG70 125X(8X2GR) BAG IN" u="1"/>
        <s v="ALIETTE WP80 20X25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s v="ALANTO 10 x 1 LT"/>
    <m/>
    <n v="10"/>
    <n v="10"/>
    <m/>
    <s v="ALANTO 10 x 1 LT"/>
    <x v="0"/>
  </r>
  <r>
    <s v="ALANTO 20 x 500 ML"/>
    <m/>
    <n v="100"/>
    <n v="100"/>
    <m/>
    <s v="ALANTO 20 x 500 ML-unit"/>
    <x v="1"/>
  </r>
  <r>
    <s v="ALANTO 40 x 250 ML"/>
    <m/>
    <n v="400"/>
    <n v="400"/>
    <m/>
    <s v="ALANTO 40 x 250 ML-unit"/>
    <x v="2"/>
  </r>
  <r>
    <s v="ALIETTE20X500GM"/>
    <m/>
    <n v="20"/>
    <n v="20"/>
    <m/>
    <s v="ALIETTE20X500GM"/>
    <x v="3"/>
  </r>
  <r>
    <s v="AMBITION 10X1 LT"/>
    <m/>
    <n v="1300"/>
    <n v="1280"/>
    <n v="20"/>
    <s v="AMBITION 10X1 LT-unit"/>
    <x v="4"/>
  </r>
  <r>
    <s v="AMBITION20X500ML"/>
    <m/>
    <n v="1500"/>
    <n v="1460"/>
    <n v="40"/>
    <s v="AMBITION20X500ML-unit"/>
    <x v="5"/>
  </r>
  <r>
    <s v="AMBITION 40X250ML"/>
    <m/>
    <n v="1360"/>
    <n v="1300"/>
    <n v="60"/>
    <s v="AMBITION 40X250ML-unit"/>
    <x v="6"/>
  </r>
  <r>
    <s v="ANTRACOL10 X 1 KG"/>
    <n v="20"/>
    <n v="1410"/>
    <n v="1390"/>
    <n v="40"/>
    <s v="ANTRACOL10 X 1 KG-unit"/>
    <x v="7"/>
  </r>
  <r>
    <s v="ANTRACOL 20 x 500 GM"/>
    <n v="20"/>
    <n v="2040"/>
    <n v="2020"/>
    <n v="40"/>
    <s v="ANTRACOL 20 x 500 GM-unit"/>
    <x v="8"/>
  </r>
  <r>
    <s v="ANTRACOL 40 X 250 GM"/>
    <m/>
    <n v="1440"/>
    <n v="1400"/>
    <n v="40"/>
    <s v="ANTRACOL 40 X 250 GM-unit"/>
    <x v="9"/>
  </r>
  <r>
    <s v="ANTRACOL 50 x 100 GM"/>
    <m/>
    <n v="250"/>
    <n v="200"/>
    <n v="50"/>
    <s v="ANTRACOL 50 x 100 GM-unit"/>
    <x v="10"/>
  </r>
  <r>
    <s v="BELT EXPERT 50 x 100 ML"/>
    <m/>
    <n v="150"/>
    <n v="150"/>
    <m/>
    <s v="BELT EXPERT 50 x 100 ML-unit"/>
    <x v="11"/>
  </r>
  <r>
    <s v="CONFIDOR 10 x 1 LT"/>
    <m/>
    <n v="30"/>
    <n v="30"/>
    <m/>
    <s v="CONFIDOR 10 x 1 LT-unit"/>
    <x v="12"/>
  </r>
  <r>
    <s v="CONFIDOR 20 x 250 ML"/>
    <m/>
    <n v="400"/>
    <n v="400"/>
    <m/>
    <s v="CONFIDOR 20 x 250 ML-unit"/>
    <x v="13"/>
  </r>
  <r>
    <s v="CONFIDOR 20 x 500 ML"/>
    <m/>
    <n v="200"/>
    <n v="200"/>
    <m/>
    <s v="CONFIDOR 20 x 500 ML-unit"/>
    <x v="14"/>
  </r>
  <r>
    <s v="CONFIDOR 50 x 100 ML"/>
    <m/>
    <n v="550"/>
    <n v="550"/>
    <m/>
    <s v="CONFIDOR 50 x 100 ML"/>
    <x v="15"/>
  </r>
  <r>
    <s v="CONFIDOR SUPER 20 x 250 ML"/>
    <m/>
    <n v="180"/>
    <n v="180"/>
    <m/>
    <s v="CONFIDOR SUPER 20 x 250 ML-unit"/>
    <x v="16"/>
  </r>
  <r>
    <s v="CONFIDOR SUPER 20 x 500 ML"/>
    <m/>
    <n v="20"/>
    <n v="20"/>
    <m/>
    <s v="CONFIDOR SUPER 20 x 500 ML-unit"/>
    <x v="17"/>
  </r>
  <r>
    <s v="CONFIDOR SUPER 50 x 100 ML"/>
    <m/>
    <n v="400"/>
    <n v="350"/>
    <n v="50"/>
    <s v="CONFIDOR SUPER 50 x 100 ML-unit"/>
    <x v="18"/>
  </r>
  <r>
    <s v="COUNCIL ACTIV 60X90GM"/>
    <n v="85"/>
    <n v="7200"/>
    <n v="7583"/>
    <n v="-298"/>
    <s v="COUNCIL ACTIV 60X90GM-unit"/>
    <x v="19"/>
  </r>
  <r>
    <s v="COUNCIL ACTIV 8X(10X45GM"/>
    <m/>
    <n v="1040"/>
    <n v="1010"/>
    <n v="30"/>
    <s v="COUNCIL ACTIV 8X(10X45GM-unit"/>
    <x v="20"/>
  </r>
  <r>
    <s v="DECIS 100EC 100 x 50 ML"/>
    <m/>
    <n v="700"/>
    <n v="700"/>
    <m/>
    <s v="DECIS 100EC 100 x 50 ML"/>
    <x v="21"/>
  </r>
  <r>
    <s v="DECIS 100 EC 40 x 250 ML"/>
    <m/>
    <n v="40"/>
    <n v="40"/>
    <m/>
    <s v="DECIS 100 EC 40 x 250 ML"/>
    <x v="22"/>
  </r>
  <r>
    <s v="DECIS 100 EC 50 x 100 ML"/>
    <m/>
    <n v="450"/>
    <n v="450"/>
    <m/>
    <s v="DECIS 100 EC 50 x 100 ML"/>
    <x v="21"/>
  </r>
  <r>
    <s v="DECIS 2.8EC 10 x 1LT"/>
    <m/>
    <n v="50"/>
    <n v="20"/>
    <n v="30"/>
    <s v="DECIS 2.8EC 10 x 1LT-unit"/>
    <x v="23"/>
  </r>
  <r>
    <s v="ETHREL20 x 500 ML"/>
    <m/>
    <n v="20"/>
    <m/>
    <n v="20"/>
    <s v="ETHREL20 x 500 ML-unit"/>
    <x v="24"/>
  </r>
  <r>
    <s v="ETHREL 50 x 100 ML"/>
    <n v="50"/>
    <m/>
    <m/>
    <n v="50"/>
    <s v="ETHREL 50 x 100 ML-unit"/>
    <x v="25"/>
  </r>
  <r>
    <s v="FAME 10 x 20 x 10 ML"/>
    <m/>
    <n v="200"/>
    <n v="200"/>
    <m/>
    <s v="FAME 10 x 20 x 10 ML"/>
    <x v="26"/>
  </r>
  <r>
    <s v="FAME 20 x 100 ML"/>
    <n v="35"/>
    <n v="4100"/>
    <n v="4115"/>
    <n v="20"/>
    <s v="FAME 20 x 100 ML-unit"/>
    <x v="27"/>
  </r>
  <r>
    <s v="FAME 40 x 50 ML"/>
    <m/>
    <n v="3800"/>
    <n v="3765"/>
    <n v="35"/>
    <s v="FAME 40 x 50 ML-unit"/>
    <x v="28"/>
  </r>
  <r>
    <s v="FAME 4 x 500 ML"/>
    <m/>
    <n v="8"/>
    <n v="8"/>
    <m/>
    <s v="FAME 4 x 500 ML"/>
    <x v="29"/>
  </r>
  <r>
    <s v="FAME 8 x 250 ML"/>
    <m/>
    <n v="480"/>
    <n v="480"/>
    <m/>
    <s v="FAME 8 x 250 ML-unit"/>
    <x v="30"/>
  </r>
  <r>
    <s v="FOLICURE 10 x 1LT"/>
    <m/>
    <n v="70"/>
    <n v="70"/>
    <m/>
    <s v="FOLICURE 10 x 1LT"/>
    <x v="31"/>
  </r>
  <r>
    <s v="FOLICURE 20 x 500 ML"/>
    <m/>
    <n v="60"/>
    <n v="60"/>
    <m/>
    <s v="FOLICURE 20 x 500 ML-unit"/>
    <x v="32"/>
  </r>
  <r>
    <s v="FOLICURE 40 x 250 ML"/>
    <m/>
    <n v="80"/>
    <n v="80"/>
    <m/>
    <s v="FOLICURE 40 x 250 ML"/>
    <x v="33"/>
  </r>
  <r>
    <s v="GAUCHO 100 x 50 ML"/>
    <m/>
    <n v="1300"/>
    <n v="1230"/>
    <n v="70"/>
    <s v="GAUCHO 100 x 50 ML-unit"/>
    <x v="34"/>
  </r>
  <r>
    <s v="GAUCHO 50 x 100 ML"/>
    <n v="30"/>
    <n v="1800"/>
    <n v="1790"/>
    <n v="40"/>
    <s v="GAUCHO 50 x 100 ML-unit"/>
    <x v="35"/>
  </r>
  <r>
    <s v="GLAMORE 20 x 100 GM"/>
    <m/>
    <n v="400"/>
    <n v="400"/>
    <m/>
    <s v="GLAMORE 20 x 100 GM"/>
    <x v="36"/>
  </r>
  <r>
    <s v="GLAMORE 40 x 50 GM"/>
    <m/>
    <n v="880"/>
    <n v="880"/>
    <m/>
    <s v="GLAMORE 40 x 50 GM-unit"/>
    <x v="34"/>
  </r>
  <r>
    <s v="GLAMORE 8 x 250 GM"/>
    <m/>
    <n v="40"/>
    <n v="40"/>
    <m/>
    <s v="GLAMORE 8 x 250 GM"/>
    <x v="36"/>
  </r>
  <r>
    <s v="INFINITO 50X100ML"/>
    <m/>
    <n v="50"/>
    <n v="50"/>
    <m/>
    <s v="INFINITO 50X100ML"/>
    <x v="37"/>
  </r>
  <r>
    <s v="LARVIN 20 x 250 GM BAG"/>
    <m/>
    <n v="20"/>
    <n v="20"/>
    <m/>
    <s v="LARVIN 20 x 250 GM BAG"/>
    <x v="38"/>
  </r>
  <r>
    <s v="LARVIN 20 x 500 GM BAG"/>
    <m/>
    <n v="20"/>
    <n v="20"/>
    <m/>
    <s v="LARVIN 20 x 500 GM BAG-unit"/>
    <x v="39"/>
  </r>
  <r>
    <s v="Luna EXPERIENCE 10X1LT"/>
    <m/>
    <n v="30"/>
    <n v="30"/>
    <m/>
    <s v="Luna EXPERIENCE 10X1LT"/>
    <x v="40"/>
  </r>
  <r>
    <s v="LUNA EXPERIENCE 40 x 250 ML"/>
    <m/>
    <n v="440"/>
    <n v="400"/>
    <n v="40"/>
    <s v="LUNA EXPERIENCE 40 x 250 ML-unit"/>
    <x v="41"/>
  </r>
  <r>
    <s v="MOVENTO ENERGY 10 x 1LT"/>
    <m/>
    <n v="10"/>
    <n v="10"/>
    <m/>
    <s v="MOVENTO ENERGY 10 x 1LT"/>
    <x v="42"/>
  </r>
  <r>
    <s v="MOVENTO ENERGY 40 x 250 ML"/>
    <n v="30"/>
    <n v="160"/>
    <n v="190"/>
    <m/>
    <s v="MOVENTO ENERGY 40 x 250 ML-unit"/>
    <x v="43"/>
  </r>
  <r>
    <s v="NATIVO 100X50GM"/>
    <m/>
    <n v="100"/>
    <n v="100"/>
    <m/>
    <s v="NATIVO 100X50GM"/>
    <x v="44"/>
  </r>
  <r>
    <s v="NATIVO 10 x 1KG"/>
    <n v="13"/>
    <n v="420"/>
    <n v="433"/>
    <m/>
    <s v="NATIVO 10 x 1KG-unit"/>
    <x v="45"/>
  </r>
  <r>
    <s v="NATIVO20X10X10GM"/>
    <m/>
    <n v="600"/>
    <n v="600"/>
    <m/>
    <s v="NATIVO20X10X10GM-unit"/>
    <x v="46"/>
  </r>
  <r>
    <s v="NATIVO 20 x 500 GM"/>
    <n v="49"/>
    <n v="1200"/>
    <n v="1249"/>
    <m/>
    <s v="NATIVO 20 x 500 GM-unit"/>
    <x v="47"/>
  </r>
  <r>
    <s v="NATIVO 40 x 250 GM"/>
    <n v="104"/>
    <n v="1360"/>
    <n v="1464"/>
    <m/>
    <s v="NATIVO 40 x 250 GM-unit"/>
    <x v="47"/>
  </r>
  <r>
    <s v="NATIVO 50 x 100 GM"/>
    <m/>
    <n v="1150"/>
    <n v="1130"/>
    <n v="20"/>
    <s v="NATIVO 50 x 100 GM-unit"/>
    <x v="48"/>
  </r>
  <r>
    <s v="OBERON 10 x 1 LT"/>
    <m/>
    <n v="100"/>
    <n v="100"/>
    <m/>
    <s v="OBERON 10 x 1 LT"/>
    <x v="49"/>
  </r>
  <r>
    <s v="OBERON 20 x 500 ML"/>
    <m/>
    <n v="380"/>
    <n v="340"/>
    <n v="40"/>
    <s v="OBERON 20 x 500 ML-unit"/>
    <x v="50"/>
  </r>
  <r>
    <s v="OBERON 40 x 200 ML"/>
    <m/>
    <n v="2040"/>
    <n v="2000"/>
    <n v="40"/>
    <s v="OBERON 40 x 200 ML-unit"/>
    <x v="51"/>
  </r>
  <r>
    <s v="OBERON 50 x 100 ML"/>
    <m/>
    <n v="250"/>
    <n v="250"/>
    <m/>
    <s v="OBERON 50 x 100 ML"/>
    <x v="52"/>
  </r>
  <r>
    <s v="PLANOFIX SL 10 x 1LT"/>
    <m/>
    <n v="110"/>
    <n v="70"/>
    <n v="40"/>
    <s v="PLANOFIX SL 10 x 1LT-unit"/>
    <x v="53"/>
  </r>
  <r>
    <s v="PLANOFIX SL 20 x 500 ML"/>
    <m/>
    <n v="60"/>
    <n v="20"/>
    <n v="40"/>
    <s v="PLANOFIX SL 20 x 500 ML-unit"/>
    <x v="54"/>
  </r>
  <r>
    <s v="PLANOFIX SL 40 x 250 ML"/>
    <m/>
    <n v="80"/>
    <n v="40"/>
    <n v="40"/>
    <s v="PLANOFIX SL 40 x 250 ML-unit"/>
    <x v="55"/>
  </r>
  <r>
    <s v="PLANOFIX SL 50 x 100 ML"/>
    <m/>
    <n v="300"/>
    <n v="200"/>
    <n v="100"/>
    <s v="PLANOFIX SL 50 x 100 ML-unit"/>
    <x v="56"/>
  </r>
  <r>
    <s v="REGENT GOLD 20X500ML"/>
    <n v="20"/>
    <m/>
    <n v="20"/>
    <m/>
    <s v="REGENT GOLD 20X500ML"/>
    <x v="57"/>
  </r>
  <r>
    <s v="REGENT GOLD 40X250ML"/>
    <n v="20"/>
    <m/>
    <n v="20"/>
    <m/>
    <s v="REGENT GOLD 40X250ML"/>
    <x v="58"/>
  </r>
  <r>
    <s v="REGENT SC 10 x 1 LT"/>
    <n v="70"/>
    <n v="580"/>
    <n v="650"/>
    <m/>
    <s v="REGENT SC 10 x 1 LT-unit"/>
    <x v="59"/>
  </r>
  <r>
    <s v="REGENT SC 20 x 250 ML"/>
    <m/>
    <n v="760"/>
    <n v="720"/>
    <n v="40"/>
    <s v="REGENT SC 20 x 250 ML-unit"/>
    <x v="60"/>
  </r>
  <r>
    <s v="REGENT SC 20 x 500 ML"/>
    <n v="60"/>
    <n v="900"/>
    <n v="940"/>
    <n v="20"/>
    <s v="REGENT SC 20 x 500 ML-unit"/>
    <x v="61"/>
  </r>
  <r>
    <s v="REGENT ULTRA GR 5 x 4KG"/>
    <n v="65"/>
    <n v="6075"/>
    <n v="6150"/>
    <n v="-10"/>
    <s v="REGENT ULTRA GR 5 x 4KG-unit"/>
    <x v="62"/>
  </r>
  <r>
    <s v="SENCOR 60X100GM"/>
    <m/>
    <n v="120"/>
    <n v="120"/>
    <m/>
    <s v="SENCOR 60X100GM"/>
    <x v="63"/>
  </r>
  <r>
    <s v="SIMBOLA 20 x 250 GM"/>
    <m/>
    <n v="40"/>
    <n v="20"/>
    <n v="20"/>
    <s v="SIMBOLA 20 x 250 GM-unit"/>
    <x v="64"/>
  </r>
  <r>
    <s v="SIVANTO PRIME 40 x 250 ML"/>
    <m/>
    <n v="80"/>
    <n v="80"/>
    <m/>
    <s v="SIVANTO PRIME 40 x 250 ML"/>
    <x v="65"/>
  </r>
  <r>
    <s v="SIVANTO PRIME SL20 x 500 ML"/>
    <m/>
    <n v="20"/>
    <n v="20"/>
    <m/>
    <s v="SIVANTO PRIME SL20 x 500 ML"/>
    <x v="66"/>
  </r>
  <r>
    <s v="SOLOMON 10 x 1LT"/>
    <n v="20"/>
    <n v="100"/>
    <n v="100"/>
    <n v="20"/>
    <s v="SOLOMON 10 x 1LT-unit"/>
    <x v="67"/>
  </r>
  <r>
    <s v="SOLOMON 20 x 500 ML"/>
    <n v="20"/>
    <n v="180"/>
    <n v="180"/>
    <n v="20"/>
    <s v="SOLOMON 20 x 500 ML-unit"/>
    <x v="68"/>
  </r>
  <r>
    <s v="SOLOMON 40 x 250 ML"/>
    <m/>
    <n v="480"/>
    <n v="460"/>
    <n v="20"/>
    <s v="SOLOMON 40 x 250 ML-unit"/>
    <x v="69"/>
  </r>
  <r>
    <s v="SOLOMON 50 x 100 ML"/>
    <m/>
    <n v="50"/>
    <n v="50"/>
    <m/>
    <s v="SOLOMON 50 x 100 ML"/>
    <x v="7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73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8">
        <item m="1" x="123"/>
        <item m="1" x="85"/>
        <item m="1" x="116"/>
        <item m="1" x="125"/>
        <item m="1" x="112"/>
        <item m="1" x="124"/>
        <item x="3"/>
        <item m="1" x="84"/>
        <item x="4"/>
        <item x="5"/>
        <item x="6"/>
        <item x="10"/>
        <item x="7"/>
        <item x="9"/>
        <item x="8"/>
        <item x="11"/>
        <item x="15"/>
        <item x="12"/>
        <item x="13"/>
        <item x="14"/>
        <item m="1" x="80"/>
        <item x="18"/>
        <item x="16"/>
        <item x="17"/>
        <item m="1" x="107"/>
        <item x="19"/>
        <item m="1" x="120"/>
        <item x="23"/>
        <item m="1" x="119"/>
        <item m="1" x="118"/>
        <item m="1" x="126"/>
        <item x="25"/>
        <item m="1" x="122"/>
        <item x="24"/>
        <item m="1" x="79"/>
        <item m="1" x="78"/>
        <item x="26"/>
        <item x="28"/>
        <item m="1" x="89"/>
        <item m="1" x="109"/>
        <item x="31"/>
        <item x="33"/>
        <item x="32"/>
        <item m="1" x="75"/>
        <item m="1" x="76"/>
        <item x="35"/>
        <item m="1" x="86"/>
        <item x="34"/>
        <item m="1" x="111"/>
        <item m="1" x="106"/>
        <item x="37"/>
        <item m="1" x="102"/>
        <item m="1" x="103"/>
        <item m="1" x="96"/>
        <item m="1" x="94"/>
        <item m="1" x="101"/>
        <item m="1" x="88"/>
        <item x="38"/>
        <item x="39"/>
        <item m="1" x="105"/>
        <item m="1" x="104"/>
        <item m="1" x="117"/>
        <item m="1" x="91"/>
        <item m="1" x="90"/>
        <item m="1" x="121"/>
        <item m="1" x="97"/>
        <item m="1" x="98"/>
        <item m="1" x="92"/>
        <item m="1" x="110"/>
        <item x="43"/>
        <item x="48"/>
        <item x="45"/>
        <item x="47"/>
        <item m="1" x="83"/>
        <item x="44"/>
        <item x="52"/>
        <item x="51"/>
        <item x="50"/>
        <item x="56"/>
        <item x="53"/>
        <item x="55"/>
        <item x="54"/>
        <item m="1" x="73"/>
        <item m="1" x="95"/>
        <item x="58"/>
        <item m="1" x="99"/>
        <item m="1" x="93"/>
        <item m="1" x="74"/>
        <item m="1" x="77"/>
        <item x="59"/>
        <item x="60"/>
        <item x="61"/>
        <item x="62"/>
        <item m="1" x="100"/>
        <item m="1" x="82"/>
        <item m="1" x="81"/>
        <item m="1" x="72"/>
        <item m="1" x="71"/>
        <item x="63"/>
        <item x="70"/>
        <item x="67"/>
        <item x="69"/>
        <item x="68"/>
        <item m="1" x="108"/>
        <item m="1" x="87"/>
        <item m="1" x="115"/>
        <item m="1" x="114"/>
        <item m="1" x="113"/>
        <item x="0"/>
        <item x="1"/>
        <item x="2"/>
        <item x="20"/>
        <item x="21"/>
        <item x="22"/>
        <item x="27"/>
        <item x="29"/>
        <item x="30"/>
        <item x="36"/>
        <item x="40"/>
        <item x="41"/>
        <item x="42"/>
        <item x="46"/>
        <item x="49"/>
        <item x="57"/>
        <item x="64"/>
        <item x="65"/>
        <item x="66"/>
        <item t="default"/>
      </items>
    </pivotField>
  </pivotFields>
  <rowFields count="1">
    <field x="6"/>
  </rowFields>
  <rowItems count="72"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5"/>
    </i>
    <i>
      <x v="27"/>
    </i>
    <i>
      <x v="31"/>
    </i>
    <i>
      <x v="33"/>
    </i>
    <i>
      <x v="36"/>
    </i>
    <i>
      <x v="37"/>
    </i>
    <i>
      <x v="40"/>
    </i>
    <i>
      <x v="41"/>
    </i>
    <i>
      <x v="42"/>
    </i>
    <i>
      <x v="45"/>
    </i>
    <i>
      <x v="47"/>
    </i>
    <i>
      <x v="50"/>
    </i>
    <i>
      <x v="57"/>
    </i>
    <i>
      <x v="58"/>
    </i>
    <i>
      <x v="69"/>
    </i>
    <i>
      <x v="70"/>
    </i>
    <i>
      <x v="71"/>
    </i>
    <i>
      <x v="72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4"/>
    </i>
    <i>
      <x v="89"/>
    </i>
    <i>
      <x v="90"/>
    </i>
    <i>
      <x v="91"/>
    </i>
    <i>
      <x v="92"/>
    </i>
    <i>
      <x v="98"/>
    </i>
    <i>
      <x v="99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3"/>
  <sheetViews>
    <sheetView workbookViewId="0">
      <selection sqref="A1:C1"/>
    </sheetView>
  </sheetViews>
  <sheetFormatPr defaultRowHeight="14.4" x14ac:dyDescent="0.3"/>
  <cols>
    <col min="1" max="1" width="27.44140625" bestFit="1" customWidth="1"/>
    <col min="2" max="2" width="7.6640625" bestFit="1" customWidth="1"/>
    <col min="3" max="4" width="9.44140625" bestFit="1" customWidth="1"/>
    <col min="5" max="5" width="7.88671875" bestFit="1" customWidth="1"/>
  </cols>
  <sheetData>
    <row r="1" spans="1:5" ht="15.6" x14ac:dyDescent="0.3">
      <c r="A1" s="67" t="s">
        <v>45</v>
      </c>
      <c r="B1" s="67"/>
      <c r="C1" s="67"/>
      <c r="D1" s="44"/>
      <c r="E1" s="44"/>
    </row>
    <row r="2" spans="1:5" x14ac:dyDescent="0.3">
      <c r="A2" s="68" t="s">
        <v>46</v>
      </c>
      <c r="B2" s="68"/>
      <c r="C2" s="68"/>
      <c r="D2" s="44"/>
      <c r="E2" s="44"/>
    </row>
    <row r="3" spans="1:5" x14ac:dyDescent="0.3">
      <c r="A3" s="69" t="s">
        <v>47</v>
      </c>
      <c r="B3" s="69"/>
      <c r="C3" s="69"/>
      <c r="D3" s="44"/>
      <c r="E3" s="44"/>
    </row>
    <row r="4" spans="1:5" ht="15.6" x14ac:dyDescent="0.3">
      <c r="A4" s="70" t="s">
        <v>48</v>
      </c>
      <c r="B4" s="70"/>
      <c r="C4" s="70"/>
      <c r="D4" s="44"/>
      <c r="E4" s="44"/>
    </row>
    <row r="5" spans="1:5" x14ac:dyDescent="0.3">
      <c r="A5" s="68" t="s">
        <v>20</v>
      </c>
      <c r="B5" s="68"/>
      <c r="C5" s="68"/>
      <c r="D5" s="44"/>
      <c r="E5" s="44"/>
    </row>
    <row r="6" spans="1:5" x14ac:dyDescent="0.3">
      <c r="A6" s="68" t="s">
        <v>49</v>
      </c>
      <c r="B6" s="68"/>
      <c r="C6" s="68"/>
      <c r="D6" s="44"/>
      <c r="E6" s="44"/>
    </row>
    <row r="7" spans="1:5" x14ac:dyDescent="0.3">
      <c r="A7" s="45" t="s">
        <v>50</v>
      </c>
      <c r="B7" s="71" t="s">
        <v>48</v>
      </c>
      <c r="C7" s="71"/>
      <c r="D7" s="71"/>
      <c r="E7" s="71"/>
    </row>
    <row r="8" spans="1:5" x14ac:dyDescent="0.3">
      <c r="A8" s="46" t="s">
        <v>50</v>
      </c>
      <c r="B8" s="72" t="s">
        <v>51</v>
      </c>
      <c r="C8" s="73"/>
      <c r="D8" s="73"/>
      <c r="E8" s="73"/>
    </row>
    <row r="9" spans="1:5" x14ac:dyDescent="0.3">
      <c r="A9" s="47" t="s">
        <v>21</v>
      </c>
      <c r="B9" s="74" t="s">
        <v>49</v>
      </c>
      <c r="C9" s="75"/>
      <c r="D9" s="75"/>
      <c r="E9" s="75"/>
    </row>
    <row r="10" spans="1:5" ht="24" x14ac:dyDescent="0.3">
      <c r="A10" s="47" t="s">
        <v>50</v>
      </c>
      <c r="B10" s="48" t="s">
        <v>22</v>
      </c>
      <c r="C10" s="48" t="s">
        <v>23</v>
      </c>
      <c r="D10" s="48" t="s">
        <v>24</v>
      </c>
      <c r="E10" s="48" t="s">
        <v>25</v>
      </c>
    </row>
    <row r="11" spans="1:5" x14ac:dyDescent="0.3">
      <c r="A11" s="49" t="s">
        <v>50</v>
      </c>
      <c r="B11" s="50" t="s">
        <v>26</v>
      </c>
      <c r="C11" s="50" t="s">
        <v>26</v>
      </c>
      <c r="D11" s="50" t="s">
        <v>26</v>
      </c>
      <c r="E11" s="50" t="s">
        <v>26</v>
      </c>
    </row>
    <row r="12" spans="1:5" x14ac:dyDescent="0.3">
      <c r="A12" s="51" t="s">
        <v>52</v>
      </c>
      <c r="B12" s="76"/>
      <c r="C12" s="76"/>
      <c r="D12" s="76"/>
      <c r="E12" s="76"/>
    </row>
    <row r="13" spans="1:5" x14ac:dyDescent="0.3">
      <c r="A13" s="51" t="s">
        <v>53</v>
      </c>
      <c r="B13" s="52"/>
      <c r="C13" s="52"/>
      <c r="D13" s="52"/>
      <c r="E13" s="52"/>
    </row>
    <row r="14" spans="1:5" x14ac:dyDescent="0.3">
      <c r="A14" s="51" t="s">
        <v>54</v>
      </c>
      <c r="B14" s="52"/>
      <c r="C14" s="52"/>
      <c r="D14" s="52"/>
      <c r="E14" s="52"/>
    </row>
    <row r="15" spans="1:5" x14ac:dyDescent="0.3">
      <c r="A15" s="51" t="s">
        <v>55</v>
      </c>
      <c r="B15" s="52"/>
      <c r="C15" s="52"/>
      <c r="D15" s="52"/>
      <c r="E15" s="52"/>
    </row>
    <row r="16" spans="1:5" x14ac:dyDescent="0.3">
      <c r="A16" s="51" t="s">
        <v>56</v>
      </c>
      <c r="B16" s="52"/>
      <c r="C16" s="52"/>
      <c r="D16" s="52"/>
      <c r="E16" s="52"/>
    </row>
    <row r="17" spans="1:5" x14ac:dyDescent="0.3">
      <c r="A17" s="51" t="s">
        <v>57</v>
      </c>
      <c r="B17" s="52"/>
      <c r="C17" s="52"/>
      <c r="D17" s="52"/>
      <c r="E17" s="52"/>
    </row>
    <row r="18" spans="1:5" x14ac:dyDescent="0.3">
      <c r="A18" s="51" t="s">
        <v>58</v>
      </c>
      <c r="B18" s="52"/>
      <c r="C18" s="52"/>
      <c r="D18" s="52"/>
      <c r="E18" s="52"/>
    </row>
    <row r="19" spans="1:5" x14ac:dyDescent="0.3">
      <c r="A19" s="51" t="s">
        <v>59</v>
      </c>
      <c r="B19" s="52"/>
      <c r="C19" s="52"/>
      <c r="D19" s="52"/>
      <c r="E19" s="52"/>
    </row>
    <row r="20" spans="1:5" x14ac:dyDescent="0.3">
      <c r="A20" s="51" t="s">
        <v>60</v>
      </c>
      <c r="B20" s="52"/>
      <c r="C20" s="52"/>
      <c r="D20" s="52"/>
      <c r="E20" s="52"/>
    </row>
    <row r="21" spans="1:5" x14ac:dyDescent="0.3">
      <c r="A21" s="51" t="s">
        <v>61</v>
      </c>
      <c r="B21" s="52"/>
      <c r="C21" s="52"/>
      <c r="D21" s="52"/>
      <c r="E21" s="52"/>
    </row>
    <row r="22" spans="1:5" x14ac:dyDescent="0.3">
      <c r="A22" s="51" t="s">
        <v>62</v>
      </c>
      <c r="B22" s="52"/>
      <c r="C22" s="52"/>
      <c r="D22" s="52"/>
      <c r="E22" s="52"/>
    </row>
    <row r="23" spans="1:5" x14ac:dyDescent="0.3">
      <c r="A23" s="51" t="s">
        <v>63</v>
      </c>
      <c r="B23" s="52"/>
      <c r="C23" s="52"/>
      <c r="D23" s="52"/>
      <c r="E23" s="52"/>
    </row>
    <row r="24" spans="1:5" x14ac:dyDescent="0.3">
      <c r="A24" s="51" t="s">
        <v>64</v>
      </c>
      <c r="B24" s="52"/>
      <c r="C24" s="77">
        <v>10</v>
      </c>
      <c r="D24" s="77">
        <v>10</v>
      </c>
      <c r="E24" s="52"/>
    </row>
    <row r="25" spans="1:5" x14ac:dyDescent="0.3">
      <c r="A25" s="51" t="s">
        <v>65</v>
      </c>
      <c r="B25" s="52"/>
      <c r="C25" s="77">
        <v>100</v>
      </c>
      <c r="D25" s="77">
        <v>100</v>
      </c>
      <c r="E25" s="52"/>
    </row>
    <row r="26" spans="1:5" x14ac:dyDescent="0.3">
      <c r="A26" s="51" t="s">
        <v>66</v>
      </c>
      <c r="B26" s="52"/>
      <c r="C26" s="77">
        <v>400</v>
      </c>
      <c r="D26" s="77">
        <v>400</v>
      </c>
      <c r="E26" s="52"/>
    </row>
    <row r="27" spans="1:5" x14ac:dyDescent="0.3">
      <c r="A27" s="51" t="s">
        <v>67</v>
      </c>
      <c r="B27" s="52"/>
      <c r="C27" s="52"/>
      <c r="D27" s="52"/>
      <c r="E27" s="52"/>
    </row>
    <row r="28" spans="1:5" x14ac:dyDescent="0.3">
      <c r="A28" s="51" t="s">
        <v>68</v>
      </c>
      <c r="B28" s="52"/>
      <c r="C28" s="52"/>
      <c r="D28" s="52"/>
      <c r="E28" s="52"/>
    </row>
    <row r="29" spans="1:5" x14ac:dyDescent="0.3">
      <c r="A29" s="51" t="s">
        <v>69</v>
      </c>
      <c r="B29" s="52"/>
      <c r="C29" s="52"/>
      <c r="D29" s="52"/>
      <c r="E29" s="52"/>
    </row>
    <row r="30" spans="1:5" x14ac:dyDescent="0.3">
      <c r="A30" s="51" t="s">
        <v>70</v>
      </c>
      <c r="B30" s="52"/>
      <c r="C30" s="77">
        <v>20</v>
      </c>
      <c r="D30" s="77">
        <v>20</v>
      </c>
      <c r="E30" s="52"/>
    </row>
    <row r="31" spans="1:5" x14ac:dyDescent="0.3">
      <c r="A31" s="51" t="s">
        <v>71</v>
      </c>
      <c r="B31" s="52"/>
      <c r="C31" s="52"/>
      <c r="D31" s="52"/>
      <c r="E31" s="52"/>
    </row>
    <row r="32" spans="1:5" x14ac:dyDescent="0.3">
      <c r="A32" s="51" t="s">
        <v>72</v>
      </c>
      <c r="B32" s="52"/>
      <c r="C32" s="52"/>
      <c r="D32" s="52"/>
      <c r="E32" s="52"/>
    </row>
    <row r="33" spans="1:5" x14ac:dyDescent="0.3">
      <c r="A33" s="51" t="s">
        <v>73</v>
      </c>
      <c r="B33" s="52"/>
      <c r="C33" s="52"/>
      <c r="D33" s="52"/>
      <c r="E33" s="52"/>
    </row>
    <row r="34" spans="1:5" x14ac:dyDescent="0.3">
      <c r="A34" s="51" t="s">
        <v>74</v>
      </c>
      <c r="B34" s="52"/>
      <c r="C34" s="77">
        <v>1300</v>
      </c>
      <c r="D34" s="77">
        <v>1280</v>
      </c>
      <c r="E34" s="77">
        <v>20</v>
      </c>
    </row>
    <row r="35" spans="1:5" x14ac:dyDescent="0.3">
      <c r="A35" s="51" t="s">
        <v>75</v>
      </c>
      <c r="B35" s="52"/>
      <c r="C35" s="77">
        <v>1500</v>
      </c>
      <c r="D35" s="77">
        <v>1460</v>
      </c>
      <c r="E35" s="77">
        <v>40</v>
      </c>
    </row>
    <row r="36" spans="1:5" x14ac:dyDescent="0.3">
      <c r="A36" s="51" t="s">
        <v>76</v>
      </c>
      <c r="B36" s="52"/>
      <c r="C36" s="77">
        <v>1360</v>
      </c>
      <c r="D36" s="77">
        <v>1300</v>
      </c>
      <c r="E36" s="77">
        <v>60</v>
      </c>
    </row>
    <row r="37" spans="1:5" x14ac:dyDescent="0.3">
      <c r="A37" s="51" t="s">
        <v>77</v>
      </c>
      <c r="B37" s="77">
        <v>20</v>
      </c>
      <c r="C37" s="77">
        <v>1410</v>
      </c>
      <c r="D37" s="77">
        <v>1390</v>
      </c>
      <c r="E37" s="77">
        <v>40</v>
      </c>
    </row>
    <row r="38" spans="1:5" x14ac:dyDescent="0.3">
      <c r="A38" s="51" t="s">
        <v>78</v>
      </c>
      <c r="B38" s="77">
        <v>20</v>
      </c>
      <c r="C38" s="77">
        <v>2040</v>
      </c>
      <c r="D38" s="77">
        <v>2020</v>
      </c>
      <c r="E38" s="77">
        <v>40</v>
      </c>
    </row>
    <row r="39" spans="1:5" x14ac:dyDescent="0.3">
      <c r="A39" s="51" t="s">
        <v>79</v>
      </c>
      <c r="B39" s="52"/>
      <c r="C39" s="77">
        <v>1440</v>
      </c>
      <c r="D39" s="77">
        <v>1400</v>
      </c>
      <c r="E39" s="77">
        <v>40</v>
      </c>
    </row>
    <row r="40" spans="1:5" x14ac:dyDescent="0.3">
      <c r="A40" s="51" t="s">
        <v>80</v>
      </c>
      <c r="B40" s="52"/>
      <c r="C40" s="77">
        <v>250</v>
      </c>
      <c r="D40" s="77">
        <v>200</v>
      </c>
      <c r="E40" s="77">
        <v>50</v>
      </c>
    </row>
    <row r="41" spans="1:5" x14ac:dyDescent="0.3">
      <c r="A41" s="51" t="s">
        <v>81</v>
      </c>
      <c r="B41" s="52"/>
      <c r="C41" s="52"/>
      <c r="D41" s="52"/>
      <c r="E41" s="52"/>
    </row>
    <row r="42" spans="1:5" x14ac:dyDescent="0.3">
      <c r="A42" s="51" t="s">
        <v>82</v>
      </c>
      <c r="B42" s="52"/>
      <c r="C42" s="52"/>
      <c r="D42" s="52"/>
      <c r="E42" s="52"/>
    </row>
    <row r="43" spans="1:5" x14ac:dyDescent="0.3">
      <c r="A43" s="51" t="s">
        <v>83</v>
      </c>
      <c r="B43" s="52"/>
      <c r="C43" s="52"/>
      <c r="D43" s="52"/>
      <c r="E43" s="52"/>
    </row>
    <row r="44" spans="1:5" x14ac:dyDescent="0.3">
      <c r="A44" s="51" t="s">
        <v>84</v>
      </c>
      <c r="B44" s="52"/>
      <c r="C44" s="52"/>
      <c r="D44" s="52"/>
      <c r="E44" s="52"/>
    </row>
    <row r="45" spans="1:5" x14ac:dyDescent="0.3">
      <c r="A45" s="51" t="s">
        <v>85</v>
      </c>
      <c r="B45" s="52"/>
      <c r="C45" s="77">
        <v>150</v>
      </c>
      <c r="D45" s="77">
        <v>150</v>
      </c>
      <c r="E45" s="52"/>
    </row>
    <row r="46" spans="1:5" x14ac:dyDescent="0.3">
      <c r="A46" s="51" t="s">
        <v>86</v>
      </c>
      <c r="B46" s="52"/>
      <c r="C46" s="52"/>
      <c r="D46" s="52"/>
      <c r="E46" s="52"/>
    </row>
    <row r="47" spans="1:5" x14ac:dyDescent="0.3">
      <c r="A47" s="51" t="s">
        <v>87</v>
      </c>
      <c r="B47" s="52"/>
      <c r="C47" s="52"/>
      <c r="D47" s="52"/>
      <c r="E47" s="52"/>
    </row>
    <row r="48" spans="1:5" x14ac:dyDescent="0.3">
      <c r="A48" s="51" t="s">
        <v>88</v>
      </c>
      <c r="B48" s="52"/>
      <c r="C48" s="77">
        <v>30</v>
      </c>
      <c r="D48" s="77">
        <v>30</v>
      </c>
      <c r="E48" s="52"/>
    </row>
    <row r="49" spans="1:5" x14ac:dyDescent="0.3">
      <c r="A49" s="51" t="s">
        <v>89</v>
      </c>
      <c r="B49" s="52"/>
      <c r="C49" s="77">
        <v>400</v>
      </c>
      <c r="D49" s="77">
        <v>400</v>
      </c>
      <c r="E49" s="52"/>
    </row>
    <row r="50" spans="1:5" x14ac:dyDescent="0.3">
      <c r="A50" s="51" t="s">
        <v>90</v>
      </c>
      <c r="B50" s="52"/>
      <c r="C50" s="77">
        <v>200</v>
      </c>
      <c r="D50" s="77">
        <v>200</v>
      </c>
      <c r="E50" s="52"/>
    </row>
    <row r="51" spans="1:5" x14ac:dyDescent="0.3">
      <c r="A51" s="51" t="s">
        <v>91</v>
      </c>
      <c r="B51" s="52"/>
      <c r="C51" s="77">
        <v>550</v>
      </c>
      <c r="D51" s="77">
        <v>550</v>
      </c>
      <c r="E51" s="52"/>
    </row>
    <row r="52" spans="1:5" x14ac:dyDescent="0.3">
      <c r="A52" s="51" t="s">
        <v>92</v>
      </c>
      <c r="B52" s="52"/>
      <c r="C52" s="52"/>
      <c r="D52" s="52"/>
      <c r="E52" s="52"/>
    </row>
    <row r="53" spans="1:5" x14ac:dyDescent="0.3">
      <c r="A53" s="51" t="s">
        <v>93</v>
      </c>
      <c r="B53" s="52"/>
      <c r="C53" s="77">
        <v>180</v>
      </c>
      <c r="D53" s="77">
        <v>180</v>
      </c>
      <c r="E53" s="52"/>
    </row>
    <row r="54" spans="1:5" x14ac:dyDescent="0.3">
      <c r="A54" s="51" t="s">
        <v>94</v>
      </c>
      <c r="B54" s="52"/>
      <c r="C54" s="77">
        <v>20</v>
      </c>
      <c r="D54" s="77">
        <v>20</v>
      </c>
      <c r="E54" s="52"/>
    </row>
    <row r="55" spans="1:5" x14ac:dyDescent="0.3">
      <c r="A55" s="51" t="s">
        <v>95</v>
      </c>
      <c r="B55" s="52"/>
      <c r="C55" s="77">
        <v>400</v>
      </c>
      <c r="D55" s="77">
        <v>350</v>
      </c>
      <c r="E55" s="77">
        <v>50</v>
      </c>
    </row>
    <row r="56" spans="1:5" x14ac:dyDescent="0.3">
      <c r="A56" s="51" t="s">
        <v>96</v>
      </c>
      <c r="B56" s="52"/>
      <c r="C56" s="52"/>
      <c r="D56" s="52"/>
      <c r="E56" s="52"/>
    </row>
    <row r="57" spans="1:5" x14ac:dyDescent="0.3">
      <c r="A57" s="51" t="s">
        <v>97</v>
      </c>
      <c r="B57" s="77">
        <v>85</v>
      </c>
      <c r="C57" s="77">
        <v>7200</v>
      </c>
      <c r="D57" s="77">
        <v>7583</v>
      </c>
      <c r="E57" s="77">
        <v>-298</v>
      </c>
    </row>
    <row r="58" spans="1:5" x14ac:dyDescent="0.3">
      <c r="A58" s="51" t="s">
        <v>98</v>
      </c>
      <c r="B58" s="52"/>
      <c r="C58" s="77">
        <v>1040</v>
      </c>
      <c r="D58" s="77">
        <v>1010</v>
      </c>
      <c r="E58" s="77">
        <v>30</v>
      </c>
    </row>
    <row r="59" spans="1:5" x14ac:dyDescent="0.3">
      <c r="A59" s="51" t="s">
        <v>99</v>
      </c>
      <c r="B59" s="52"/>
      <c r="C59" s="77">
        <v>700</v>
      </c>
      <c r="D59" s="77">
        <v>700</v>
      </c>
      <c r="E59" s="52"/>
    </row>
    <row r="60" spans="1:5" x14ac:dyDescent="0.3">
      <c r="A60" s="51" t="s">
        <v>100</v>
      </c>
      <c r="B60" s="52"/>
      <c r="C60" s="52"/>
      <c r="D60" s="52"/>
      <c r="E60" s="52"/>
    </row>
    <row r="61" spans="1:5" x14ac:dyDescent="0.3">
      <c r="A61" s="51" t="s">
        <v>101</v>
      </c>
      <c r="B61" s="52"/>
      <c r="C61" s="77">
        <v>40</v>
      </c>
      <c r="D61" s="77">
        <v>40</v>
      </c>
      <c r="E61" s="52"/>
    </row>
    <row r="62" spans="1:5" x14ac:dyDescent="0.3">
      <c r="A62" s="51" t="s">
        <v>102</v>
      </c>
      <c r="B62" s="52"/>
      <c r="C62" s="77">
        <v>450</v>
      </c>
      <c r="D62" s="77">
        <v>450</v>
      </c>
      <c r="E62" s="52"/>
    </row>
    <row r="63" spans="1:5" x14ac:dyDescent="0.3">
      <c r="A63" s="51" t="s">
        <v>103</v>
      </c>
      <c r="B63" s="52"/>
      <c r="C63" s="77">
        <v>50</v>
      </c>
      <c r="D63" s="77">
        <v>20</v>
      </c>
      <c r="E63" s="77">
        <v>30</v>
      </c>
    </row>
    <row r="64" spans="1:5" x14ac:dyDescent="0.3">
      <c r="A64" s="51" t="s">
        <v>104</v>
      </c>
      <c r="B64" s="52"/>
      <c r="C64" s="52"/>
      <c r="D64" s="52"/>
      <c r="E64" s="52"/>
    </row>
    <row r="65" spans="1:5" x14ac:dyDescent="0.3">
      <c r="A65" s="51" t="s">
        <v>105</v>
      </c>
      <c r="B65" s="52"/>
      <c r="C65" s="52"/>
      <c r="D65" s="52"/>
      <c r="E65" s="52"/>
    </row>
    <row r="66" spans="1:5" x14ac:dyDescent="0.3">
      <c r="A66" s="51" t="s">
        <v>106</v>
      </c>
      <c r="B66" s="52"/>
      <c r="C66" s="52"/>
      <c r="D66" s="52"/>
      <c r="E66" s="52"/>
    </row>
    <row r="67" spans="1:5" x14ac:dyDescent="0.3">
      <c r="A67" s="51" t="s">
        <v>107</v>
      </c>
      <c r="B67" s="52"/>
      <c r="C67" s="52"/>
      <c r="D67" s="52"/>
      <c r="E67" s="52"/>
    </row>
    <row r="68" spans="1:5" x14ac:dyDescent="0.3">
      <c r="A68" s="51" t="s">
        <v>108</v>
      </c>
      <c r="B68" s="52"/>
      <c r="C68" s="77">
        <v>20</v>
      </c>
      <c r="D68" s="52"/>
      <c r="E68" s="77">
        <v>20</v>
      </c>
    </row>
    <row r="69" spans="1:5" x14ac:dyDescent="0.3">
      <c r="A69" s="51" t="s">
        <v>109</v>
      </c>
      <c r="B69" s="77">
        <v>50</v>
      </c>
      <c r="C69" s="52"/>
      <c r="D69" s="52"/>
      <c r="E69" s="77">
        <v>50</v>
      </c>
    </row>
    <row r="70" spans="1:5" x14ac:dyDescent="0.3">
      <c r="A70" s="51" t="s">
        <v>110</v>
      </c>
      <c r="B70" s="52"/>
      <c r="C70" s="77">
        <v>200</v>
      </c>
      <c r="D70" s="77">
        <v>200</v>
      </c>
      <c r="E70" s="52"/>
    </row>
    <row r="71" spans="1:5" x14ac:dyDescent="0.3">
      <c r="A71" s="51" t="s">
        <v>111</v>
      </c>
      <c r="B71" s="77">
        <v>35</v>
      </c>
      <c r="C71" s="77">
        <v>4100</v>
      </c>
      <c r="D71" s="77">
        <v>4115</v>
      </c>
      <c r="E71" s="77">
        <v>20</v>
      </c>
    </row>
    <row r="72" spans="1:5" x14ac:dyDescent="0.3">
      <c r="A72" s="51" t="s">
        <v>112</v>
      </c>
      <c r="B72" s="52"/>
      <c r="C72" s="77">
        <v>3800</v>
      </c>
      <c r="D72" s="77">
        <v>3765</v>
      </c>
      <c r="E72" s="77">
        <v>35</v>
      </c>
    </row>
    <row r="73" spans="1:5" x14ac:dyDescent="0.3">
      <c r="A73" s="51" t="s">
        <v>113</v>
      </c>
      <c r="B73" s="52"/>
      <c r="C73" s="77">
        <v>8</v>
      </c>
      <c r="D73" s="77">
        <v>8</v>
      </c>
      <c r="E73" s="52"/>
    </row>
    <row r="74" spans="1:5" x14ac:dyDescent="0.3">
      <c r="A74" s="51" t="s">
        <v>114</v>
      </c>
      <c r="B74" s="52"/>
      <c r="C74" s="77">
        <v>480</v>
      </c>
      <c r="D74" s="77">
        <v>480</v>
      </c>
      <c r="E74" s="52"/>
    </row>
    <row r="75" spans="1:5" x14ac:dyDescent="0.3">
      <c r="A75" s="51" t="s">
        <v>115</v>
      </c>
      <c r="B75" s="52"/>
      <c r="C75" s="52"/>
      <c r="D75" s="52"/>
      <c r="E75" s="52"/>
    </row>
    <row r="76" spans="1:5" x14ac:dyDescent="0.3">
      <c r="A76" s="51" t="s">
        <v>116</v>
      </c>
      <c r="B76" s="52"/>
      <c r="C76" s="52"/>
      <c r="D76" s="52"/>
      <c r="E76" s="52"/>
    </row>
    <row r="77" spans="1:5" x14ac:dyDescent="0.3">
      <c r="A77" s="51" t="s">
        <v>117</v>
      </c>
      <c r="B77" s="52"/>
      <c r="C77" s="52"/>
      <c r="D77" s="52"/>
      <c r="E77" s="52"/>
    </row>
    <row r="78" spans="1:5" x14ac:dyDescent="0.3">
      <c r="A78" s="51" t="s">
        <v>118</v>
      </c>
      <c r="B78" s="52"/>
      <c r="C78" s="52"/>
      <c r="D78" s="52"/>
      <c r="E78" s="52"/>
    </row>
    <row r="79" spans="1:5" x14ac:dyDescent="0.3">
      <c r="A79" s="51" t="s">
        <v>119</v>
      </c>
      <c r="B79" s="52"/>
      <c r="C79" s="52"/>
      <c r="D79" s="52"/>
      <c r="E79" s="52"/>
    </row>
    <row r="80" spans="1:5" x14ac:dyDescent="0.3">
      <c r="A80" s="51" t="s">
        <v>120</v>
      </c>
      <c r="B80" s="52"/>
      <c r="C80" s="52"/>
      <c r="D80" s="52"/>
      <c r="E80" s="52"/>
    </row>
    <row r="81" spans="1:5" x14ac:dyDescent="0.3">
      <c r="A81" s="51" t="s">
        <v>121</v>
      </c>
      <c r="B81" s="52"/>
      <c r="C81" s="52"/>
      <c r="D81" s="52"/>
      <c r="E81" s="52"/>
    </row>
    <row r="82" spans="1:5" x14ac:dyDescent="0.3">
      <c r="A82" s="51" t="s">
        <v>122</v>
      </c>
      <c r="B82" s="52"/>
      <c r="C82" s="52"/>
      <c r="D82" s="52"/>
      <c r="E82" s="52"/>
    </row>
    <row r="83" spans="1:5" x14ac:dyDescent="0.3">
      <c r="A83" s="51" t="s">
        <v>123</v>
      </c>
      <c r="B83" s="52"/>
      <c r="C83" s="52"/>
      <c r="D83" s="52"/>
      <c r="E83" s="52"/>
    </row>
    <row r="84" spans="1:5" x14ac:dyDescent="0.3">
      <c r="A84" s="51" t="s">
        <v>124</v>
      </c>
      <c r="B84" s="52"/>
      <c r="C84" s="52"/>
      <c r="D84" s="52"/>
      <c r="E84" s="52"/>
    </row>
    <row r="85" spans="1:5" x14ac:dyDescent="0.3">
      <c r="A85" s="51" t="s">
        <v>125</v>
      </c>
      <c r="B85" s="52"/>
      <c r="C85" s="77">
        <v>70</v>
      </c>
      <c r="D85" s="77">
        <v>70</v>
      </c>
      <c r="E85" s="52"/>
    </row>
    <row r="86" spans="1:5" x14ac:dyDescent="0.3">
      <c r="A86" s="51" t="s">
        <v>126</v>
      </c>
      <c r="B86" s="52"/>
      <c r="C86" s="77">
        <v>60</v>
      </c>
      <c r="D86" s="77">
        <v>60</v>
      </c>
      <c r="E86" s="52"/>
    </row>
    <row r="87" spans="1:5" x14ac:dyDescent="0.3">
      <c r="A87" s="51" t="s">
        <v>127</v>
      </c>
      <c r="B87" s="52"/>
      <c r="C87" s="77">
        <v>80</v>
      </c>
      <c r="D87" s="77">
        <v>80</v>
      </c>
      <c r="E87" s="52"/>
    </row>
    <row r="88" spans="1:5" x14ac:dyDescent="0.3">
      <c r="A88" s="51" t="s">
        <v>128</v>
      </c>
      <c r="B88" s="52"/>
      <c r="C88" s="52"/>
      <c r="D88" s="52"/>
      <c r="E88" s="52"/>
    </row>
    <row r="89" spans="1:5" x14ac:dyDescent="0.3">
      <c r="A89" s="51" t="s">
        <v>129</v>
      </c>
      <c r="B89" s="52"/>
      <c r="C89" s="52"/>
      <c r="D89" s="52"/>
      <c r="E89" s="52"/>
    </row>
    <row r="90" spans="1:5" x14ac:dyDescent="0.3">
      <c r="A90" s="51" t="s">
        <v>130</v>
      </c>
      <c r="B90" s="52"/>
      <c r="C90" s="77">
        <v>1300</v>
      </c>
      <c r="D90" s="77">
        <v>1230</v>
      </c>
      <c r="E90" s="77">
        <v>70</v>
      </c>
    </row>
    <row r="91" spans="1:5" x14ac:dyDescent="0.3">
      <c r="A91" s="51" t="s">
        <v>131</v>
      </c>
      <c r="B91" s="52"/>
      <c r="C91" s="52"/>
      <c r="D91" s="52"/>
      <c r="E91" s="52"/>
    </row>
    <row r="92" spans="1:5" x14ac:dyDescent="0.3">
      <c r="A92" s="51" t="s">
        <v>132</v>
      </c>
      <c r="B92" s="52"/>
      <c r="C92" s="52"/>
      <c r="D92" s="52"/>
      <c r="E92" s="52"/>
    </row>
    <row r="93" spans="1:5" x14ac:dyDescent="0.3">
      <c r="A93" s="51" t="s">
        <v>133</v>
      </c>
      <c r="B93" s="52"/>
      <c r="C93" s="52"/>
      <c r="D93" s="52"/>
      <c r="E93" s="52"/>
    </row>
    <row r="94" spans="1:5" x14ac:dyDescent="0.3">
      <c r="A94" s="51" t="s">
        <v>134</v>
      </c>
      <c r="B94" s="77">
        <v>30</v>
      </c>
      <c r="C94" s="77">
        <v>1800</v>
      </c>
      <c r="D94" s="77">
        <v>1790</v>
      </c>
      <c r="E94" s="77">
        <v>40</v>
      </c>
    </row>
    <row r="95" spans="1:5" x14ac:dyDescent="0.3">
      <c r="A95" s="51" t="s">
        <v>135</v>
      </c>
      <c r="B95" s="52"/>
      <c r="C95" s="77">
        <v>400</v>
      </c>
      <c r="D95" s="77">
        <v>400</v>
      </c>
      <c r="E95" s="52"/>
    </row>
    <row r="96" spans="1:5" x14ac:dyDescent="0.3">
      <c r="A96" s="51" t="s">
        <v>136</v>
      </c>
      <c r="B96" s="52"/>
      <c r="C96" s="77">
        <v>880</v>
      </c>
      <c r="D96" s="77">
        <v>880</v>
      </c>
      <c r="E96" s="52"/>
    </row>
    <row r="97" spans="1:5" x14ac:dyDescent="0.3">
      <c r="A97" s="51" t="s">
        <v>137</v>
      </c>
      <c r="B97" s="52"/>
      <c r="C97" s="52"/>
      <c r="D97" s="52"/>
      <c r="E97" s="52"/>
    </row>
    <row r="98" spans="1:5" x14ac:dyDescent="0.3">
      <c r="A98" s="51" t="s">
        <v>138</v>
      </c>
      <c r="B98" s="52"/>
      <c r="C98" s="77">
        <v>40</v>
      </c>
      <c r="D98" s="77">
        <v>40</v>
      </c>
      <c r="E98" s="52"/>
    </row>
    <row r="99" spans="1:5" x14ac:dyDescent="0.3">
      <c r="A99" s="51" t="s">
        <v>139</v>
      </c>
      <c r="B99" s="52"/>
      <c r="C99" s="77">
        <v>50</v>
      </c>
      <c r="D99" s="77">
        <v>50</v>
      </c>
      <c r="E99" s="52"/>
    </row>
    <row r="100" spans="1:5" x14ac:dyDescent="0.3">
      <c r="A100" s="51" t="s">
        <v>140</v>
      </c>
      <c r="B100" s="52"/>
      <c r="C100" s="52"/>
      <c r="D100" s="52"/>
      <c r="E100" s="52"/>
    </row>
    <row r="101" spans="1:5" x14ac:dyDescent="0.3">
      <c r="A101" s="51" t="s">
        <v>141</v>
      </c>
      <c r="B101" s="52"/>
      <c r="C101" s="52"/>
      <c r="D101" s="52"/>
      <c r="E101" s="52"/>
    </row>
    <row r="102" spans="1:5" x14ac:dyDescent="0.3">
      <c r="A102" s="51" t="s">
        <v>142</v>
      </c>
      <c r="B102" s="52"/>
      <c r="C102" s="52"/>
      <c r="D102" s="52"/>
      <c r="E102" s="52"/>
    </row>
    <row r="103" spans="1:5" x14ac:dyDescent="0.3">
      <c r="A103" s="51" t="s">
        <v>143</v>
      </c>
      <c r="B103" s="52"/>
      <c r="C103" s="52"/>
      <c r="D103" s="52"/>
      <c r="E103" s="52"/>
    </row>
    <row r="104" spans="1:5" x14ac:dyDescent="0.3">
      <c r="A104" s="51" t="s">
        <v>144</v>
      </c>
      <c r="B104" s="52"/>
      <c r="C104" s="52"/>
      <c r="D104" s="52"/>
      <c r="E104" s="52"/>
    </row>
    <row r="105" spans="1:5" x14ac:dyDescent="0.3">
      <c r="A105" s="51" t="s">
        <v>145</v>
      </c>
      <c r="B105" s="52"/>
      <c r="C105" s="52"/>
      <c r="D105" s="52"/>
      <c r="E105" s="52"/>
    </row>
    <row r="106" spans="1:5" x14ac:dyDescent="0.3">
      <c r="A106" s="51" t="s">
        <v>146</v>
      </c>
      <c r="B106" s="52"/>
      <c r="C106" s="52"/>
      <c r="D106" s="52"/>
      <c r="E106" s="52"/>
    </row>
    <row r="107" spans="1:5" x14ac:dyDescent="0.3">
      <c r="A107" s="51" t="s">
        <v>147</v>
      </c>
      <c r="B107" s="52"/>
      <c r="C107" s="52"/>
      <c r="D107" s="52"/>
      <c r="E107" s="52"/>
    </row>
    <row r="108" spans="1:5" x14ac:dyDescent="0.3">
      <c r="A108" s="51" t="s">
        <v>148</v>
      </c>
      <c r="B108" s="52"/>
      <c r="C108" s="77">
        <v>20</v>
      </c>
      <c r="D108" s="77">
        <v>20</v>
      </c>
      <c r="E108" s="52"/>
    </row>
    <row r="109" spans="1:5" x14ac:dyDescent="0.3">
      <c r="A109" s="51" t="s">
        <v>149</v>
      </c>
      <c r="B109" s="52"/>
      <c r="C109" s="77">
        <v>20</v>
      </c>
      <c r="D109" s="77">
        <v>20</v>
      </c>
      <c r="E109" s="52"/>
    </row>
    <row r="110" spans="1:5" x14ac:dyDescent="0.3">
      <c r="A110" s="51" t="s">
        <v>150</v>
      </c>
      <c r="B110" s="52"/>
      <c r="C110" s="52"/>
      <c r="D110" s="52"/>
      <c r="E110" s="52"/>
    </row>
    <row r="111" spans="1:5" x14ac:dyDescent="0.3">
      <c r="A111" s="51" t="s">
        <v>151</v>
      </c>
      <c r="B111" s="52"/>
      <c r="C111" s="52"/>
      <c r="D111" s="52"/>
      <c r="E111" s="52"/>
    </row>
    <row r="112" spans="1:5" x14ac:dyDescent="0.3">
      <c r="A112" s="51" t="s">
        <v>152</v>
      </c>
      <c r="B112" s="52"/>
      <c r="C112" s="52"/>
      <c r="D112" s="52"/>
      <c r="E112" s="52"/>
    </row>
    <row r="113" spans="1:5" x14ac:dyDescent="0.3">
      <c r="A113" s="51" t="s">
        <v>153</v>
      </c>
      <c r="B113" s="52"/>
      <c r="C113" s="52"/>
      <c r="D113" s="52"/>
      <c r="E113" s="52"/>
    </row>
    <row r="114" spans="1:5" x14ac:dyDescent="0.3">
      <c r="A114" s="51" t="s">
        <v>154</v>
      </c>
      <c r="B114" s="52"/>
      <c r="C114" s="52"/>
      <c r="D114" s="52"/>
      <c r="E114" s="52"/>
    </row>
    <row r="115" spans="1:5" x14ac:dyDescent="0.3">
      <c r="A115" s="51" t="s">
        <v>155</v>
      </c>
      <c r="B115" s="52"/>
      <c r="C115" s="52"/>
      <c r="D115" s="52"/>
      <c r="E115" s="52"/>
    </row>
    <row r="116" spans="1:5" x14ac:dyDescent="0.3">
      <c r="A116" s="51" t="s">
        <v>156</v>
      </c>
      <c r="B116" s="52"/>
      <c r="C116" s="52"/>
      <c r="D116" s="52"/>
      <c r="E116" s="52"/>
    </row>
    <row r="117" spans="1:5" x14ac:dyDescent="0.3">
      <c r="A117" s="51" t="s">
        <v>157</v>
      </c>
      <c r="B117" s="52"/>
      <c r="C117" s="77">
        <v>30</v>
      </c>
      <c r="D117" s="77">
        <v>30</v>
      </c>
      <c r="E117" s="52"/>
    </row>
    <row r="118" spans="1:5" x14ac:dyDescent="0.3">
      <c r="A118" s="51" t="s">
        <v>158</v>
      </c>
      <c r="B118" s="52"/>
      <c r="C118" s="77">
        <v>440</v>
      </c>
      <c r="D118" s="77">
        <v>400</v>
      </c>
      <c r="E118" s="77">
        <v>40</v>
      </c>
    </row>
    <row r="119" spans="1:5" x14ac:dyDescent="0.3">
      <c r="A119" s="51" t="s">
        <v>159</v>
      </c>
      <c r="B119" s="52"/>
      <c r="C119" s="52"/>
      <c r="D119" s="52"/>
      <c r="E119" s="52"/>
    </row>
    <row r="120" spans="1:5" x14ac:dyDescent="0.3">
      <c r="A120" s="51" t="s">
        <v>160</v>
      </c>
      <c r="B120" s="52"/>
      <c r="C120" s="52"/>
      <c r="D120" s="52"/>
      <c r="E120" s="52"/>
    </row>
    <row r="121" spans="1:5" x14ac:dyDescent="0.3">
      <c r="A121" s="51" t="s">
        <v>161</v>
      </c>
      <c r="B121" s="52"/>
      <c r="C121" s="52"/>
      <c r="D121" s="52"/>
      <c r="E121" s="52"/>
    </row>
    <row r="122" spans="1:5" x14ac:dyDescent="0.3">
      <c r="A122" s="51" t="s">
        <v>162</v>
      </c>
      <c r="B122" s="52"/>
      <c r="C122" s="52"/>
      <c r="D122" s="52"/>
      <c r="E122" s="52"/>
    </row>
    <row r="123" spans="1:5" x14ac:dyDescent="0.3">
      <c r="A123" s="51" t="s">
        <v>163</v>
      </c>
      <c r="B123" s="52"/>
      <c r="C123" s="52"/>
      <c r="D123" s="52"/>
      <c r="E123" s="52"/>
    </row>
    <row r="124" spans="1:5" x14ac:dyDescent="0.3">
      <c r="A124" s="51" t="s">
        <v>164</v>
      </c>
      <c r="B124" s="52"/>
      <c r="C124" s="52"/>
      <c r="D124" s="52"/>
      <c r="E124" s="52"/>
    </row>
    <row r="125" spans="1:5" x14ac:dyDescent="0.3">
      <c r="A125" s="51" t="s">
        <v>165</v>
      </c>
      <c r="B125" s="52"/>
      <c r="C125" s="52"/>
      <c r="D125" s="52"/>
      <c r="E125" s="52"/>
    </row>
    <row r="126" spans="1:5" x14ac:dyDescent="0.3">
      <c r="A126" s="51" t="s">
        <v>166</v>
      </c>
      <c r="B126" s="52"/>
      <c r="C126" s="77">
        <v>10</v>
      </c>
      <c r="D126" s="77">
        <v>10</v>
      </c>
      <c r="E126" s="52"/>
    </row>
    <row r="127" spans="1:5" x14ac:dyDescent="0.3">
      <c r="A127" s="51" t="s">
        <v>167</v>
      </c>
      <c r="B127" s="77">
        <v>30</v>
      </c>
      <c r="C127" s="77">
        <v>160</v>
      </c>
      <c r="D127" s="77">
        <v>190</v>
      </c>
      <c r="E127" s="52"/>
    </row>
    <row r="128" spans="1:5" x14ac:dyDescent="0.3">
      <c r="A128" s="51" t="s">
        <v>168</v>
      </c>
      <c r="B128" s="52"/>
      <c r="C128" s="52"/>
      <c r="D128" s="52"/>
      <c r="E128" s="52"/>
    </row>
    <row r="129" spans="1:5" x14ac:dyDescent="0.3">
      <c r="A129" s="51" t="s">
        <v>169</v>
      </c>
      <c r="B129" s="52"/>
      <c r="C129" s="77">
        <v>100</v>
      </c>
      <c r="D129" s="77">
        <v>100</v>
      </c>
      <c r="E129" s="52"/>
    </row>
    <row r="130" spans="1:5" x14ac:dyDescent="0.3">
      <c r="A130" s="51" t="s">
        <v>170</v>
      </c>
      <c r="B130" s="77">
        <v>13</v>
      </c>
      <c r="C130" s="77">
        <v>420</v>
      </c>
      <c r="D130" s="77">
        <v>433</v>
      </c>
      <c r="E130" s="52"/>
    </row>
    <row r="131" spans="1:5" x14ac:dyDescent="0.3">
      <c r="A131" s="51" t="s">
        <v>171</v>
      </c>
      <c r="B131" s="52"/>
      <c r="C131" s="77">
        <v>600</v>
      </c>
      <c r="D131" s="77">
        <v>600</v>
      </c>
      <c r="E131" s="52"/>
    </row>
    <row r="132" spans="1:5" x14ac:dyDescent="0.3">
      <c r="A132" s="51" t="s">
        <v>172</v>
      </c>
      <c r="B132" s="77">
        <v>49</v>
      </c>
      <c r="C132" s="77">
        <v>1200</v>
      </c>
      <c r="D132" s="77">
        <v>1249</v>
      </c>
      <c r="E132" s="52"/>
    </row>
    <row r="133" spans="1:5" x14ac:dyDescent="0.3">
      <c r="A133" s="51" t="s">
        <v>173</v>
      </c>
      <c r="B133" s="77">
        <v>104</v>
      </c>
      <c r="C133" s="77">
        <v>1360</v>
      </c>
      <c r="D133" s="77">
        <v>1464</v>
      </c>
      <c r="E133" s="52"/>
    </row>
    <row r="134" spans="1:5" x14ac:dyDescent="0.3">
      <c r="A134" s="51" t="s">
        <v>174</v>
      </c>
      <c r="B134" s="52"/>
      <c r="C134" s="77">
        <v>1150</v>
      </c>
      <c r="D134" s="77">
        <v>1130</v>
      </c>
      <c r="E134" s="77">
        <v>20</v>
      </c>
    </row>
    <row r="135" spans="1:5" x14ac:dyDescent="0.3">
      <c r="A135" s="51" t="s">
        <v>175</v>
      </c>
      <c r="B135" s="52"/>
      <c r="C135" s="52"/>
      <c r="D135" s="52"/>
      <c r="E135" s="52"/>
    </row>
    <row r="136" spans="1:5" x14ac:dyDescent="0.3">
      <c r="A136" s="51" t="s">
        <v>176</v>
      </c>
      <c r="B136" s="52"/>
      <c r="C136" s="77">
        <v>100</v>
      </c>
      <c r="D136" s="77">
        <v>100</v>
      </c>
      <c r="E136" s="52"/>
    </row>
    <row r="137" spans="1:5" x14ac:dyDescent="0.3">
      <c r="A137" s="51" t="s">
        <v>177</v>
      </c>
      <c r="B137" s="52"/>
      <c r="C137" s="77">
        <v>380</v>
      </c>
      <c r="D137" s="77">
        <v>340</v>
      </c>
      <c r="E137" s="77">
        <v>40</v>
      </c>
    </row>
    <row r="138" spans="1:5" x14ac:dyDescent="0.3">
      <c r="A138" s="51" t="s">
        <v>178</v>
      </c>
      <c r="B138" s="52"/>
      <c r="C138" s="52"/>
      <c r="D138" s="52"/>
      <c r="E138" s="52"/>
    </row>
    <row r="139" spans="1:5" x14ac:dyDescent="0.3">
      <c r="A139" s="51" t="s">
        <v>179</v>
      </c>
      <c r="B139" s="52"/>
      <c r="C139" s="77">
        <v>2040</v>
      </c>
      <c r="D139" s="77">
        <v>2000</v>
      </c>
      <c r="E139" s="77">
        <v>40</v>
      </c>
    </row>
    <row r="140" spans="1:5" x14ac:dyDescent="0.3">
      <c r="A140" s="51" t="s">
        <v>180</v>
      </c>
      <c r="B140" s="52"/>
      <c r="C140" s="77">
        <v>250</v>
      </c>
      <c r="D140" s="77">
        <v>250</v>
      </c>
      <c r="E140" s="52"/>
    </row>
    <row r="141" spans="1:5" x14ac:dyDescent="0.3">
      <c r="A141" s="51" t="s">
        <v>181</v>
      </c>
      <c r="B141" s="52"/>
      <c r="C141" s="52"/>
      <c r="D141" s="52"/>
      <c r="E141" s="52"/>
    </row>
    <row r="142" spans="1:5" x14ac:dyDescent="0.3">
      <c r="A142" s="51" t="s">
        <v>182</v>
      </c>
      <c r="B142" s="52"/>
      <c r="C142" s="77">
        <v>110</v>
      </c>
      <c r="D142" s="77">
        <v>70</v>
      </c>
      <c r="E142" s="77">
        <v>40</v>
      </c>
    </row>
    <row r="143" spans="1:5" x14ac:dyDescent="0.3">
      <c r="A143" s="51" t="s">
        <v>183</v>
      </c>
      <c r="B143" s="52"/>
      <c r="C143" s="77">
        <v>60</v>
      </c>
      <c r="D143" s="77">
        <v>20</v>
      </c>
      <c r="E143" s="77">
        <v>40</v>
      </c>
    </row>
    <row r="144" spans="1:5" x14ac:dyDescent="0.3">
      <c r="A144" s="51" t="s">
        <v>184</v>
      </c>
      <c r="B144" s="52"/>
      <c r="C144" s="77">
        <v>80</v>
      </c>
      <c r="D144" s="77">
        <v>40</v>
      </c>
      <c r="E144" s="77">
        <v>40</v>
      </c>
    </row>
    <row r="145" spans="1:5" x14ac:dyDescent="0.3">
      <c r="A145" s="51" t="s">
        <v>185</v>
      </c>
      <c r="B145" s="52"/>
      <c r="C145" s="77">
        <v>300</v>
      </c>
      <c r="D145" s="77">
        <v>200</v>
      </c>
      <c r="E145" s="77">
        <v>100</v>
      </c>
    </row>
    <row r="146" spans="1:5" x14ac:dyDescent="0.3">
      <c r="A146" s="51" t="s">
        <v>186</v>
      </c>
      <c r="B146" s="52"/>
      <c r="C146" s="52"/>
      <c r="D146" s="52"/>
      <c r="E146" s="52"/>
    </row>
    <row r="147" spans="1:5" x14ac:dyDescent="0.3">
      <c r="A147" s="51" t="s">
        <v>187</v>
      </c>
      <c r="B147" s="52"/>
      <c r="C147" s="52"/>
      <c r="D147" s="52"/>
      <c r="E147" s="52"/>
    </row>
    <row r="148" spans="1:5" x14ac:dyDescent="0.3">
      <c r="A148" s="51" t="s">
        <v>188</v>
      </c>
      <c r="B148" s="52"/>
      <c r="C148" s="52"/>
      <c r="D148" s="52"/>
      <c r="E148" s="52"/>
    </row>
    <row r="149" spans="1:5" x14ac:dyDescent="0.3">
      <c r="A149" s="51" t="s">
        <v>189</v>
      </c>
      <c r="B149" s="52"/>
      <c r="C149" s="52"/>
      <c r="D149" s="52"/>
      <c r="E149" s="52"/>
    </row>
    <row r="150" spans="1:5" x14ac:dyDescent="0.3">
      <c r="A150" s="51" t="s">
        <v>190</v>
      </c>
      <c r="B150" s="52"/>
      <c r="C150" s="52"/>
      <c r="D150" s="52"/>
      <c r="E150" s="52"/>
    </row>
    <row r="151" spans="1:5" x14ac:dyDescent="0.3">
      <c r="A151" s="51" t="s">
        <v>191</v>
      </c>
      <c r="B151" s="52"/>
      <c r="C151" s="52"/>
      <c r="D151" s="52"/>
      <c r="E151" s="52"/>
    </row>
    <row r="152" spans="1:5" x14ac:dyDescent="0.3">
      <c r="A152" s="51" t="s">
        <v>192</v>
      </c>
      <c r="B152" s="52"/>
      <c r="C152" s="52"/>
      <c r="D152" s="52"/>
      <c r="E152" s="52"/>
    </row>
    <row r="153" spans="1:5" x14ac:dyDescent="0.3">
      <c r="A153" s="51" t="s">
        <v>193</v>
      </c>
      <c r="B153" s="52"/>
      <c r="C153" s="52"/>
      <c r="D153" s="52"/>
      <c r="E153" s="52"/>
    </row>
    <row r="154" spans="1:5" x14ac:dyDescent="0.3">
      <c r="A154" s="51" t="s">
        <v>194</v>
      </c>
      <c r="B154" s="52"/>
      <c r="C154" s="52"/>
      <c r="D154" s="52"/>
      <c r="E154" s="52"/>
    </row>
    <row r="155" spans="1:5" x14ac:dyDescent="0.3">
      <c r="A155" s="51" t="s">
        <v>195</v>
      </c>
      <c r="B155" s="77">
        <v>20</v>
      </c>
      <c r="C155" s="52"/>
      <c r="D155" s="77">
        <v>20</v>
      </c>
      <c r="E155" s="52"/>
    </row>
    <row r="156" spans="1:5" x14ac:dyDescent="0.3">
      <c r="A156" s="51" t="s">
        <v>196</v>
      </c>
      <c r="B156" s="77">
        <v>20</v>
      </c>
      <c r="C156" s="52"/>
      <c r="D156" s="77">
        <v>20</v>
      </c>
      <c r="E156" s="52"/>
    </row>
    <row r="157" spans="1:5" x14ac:dyDescent="0.3">
      <c r="A157" s="51" t="s">
        <v>197</v>
      </c>
      <c r="B157" s="52"/>
      <c r="C157" s="52"/>
      <c r="D157" s="52"/>
      <c r="E157" s="52"/>
    </row>
    <row r="158" spans="1:5" x14ac:dyDescent="0.3">
      <c r="A158" s="51" t="s">
        <v>198</v>
      </c>
      <c r="B158" s="52"/>
      <c r="C158" s="52"/>
      <c r="D158" s="52"/>
      <c r="E158" s="52"/>
    </row>
    <row r="159" spans="1:5" x14ac:dyDescent="0.3">
      <c r="A159" s="51" t="s">
        <v>199</v>
      </c>
      <c r="B159" s="52"/>
      <c r="C159" s="52"/>
      <c r="D159" s="52"/>
      <c r="E159" s="52"/>
    </row>
    <row r="160" spans="1:5" x14ac:dyDescent="0.3">
      <c r="A160" s="51" t="s">
        <v>200</v>
      </c>
      <c r="B160" s="52"/>
      <c r="C160" s="52"/>
      <c r="D160" s="52"/>
      <c r="E160" s="52"/>
    </row>
    <row r="161" spans="1:5" x14ac:dyDescent="0.3">
      <c r="A161" s="51" t="s">
        <v>201</v>
      </c>
      <c r="B161" s="77">
        <v>70</v>
      </c>
      <c r="C161" s="77">
        <v>580</v>
      </c>
      <c r="D161" s="77">
        <v>650</v>
      </c>
      <c r="E161" s="52"/>
    </row>
    <row r="162" spans="1:5" x14ac:dyDescent="0.3">
      <c r="A162" s="51" t="s">
        <v>202</v>
      </c>
      <c r="B162" s="52"/>
      <c r="C162" s="77">
        <v>760</v>
      </c>
      <c r="D162" s="77">
        <v>720</v>
      </c>
      <c r="E162" s="77">
        <v>40</v>
      </c>
    </row>
    <row r="163" spans="1:5" x14ac:dyDescent="0.3">
      <c r="A163" s="51" t="s">
        <v>203</v>
      </c>
      <c r="B163" s="77">
        <v>60</v>
      </c>
      <c r="C163" s="77">
        <v>900</v>
      </c>
      <c r="D163" s="77">
        <v>940</v>
      </c>
      <c r="E163" s="77">
        <v>20</v>
      </c>
    </row>
    <row r="164" spans="1:5" x14ac:dyDescent="0.3">
      <c r="A164" s="51" t="s">
        <v>204</v>
      </c>
      <c r="B164" s="52"/>
      <c r="C164" s="52"/>
      <c r="D164" s="52"/>
      <c r="E164" s="52"/>
    </row>
    <row r="165" spans="1:5" x14ac:dyDescent="0.3">
      <c r="A165" s="51" t="s">
        <v>205</v>
      </c>
      <c r="B165" s="77">
        <v>65</v>
      </c>
      <c r="C165" s="77">
        <v>6075</v>
      </c>
      <c r="D165" s="77">
        <v>6150</v>
      </c>
      <c r="E165" s="77">
        <v>-10</v>
      </c>
    </row>
    <row r="166" spans="1:5" x14ac:dyDescent="0.3">
      <c r="A166" s="51" t="s">
        <v>206</v>
      </c>
      <c r="B166" s="52"/>
      <c r="C166" s="52"/>
      <c r="D166" s="52"/>
      <c r="E166" s="52"/>
    </row>
    <row r="167" spans="1:5" x14ac:dyDescent="0.3">
      <c r="A167" s="51" t="s">
        <v>207</v>
      </c>
      <c r="B167" s="52"/>
      <c r="C167" s="52"/>
      <c r="D167" s="52"/>
      <c r="E167" s="52"/>
    </row>
    <row r="168" spans="1:5" x14ac:dyDescent="0.3">
      <c r="A168" s="51" t="s">
        <v>208</v>
      </c>
      <c r="B168" s="52"/>
      <c r="C168" s="52"/>
      <c r="D168" s="52"/>
      <c r="E168" s="52"/>
    </row>
    <row r="169" spans="1:5" x14ac:dyDescent="0.3">
      <c r="A169" s="51" t="s">
        <v>209</v>
      </c>
      <c r="B169" s="52"/>
      <c r="C169" s="52"/>
      <c r="D169" s="52"/>
      <c r="E169" s="52"/>
    </row>
    <row r="170" spans="1:5" x14ac:dyDescent="0.3">
      <c r="A170" s="51" t="s">
        <v>210</v>
      </c>
      <c r="B170" s="52"/>
      <c r="C170" s="52"/>
      <c r="D170" s="52"/>
      <c r="E170" s="52"/>
    </row>
    <row r="171" spans="1:5" x14ac:dyDescent="0.3">
      <c r="A171" s="51" t="s">
        <v>211</v>
      </c>
      <c r="B171" s="52"/>
      <c r="C171" s="52"/>
      <c r="D171" s="52"/>
      <c r="E171" s="52"/>
    </row>
    <row r="172" spans="1:5" x14ac:dyDescent="0.3">
      <c r="A172" s="51" t="s">
        <v>212</v>
      </c>
      <c r="B172" s="52"/>
      <c r="C172" s="52"/>
      <c r="D172" s="52"/>
      <c r="E172" s="52"/>
    </row>
    <row r="173" spans="1:5" x14ac:dyDescent="0.3">
      <c r="A173" s="51" t="s">
        <v>213</v>
      </c>
      <c r="B173" s="52"/>
      <c r="C173" s="52"/>
      <c r="D173" s="52"/>
      <c r="E173" s="52"/>
    </row>
    <row r="174" spans="1:5" x14ac:dyDescent="0.3">
      <c r="A174" s="51" t="s">
        <v>214</v>
      </c>
      <c r="B174" s="52"/>
      <c r="C174" s="52"/>
      <c r="D174" s="52"/>
      <c r="E174" s="52"/>
    </row>
    <row r="175" spans="1:5" x14ac:dyDescent="0.3">
      <c r="A175" s="51" t="s">
        <v>215</v>
      </c>
      <c r="B175" s="52"/>
      <c r="C175" s="52"/>
      <c r="D175" s="52"/>
      <c r="E175" s="52"/>
    </row>
    <row r="176" spans="1:5" x14ac:dyDescent="0.3">
      <c r="A176" s="51" t="s">
        <v>216</v>
      </c>
      <c r="B176" s="52"/>
      <c r="C176" s="77">
        <v>120</v>
      </c>
      <c r="D176" s="77">
        <v>120</v>
      </c>
      <c r="E176" s="52"/>
    </row>
    <row r="177" spans="1:5" x14ac:dyDescent="0.3">
      <c r="A177" s="51" t="s">
        <v>217</v>
      </c>
      <c r="B177" s="52"/>
      <c r="C177" s="52"/>
      <c r="D177" s="52"/>
      <c r="E177" s="52"/>
    </row>
    <row r="178" spans="1:5" x14ac:dyDescent="0.3">
      <c r="A178" s="51" t="s">
        <v>218</v>
      </c>
      <c r="B178" s="52"/>
      <c r="C178" s="77">
        <v>40</v>
      </c>
      <c r="D178" s="77">
        <v>20</v>
      </c>
      <c r="E178" s="77">
        <v>20</v>
      </c>
    </row>
    <row r="179" spans="1:5" x14ac:dyDescent="0.3">
      <c r="A179" s="51" t="s">
        <v>219</v>
      </c>
      <c r="B179" s="52"/>
      <c r="C179" s="52"/>
      <c r="D179" s="52"/>
      <c r="E179" s="52"/>
    </row>
    <row r="180" spans="1:5" x14ac:dyDescent="0.3">
      <c r="A180" s="51" t="s">
        <v>220</v>
      </c>
      <c r="B180" s="52"/>
      <c r="C180" s="52"/>
      <c r="D180" s="52"/>
      <c r="E180" s="52"/>
    </row>
    <row r="181" spans="1:5" x14ac:dyDescent="0.3">
      <c r="A181" s="51" t="s">
        <v>221</v>
      </c>
      <c r="B181" s="52"/>
      <c r="C181" s="77">
        <v>80</v>
      </c>
      <c r="D181" s="77">
        <v>80</v>
      </c>
      <c r="E181" s="52"/>
    </row>
    <row r="182" spans="1:5" x14ac:dyDescent="0.3">
      <c r="A182" s="51" t="s">
        <v>222</v>
      </c>
      <c r="B182" s="52"/>
      <c r="C182" s="52"/>
      <c r="D182" s="52"/>
      <c r="E182" s="52"/>
    </row>
    <row r="183" spans="1:5" x14ac:dyDescent="0.3">
      <c r="A183" s="51" t="s">
        <v>223</v>
      </c>
      <c r="B183" s="52"/>
      <c r="C183" s="77">
        <v>20</v>
      </c>
      <c r="D183" s="77">
        <v>20</v>
      </c>
      <c r="E183" s="52"/>
    </row>
    <row r="184" spans="1:5" x14ac:dyDescent="0.3">
      <c r="A184" s="51" t="s">
        <v>224</v>
      </c>
      <c r="B184" s="52"/>
      <c r="C184" s="52"/>
      <c r="D184" s="52"/>
      <c r="E184" s="52"/>
    </row>
    <row r="185" spans="1:5" x14ac:dyDescent="0.3">
      <c r="A185" s="51" t="s">
        <v>225</v>
      </c>
      <c r="B185" s="52"/>
      <c r="C185" s="52"/>
      <c r="D185" s="52"/>
      <c r="E185" s="52"/>
    </row>
    <row r="186" spans="1:5" x14ac:dyDescent="0.3">
      <c r="A186" s="51" t="s">
        <v>226</v>
      </c>
      <c r="B186" s="52"/>
      <c r="C186" s="52"/>
      <c r="D186" s="52"/>
      <c r="E186" s="52"/>
    </row>
    <row r="187" spans="1:5" x14ac:dyDescent="0.3">
      <c r="A187" s="51" t="s">
        <v>227</v>
      </c>
      <c r="B187" s="52"/>
      <c r="C187" s="52"/>
      <c r="D187" s="52"/>
      <c r="E187" s="52"/>
    </row>
    <row r="188" spans="1:5" x14ac:dyDescent="0.3">
      <c r="A188" s="51" t="s">
        <v>228</v>
      </c>
      <c r="B188" s="77">
        <v>20</v>
      </c>
      <c r="C188" s="77">
        <v>100</v>
      </c>
      <c r="D188" s="77">
        <v>100</v>
      </c>
      <c r="E188" s="77">
        <v>20</v>
      </c>
    </row>
    <row r="189" spans="1:5" x14ac:dyDescent="0.3">
      <c r="A189" s="51" t="s">
        <v>229</v>
      </c>
      <c r="B189" s="77">
        <v>20</v>
      </c>
      <c r="C189" s="77">
        <v>180</v>
      </c>
      <c r="D189" s="77">
        <v>180</v>
      </c>
      <c r="E189" s="77">
        <v>20</v>
      </c>
    </row>
    <row r="190" spans="1:5" x14ac:dyDescent="0.3">
      <c r="A190" s="51" t="s">
        <v>230</v>
      </c>
      <c r="B190" s="52"/>
      <c r="C190" s="77">
        <v>480</v>
      </c>
      <c r="D190" s="77">
        <v>460</v>
      </c>
      <c r="E190" s="77">
        <v>20</v>
      </c>
    </row>
    <row r="191" spans="1:5" x14ac:dyDescent="0.3">
      <c r="A191" s="51" t="s">
        <v>231</v>
      </c>
      <c r="B191" s="52"/>
      <c r="C191" s="77">
        <v>50</v>
      </c>
      <c r="D191" s="77">
        <v>50</v>
      </c>
      <c r="E191" s="52"/>
    </row>
    <row r="192" spans="1:5" x14ac:dyDescent="0.3">
      <c r="A192" s="51" t="s">
        <v>232</v>
      </c>
      <c r="B192" s="52"/>
      <c r="C192" s="52"/>
      <c r="D192" s="52"/>
      <c r="E192" s="52"/>
    </row>
    <row r="193" spans="1:5" x14ac:dyDescent="0.3">
      <c r="A193" s="51" t="s">
        <v>233</v>
      </c>
      <c r="B193" s="52"/>
      <c r="C193" s="52"/>
      <c r="D193" s="52"/>
      <c r="E193" s="52"/>
    </row>
    <row r="194" spans="1:5" x14ac:dyDescent="0.3">
      <c r="A194" s="51" t="s">
        <v>234</v>
      </c>
      <c r="B194" s="52"/>
      <c r="C194" s="52"/>
      <c r="D194" s="52"/>
      <c r="E194" s="52"/>
    </row>
    <row r="195" spans="1:5" x14ac:dyDescent="0.3">
      <c r="A195" s="51" t="s">
        <v>235</v>
      </c>
      <c r="B195" s="52"/>
      <c r="C195" s="52"/>
      <c r="D195" s="52"/>
      <c r="E195" s="52"/>
    </row>
    <row r="196" spans="1:5" x14ac:dyDescent="0.3">
      <c r="A196" s="51" t="s">
        <v>236</v>
      </c>
      <c r="B196" s="52"/>
      <c r="C196" s="52"/>
      <c r="D196" s="52"/>
      <c r="E196" s="52"/>
    </row>
    <row r="197" spans="1:5" x14ac:dyDescent="0.3">
      <c r="A197" s="51" t="s">
        <v>237</v>
      </c>
      <c r="B197" s="52"/>
      <c r="C197" s="52"/>
      <c r="D197" s="52"/>
      <c r="E197" s="52"/>
    </row>
    <row r="198" spans="1:5" x14ac:dyDescent="0.3">
      <c r="A198" s="51" t="s">
        <v>238</v>
      </c>
      <c r="B198" s="52"/>
      <c r="C198" s="52"/>
      <c r="D198" s="52"/>
      <c r="E198" s="52"/>
    </row>
    <row r="199" spans="1:5" x14ac:dyDescent="0.3">
      <c r="A199" s="51" t="s">
        <v>239</v>
      </c>
      <c r="B199" s="52"/>
      <c r="C199" s="52"/>
      <c r="D199" s="52"/>
      <c r="E199" s="52"/>
    </row>
    <row r="200" spans="1:5" x14ac:dyDescent="0.3">
      <c r="A200" s="51" t="s">
        <v>240</v>
      </c>
      <c r="B200" s="52"/>
      <c r="C200" s="52"/>
      <c r="D200" s="52"/>
      <c r="E200" s="52"/>
    </row>
    <row r="201" spans="1:5" x14ac:dyDescent="0.3">
      <c r="A201" s="51" t="s">
        <v>241</v>
      </c>
      <c r="B201" s="52"/>
      <c r="C201" s="52"/>
      <c r="D201" s="52"/>
      <c r="E201" s="52"/>
    </row>
    <row r="202" spans="1:5" x14ac:dyDescent="0.3">
      <c r="A202" s="51" t="s">
        <v>242</v>
      </c>
      <c r="B202" s="52"/>
      <c r="C202" s="52"/>
      <c r="D202" s="52"/>
      <c r="E202" s="52"/>
    </row>
    <row r="203" spans="1:5" x14ac:dyDescent="0.3">
      <c r="A203" s="53" t="s">
        <v>27</v>
      </c>
      <c r="B203" s="78">
        <v>711</v>
      </c>
      <c r="C203" s="78">
        <v>52743</v>
      </c>
      <c r="D203" s="78">
        <v>52627</v>
      </c>
      <c r="E203" s="78">
        <v>827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76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30" t="s">
        <v>29</v>
      </c>
      <c r="I1" s="56" t="s">
        <v>32</v>
      </c>
      <c r="J1" t="s">
        <v>34</v>
      </c>
      <c r="K1" t="s">
        <v>35</v>
      </c>
      <c r="L1" t="s">
        <v>36</v>
      </c>
      <c r="M1" t="s">
        <v>37</v>
      </c>
    </row>
    <row r="2" spans="1:13" x14ac:dyDescent="0.3">
      <c r="A2" s="51" t="s">
        <v>64</v>
      </c>
      <c r="B2" s="52"/>
      <c r="C2" s="77">
        <v>10</v>
      </c>
      <c r="D2" s="77">
        <v>10</v>
      </c>
      <c r="E2" s="52"/>
      <c r="F2" s="55" t="str">
        <f>TRIM(A2)</f>
        <v>ALANTO 10 x 1 LT</v>
      </c>
      <c r="G2" s="30" t="s">
        <v>243</v>
      </c>
      <c r="I2" s="57" t="s">
        <v>33</v>
      </c>
      <c r="J2" s="58"/>
      <c r="K2" s="58">
        <v>20</v>
      </c>
      <c r="L2" s="58">
        <v>20</v>
      </c>
      <c r="M2" s="58"/>
    </row>
    <row r="3" spans="1:13" x14ac:dyDescent="0.3">
      <c r="A3" s="51" t="s">
        <v>65</v>
      </c>
      <c r="B3" s="52"/>
      <c r="C3" s="77">
        <v>100</v>
      </c>
      <c r="D3" s="77">
        <v>100</v>
      </c>
      <c r="E3" s="52"/>
      <c r="F3" s="55" t="str">
        <f t="shared" ref="F2:F64" si="0">TRIM(A3&amp;"-unit")</f>
        <v>ALANTO 20 x 500 ML-unit</v>
      </c>
      <c r="G3" s="30" t="s">
        <v>256</v>
      </c>
      <c r="I3" s="57" t="s">
        <v>42</v>
      </c>
      <c r="J3" s="58"/>
      <c r="K3" s="58">
        <v>1300</v>
      </c>
      <c r="L3" s="58">
        <v>1280</v>
      </c>
      <c r="M3" s="58">
        <v>20</v>
      </c>
    </row>
    <row r="4" spans="1:13" x14ac:dyDescent="0.3">
      <c r="A4" s="51" t="s">
        <v>66</v>
      </c>
      <c r="B4" s="52"/>
      <c r="C4" s="77">
        <v>400</v>
      </c>
      <c r="D4" s="77">
        <v>400</v>
      </c>
      <c r="E4" s="52"/>
      <c r="F4" s="55" t="str">
        <f t="shared" si="0"/>
        <v>ALANTO 40 x 250 ML-unit</v>
      </c>
      <c r="G4" s="30" t="s">
        <v>257</v>
      </c>
      <c r="I4" s="57" t="s">
        <v>258</v>
      </c>
      <c r="J4" s="58"/>
      <c r="K4" s="58">
        <v>1500</v>
      </c>
      <c r="L4" s="58">
        <v>1460</v>
      </c>
      <c r="M4" s="58">
        <v>40</v>
      </c>
    </row>
    <row r="5" spans="1:13" x14ac:dyDescent="0.3">
      <c r="A5" s="51" t="s">
        <v>70</v>
      </c>
      <c r="B5" s="52"/>
      <c r="C5" s="77">
        <v>20</v>
      </c>
      <c r="D5" s="77">
        <v>20</v>
      </c>
      <c r="E5" s="52"/>
      <c r="F5" s="55" t="str">
        <f>TRIM(A5)</f>
        <v>ALIETTE20X500GM</v>
      </c>
      <c r="G5" s="30" t="s">
        <v>33</v>
      </c>
      <c r="I5" s="57" t="s">
        <v>259</v>
      </c>
      <c r="J5" s="58"/>
      <c r="K5" s="58">
        <v>1360</v>
      </c>
      <c r="L5" s="58">
        <v>1300</v>
      </c>
      <c r="M5" s="58">
        <v>60</v>
      </c>
    </row>
    <row r="6" spans="1:13" x14ac:dyDescent="0.3">
      <c r="A6" s="51" t="s">
        <v>74</v>
      </c>
      <c r="B6" s="52"/>
      <c r="C6" s="77">
        <v>1300</v>
      </c>
      <c r="D6" s="77">
        <v>1280</v>
      </c>
      <c r="E6" s="77">
        <v>20</v>
      </c>
      <c r="F6" s="55" t="str">
        <f t="shared" si="0"/>
        <v>AMBITION 10X1 LT-unit</v>
      </c>
      <c r="G6" s="30" t="s">
        <v>42</v>
      </c>
      <c r="I6" s="57" t="s">
        <v>263</v>
      </c>
      <c r="J6" s="58"/>
      <c r="K6" s="58">
        <v>250</v>
      </c>
      <c r="L6" s="58">
        <v>200</v>
      </c>
      <c r="M6" s="58">
        <v>50</v>
      </c>
    </row>
    <row r="7" spans="1:13" x14ac:dyDescent="0.3">
      <c r="A7" s="51" t="s">
        <v>75</v>
      </c>
      <c r="B7" s="52"/>
      <c r="C7" s="77">
        <v>1500</v>
      </c>
      <c r="D7" s="77">
        <v>1460</v>
      </c>
      <c r="E7" s="77">
        <v>40</v>
      </c>
      <c r="F7" s="55" t="str">
        <f t="shared" si="0"/>
        <v>AMBITION20X500ML-unit</v>
      </c>
      <c r="G7" s="30" t="s">
        <v>258</v>
      </c>
      <c r="I7" s="57" t="s">
        <v>260</v>
      </c>
      <c r="J7" s="58">
        <v>20</v>
      </c>
      <c r="K7" s="58">
        <v>1410</v>
      </c>
      <c r="L7" s="58">
        <v>1390</v>
      </c>
      <c r="M7" s="58">
        <v>40</v>
      </c>
    </row>
    <row r="8" spans="1:13" x14ac:dyDescent="0.3">
      <c r="A8" s="51" t="s">
        <v>76</v>
      </c>
      <c r="B8" s="52"/>
      <c r="C8" s="77">
        <v>1360</v>
      </c>
      <c r="D8" s="77">
        <v>1300</v>
      </c>
      <c r="E8" s="77">
        <v>60</v>
      </c>
      <c r="F8" s="55" t="str">
        <f t="shared" si="0"/>
        <v>AMBITION 40X250ML-unit</v>
      </c>
      <c r="G8" s="30" t="s">
        <v>259</v>
      </c>
      <c r="I8" s="57" t="s">
        <v>262</v>
      </c>
      <c r="J8" s="58"/>
      <c r="K8" s="58">
        <v>1440</v>
      </c>
      <c r="L8" s="58">
        <v>1400</v>
      </c>
      <c r="M8" s="58">
        <v>40</v>
      </c>
    </row>
    <row r="9" spans="1:13" x14ac:dyDescent="0.3">
      <c r="A9" s="51" t="s">
        <v>77</v>
      </c>
      <c r="B9" s="77">
        <v>20</v>
      </c>
      <c r="C9" s="77">
        <v>1410</v>
      </c>
      <c r="D9" s="77">
        <v>1390</v>
      </c>
      <c r="E9" s="77">
        <v>40</v>
      </c>
      <c r="F9" s="55" t="str">
        <f t="shared" si="0"/>
        <v>ANTRACOL10 X 1 KG-unit</v>
      </c>
      <c r="G9" s="30" t="s">
        <v>260</v>
      </c>
      <c r="I9" s="57" t="s">
        <v>261</v>
      </c>
      <c r="J9" s="58">
        <v>20</v>
      </c>
      <c r="K9" s="58">
        <v>2040</v>
      </c>
      <c r="L9" s="58">
        <v>2020</v>
      </c>
      <c r="M9" s="58">
        <v>40</v>
      </c>
    </row>
    <row r="10" spans="1:13" x14ac:dyDescent="0.3">
      <c r="A10" s="51" t="s">
        <v>78</v>
      </c>
      <c r="B10" s="77">
        <v>20</v>
      </c>
      <c r="C10" s="77">
        <v>2040</v>
      </c>
      <c r="D10" s="77">
        <v>2020</v>
      </c>
      <c r="E10" s="77">
        <v>40</v>
      </c>
      <c r="F10" s="55" t="str">
        <f t="shared" si="0"/>
        <v>ANTRACOL 20 x 500 GM-unit</v>
      </c>
      <c r="G10" s="30" t="s">
        <v>261</v>
      </c>
      <c r="I10" s="57" t="s">
        <v>264</v>
      </c>
      <c r="J10" s="58"/>
      <c r="K10" s="58">
        <v>150</v>
      </c>
      <c r="L10" s="58">
        <v>150</v>
      </c>
      <c r="M10" s="58"/>
    </row>
    <row r="11" spans="1:13" x14ac:dyDescent="0.3">
      <c r="A11" s="51" t="s">
        <v>79</v>
      </c>
      <c r="B11" s="52"/>
      <c r="C11" s="77">
        <v>1440</v>
      </c>
      <c r="D11" s="77">
        <v>1400</v>
      </c>
      <c r="E11" s="77">
        <v>40</v>
      </c>
      <c r="F11" s="55" t="str">
        <f t="shared" si="0"/>
        <v>ANTRACOL 40 X 250 GM-unit</v>
      </c>
      <c r="G11" s="30" t="s">
        <v>262</v>
      </c>
      <c r="I11" s="57" t="s">
        <v>268</v>
      </c>
      <c r="J11" s="58"/>
      <c r="K11" s="58">
        <v>550</v>
      </c>
      <c r="L11" s="58">
        <v>550</v>
      </c>
      <c r="M11" s="58"/>
    </row>
    <row r="12" spans="1:13" x14ac:dyDescent="0.3">
      <c r="A12" s="51" t="s">
        <v>80</v>
      </c>
      <c r="B12" s="52"/>
      <c r="C12" s="77">
        <v>250</v>
      </c>
      <c r="D12" s="77">
        <v>200</v>
      </c>
      <c r="E12" s="77">
        <v>50</v>
      </c>
      <c r="F12" s="55" t="str">
        <f t="shared" si="0"/>
        <v>ANTRACOL 50 x 100 GM-unit</v>
      </c>
      <c r="G12" s="30" t="s">
        <v>263</v>
      </c>
      <c r="I12" s="57" t="s">
        <v>265</v>
      </c>
      <c r="J12" s="58"/>
      <c r="K12" s="58">
        <v>30</v>
      </c>
      <c r="L12" s="58">
        <v>30</v>
      </c>
      <c r="M12" s="58"/>
    </row>
    <row r="13" spans="1:13" x14ac:dyDescent="0.3">
      <c r="A13" s="51" t="s">
        <v>85</v>
      </c>
      <c r="B13" s="52"/>
      <c r="C13" s="77">
        <v>150</v>
      </c>
      <c r="D13" s="77">
        <v>150</v>
      </c>
      <c r="E13" s="52"/>
      <c r="F13" s="55" t="str">
        <f t="shared" si="0"/>
        <v>BELT EXPERT 50 x 100 ML-unit</v>
      </c>
      <c r="G13" s="30" t="s">
        <v>264</v>
      </c>
      <c r="I13" s="57" t="s">
        <v>266</v>
      </c>
      <c r="J13" s="58"/>
      <c r="K13" s="58">
        <v>400</v>
      </c>
      <c r="L13" s="58">
        <v>400</v>
      </c>
      <c r="M13" s="58"/>
    </row>
    <row r="14" spans="1:13" x14ac:dyDescent="0.3">
      <c r="A14" s="51" t="s">
        <v>88</v>
      </c>
      <c r="B14" s="52"/>
      <c r="C14" s="77">
        <v>30</v>
      </c>
      <c r="D14" s="77">
        <v>30</v>
      </c>
      <c r="E14" s="52"/>
      <c r="F14" s="55" t="str">
        <f t="shared" si="0"/>
        <v>CONFIDOR 10 x 1 LT-unit</v>
      </c>
      <c r="G14" s="30" t="s">
        <v>265</v>
      </c>
      <c r="I14" s="57" t="s">
        <v>267</v>
      </c>
      <c r="J14" s="58"/>
      <c r="K14" s="58">
        <v>200</v>
      </c>
      <c r="L14" s="58">
        <v>200</v>
      </c>
      <c r="M14" s="58"/>
    </row>
    <row r="15" spans="1:13" x14ac:dyDescent="0.3">
      <c r="A15" s="51" t="s">
        <v>89</v>
      </c>
      <c r="B15" s="52"/>
      <c r="C15" s="77">
        <v>400</v>
      </c>
      <c r="D15" s="77">
        <v>400</v>
      </c>
      <c r="E15" s="52"/>
      <c r="F15" s="55" t="str">
        <f t="shared" si="0"/>
        <v>CONFIDOR 20 x 250 ML-unit</v>
      </c>
      <c r="G15" s="30" t="s">
        <v>266</v>
      </c>
      <c r="I15" s="57" t="s">
        <v>271</v>
      </c>
      <c r="J15" s="58"/>
      <c r="K15" s="58">
        <v>400</v>
      </c>
      <c r="L15" s="58">
        <v>350</v>
      </c>
      <c r="M15" s="58">
        <v>50</v>
      </c>
    </row>
    <row r="16" spans="1:13" x14ac:dyDescent="0.3">
      <c r="A16" s="51" t="s">
        <v>90</v>
      </c>
      <c r="B16" s="52"/>
      <c r="C16" s="77">
        <v>200</v>
      </c>
      <c r="D16" s="77">
        <v>200</v>
      </c>
      <c r="E16" s="52"/>
      <c r="F16" s="55" t="str">
        <f t="shared" si="0"/>
        <v>CONFIDOR 20 x 500 ML-unit</v>
      </c>
      <c r="G16" s="30" t="s">
        <v>267</v>
      </c>
      <c r="I16" s="57" t="s">
        <v>269</v>
      </c>
      <c r="J16" s="58"/>
      <c r="K16" s="58">
        <v>180</v>
      </c>
      <c r="L16" s="58">
        <v>180</v>
      </c>
      <c r="M16" s="58"/>
    </row>
    <row r="17" spans="1:13" x14ac:dyDescent="0.3">
      <c r="A17" s="51" t="s">
        <v>91</v>
      </c>
      <c r="B17" s="52"/>
      <c r="C17" s="77">
        <v>550</v>
      </c>
      <c r="D17" s="77">
        <v>550</v>
      </c>
      <c r="E17" s="52"/>
      <c r="F17" s="55" t="str">
        <f>TRIM(A17)</f>
        <v>CONFIDOR 50 x 100 ML</v>
      </c>
      <c r="G17" s="30" t="s">
        <v>268</v>
      </c>
      <c r="I17" s="57" t="s">
        <v>270</v>
      </c>
      <c r="J17" s="58"/>
      <c r="K17" s="58">
        <v>20</v>
      </c>
      <c r="L17" s="58">
        <v>20</v>
      </c>
      <c r="M17" s="58"/>
    </row>
    <row r="18" spans="1:13" x14ac:dyDescent="0.3">
      <c r="A18" s="51" t="s">
        <v>93</v>
      </c>
      <c r="B18" s="52"/>
      <c r="C18" s="77">
        <v>180</v>
      </c>
      <c r="D18" s="77">
        <v>180</v>
      </c>
      <c r="E18" s="52"/>
      <c r="F18" s="55" t="str">
        <f t="shared" si="0"/>
        <v>CONFIDOR SUPER 20 x 250 ML-unit</v>
      </c>
      <c r="G18" s="30" t="s">
        <v>269</v>
      </c>
      <c r="I18" s="57" t="s">
        <v>272</v>
      </c>
      <c r="J18" s="58">
        <v>85</v>
      </c>
      <c r="K18" s="58">
        <v>7200</v>
      </c>
      <c r="L18" s="58">
        <v>7583</v>
      </c>
      <c r="M18" s="58">
        <v>-298</v>
      </c>
    </row>
    <row r="19" spans="1:13" x14ac:dyDescent="0.3">
      <c r="A19" s="51" t="s">
        <v>94</v>
      </c>
      <c r="B19" s="52"/>
      <c r="C19" s="77">
        <v>20</v>
      </c>
      <c r="D19" s="77">
        <v>20</v>
      </c>
      <c r="E19" s="52"/>
      <c r="F19" s="55" t="str">
        <f t="shared" si="0"/>
        <v>CONFIDOR SUPER 20 x 500 ML-unit</v>
      </c>
      <c r="G19" s="30" t="s">
        <v>270</v>
      </c>
      <c r="I19" s="57" t="s">
        <v>274</v>
      </c>
      <c r="J19" s="58"/>
      <c r="K19" s="58">
        <v>50</v>
      </c>
      <c r="L19" s="58">
        <v>20</v>
      </c>
      <c r="M19" s="58">
        <v>30</v>
      </c>
    </row>
    <row r="20" spans="1:13" x14ac:dyDescent="0.3">
      <c r="A20" s="51" t="s">
        <v>95</v>
      </c>
      <c r="B20" s="52"/>
      <c r="C20" s="77">
        <v>400</v>
      </c>
      <c r="D20" s="77">
        <v>350</v>
      </c>
      <c r="E20" s="77">
        <v>50</v>
      </c>
      <c r="F20" s="55" t="str">
        <f t="shared" si="0"/>
        <v>CONFIDOR SUPER 50 x 100 ML-unit</v>
      </c>
      <c r="G20" s="30" t="s">
        <v>271</v>
      </c>
      <c r="I20" s="57" t="s">
        <v>276</v>
      </c>
      <c r="J20" s="58">
        <v>50</v>
      </c>
      <c r="K20" s="58"/>
      <c r="L20" s="58"/>
      <c r="M20" s="58">
        <v>50</v>
      </c>
    </row>
    <row r="21" spans="1:13" x14ac:dyDescent="0.3">
      <c r="A21" s="51" t="s">
        <v>97</v>
      </c>
      <c r="B21" s="77">
        <v>85</v>
      </c>
      <c r="C21" s="77">
        <v>7200</v>
      </c>
      <c r="D21" s="77">
        <v>7583</v>
      </c>
      <c r="E21" s="77">
        <v>-298</v>
      </c>
      <c r="F21" s="55" t="str">
        <f t="shared" si="0"/>
        <v>COUNCIL ACTIV 60X90GM-unit</v>
      </c>
      <c r="G21" s="30" t="s">
        <v>272</v>
      </c>
      <c r="I21" s="57" t="s">
        <v>275</v>
      </c>
      <c r="J21" s="58"/>
      <c r="K21" s="58">
        <v>20</v>
      </c>
      <c r="L21" s="58"/>
      <c r="M21" s="58">
        <v>20</v>
      </c>
    </row>
    <row r="22" spans="1:13" x14ac:dyDescent="0.3">
      <c r="A22" s="51" t="s">
        <v>98</v>
      </c>
      <c r="B22" s="52"/>
      <c r="C22" s="77">
        <v>1040</v>
      </c>
      <c r="D22" s="77">
        <v>1010</v>
      </c>
      <c r="E22" s="77">
        <v>30</v>
      </c>
      <c r="F22" s="55" t="str">
        <f t="shared" si="0"/>
        <v>COUNCIL ACTIV 8X(10X45GM-unit</v>
      </c>
      <c r="G22" s="30" t="s">
        <v>273</v>
      </c>
      <c r="I22" s="57" t="s">
        <v>277</v>
      </c>
      <c r="J22" s="58"/>
      <c r="K22" s="58">
        <v>200</v>
      </c>
      <c r="L22" s="58">
        <v>200</v>
      </c>
      <c r="M22" s="58"/>
    </row>
    <row r="23" spans="1:13" x14ac:dyDescent="0.3">
      <c r="A23" s="51" t="s">
        <v>99</v>
      </c>
      <c r="B23" s="52"/>
      <c r="C23" s="77">
        <v>700</v>
      </c>
      <c r="D23" s="77">
        <v>700</v>
      </c>
      <c r="E23" s="52"/>
      <c r="F23" s="55" t="str">
        <f t="shared" ref="F23:F25" si="1">TRIM(A23)</f>
        <v>DECIS 100EC 100 x 50 ML</v>
      </c>
      <c r="G23" s="30" t="s">
        <v>244</v>
      </c>
      <c r="I23" s="57" t="s">
        <v>279</v>
      </c>
      <c r="J23" s="58"/>
      <c r="K23" s="58">
        <v>3800</v>
      </c>
      <c r="L23" s="58">
        <v>3765</v>
      </c>
      <c r="M23" s="58">
        <v>35</v>
      </c>
    </row>
    <row r="24" spans="1:13" x14ac:dyDescent="0.3">
      <c r="A24" s="51" t="s">
        <v>101</v>
      </c>
      <c r="B24" s="52"/>
      <c r="C24" s="77">
        <v>40</v>
      </c>
      <c r="D24" s="77">
        <v>40</v>
      </c>
      <c r="E24" s="52"/>
      <c r="F24" s="55" t="str">
        <f t="shared" si="1"/>
        <v>DECIS 100 EC 40 x 250 ML</v>
      </c>
      <c r="G24" s="30" t="s">
        <v>245</v>
      </c>
      <c r="I24" s="57" t="s">
        <v>281</v>
      </c>
      <c r="J24" s="58"/>
      <c r="K24" s="58">
        <v>70</v>
      </c>
      <c r="L24" s="58">
        <v>70</v>
      </c>
      <c r="M24" s="58"/>
    </row>
    <row r="25" spans="1:13" x14ac:dyDescent="0.3">
      <c r="A25" s="51" t="s">
        <v>102</v>
      </c>
      <c r="B25" s="52"/>
      <c r="C25" s="77">
        <v>450</v>
      </c>
      <c r="D25" s="77">
        <v>450</v>
      </c>
      <c r="E25" s="52"/>
      <c r="F25" s="55" t="str">
        <f t="shared" si="1"/>
        <v>DECIS 100 EC 50 x 100 ML</v>
      </c>
      <c r="G25" s="30" t="s">
        <v>244</v>
      </c>
      <c r="I25" s="57" t="s">
        <v>283</v>
      </c>
      <c r="J25" s="58"/>
      <c r="K25" s="58">
        <v>80</v>
      </c>
      <c r="L25" s="58">
        <v>80</v>
      </c>
      <c r="M25" s="58"/>
    </row>
    <row r="26" spans="1:13" x14ac:dyDescent="0.3">
      <c r="A26" s="51" t="s">
        <v>103</v>
      </c>
      <c r="B26" s="52"/>
      <c r="C26" s="77">
        <v>50</v>
      </c>
      <c r="D26" s="77">
        <v>20</v>
      </c>
      <c r="E26" s="77">
        <v>30</v>
      </c>
      <c r="F26" s="55" t="str">
        <f t="shared" si="0"/>
        <v>DECIS 2.8EC 10 x 1LT-unit</v>
      </c>
      <c r="G26" s="30" t="s">
        <v>274</v>
      </c>
      <c r="I26" s="57" t="s">
        <v>282</v>
      </c>
      <c r="J26" s="58"/>
      <c r="K26" s="58">
        <v>60</v>
      </c>
      <c r="L26" s="58">
        <v>60</v>
      </c>
      <c r="M26" s="58"/>
    </row>
    <row r="27" spans="1:13" x14ac:dyDescent="0.3">
      <c r="A27" s="51" t="s">
        <v>108</v>
      </c>
      <c r="B27" s="52"/>
      <c r="C27" s="77">
        <v>20</v>
      </c>
      <c r="D27" s="52"/>
      <c r="E27" s="77">
        <v>20</v>
      </c>
      <c r="F27" s="55" t="str">
        <f t="shared" si="0"/>
        <v>ETHREL20 x 500 ML-unit</v>
      </c>
      <c r="G27" s="30" t="s">
        <v>275</v>
      </c>
      <c r="I27" s="57" t="s">
        <v>285</v>
      </c>
      <c r="J27" s="58">
        <v>30</v>
      </c>
      <c r="K27" s="58">
        <v>1800</v>
      </c>
      <c r="L27" s="58">
        <v>1790</v>
      </c>
      <c r="M27" s="58">
        <v>40</v>
      </c>
    </row>
    <row r="28" spans="1:13" x14ac:dyDescent="0.3">
      <c r="A28" s="51" t="s">
        <v>109</v>
      </c>
      <c r="B28" s="77">
        <v>50</v>
      </c>
      <c r="C28" s="52"/>
      <c r="D28" s="52"/>
      <c r="E28" s="77">
        <v>50</v>
      </c>
      <c r="F28" s="55" t="str">
        <f t="shared" si="0"/>
        <v>ETHREL 50 x 100 ML-unit</v>
      </c>
      <c r="G28" s="30" t="s">
        <v>276</v>
      </c>
      <c r="I28" s="57" t="s">
        <v>284</v>
      </c>
      <c r="J28" s="58"/>
      <c r="K28" s="58">
        <v>2180</v>
      </c>
      <c r="L28" s="58">
        <v>2110</v>
      </c>
      <c r="M28" s="58">
        <v>70</v>
      </c>
    </row>
    <row r="29" spans="1:13" x14ac:dyDescent="0.3">
      <c r="A29" s="51" t="s">
        <v>110</v>
      </c>
      <c r="B29" s="52"/>
      <c r="C29" s="77">
        <v>200</v>
      </c>
      <c r="D29" s="77">
        <v>200</v>
      </c>
      <c r="E29" s="52"/>
      <c r="F29" s="55" t="str">
        <f>TRIM(A29)</f>
        <v>FAME 10 x 20 x 10 ML</v>
      </c>
      <c r="G29" s="30" t="s">
        <v>277</v>
      </c>
      <c r="I29" s="57" t="s">
        <v>248</v>
      </c>
      <c r="J29" s="58"/>
      <c r="K29" s="58">
        <v>50</v>
      </c>
      <c r="L29" s="58">
        <v>50</v>
      </c>
      <c r="M29" s="58"/>
    </row>
    <row r="30" spans="1:13" x14ac:dyDescent="0.3">
      <c r="A30" s="51" t="s">
        <v>111</v>
      </c>
      <c r="B30" s="77">
        <v>35</v>
      </c>
      <c r="C30" s="77">
        <v>4100</v>
      </c>
      <c r="D30" s="77">
        <v>4115</v>
      </c>
      <c r="E30" s="77">
        <v>20</v>
      </c>
      <c r="F30" s="55" t="str">
        <f t="shared" si="0"/>
        <v>FAME 20 x 100 ML-unit</v>
      </c>
      <c r="G30" s="30" t="s">
        <v>278</v>
      </c>
      <c r="I30" s="57" t="s">
        <v>286</v>
      </c>
      <c r="J30" s="58"/>
      <c r="K30" s="58">
        <v>20</v>
      </c>
      <c r="L30" s="58">
        <v>20</v>
      </c>
      <c r="M30" s="58"/>
    </row>
    <row r="31" spans="1:13" x14ac:dyDescent="0.3">
      <c r="A31" s="51" t="s">
        <v>112</v>
      </c>
      <c r="B31" s="52"/>
      <c r="C31" s="77">
        <v>3800</v>
      </c>
      <c r="D31" s="77">
        <v>3765</v>
      </c>
      <c r="E31" s="77">
        <v>35</v>
      </c>
      <c r="F31" s="55" t="str">
        <f t="shared" si="0"/>
        <v>FAME 40 x 50 ML-unit</v>
      </c>
      <c r="G31" s="30" t="s">
        <v>279</v>
      </c>
      <c r="I31" s="57" t="s">
        <v>287</v>
      </c>
      <c r="J31" s="58"/>
      <c r="K31" s="58">
        <v>20</v>
      </c>
      <c r="L31" s="58">
        <v>20</v>
      </c>
      <c r="M31" s="58"/>
    </row>
    <row r="32" spans="1:13" x14ac:dyDescent="0.3">
      <c r="A32" s="51" t="s">
        <v>113</v>
      </c>
      <c r="B32" s="52"/>
      <c r="C32" s="77">
        <v>8</v>
      </c>
      <c r="D32" s="77">
        <v>8</v>
      </c>
      <c r="E32" s="52"/>
      <c r="F32" s="55" t="str">
        <f>TRIM(A32)</f>
        <v>FAME 4 x 500 ML</v>
      </c>
      <c r="G32" s="30" t="s">
        <v>246</v>
      </c>
      <c r="I32" s="57" t="s">
        <v>291</v>
      </c>
      <c r="J32" s="58">
        <v>30</v>
      </c>
      <c r="K32" s="58">
        <v>160</v>
      </c>
      <c r="L32" s="58">
        <v>190</v>
      </c>
      <c r="M32" s="58"/>
    </row>
    <row r="33" spans="1:13" x14ac:dyDescent="0.3">
      <c r="A33" s="51" t="s">
        <v>114</v>
      </c>
      <c r="B33" s="52"/>
      <c r="C33" s="77">
        <v>480</v>
      </c>
      <c r="D33" s="77">
        <v>480</v>
      </c>
      <c r="E33" s="52"/>
      <c r="F33" s="55" t="str">
        <f t="shared" si="0"/>
        <v>FAME 8 x 250 ML-unit</v>
      </c>
      <c r="G33" s="30" t="s">
        <v>280</v>
      </c>
      <c r="I33" s="57" t="s">
        <v>295</v>
      </c>
      <c r="J33" s="58"/>
      <c r="K33" s="58">
        <v>1150</v>
      </c>
      <c r="L33" s="58">
        <v>1130</v>
      </c>
      <c r="M33" s="58">
        <v>20</v>
      </c>
    </row>
    <row r="34" spans="1:13" x14ac:dyDescent="0.3">
      <c r="A34" s="51" t="s">
        <v>125</v>
      </c>
      <c r="B34" s="52"/>
      <c r="C34" s="77">
        <v>70</v>
      </c>
      <c r="D34" s="77">
        <v>70</v>
      </c>
      <c r="E34" s="52"/>
      <c r="F34" s="55" t="str">
        <f>TRIM(A34)</f>
        <v>FOLICURE 10 x 1LT</v>
      </c>
      <c r="G34" s="30" t="s">
        <v>281</v>
      </c>
      <c r="I34" s="57" t="s">
        <v>292</v>
      </c>
      <c r="J34" s="58">
        <v>13</v>
      </c>
      <c r="K34" s="58">
        <v>420</v>
      </c>
      <c r="L34" s="58">
        <v>433</v>
      </c>
      <c r="M34" s="58"/>
    </row>
    <row r="35" spans="1:13" x14ac:dyDescent="0.3">
      <c r="A35" s="51" t="s">
        <v>126</v>
      </c>
      <c r="B35" s="52"/>
      <c r="C35" s="77">
        <v>60</v>
      </c>
      <c r="D35" s="77">
        <v>60</v>
      </c>
      <c r="E35" s="52"/>
      <c r="F35" s="55" t="str">
        <f t="shared" si="0"/>
        <v>FOLICURE 20 x 500 ML-unit</v>
      </c>
      <c r="G35" s="30" t="s">
        <v>282</v>
      </c>
      <c r="I35" s="57" t="s">
        <v>294</v>
      </c>
      <c r="J35" s="58">
        <v>153</v>
      </c>
      <c r="K35" s="58">
        <v>2560</v>
      </c>
      <c r="L35" s="58">
        <v>2713</v>
      </c>
      <c r="M35" s="58"/>
    </row>
    <row r="36" spans="1:13" x14ac:dyDescent="0.3">
      <c r="A36" s="51" t="s">
        <v>127</v>
      </c>
      <c r="B36" s="52"/>
      <c r="C36" s="77">
        <v>80</v>
      </c>
      <c r="D36" s="77">
        <v>80</v>
      </c>
      <c r="E36" s="52"/>
      <c r="F36" s="55" t="str">
        <f>TRIM(A36)</f>
        <v>FOLICURE 40 x 250 ML</v>
      </c>
      <c r="G36" s="30" t="s">
        <v>283</v>
      </c>
      <c r="I36" s="57" t="s">
        <v>249</v>
      </c>
      <c r="J36" s="58"/>
      <c r="K36" s="58">
        <v>100</v>
      </c>
      <c r="L36" s="58">
        <v>100</v>
      </c>
      <c r="M36" s="58"/>
    </row>
    <row r="37" spans="1:13" x14ac:dyDescent="0.3">
      <c r="A37" s="51" t="s">
        <v>130</v>
      </c>
      <c r="B37" s="52"/>
      <c r="C37" s="77">
        <v>1300</v>
      </c>
      <c r="D37" s="77">
        <v>1230</v>
      </c>
      <c r="E37" s="77">
        <v>70</v>
      </c>
      <c r="F37" s="55" t="str">
        <f t="shared" si="0"/>
        <v>GAUCHO 100 x 50 ML-unit</v>
      </c>
      <c r="G37" s="30" t="s">
        <v>284</v>
      </c>
      <c r="I37" s="57" t="s">
        <v>251</v>
      </c>
      <c r="J37" s="58"/>
      <c r="K37" s="58">
        <v>250</v>
      </c>
      <c r="L37" s="58">
        <v>250</v>
      </c>
      <c r="M37" s="58"/>
    </row>
    <row r="38" spans="1:13" x14ac:dyDescent="0.3">
      <c r="A38" s="51" t="s">
        <v>134</v>
      </c>
      <c r="B38" s="77">
        <v>30</v>
      </c>
      <c r="C38" s="77">
        <v>1800</v>
      </c>
      <c r="D38" s="77">
        <v>1790</v>
      </c>
      <c r="E38" s="77">
        <v>40</v>
      </c>
      <c r="F38" s="55" t="str">
        <f t="shared" si="0"/>
        <v>GAUCHO 50 x 100 ML-unit</v>
      </c>
      <c r="G38" s="30" t="s">
        <v>285</v>
      </c>
      <c r="I38" s="57" t="s">
        <v>297</v>
      </c>
      <c r="J38" s="58"/>
      <c r="K38" s="58">
        <v>2040</v>
      </c>
      <c r="L38" s="58">
        <v>2000</v>
      </c>
      <c r="M38" s="58">
        <v>40</v>
      </c>
    </row>
    <row r="39" spans="1:13" x14ac:dyDescent="0.3">
      <c r="A39" s="51" t="s">
        <v>135</v>
      </c>
      <c r="B39" s="52"/>
      <c r="C39" s="77">
        <v>400</v>
      </c>
      <c r="D39" s="77">
        <v>400</v>
      </c>
      <c r="E39" s="52"/>
      <c r="F39" s="55" t="str">
        <f>TRIM(A39)</f>
        <v>GLAMORE 20 x 100 GM</v>
      </c>
      <c r="G39" s="30" t="s">
        <v>247</v>
      </c>
      <c r="I39" s="57" t="s">
        <v>296</v>
      </c>
      <c r="J39" s="58"/>
      <c r="K39" s="58">
        <v>380</v>
      </c>
      <c r="L39" s="58">
        <v>340</v>
      </c>
      <c r="M39" s="58">
        <v>40</v>
      </c>
    </row>
    <row r="40" spans="1:13" x14ac:dyDescent="0.3">
      <c r="A40" s="51" t="s">
        <v>136</v>
      </c>
      <c r="B40" s="52"/>
      <c r="C40" s="77">
        <v>880</v>
      </c>
      <c r="D40" s="77">
        <v>880</v>
      </c>
      <c r="E40" s="52"/>
      <c r="F40" s="55" t="str">
        <f t="shared" si="0"/>
        <v>GLAMORE 40 x 50 GM-unit</v>
      </c>
      <c r="G40" s="30" t="s">
        <v>284</v>
      </c>
      <c r="I40" s="57" t="s">
        <v>301</v>
      </c>
      <c r="J40" s="58"/>
      <c r="K40" s="58">
        <v>300</v>
      </c>
      <c r="L40" s="58">
        <v>200</v>
      </c>
      <c r="M40" s="58">
        <v>100</v>
      </c>
    </row>
    <row r="41" spans="1:13" x14ac:dyDescent="0.3">
      <c r="A41" s="51" t="s">
        <v>138</v>
      </c>
      <c r="B41" s="52"/>
      <c r="C41" s="77">
        <v>40</v>
      </c>
      <c r="D41" s="77">
        <v>40</v>
      </c>
      <c r="E41" s="52"/>
      <c r="F41" s="55" t="str">
        <f t="shared" ref="F41:F43" si="2">TRIM(A41)</f>
        <v>GLAMORE 8 x 250 GM</v>
      </c>
      <c r="G41" s="30" t="s">
        <v>247</v>
      </c>
      <c r="I41" s="57" t="s">
        <v>298</v>
      </c>
      <c r="J41" s="58"/>
      <c r="K41" s="58">
        <v>110</v>
      </c>
      <c r="L41" s="58">
        <v>70</v>
      </c>
      <c r="M41" s="58">
        <v>40</v>
      </c>
    </row>
    <row r="42" spans="1:13" x14ac:dyDescent="0.3">
      <c r="A42" s="51" t="s">
        <v>139</v>
      </c>
      <c r="B42" s="52"/>
      <c r="C42" s="77">
        <v>50</v>
      </c>
      <c r="D42" s="77">
        <v>50</v>
      </c>
      <c r="E42" s="52"/>
      <c r="F42" s="55" t="str">
        <f t="shared" si="2"/>
        <v>INFINITO 50X100ML</v>
      </c>
      <c r="G42" s="30" t="s">
        <v>248</v>
      </c>
      <c r="I42" s="57" t="s">
        <v>300</v>
      </c>
      <c r="J42" s="58"/>
      <c r="K42" s="58">
        <v>80</v>
      </c>
      <c r="L42" s="58">
        <v>40</v>
      </c>
      <c r="M42" s="58">
        <v>40</v>
      </c>
    </row>
    <row r="43" spans="1:13" x14ac:dyDescent="0.3">
      <c r="A43" s="51" t="s">
        <v>148</v>
      </c>
      <c r="B43" s="52"/>
      <c r="C43" s="77">
        <v>20</v>
      </c>
      <c r="D43" s="77">
        <v>20</v>
      </c>
      <c r="E43" s="52"/>
      <c r="F43" s="55" t="str">
        <f t="shared" si="2"/>
        <v>LARVIN 20 x 250 GM BAG</v>
      </c>
      <c r="G43" s="30" t="s">
        <v>286</v>
      </c>
      <c r="I43" s="57" t="s">
        <v>299</v>
      </c>
      <c r="J43" s="58"/>
      <c r="K43" s="58">
        <v>60</v>
      </c>
      <c r="L43" s="58">
        <v>20</v>
      </c>
      <c r="M43" s="58">
        <v>40</v>
      </c>
    </row>
    <row r="44" spans="1:13" x14ac:dyDescent="0.3">
      <c r="A44" s="51" t="s">
        <v>149</v>
      </c>
      <c r="B44" s="52"/>
      <c r="C44" s="77">
        <v>20</v>
      </c>
      <c r="D44" s="77">
        <v>20</v>
      </c>
      <c r="E44" s="52"/>
      <c r="F44" s="55" t="str">
        <f t="shared" si="0"/>
        <v>LARVIN 20 x 500 GM BAG-unit</v>
      </c>
      <c r="G44" s="30" t="s">
        <v>287</v>
      </c>
      <c r="I44" s="57" t="s">
        <v>253</v>
      </c>
      <c r="J44" s="58">
        <v>20</v>
      </c>
      <c r="K44" s="58"/>
      <c r="L44" s="58">
        <v>20</v>
      </c>
      <c r="M44" s="58"/>
    </row>
    <row r="45" spans="1:13" x14ac:dyDescent="0.3">
      <c r="A45" s="51" t="s">
        <v>157</v>
      </c>
      <c r="B45" s="52"/>
      <c r="C45" s="77">
        <v>30</v>
      </c>
      <c r="D45" s="77">
        <v>30</v>
      </c>
      <c r="E45" s="52"/>
      <c r="F45" s="55" t="str">
        <f>TRIM(A45)</f>
        <v>Luna EXPERIENCE 10X1LT</v>
      </c>
      <c r="G45" s="30" t="s">
        <v>288</v>
      </c>
      <c r="I45" s="57" t="s">
        <v>302</v>
      </c>
      <c r="J45" s="58">
        <v>70</v>
      </c>
      <c r="K45" s="58">
        <v>580</v>
      </c>
      <c r="L45" s="58">
        <v>650</v>
      </c>
      <c r="M45" s="58"/>
    </row>
    <row r="46" spans="1:13" x14ac:dyDescent="0.3">
      <c r="A46" s="51" t="s">
        <v>158</v>
      </c>
      <c r="B46" s="52"/>
      <c r="C46" s="77">
        <v>440</v>
      </c>
      <c r="D46" s="77">
        <v>400</v>
      </c>
      <c r="E46" s="77">
        <v>40</v>
      </c>
      <c r="F46" s="55" t="str">
        <f t="shared" si="0"/>
        <v>LUNA EXPERIENCE 40 x 250 ML-unit</v>
      </c>
      <c r="G46" s="30" t="s">
        <v>289</v>
      </c>
      <c r="I46" s="57" t="s">
        <v>303</v>
      </c>
      <c r="J46" s="58"/>
      <c r="K46" s="58">
        <v>760</v>
      </c>
      <c r="L46" s="58">
        <v>720</v>
      </c>
      <c r="M46" s="58">
        <v>40</v>
      </c>
    </row>
    <row r="47" spans="1:13" x14ac:dyDescent="0.3">
      <c r="A47" s="51" t="s">
        <v>166</v>
      </c>
      <c r="B47" s="52"/>
      <c r="C47" s="77">
        <v>10</v>
      </c>
      <c r="D47" s="77">
        <v>10</v>
      </c>
      <c r="E47" s="52"/>
      <c r="F47" s="55" t="str">
        <f>TRIM(A47)</f>
        <v>MOVENTO ENERGY 10 x 1LT</v>
      </c>
      <c r="G47" s="30" t="s">
        <v>290</v>
      </c>
      <c r="I47" s="57" t="s">
        <v>304</v>
      </c>
      <c r="J47" s="58">
        <v>60</v>
      </c>
      <c r="K47" s="58">
        <v>900</v>
      </c>
      <c r="L47" s="58">
        <v>940</v>
      </c>
      <c r="M47" s="58">
        <v>20</v>
      </c>
    </row>
    <row r="48" spans="1:13" x14ac:dyDescent="0.3">
      <c r="A48" s="51" t="s">
        <v>167</v>
      </c>
      <c r="B48" s="77">
        <v>30</v>
      </c>
      <c r="C48" s="77">
        <v>160</v>
      </c>
      <c r="D48" s="77">
        <v>190</v>
      </c>
      <c r="E48" s="52"/>
      <c r="F48" s="55" t="str">
        <f t="shared" si="0"/>
        <v>MOVENTO ENERGY 40 x 250 ML-unit</v>
      </c>
      <c r="G48" s="30" t="s">
        <v>291</v>
      </c>
      <c r="I48" s="57" t="s">
        <v>305</v>
      </c>
      <c r="J48" s="58">
        <v>65</v>
      </c>
      <c r="K48" s="58">
        <v>6075</v>
      </c>
      <c r="L48" s="58">
        <v>6150</v>
      </c>
      <c r="M48" s="58">
        <v>-10</v>
      </c>
    </row>
    <row r="49" spans="1:13" x14ac:dyDescent="0.3">
      <c r="A49" s="51" t="s">
        <v>169</v>
      </c>
      <c r="B49" s="52"/>
      <c r="C49" s="77">
        <v>100</v>
      </c>
      <c r="D49" s="77">
        <v>100</v>
      </c>
      <c r="E49" s="52"/>
      <c r="F49" s="55" t="str">
        <f>TRIM(A49)</f>
        <v>NATIVO 100X50GM</v>
      </c>
      <c r="G49" s="30" t="s">
        <v>249</v>
      </c>
      <c r="I49" s="57" t="s">
        <v>254</v>
      </c>
      <c r="J49" s="58"/>
      <c r="K49" s="58">
        <v>120</v>
      </c>
      <c r="L49" s="58">
        <v>120</v>
      </c>
      <c r="M49" s="58"/>
    </row>
    <row r="50" spans="1:13" x14ac:dyDescent="0.3">
      <c r="A50" s="51" t="s">
        <v>170</v>
      </c>
      <c r="B50" s="77">
        <v>13</v>
      </c>
      <c r="C50" s="77">
        <v>420</v>
      </c>
      <c r="D50" s="77">
        <v>433</v>
      </c>
      <c r="E50" s="52"/>
      <c r="F50" s="55" t="str">
        <f t="shared" si="0"/>
        <v>NATIVO 10 x 1KG-unit</v>
      </c>
      <c r="G50" s="30" t="s">
        <v>292</v>
      </c>
      <c r="I50" s="57" t="s">
        <v>255</v>
      </c>
      <c r="J50" s="58"/>
      <c r="K50" s="58">
        <v>50</v>
      </c>
      <c r="L50" s="58">
        <v>50</v>
      </c>
      <c r="M50" s="58"/>
    </row>
    <row r="51" spans="1:13" x14ac:dyDescent="0.3">
      <c r="A51" s="51" t="s">
        <v>171</v>
      </c>
      <c r="B51" s="52"/>
      <c r="C51" s="77">
        <v>600</v>
      </c>
      <c r="D51" s="77">
        <v>600</v>
      </c>
      <c r="E51" s="52"/>
      <c r="F51" s="55" t="str">
        <f t="shared" si="0"/>
        <v>NATIVO20X10X10GM-unit</v>
      </c>
      <c r="G51" s="30" t="s">
        <v>293</v>
      </c>
      <c r="I51" s="57" t="s">
        <v>309</v>
      </c>
      <c r="J51" s="58">
        <v>20</v>
      </c>
      <c r="K51" s="58">
        <v>100</v>
      </c>
      <c r="L51" s="58">
        <v>100</v>
      </c>
      <c r="M51" s="58">
        <v>20</v>
      </c>
    </row>
    <row r="52" spans="1:13" x14ac:dyDescent="0.3">
      <c r="A52" s="51" t="s">
        <v>172</v>
      </c>
      <c r="B52" s="77">
        <v>49</v>
      </c>
      <c r="C52" s="77">
        <v>1200</v>
      </c>
      <c r="D52" s="77">
        <v>1249</v>
      </c>
      <c r="E52" s="52"/>
      <c r="F52" s="55" t="str">
        <f t="shared" si="0"/>
        <v>NATIVO 20 x 500 GM-unit</v>
      </c>
      <c r="G52" s="30" t="s">
        <v>294</v>
      </c>
      <c r="I52" s="57" t="s">
        <v>311</v>
      </c>
      <c r="J52" s="58"/>
      <c r="K52" s="58">
        <v>480</v>
      </c>
      <c r="L52" s="58">
        <v>460</v>
      </c>
      <c r="M52" s="58">
        <v>20</v>
      </c>
    </row>
    <row r="53" spans="1:13" x14ac:dyDescent="0.3">
      <c r="A53" s="51" t="s">
        <v>173</v>
      </c>
      <c r="B53" s="77">
        <v>104</v>
      </c>
      <c r="C53" s="77">
        <v>1360</v>
      </c>
      <c r="D53" s="77">
        <v>1464</v>
      </c>
      <c r="E53" s="52"/>
      <c r="F53" s="55" t="str">
        <f t="shared" si="0"/>
        <v>NATIVO 40 x 250 GM-unit</v>
      </c>
      <c r="G53" s="30" t="s">
        <v>294</v>
      </c>
      <c r="I53" s="57" t="s">
        <v>310</v>
      </c>
      <c r="J53" s="58">
        <v>20</v>
      </c>
      <c r="K53" s="58">
        <v>180</v>
      </c>
      <c r="L53" s="58">
        <v>180</v>
      </c>
      <c r="M53" s="58">
        <v>20</v>
      </c>
    </row>
    <row r="54" spans="1:13" x14ac:dyDescent="0.3">
      <c r="A54" s="51" t="s">
        <v>174</v>
      </c>
      <c r="B54" s="52"/>
      <c r="C54" s="77">
        <v>1150</v>
      </c>
      <c r="D54" s="77">
        <v>1130</v>
      </c>
      <c r="E54" s="77">
        <v>20</v>
      </c>
      <c r="F54" s="55" t="str">
        <f t="shared" si="0"/>
        <v>NATIVO 50 x 100 GM-unit</v>
      </c>
      <c r="G54" s="30" t="s">
        <v>295</v>
      </c>
      <c r="I54" s="57" t="s">
        <v>243</v>
      </c>
      <c r="J54" s="58"/>
      <c r="K54" s="58">
        <v>10</v>
      </c>
      <c r="L54" s="58">
        <v>10</v>
      </c>
      <c r="M54" s="58"/>
    </row>
    <row r="55" spans="1:13" x14ac:dyDescent="0.3">
      <c r="A55" s="51" t="s">
        <v>176</v>
      </c>
      <c r="B55" s="52"/>
      <c r="C55" s="77">
        <v>100</v>
      </c>
      <c r="D55" s="77">
        <v>100</v>
      </c>
      <c r="E55" s="52"/>
      <c r="F55" s="55" t="str">
        <f>TRIM(A55)</f>
        <v>OBERON 10 x 1 LT</v>
      </c>
      <c r="G55" s="30" t="s">
        <v>250</v>
      </c>
      <c r="I55" s="57" t="s">
        <v>256</v>
      </c>
      <c r="J55" s="58"/>
      <c r="K55" s="58">
        <v>100</v>
      </c>
      <c r="L55" s="58">
        <v>100</v>
      </c>
      <c r="M55" s="58"/>
    </row>
    <row r="56" spans="1:13" x14ac:dyDescent="0.3">
      <c r="A56" s="51" t="s">
        <v>177</v>
      </c>
      <c r="B56" s="52"/>
      <c r="C56" s="77">
        <v>380</v>
      </c>
      <c r="D56" s="77">
        <v>340</v>
      </c>
      <c r="E56" s="77">
        <v>40</v>
      </c>
      <c r="F56" s="55" t="str">
        <f t="shared" si="0"/>
        <v>OBERON 20 x 500 ML-unit</v>
      </c>
      <c r="G56" s="30" t="s">
        <v>296</v>
      </c>
      <c r="I56" s="57" t="s">
        <v>257</v>
      </c>
      <c r="J56" s="58"/>
      <c r="K56" s="58">
        <v>400</v>
      </c>
      <c r="L56" s="58">
        <v>400</v>
      </c>
      <c r="M56" s="58"/>
    </row>
    <row r="57" spans="1:13" x14ac:dyDescent="0.3">
      <c r="A57" s="51" t="s">
        <v>179</v>
      </c>
      <c r="B57" s="52"/>
      <c r="C57" s="77">
        <v>2040</v>
      </c>
      <c r="D57" s="77">
        <v>2000</v>
      </c>
      <c r="E57" s="77">
        <v>40</v>
      </c>
      <c r="F57" s="55" t="str">
        <f t="shared" si="0"/>
        <v>OBERON 40 x 200 ML-unit</v>
      </c>
      <c r="G57" s="30" t="s">
        <v>297</v>
      </c>
      <c r="I57" s="57" t="s">
        <v>273</v>
      </c>
      <c r="J57" s="58"/>
      <c r="K57" s="58">
        <v>1040</v>
      </c>
      <c r="L57" s="58">
        <v>1010</v>
      </c>
      <c r="M57" s="58">
        <v>30</v>
      </c>
    </row>
    <row r="58" spans="1:13" x14ac:dyDescent="0.3">
      <c r="A58" s="51" t="s">
        <v>180</v>
      </c>
      <c r="B58" s="52"/>
      <c r="C58" s="77">
        <v>250</v>
      </c>
      <c r="D58" s="77">
        <v>250</v>
      </c>
      <c r="E58" s="52"/>
      <c r="F58" s="55" t="str">
        <f>TRIM(A58)</f>
        <v>OBERON 50 x 100 ML</v>
      </c>
      <c r="G58" s="30" t="s">
        <v>251</v>
      </c>
      <c r="I58" s="57" t="s">
        <v>244</v>
      </c>
      <c r="J58" s="58"/>
      <c r="K58" s="58">
        <v>1150</v>
      </c>
      <c r="L58" s="58">
        <v>1150</v>
      </c>
      <c r="M58" s="58"/>
    </row>
    <row r="59" spans="1:13" x14ac:dyDescent="0.3">
      <c r="A59" s="51" t="s">
        <v>182</v>
      </c>
      <c r="B59" s="52"/>
      <c r="C59" s="77">
        <v>110</v>
      </c>
      <c r="D59" s="77">
        <v>70</v>
      </c>
      <c r="E59" s="77">
        <v>40</v>
      </c>
      <c r="F59" s="55" t="str">
        <f t="shared" si="0"/>
        <v>PLANOFIX SL 10 x 1LT-unit</v>
      </c>
      <c r="G59" s="30" t="s">
        <v>298</v>
      </c>
      <c r="I59" s="57" t="s">
        <v>245</v>
      </c>
      <c r="J59" s="58"/>
      <c r="K59" s="58">
        <v>40</v>
      </c>
      <c r="L59" s="58">
        <v>40</v>
      </c>
      <c r="M59" s="58"/>
    </row>
    <row r="60" spans="1:13" x14ac:dyDescent="0.3">
      <c r="A60" s="51" t="s">
        <v>183</v>
      </c>
      <c r="B60" s="52"/>
      <c r="C60" s="77">
        <v>60</v>
      </c>
      <c r="D60" s="77">
        <v>20</v>
      </c>
      <c r="E60" s="77">
        <v>40</v>
      </c>
      <c r="F60" s="55" t="str">
        <f t="shared" si="0"/>
        <v>PLANOFIX SL 20 x 500 ML-unit</v>
      </c>
      <c r="G60" s="30" t="s">
        <v>299</v>
      </c>
      <c r="I60" s="57" t="s">
        <v>278</v>
      </c>
      <c r="J60" s="58">
        <v>35</v>
      </c>
      <c r="K60" s="58">
        <v>4100</v>
      </c>
      <c r="L60" s="58">
        <v>4115</v>
      </c>
      <c r="M60" s="58">
        <v>20</v>
      </c>
    </row>
    <row r="61" spans="1:13" x14ac:dyDescent="0.3">
      <c r="A61" s="51" t="s">
        <v>184</v>
      </c>
      <c r="B61" s="52"/>
      <c r="C61" s="77">
        <v>80</v>
      </c>
      <c r="D61" s="77">
        <v>40</v>
      </c>
      <c r="E61" s="77">
        <v>40</v>
      </c>
      <c r="F61" s="55" t="str">
        <f t="shared" si="0"/>
        <v>PLANOFIX SL 40 x 250 ML-unit</v>
      </c>
      <c r="G61" s="30" t="s">
        <v>300</v>
      </c>
      <c r="I61" s="57" t="s">
        <v>246</v>
      </c>
      <c r="J61" s="58"/>
      <c r="K61" s="58">
        <v>8</v>
      </c>
      <c r="L61" s="58">
        <v>8</v>
      </c>
      <c r="M61" s="58"/>
    </row>
    <row r="62" spans="1:13" x14ac:dyDescent="0.3">
      <c r="A62" s="51" t="s">
        <v>185</v>
      </c>
      <c r="B62" s="52"/>
      <c r="C62" s="77">
        <v>300</v>
      </c>
      <c r="D62" s="77">
        <v>200</v>
      </c>
      <c r="E62" s="77">
        <v>100</v>
      </c>
      <c r="F62" s="55" t="str">
        <f t="shared" si="0"/>
        <v>PLANOFIX SL 50 x 100 ML-unit</v>
      </c>
      <c r="G62" s="30" t="s">
        <v>301</v>
      </c>
      <c r="I62" s="57" t="s">
        <v>280</v>
      </c>
      <c r="J62" s="58"/>
      <c r="K62" s="58">
        <v>480</v>
      </c>
      <c r="L62" s="58">
        <v>480</v>
      </c>
      <c r="M62" s="58"/>
    </row>
    <row r="63" spans="1:13" x14ac:dyDescent="0.3">
      <c r="A63" s="51" t="s">
        <v>195</v>
      </c>
      <c r="B63" s="77">
        <v>20</v>
      </c>
      <c r="C63" s="52"/>
      <c r="D63" s="77">
        <v>20</v>
      </c>
      <c r="E63" s="52"/>
      <c r="F63" s="55" t="str">
        <f t="shared" ref="F63:F64" si="3">TRIM(A63)</f>
        <v>REGENT GOLD 20X500ML</v>
      </c>
      <c r="G63" s="30" t="s">
        <v>252</v>
      </c>
      <c r="I63" s="57" t="s">
        <v>247</v>
      </c>
      <c r="J63" s="58"/>
      <c r="K63" s="58">
        <v>440</v>
      </c>
      <c r="L63" s="58">
        <v>440</v>
      </c>
      <c r="M63" s="58"/>
    </row>
    <row r="64" spans="1:13" x14ac:dyDescent="0.3">
      <c r="A64" s="51" t="s">
        <v>196</v>
      </c>
      <c r="B64" s="77">
        <v>20</v>
      </c>
      <c r="C64" s="52"/>
      <c r="D64" s="77">
        <v>20</v>
      </c>
      <c r="E64" s="52"/>
      <c r="F64" s="55" t="str">
        <f t="shared" si="3"/>
        <v>REGENT GOLD 40X250ML</v>
      </c>
      <c r="G64" s="30" t="s">
        <v>253</v>
      </c>
      <c r="I64" s="57" t="s">
        <v>288</v>
      </c>
      <c r="J64" s="58"/>
      <c r="K64" s="58">
        <v>30</v>
      </c>
      <c r="L64" s="58">
        <v>30</v>
      </c>
      <c r="M64" s="58"/>
    </row>
    <row r="65" spans="1:13" x14ac:dyDescent="0.3">
      <c r="A65" s="51" t="s">
        <v>201</v>
      </c>
      <c r="B65" s="77">
        <v>70</v>
      </c>
      <c r="C65" s="77">
        <v>580</v>
      </c>
      <c r="D65" s="77">
        <v>650</v>
      </c>
      <c r="E65" s="52"/>
      <c r="F65" s="55" t="str">
        <f t="shared" ref="F65:F76" si="4">TRIM(A65&amp;"-unit")</f>
        <v>REGENT SC 10 x 1 LT-unit</v>
      </c>
      <c r="G65" s="30" t="s">
        <v>302</v>
      </c>
      <c r="I65" s="57" t="s">
        <v>289</v>
      </c>
      <c r="J65" s="58"/>
      <c r="K65" s="58">
        <v>440</v>
      </c>
      <c r="L65" s="58">
        <v>400</v>
      </c>
      <c r="M65" s="58">
        <v>40</v>
      </c>
    </row>
    <row r="66" spans="1:13" x14ac:dyDescent="0.3">
      <c r="A66" s="51" t="s">
        <v>202</v>
      </c>
      <c r="B66" s="52"/>
      <c r="C66" s="77">
        <v>760</v>
      </c>
      <c r="D66" s="77">
        <v>720</v>
      </c>
      <c r="E66" s="77">
        <v>40</v>
      </c>
      <c r="F66" s="55" t="str">
        <f t="shared" si="4"/>
        <v>REGENT SC 20 x 250 ML-unit</v>
      </c>
      <c r="G66" s="30" t="s">
        <v>303</v>
      </c>
      <c r="I66" s="57" t="s">
        <v>290</v>
      </c>
      <c r="J66" s="58"/>
      <c r="K66" s="58">
        <v>10</v>
      </c>
      <c r="L66" s="58">
        <v>10</v>
      </c>
      <c r="M66" s="58"/>
    </row>
    <row r="67" spans="1:13" x14ac:dyDescent="0.3">
      <c r="A67" s="51" t="s">
        <v>203</v>
      </c>
      <c r="B67" s="77">
        <v>60</v>
      </c>
      <c r="C67" s="77">
        <v>900</v>
      </c>
      <c r="D67" s="77">
        <v>940</v>
      </c>
      <c r="E67" s="77">
        <v>20</v>
      </c>
      <c r="F67" s="55" t="str">
        <f t="shared" si="4"/>
        <v>REGENT SC 20 x 500 ML-unit</v>
      </c>
      <c r="G67" s="30" t="s">
        <v>304</v>
      </c>
      <c r="I67" s="57" t="s">
        <v>293</v>
      </c>
      <c r="J67" s="58"/>
      <c r="K67" s="58">
        <v>600</v>
      </c>
      <c r="L67" s="58">
        <v>600</v>
      </c>
      <c r="M67" s="58"/>
    </row>
    <row r="68" spans="1:13" x14ac:dyDescent="0.3">
      <c r="A68" s="51" t="s">
        <v>205</v>
      </c>
      <c r="B68" s="77">
        <v>65</v>
      </c>
      <c r="C68" s="77">
        <v>6075</v>
      </c>
      <c r="D68" s="77">
        <v>6150</v>
      </c>
      <c r="E68" s="77">
        <v>-10</v>
      </c>
      <c r="F68" s="55" t="str">
        <f t="shared" si="4"/>
        <v>REGENT ULTRA GR 5 x 4KG-unit</v>
      </c>
      <c r="G68" s="30" t="s">
        <v>305</v>
      </c>
      <c r="I68" s="57" t="s">
        <v>250</v>
      </c>
      <c r="J68" s="58"/>
      <c r="K68" s="58">
        <v>100</v>
      </c>
      <c r="L68" s="58">
        <v>100</v>
      </c>
      <c r="M68" s="58"/>
    </row>
    <row r="69" spans="1:13" x14ac:dyDescent="0.3">
      <c r="A69" s="51" t="s">
        <v>216</v>
      </c>
      <c r="B69" s="52"/>
      <c r="C69" s="77">
        <v>120</v>
      </c>
      <c r="D69" s="77">
        <v>120</v>
      </c>
      <c r="E69" s="52"/>
      <c r="F69" s="55" t="str">
        <f>TRIM(A69)</f>
        <v>SENCOR 60X100GM</v>
      </c>
      <c r="G69" s="30" t="s">
        <v>254</v>
      </c>
      <c r="I69" s="57" t="s">
        <v>252</v>
      </c>
      <c r="J69" s="58">
        <v>20</v>
      </c>
      <c r="K69" s="58"/>
      <c r="L69" s="58">
        <v>20</v>
      </c>
      <c r="M69" s="58"/>
    </row>
    <row r="70" spans="1:13" x14ac:dyDescent="0.3">
      <c r="A70" s="51" t="s">
        <v>218</v>
      </c>
      <c r="B70" s="52"/>
      <c r="C70" s="77">
        <v>40</v>
      </c>
      <c r="D70" s="77">
        <v>20</v>
      </c>
      <c r="E70" s="77">
        <v>20</v>
      </c>
      <c r="F70" s="55" t="str">
        <f t="shared" si="4"/>
        <v>SIMBOLA 20 x 250 GM-unit</v>
      </c>
      <c r="G70" s="30" t="s">
        <v>306</v>
      </c>
      <c r="I70" s="57" t="s">
        <v>306</v>
      </c>
      <c r="J70" s="58"/>
      <c r="K70" s="58">
        <v>40</v>
      </c>
      <c r="L70" s="58">
        <v>20</v>
      </c>
      <c r="M70" s="58">
        <v>20</v>
      </c>
    </row>
    <row r="71" spans="1:13" x14ac:dyDescent="0.3">
      <c r="A71" s="51" t="s">
        <v>221</v>
      </c>
      <c r="B71" s="52"/>
      <c r="C71" s="77">
        <v>80</v>
      </c>
      <c r="D71" s="77">
        <v>80</v>
      </c>
      <c r="E71" s="52"/>
      <c r="F71" s="55" t="str">
        <f t="shared" ref="F71:F72" si="5">TRIM(A71)</f>
        <v>SIVANTO PRIME 40 x 250 ML</v>
      </c>
      <c r="G71" s="30" t="s">
        <v>307</v>
      </c>
      <c r="I71" s="57" t="s">
        <v>307</v>
      </c>
      <c r="J71" s="58"/>
      <c r="K71" s="58">
        <v>80</v>
      </c>
      <c r="L71" s="58">
        <v>80</v>
      </c>
      <c r="M71" s="58"/>
    </row>
    <row r="72" spans="1:13" x14ac:dyDescent="0.3">
      <c r="A72" s="51" t="s">
        <v>223</v>
      </c>
      <c r="B72" s="52"/>
      <c r="C72" s="77">
        <v>20</v>
      </c>
      <c r="D72" s="77">
        <v>20</v>
      </c>
      <c r="E72" s="52"/>
      <c r="F72" s="55" t="str">
        <f t="shared" si="5"/>
        <v>SIVANTO PRIME SL20 x 500 ML</v>
      </c>
      <c r="G72" s="30" t="s">
        <v>308</v>
      </c>
      <c r="I72" s="57" t="s">
        <v>308</v>
      </c>
      <c r="J72" s="58"/>
      <c r="K72" s="58">
        <v>20</v>
      </c>
      <c r="L72" s="58">
        <v>20</v>
      </c>
      <c r="M72" s="58"/>
    </row>
    <row r="73" spans="1:13" x14ac:dyDescent="0.3">
      <c r="A73" s="51" t="s">
        <v>228</v>
      </c>
      <c r="B73" s="77">
        <v>20</v>
      </c>
      <c r="C73" s="77">
        <v>100</v>
      </c>
      <c r="D73" s="77">
        <v>100</v>
      </c>
      <c r="E73" s="77">
        <v>20</v>
      </c>
      <c r="F73" s="55" t="str">
        <f t="shared" si="4"/>
        <v>SOLOMON 10 x 1LT-unit</v>
      </c>
      <c r="G73" s="30" t="s">
        <v>309</v>
      </c>
      <c r="I73" s="57" t="s">
        <v>27</v>
      </c>
      <c r="J73" s="58">
        <v>711</v>
      </c>
      <c r="K73" s="58">
        <v>52743</v>
      </c>
      <c r="L73" s="58">
        <v>52627</v>
      </c>
      <c r="M73" s="58">
        <v>827</v>
      </c>
    </row>
    <row r="74" spans="1:13" x14ac:dyDescent="0.3">
      <c r="A74" s="51" t="s">
        <v>229</v>
      </c>
      <c r="B74" s="77">
        <v>20</v>
      </c>
      <c r="C74" s="77">
        <v>180</v>
      </c>
      <c r="D74" s="77">
        <v>180</v>
      </c>
      <c r="E74" s="77">
        <v>20</v>
      </c>
      <c r="F74" s="55" t="str">
        <f t="shared" si="4"/>
        <v>SOLOMON 20 x 500 ML-unit</v>
      </c>
      <c r="G74" s="30" t="s">
        <v>310</v>
      </c>
    </row>
    <row r="75" spans="1:13" x14ac:dyDescent="0.3">
      <c r="A75" s="51" t="s">
        <v>230</v>
      </c>
      <c r="B75" s="52"/>
      <c r="C75" s="77">
        <v>480</v>
      </c>
      <c r="D75" s="77">
        <v>460</v>
      </c>
      <c r="E75" s="77">
        <v>20</v>
      </c>
      <c r="F75" s="55" t="str">
        <f t="shared" si="4"/>
        <v>SOLOMON 40 x 250 ML-unit</v>
      </c>
      <c r="G75" s="30" t="s">
        <v>311</v>
      </c>
    </row>
    <row r="76" spans="1:13" x14ac:dyDescent="0.3">
      <c r="A76" s="51" t="s">
        <v>231</v>
      </c>
      <c r="B76" s="52"/>
      <c r="C76" s="77">
        <v>50</v>
      </c>
      <c r="D76" s="77">
        <v>50</v>
      </c>
      <c r="E76" s="52"/>
      <c r="F76" s="55" t="str">
        <f>TRIM(A76)</f>
        <v>SOLOMON 50 x 100 ML</v>
      </c>
      <c r="G76" s="30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20</v>
      </c>
      <c r="G3" s="40">
        <v>0</v>
      </c>
      <c r="H3" s="40">
        <f t="shared" ref="H3:H4" ca="1" si="1">VLOOKUP($B3,FinalDeal_Vlookup,4,0)</f>
        <v>20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42</v>
      </c>
      <c r="C4" s="3"/>
      <c r="D4" s="4"/>
      <c r="E4" s="42">
        <f t="shared" ca="1" si="0"/>
        <v>0</v>
      </c>
      <c r="F4" s="39">
        <f t="shared" ref="F4:F73" ca="1" si="3">VLOOKUP($B4,FinalDeal_Vlookup,3,0)</f>
        <v>1300</v>
      </c>
      <c r="G4" s="39">
        <v>0</v>
      </c>
      <c r="H4" s="39">
        <f t="shared" ca="1" si="1"/>
        <v>1280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20</v>
      </c>
    </row>
    <row r="5" spans="1:13" x14ac:dyDescent="0.3">
      <c r="A5" s="16"/>
      <c r="B5" s="4" t="s">
        <v>258</v>
      </c>
      <c r="C5" s="3"/>
      <c r="D5" s="4"/>
      <c r="E5" s="42">
        <f t="shared" ref="E5:E73" ca="1" si="4">VLOOKUP($B5,FinalDeal_Vlookup,2,0)</f>
        <v>0</v>
      </c>
      <c r="F5" s="39">
        <f t="shared" ca="1" si="3"/>
        <v>1500</v>
      </c>
      <c r="G5" s="39">
        <v>0</v>
      </c>
      <c r="H5" s="39">
        <f t="shared" ref="H5:H73" ca="1" si="5">VLOOKUP($B5,FinalDeal_Vlookup,4,0)</f>
        <v>1460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73" ca="1" si="6">VLOOKUP($B5,FinalDeal_Vlookup,5,0)</f>
        <v>40</v>
      </c>
    </row>
    <row r="6" spans="1:13" x14ac:dyDescent="0.3">
      <c r="A6" s="16"/>
      <c r="B6" s="4" t="s">
        <v>259</v>
      </c>
      <c r="C6" s="3"/>
      <c r="D6" s="4"/>
      <c r="E6" s="42">
        <f t="shared" ca="1" si="4"/>
        <v>0</v>
      </c>
      <c r="F6" s="39">
        <f t="shared" ca="1" si="3"/>
        <v>1360</v>
      </c>
      <c r="G6" s="39">
        <v>0</v>
      </c>
      <c r="H6" s="39">
        <f t="shared" ca="1" si="5"/>
        <v>1300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60</v>
      </c>
    </row>
    <row r="7" spans="1:13" x14ac:dyDescent="0.3">
      <c r="A7" s="16"/>
      <c r="B7" s="4" t="s">
        <v>263</v>
      </c>
      <c r="C7" s="3"/>
      <c r="D7" s="4"/>
      <c r="E7" s="42">
        <f t="shared" ca="1" si="4"/>
        <v>0</v>
      </c>
      <c r="F7" s="39">
        <f t="shared" ca="1" si="3"/>
        <v>250</v>
      </c>
      <c r="G7" s="39">
        <v>0</v>
      </c>
      <c r="H7" s="39">
        <f t="shared" ca="1" si="5"/>
        <v>200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50</v>
      </c>
    </row>
    <row r="8" spans="1:13" x14ac:dyDescent="0.3">
      <c r="A8" s="16"/>
      <c r="B8" s="4" t="s">
        <v>260</v>
      </c>
      <c r="C8" s="3"/>
      <c r="D8" s="4"/>
      <c r="E8" s="42">
        <f t="shared" ca="1" si="4"/>
        <v>20</v>
      </c>
      <c r="F8" s="39">
        <f t="shared" ca="1" si="3"/>
        <v>1410</v>
      </c>
      <c r="G8" s="39">
        <v>0</v>
      </c>
      <c r="H8" s="39">
        <f t="shared" ca="1" si="5"/>
        <v>1390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40</v>
      </c>
    </row>
    <row r="9" spans="1:13" x14ac:dyDescent="0.3">
      <c r="A9" s="16"/>
      <c r="B9" s="4" t="s">
        <v>262</v>
      </c>
      <c r="C9" s="3"/>
      <c r="D9" s="4"/>
      <c r="E9" s="42">
        <f t="shared" ca="1" si="4"/>
        <v>0</v>
      </c>
      <c r="F9" s="39">
        <f t="shared" ca="1" si="3"/>
        <v>1440</v>
      </c>
      <c r="G9" s="39">
        <v>0</v>
      </c>
      <c r="H9" s="39">
        <f t="shared" ca="1" si="5"/>
        <v>1400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40</v>
      </c>
    </row>
    <row r="10" spans="1:13" x14ac:dyDescent="0.3">
      <c r="A10" s="16"/>
      <c r="B10" s="4" t="s">
        <v>261</v>
      </c>
      <c r="C10" s="3"/>
      <c r="D10" s="4"/>
      <c r="E10" s="42">
        <f t="shared" ca="1" si="4"/>
        <v>20</v>
      </c>
      <c r="F10" s="39">
        <f t="shared" ca="1" si="3"/>
        <v>2040</v>
      </c>
      <c r="G10" s="39">
        <v>0</v>
      </c>
      <c r="H10" s="39">
        <f t="shared" ca="1" si="5"/>
        <v>2020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40</v>
      </c>
    </row>
    <row r="11" spans="1:13" x14ac:dyDescent="0.3">
      <c r="A11" s="16"/>
      <c r="B11" s="4" t="s">
        <v>264</v>
      </c>
      <c r="C11" s="3"/>
      <c r="D11" s="4"/>
      <c r="E11" s="42">
        <f t="shared" ca="1" si="4"/>
        <v>0</v>
      </c>
      <c r="F11" s="39">
        <f t="shared" ca="1" si="3"/>
        <v>150</v>
      </c>
      <c r="G11" s="39">
        <v>0</v>
      </c>
      <c r="H11" s="39">
        <f t="shared" ca="1" si="5"/>
        <v>150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268</v>
      </c>
      <c r="C12" s="3"/>
      <c r="D12" s="4"/>
      <c r="E12" s="42">
        <f t="shared" ca="1" si="4"/>
        <v>0</v>
      </c>
      <c r="F12" s="39">
        <f t="shared" ca="1" si="3"/>
        <v>550</v>
      </c>
      <c r="G12" s="39">
        <v>0</v>
      </c>
      <c r="H12" s="39">
        <f t="shared" ca="1" si="5"/>
        <v>550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0</v>
      </c>
    </row>
    <row r="13" spans="1:13" x14ac:dyDescent="0.3">
      <c r="A13" s="16"/>
      <c r="B13" s="4" t="s">
        <v>265</v>
      </c>
      <c r="C13" s="3"/>
      <c r="D13" s="4"/>
      <c r="E13" s="42">
        <f t="shared" ca="1" si="4"/>
        <v>0</v>
      </c>
      <c r="F13" s="39">
        <f t="shared" ca="1" si="3"/>
        <v>30</v>
      </c>
      <c r="G13" s="39">
        <v>0</v>
      </c>
      <c r="H13" s="39">
        <f t="shared" ca="1" si="5"/>
        <v>30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266</v>
      </c>
      <c r="C14" s="3"/>
      <c r="D14" s="4"/>
      <c r="E14" s="42">
        <f t="shared" ca="1" si="4"/>
        <v>0</v>
      </c>
      <c r="F14" s="39">
        <f t="shared" ca="1" si="3"/>
        <v>400</v>
      </c>
      <c r="G14" s="39">
        <v>0</v>
      </c>
      <c r="H14" s="39">
        <f t="shared" ca="1" si="5"/>
        <v>400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267</v>
      </c>
      <c r="C15" s="3"/>
      <c r="D15" s="4"/>
      <c r="E15" s="42">
        <f t="shared" ca="1" si="4"/>
        <v>0</v>
      </c>
      <c r="F15" s="39">
        <f t="shared" ca="1" si="3"/>
        <v>200</v>
      </c>
      <c r="G15" s="39">
        <v>0</v>
      </c>
      <c r="H15" s="39">
        <f t="shared" ca="1" si="5"/>
        <v>200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271</v>
      </c>
      <c r="C16" s="3"/>
      <c r="D16" s="4"/>
      <c r="E16" s="42">
        <f t="shared" ca="1" si="4"/>
        <v>0</v>
      </c>
      <c r="F16" s="39">
        <f t="shared" ca="1" si="3"/>
        <v>400</v>
      </c>
      <c r="G16" s="39">
        <v>0</v>
      </c>
      <c r="H16" s="39">
        <f t="shared" ca="1" si="5"/>
        <v>350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50</v>
      </c>
    </row>
    <row r="17" spans="1:13" x14ac:dyDescent="0.3">
      <c r="A17" s="16"/>
      <c r="B17" s="4" t="s">
        <v>269</v>
      </c>
      <c r="C17" s="3"/>
      <c r="D17" s="4"/>
      <c r="E17" s="42">
        <f t="shared" ca="1" si="4"/>
        <v>0</v>
      </c>
      <c r="F17" s="39">
        <f t="shared" ca="1" si="3"/>
        <v>180</v>
      </c>
      <c r="G17" s="39">
        <v>0</v>
      </c>
      <c r="H17" s="39">
        <f t="shared" ca="1" si="5"/>
        <v>180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270</v>
      </c>
      <c r="C18" s="3"/>
      <c r="D18" s="4"/>
      <c r="E18" s="42">
        <f t="shared" ca="1" si="4"/>
        <v>0</v>
      </c>
      <c r="F18" s="39">
        <f t="shared" ca="1" si="3"/>
        <v>20</v>
      </c>
      <c r="G18" s="39">
        <v>0</v>
      </c>
      <c r="H18" s="39">
        <f t="shared" ca="1" si="5"/>
        <v>20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272</v>
      </c>
      <c r="C19" s="3"/>
      <c r="D19" s="4"/>
      <c r="E19" s="42">
        <f t="shared" ca="1" si="4"/>
        <v>85</v>
      </c>
      <c r="F19" s="39">
        <f t="shared" ca="1" si="3"/>
        <v>7200</v>
      </c>
      <c r="G19" s="39">
        <v>0</v>
      </c>
      <c r="H19" s="39">
        <f t="shared" ca="1" si="5"/>
        <v>7583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-298</v>
      </c>
    </row>
    <row r="20" spans="1:13" x14ac:dyDescent="0.3">
      <c r="A20" s="16"/>
      <c r="B20" s="4" t="s">
        <v>274</v>
      </c>
      <c r="C20" s="3"/>
      <c r="D20" s="4"/>
      <c r="E20" s="42">
        <f t="shared" ca="1" si="4"/>
        <v>0</v>
      </c>
      <c r="F20" s="39">
        <f t="shared" ca="1" si="3"/>
        <v>50</v>
      </c>
      <c r="G20" s="39">
        <v>0</v>
      </c>
      <c r="H20" s="39">
        <f t="shared" ca="1" si="5"/>
        <v>20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30</v>
      </c>
    </row>
    <row r="21" spans="1:13" x14ac:dyDescent="0.3">
      <c r="A21" s="16"/>
      <c r="B21" s="4" t="s">
        <v>276</v>
      </c>
      <c r="C21" s="3"/>
      <c r="D21" s="4"/>
      <c r="E21" s="42">
        <f t="shared" ca="1" si="4"/>
        <v>50</v>
      </c>
      <c r="F21" s="39">
        <f t="shared" ca="1" si="3"/>
        <v>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50</v>
      </c>
    </row>
    <row r="22" spans="1:13" x14ac:dyDescent="0.3">
      <c r="A22" s="16"/>
      <c r="B22" s="4" t="s">
        <v>275</v>
      </c>
      <c r="C22" s="3"/>
      <c r="D22" s="4"/>
      <c r="E22" s="42">
        <f t="shared" ca="1" si="4"/>
        <v>0</v>
      </c>
      <c r="F22" s="39">
        <f t="shared" ca="1" si="3"/>
        <v>20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20</v>
      </c>
    </row>
    <row r="23" spans="1:13" x14ac:dyDescent="0.3">
      <c r="A23" s="16"/>
      <c r="B23" s="4" t="s">
        <v>277</v>
      </c>
      <c r="C23" s="3"/>
      <c r="D23" s="4"/>
      <c r="E23" s="42">
        <f t="shared" ca="1" si="4"/>
        <v>0</v>
      </c>
      <c r="F23" s="39">
        <f t="shared" ca="1" si="3"/>
        <v>200</v>
      </c>
      <c r="G23" s="39">
        <v>0</v>
      </c>
      <c r="H23" s="39">
        <f t="shared" ca="1" si="5"/>
        <v>200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279</v>
      </c>
      <c r="C24" s="3"/>
      <c r="D24" s="4"/>
      <c r="E24" s="42">
        <f t="shared" ca="1" si="4"/>
        <v>0</v>
      </c>
      <c r="F24" s="39">
        <f t="shared" ca="1" si="3"/>
        <v>3800</v>
      </c>
      <c r="G24" s="39">
        <v>0</v>
      </c>
      <c r="H24" s="39">
        <f t="shared" ca="1" si="5"/>
        <v>3765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35</v>
      </c>
    </row>
    <row r="25" spans="1:13" x14ac:dyDescent="0.3">
      <c r="A25" s="16"/>
      <c r="B25" s="4" t="s">
        <v>281</v>
      </c>
      <c r="C25" s="3"/>
      <c r="D25" s="4"/>
      <c r="E25" s="42">
        <f t="shared" ca="1" si="4"/>
        <v>0</v>
      </c>
      <c r="F25" s="39">
        <f t="shared" ca="1" si="3"/>
        <v>70</v>
      </c>
      <c r="G25" s="39">
        <v>0</v>
      </c>
      <c r="H25" s="39">
        <f t="shared" ca="1" si="5"/>
        <v>70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283</v>
      </c>
      <c r="C26" s="3"/>
      <c r="D26" s="4"/>
      <c r="E26" s="42">
        <f t="shared" ca="1" si="4"/>
        <v>0</v>
      </c>
      <c r="F26" s="39">
        <f t="shared" ca="1" si="3"/>
        <v>80</v>
      </c>
      <c r="G26" s="39">
        <v>0</v>
      </c>
      <c r="H26" s="39">
        <f t="shared" ca="1" si="5"/>
        <v>80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282</v>
      </c>
      <c r="C27" s="3"/>
      <c r="D27" s="4"/>
      <c r="E27" s="42">
        <f t="shared" ca="1" si="4"/>
        <v>0</v>
      </c>
      <c r="F27" s="39">
        <f t="shared" ca="1" si="3"/>
        <v>60</v>
      </c>
      <c r="G27" s="39">
        <v>0</v>
      </c>
      <c r="H27" s="39">
        <f t="shared" ca="1" si="5"/>
        <v>60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285</v>
      </c>
      <c r="C28" s="3"/>
      <c r="D28" s="4"/>
      <c r="E28" s="42">
        <f t="shared" ca="1" si="4"/>
        <v>30</v>
      </c>
      <c r="F28" s="39">
        <f t="shared" ca="1" si="3"/>
        <v>1800</v>
      </c>
      <c r="G28" s="39">
        <v>0</v>
      </c>
      <c r="H28" s="39">
        <f t="shared" ca="1" si="5"/>
        <v>1790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40</v>
      </c>
    </row>
    <row r="29" spans="1:13" x14ac:dyDescent="0.3">
      <c r="A29" s="16"/>
      <c r="B29" s="4" t="s">
        <v>284</v>
      </c>
      <c r="C29" s="3"/>
      <c r="D29" s="4"/>
      <c r="E29" s="42">
        <f t="shared" ca="1" si="4"/>
        <v>0</v>
      </c>
      <c r="F29" s="39">
        <f t="shared" ca="1" si="3"/>
        <v>2180</v>
      </c>
      <c r="G29" s="39">
        <v>0</v>
      </c>
      <c r="H29" s="39">
        <f t="shared" ca="1" si="5"/>
        <v>2110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70</v>
      </c>
    </row>
    <row r="30" spans="1:13" x14ac:dyDescent="0.3">
      <c r="A30" s="16"/>
      <c r="B30" s="4" t="s">
        <v>248</v>
      </c>
      <c r="C30" s="3"/>
      <c r="D30" s="4"/>
      <c r="E30" s="42">
        <f t="shared" ca="1" si="4"/>
        <v>0</v>
      </c>
      <c r="F30" s="39">
        <f t="shared" ca="1" si="3"/>
        <v>50</v>
      </c>
      <c r="G30" s="39">
        <v>0</v>
      </c>
      <c r="H30" s="39">
        <f t="shared" ca="1" si="5"/>
        <v>50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286</v>
      </c>
      <c r="C31" s="3"/>
      <c r="D31" s="4"/>
      <c r="E31" s="42">
        <f t="shared" ca="1" si="4"/>
        <v>0</v>
      </c>
      <c r="F31" s="39">
        <f t="shared" ca="1" si="3"/>
        <v>20</v>
      </c>
      <c r="G31" s="39">
        <v>0</v>
      </c>
      <c r="H31" s="39">
        <f t="shared" ca="1" si="5"/>
        <v>20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287</v>
      </c>
      <c r="C32" s="3"/>
      <c r="D32" s="4"/>
      <c r="E32" s="42">
        <f t="shared" ca="1" si="4"/>
        <v>0</v>
      </c>
      <c r="F32" s="39">
        <f t="shared" ca="1" si="3"/>
        <v>20</v>
      </c>
      <c r="G32" s="39">
        <v>0</v>
      </c>
      <c r="H32" s="39">
        <f t="shared" ca="1" si="5"/>
        <v>20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291</v>
      </c>
      <c r="C33" s="3"/>
      <c r="D33" s="4"/>
      <c r="E33" s="42">
        <f t="shared" ca="1" si="4"/>
        <v>30</v>
      </c>
      <c r="F33" s="39">
        <f t="shared" ca="1" si="3"/>
        <v>160</v>
      </c>
      <c r="G33" s="39">
        <v>0</v>
      </c>
      <c r="H33" s="39">
        <f t="shared" ca="1" si="5"/>
        <v>190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295</v>
      </c>
      <c r="C34" s="3"/>
      <c r="D34" s="4"/>
      <c r="E34" s="42">
        <f t="shared" ca="1" si="4"/>
        <v>0</v>
      </c>
      <c r="F34" s="39">
        <f t="shared" ca="1" si="3"/>
        <v>1150</v>
      </c>
      <c r="G34" s="39">
        <v>0</v>
      </c>
      <c r="H34" s="39">
        <f t="shared" ca="1" si="5"/>
        <v>1130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20</v>
      </c>
    </row>
    <row r="35" spans="1:13" x14ac:dyDescent="0.3">
      <c r="A35" s="16"/>
      <c r="B35" s="4" t="s">
        <v>292</v>
      </c>
      <c r="C35" s="3"/>
      <c r="D35" s="4"/>
      <c r="E35" s="42">
        <f t="shared" ca="1" si="4"/>
        <v>13</v>
      </c>
      <c r="F35" s="39">
        <f t="shared" ca="1" si="3"/>
        <v>420</v>
      </c>
      <c r="G35" s="39">
        <v>0</v>
      </c>
      <c r="H35" s="39">
        <f t="shared" ca="1" si="5"/>
        <v>433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294</v>
      </c>
      <c r="C36" s="3"/>
      <c r="D36" s="4"/>
      <c r="E36" s="42">
        <f t="shared" ca="1" si="4"/>
        <v>153</v>
      </c>
      <c r="F36" s="39">
        <f t="shared" ca="1" si="3"/>
        <v>2560</v>
      </c>
      <c r="G36" s="39">
        <v>0</v>
      </c>
      <c r="H36" s="39">
        <f t="shared" ca="1" si="5"/>
        <v>2713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249</v>
      </c>
      <c r="C37" s="3"/>
      <c r="D37" s="4"/>
      <c r="E37" s="42">
        <f t="shared" ca="1" si="4"/>
        <v>0</v>
      </c>
      <c r="F37" s="39">
        <f t="shared" ca="1" si="3"/>
        <v>100</v>
      </c>
      <c r="G37" s="39">
        <v>0</v>
      </c>
      <c r="H37" s="39">
        <f t="shared" ca="1" si="5"/>
        <v>100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251</v>
      </c>
      <c r="C38" s="3"/>
      <c r="D38" s="4"/>
      <c r="E38" s="42">
        <f t="shared" ca="1" si="4"/>
        <v>0</v>
      </c>
      <c r="F38" s="39">
        <f t="shared" ca="1" si="3"/>
        <v>250</v>
      </c>
      <c r="G38" s="39">
        <v>0</v>
      </c>
      <c r="H38" s="39">
        <f t="shared" ca="1" si="5"/>
        <v>250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297</v>
      </c>
      <c r="C39" s="3"/>
      <c r="D39" s="4"/>
      <c r="E39" s="42">
        <f t="shared" ca="1" si="4"/>
        <v>0</v>
      </c>
      <c r="F39" s="39">
        <f t="shared" ca="1" si="3"/>
        <v>2040</v>
      </c>
      <c r="G39" s="39">
        <v>0</v>
      </c>
      <c r="H39" s="39">
        <f t="shared" ca="1" si="5"/>
        <v>2000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40</v>
      </c>
    </row>
    <row r="40" spans="1:13" x14ac:dyDescent="0.3">
      <c r="A40" s="16"/>
      <c r="B40" s="4" t="s">
        <v>296</v>
      </c>
      <c r="C40" s="3"/>
      <c r="D40" s="4"/>
      <c r="E40" s="42">
        <f t="shared" ca="1" si="4"/>
        <v>0</v>
      </c>
      <c r="F40" s="39">
        <f t="shared" ca="1" si="3"/>
        <v>380</v>
      </c>
      <c r="G40" s="39">
        <v>0</v>
      </c>
      <c r="H40" s="39">
        <f t="shared" ca="1" si="5"/>
        <v>340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40</v>
      </c>
    </row>
    <row r="41" spans="1:13" x14ac:dyDescent="0.3">
      <c r="A41" s="16"/>
      <c r="B41" s="4" t="s">
        <v>301</v>
      </c>
      <c r="C41" s="3"/>
      <c r="D41" s="4"/>
      <c r="E41" s="42">
        <f t="shared" ca="1" si="4"/>
        <v>0</v>
      </c>
      <c r="F41" s="39">
        <f t="shared" ca="1" si="3"/>
        <v>300</v>
      </c>
      <c r="G41" s="39">
        <v>0</v>
      </c>
      <c r="H41" s="39">
        <f t="shared" ca="1" si="5"/>
        <v>200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100</v>
      </c>
    </row>
    <row r="42" spans="1:13" x14ac:dyDescent="0.3">
      <c r="A42" s="16"/>
      <c r="B42" s="4" t="s">
        <v>298</v>
      </c>
      <c r="C42" s="3"/>
      <c r="D42" s="4"/>
      <c r="E42" s="42">
        <f t="shared" ca="1" si="4"/>
        <v>0</v>
      </c>
      <c r="F42" s="39">
        <f t="shared" ca="1" si="3"/>
        <v>110</v>
      </c>
      <c r="G42" s="39">
        <v>0</v>
      </c>
      <c r="H42" s="39">
        <f t="shared" ca="1" si="5"/>
        <v>70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40</v>
      </c>
    </row>
    <row r="43" spans="1:13" x14ac:dyDescent="0.3">
      <c r="A43" s="16"/>
      <c r="B43" s="4" t="s">
        <v>300</v>
      </c>
      <c r="C43" s="3"/>
      <c r="D43" s="4"/>
      <c r="E43" s="42">
        <f t="shared" ca="1" si="4"/>
        <v>0</v>
      </c>
      <c r="F43" s="39">
        <f t="shared" ca="1" si="3"/>
        <v>80</v>
      </c>
      <c r="G43" s="39">
        <v>0</v>
      </c>
      <c r="H43" s="39">
        <f t="shared" ca="1" si="5"/>
        <v>40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40</v>
      </c>
    </row>
    <row r="44" spans="1:13" x14ac:dyDescent="0.3">
      <c r="A44" s="16"/>
      <c r="B44" s="4" t="s">
        <v>299</v>
      </c>
      <c r="C44" s="3"/>
      <c r="D44" s="4"/>
      <c r="E44" s="42">
        <f t="shared" ca="1" si="4"/>
        <v>0</v>
      </c>
      <c r="F44" s="39">
        <f t="shared" ca="1" si="3"/>
        <v>60</v>
      </c>
      <c r="G44" s="39">
        <v>0</v>
      </c>
      <c r="H44" s="39">
        <f t="shared" ca="1" si="5"/>
        <v>20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40</v>
      </c>
    </row>
    <row r="45" spans="1:13" x14ac:dyDescent="0.3">
      <c r="A45" s="16"/>
      <c r="B45" s="4" t="s">
        <v>253</v>
      </c>
      <c r="C45" s="3"/>
      <c r="D45" s="4"/>
      <c r="E45" s="42">
        <f t="shared" ca="1" si="4"/>
        <v>20</v>
      </c>
      <c r="F45" s="39">
        <f t="shared" ca="1" si="3"/>
        <v>0</v>
      </c>
      <c r="G45" s="39">
        <v>0</v>
      </c>
      <c r="H45" s="39">
        <f t="shared" ca="1" si="5"/>
        <v>20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302</v>
      </c>
      <c r="C46" s="3"/>
      <c r="D46" s="4"/>
      <c r="E46" s="42">
        <f t="shared" ca="1" si="4"/>
        <v>70</v>
      </c>
      <c r="F46" s="39">
        <f t="shared" ca="1" si="3"/>
        <v>580</v>
      </c>
      <c r="G46" s="39">
        <v>0</v>
      </c>
      <c r="H46" s="39">
        <f t="shared" ca="1" si="5"/>
        <v>650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303</v>
      </c>
      <c r="C47" s="3"/>
      <c r="D47" s="4"/>
      <c r="E47" s="42">
        <f t="shared" ca="1" si="4"/>
        <v>0</v>
      </c>
      <c r="F47" s="39">
        <f t="shared" ca="1" si="3"/>
        <v>760</v>
      </c>
      <c r="G47" s="39">
        <v>0</v>
      </c>
      <c r="H47" s="39">
        <f t="shared" ca="1" si="5"/>
        <v>720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40</v>
      </c>
    </row>
    <row r="48" spans="1:13" x14ac:dyDescent="0.3">
      <c r="A48" s="16"/>
      <c r="B48" s="4" t="s">
        <v>304</v>
      </c>
      <c r="C48" s="3"/>
      <c r="D48" s="4"/>
      <c r="E48" s="42">
        <f t="shared" ca="1" si="4"/>
        <v>60</v>
      </c>
      <c r="F48" s="39">
        <f t="shared" ca="1" si="3"/>
        <v>900</v>
      </c>
      <c r="G48" s="39">
        <v>0</v>
      </c>
      <c r="H48" s="39">
        <f t="shared" ca="1" si="5"/>
        <v>940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20</v>
      </c>
    </row>
    <row r="49" spans="1:13" x14ac:dyDescent="0.3">
      <c r="A49" s="16"/>
      <c r="B49" s="4" t="s">
        <v>305</v>
      </c>
      <c r="C49" s="3"/>
      <c r="D49" s="4"/>
      <c r="E49" s="42">
        <f t="shared" ca="1" si="4"/>
        <v>65</v>
      </c>
      <c r="F49" s="39">
        <f t="shared" ca="1" si="3"/>
        <v>6075</v>
      </c>
      <c r="G49" s="39">
        <v>0</v>
      </c>
      <c r="H49" s="39">
        <f t="shared" ca="1" si="5"/>
        <v>6150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-10</v>
      </c>
    </row>
    <row r="50" spans="1:13" x14ac:dyDescent="0.3">
      <c r="A50" s="16"/>
      <c r="B50" s="4" t="s">
        <v>254</v>
      </c>
      <c r="C50" s="3"/>
      <c r="D50" s="4"/>
      <c r="E50" s="42">
        <f t="shared" ca="1" si="4"/>
        <v>0</v>
      </c>
      <c r="F50" s="39">
        <f t="shared" ca="1" si="3"/>
        <v>120</v>
      </c>
      <c r="G50" s="39">
        <v>0</v>
      </c>
      <c r="H50" s="39">
        <f t="shared" ca="1" si="5"/>
        <v>120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255</v>
      </c>
      <c r="C51" s="3"/>
      <c r="D51" s="4"/>
      <c r="E51" s="42">
        <f t="shared" ca="1" si="4"/>
        <v>0</v>
      </c>
      <c r="F51" s="39">
        <f t="shared" ca="1" si="3"/>
        <v>50</v>
      </c>
      <c r="G51" s="39">
        <v>0</v>
      </c>
      <c r="H51" s="39">
        <f t="shared" ca="1" si="5"/>
        <v>50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309</v>
      </c>
      <c r="C52" s="3"/>
      <c r="D52" s="4"/>
      <c r="E52" s="42">
        <f t="shared" ca="1" si="4"/>
        <v>20</v>
      </c>
      <c r="F52" s="39">
        <f t="shared" ca="1" si="3"/>
        <v>100</v>
      </c>
      <c r="G52" s="39">
        <v>0</v>
      </c>
      <c r="H52" s="39">
        <f t="shared" ca="1" si="5"/>
        <v>100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20</v>
      </c>
    </row>
    <row r="53" spans="1:13" x14ac:dyDescent="0.3">
      <c r="A53" s="16"/>
      <c r="B53" s="4" t="s">
        <v>311</v>
      </c>
      <c r="C53" s="3"/>
      <c r="D53" s="4"/>
      <c r="E53" s="42">
        <f t="shared" ca="1" si="4"/>
        <v>0</v>
      </c>
      <c r="F53" s="39">
        <f t="shared" ca="1" si="3"/>
        <v>480</v>
      </c>
      <c r="G53" s="39">
        <v>0</v>
      </c>
      <c r="H53" s="39">
        <f t="shared" ca="1" si="5"/>
        <v>460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20</v>
      </c>
    </row>
    <row r="54" spans="1:13" x14ac:dyDescent="0.3">
      <c r="A54" s="16"/>
      <c r="B54" s="4" t="s">
        <v>310</v>
      </c>
      <c r="C54" s="3"/>
      <c r="D54" s="4"/>
      <c r="E54" s="42">
        <f t="shared" ca="1" si="4"/>
        <v>20</v>
      </c>
      <c r="F54" s="39">
        <f t="shared" ca="1" si="3"/>
        <v>180</v>
      </c>
      <c r="G54" s="39">
        <v>0</v>
      </c>
      <c r="H54" s="39">
        <f t="shared" ca="1" si="5"/>
        <v>180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20</v>
      </c>
    </row>
    <row r="55" spans="1:13" x14ac:dyDescent="0.3">
      <c r="A55" s="16"/>
      <c r="B55" s="4" t="s">
        <v>243</v>
      </c>
      <c r="C55" s="3"/>
      <c r="D55" s="4"/>
      <c r="E55" s="42">
        <f t="shared" ca="1" si="4"/>
        <v>0</v>
      </c>
      <c r="F55" s="39">
        <f t="shared" ca="1" si="3"/>
        <v>10</v>
      </c>
      <c r="G55" s="39">
        <v>0</v>
      </c>
      <c r="H55" s="39">
        <f t="shared" ca="1" si="5"/>
        <v>10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256</v>
      </c>
      <c r="C56" s="3"/>
      <c r="D56" s="4"/>
      <c r="E56" s="42">
        <f t="shared" ca="1" si="4"/>
        <v>0</v>
      </c>
      <c r="F56" s="39">
        <f t="shared" ca="1" si="3"/>
        <v>100</v>
      </c>
      <c r="G56" s="39">
        <v>0</v>
      </c>
      <c r="H56" s="39">
        <f t="shared" ca="1" si="5"/>
        <v>100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257</v>
      </c>
      <c r="C57" s="3"/>
      <c r="D57" s="4"/>
      <c r="E57" s="42">
        <f t="shared" ca="1" si="4"/>
        <v>0</v>
      </c>
      <c r="F57" s="39">
        <f t="shared" ca="1" si="3"/>
        <v>400</v>
      </c>
      <c r="G57" s="39">
        <v>0</v>
      </c>
      <c r="H57" s="39">
        <f t="shared" ca="1" si="5"/>
        <v>400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0</v>
      </c>
    </row>
    <row r="58" spans="1:13" x14ac:dyDescent="0.3">
      <c r="A58" s="16"/>
      <c r="B58" s="4" t="s">
        <v>273</v>
      </c>
      <c r="C58" s="3"/>
      <c r="D58" s="4"/>
      <c r="E58" s="42">
        <f t="shared" ca="1" si="4"/>
        <v>0</v>
      </c>
      <c r="F58" s="39">
        <f t="shared" ca="1" si="3"/>
        <v>1040</v>
      </c>
      <c r="G58" s="39">
        <v>0</v>
      </c>
      <c r="H58" s="39">
        <f t="shared" ca="1" si="5"/>
        <v>1010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30</v>
      </c>
    </row>
    <row r="59" spans="1:13" x14ac:dyDescent="0.3">
      <c r="A59" s="16"/>
      <c r="B59" s="4" t="s">
        <v>244</v>
      </c>
      <c r="C59" s="3"/>
      <c r="D59" s="4"/>
      <c r="E59" s="42">
        <f t="shared" ca="1" si="4"/>
        <v>0</v>
      </c>
      <c r="F59" s="39">
        <f t="shared" ca="1" si="3"/>
        <v>1150</v>
      </c>
      <c r="G59" s="39">
        <v>0</v>
      </c>
      <c r="H59" s="39">
        <f t="shared" ca="1" si="5"/>
        <v>1150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245</v>
      </c>
      <c r="C60" s="3"/>
      <c r="D60" s="4"/>
      <c r="E60" s="42">
        <f t="shared" ca="1" si="4"/>
        <v>0</v>
      </c>
      <c r="F60" s="39">
        <f t="shared" ca="1" si="3"/>
        <v>40</v>
      </c>
      <c r="G60" s="39">
        <v>0</v>
      </c>
      <c r="H60" s="39">
        <f t="shared" ca="1" si="5"/>
        <v>40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278</v>
      </c>
      <c r="C61" s="3"/>
      <c r="D61" s="4"/>
      <c r="E61" s="42">
        <f t="shared" ca="1" si="4"/>
        <v>35</v>
      </c>
      <c r="F61" s="39">
        <f t="shared" ca="1" si="3"/>
        <v>4100</v>
      </c>
      <c r="G61" s="39">
        <v>0</v>
      </c>
      <c r="H61" s="39">
        <f t="shared" ca="1" si="5"/>
        <v>4115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20</v>
      </c>
    </row>
    <row r="62" spans="1:13" x14ac:dyDescent="0.3">
      <c r="A62" s="16"/>
      <c r="B62" s="4" t="s">
        <v>246</v>
      </c>
      <c r="C62" s="3"/>
      <c r="D62" s="4"/>
      <c r="E62" s="42">
        <f t="shared" ca="1" si="4"/>
        <v>0</v>
      </c>
      <c r="F62" s="39">
        <f t="shared" ca="1" si="3"/>
        <v>8</v>
      </c>
      <c r="G62" s="39">
        <v>0</v>
      </c>
      <c r="H62" s="39">
        <f t="shared" ca="1" si="5"/>
        <v>8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280</v>
      </c>
      <c r="C63" s="3"/>
      <c r="D63" s="4"/>
      <c r="E63" s="42">
        <f t="shared" ca="1" si="4"/>
        <v>0</v>
      </c>
      <c r="F63" s="39">
        <f t="shared" ca="1" si="3"/>
        <v>480</v>
      </c>
      <c r="G63" s="39">
        <v>0</v>
      </c>
      <c r="H63" s="39">
        <f t="shared" ca="1" si="5"/>
        <v>480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247</v>
      </c>
      <c r="C64" s="3"/>
      <c r="D64" s="4"/>
      <c r="E64" s="42">
        <f t="shared" ca="1" si="4"/>
        <v>0</v>
      </c>
      <c r="F64" s="39">
        <f t="shared" ca="1" si="3"/>
        <v>440</v>
      </c>
      <c r="G64" s="39">
        <v>0</v>
      </c>
      <c r="H64" s="39">
        <f t="shared" ca="1" si="5"/>
        <v>440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288</v>
      </c>
      <c r="C65" s="3"/>
      <c r="D65" s="4"/>
      <c r="E65" s="42">
        <f t="shared" ca="1" si="4"/>
        <v>0</v>
      </c>
      <c r="F65" s="39">
        <f t="shared" ca="1" si="3"/>
        <v>30</v>
      </c>
      <c r="G65" s="39">
        <v>0</v>
      </c>
      <c r="H65" s="39">
        <f t="shared" ca="1" si="5"/>
        <v>30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289</v>
      </c>
      <c r="C66" s="3"/>
      <c r="D66" s="4"/>
      <c r="E66" s="42">
        <f t="shared" ca="1" si="4"/>
        <v>0</v>
      </c>
      <c r="F66" s="39">
        <f t="shared" ca="1" si="3"/>
        <v>440</v>
      </c>
      <c r="G66" s="39">
        <v>0</v>
      </c>
      <c r="H66" s="39">
        <f t="shared" ca="1" si="5"/>
        <v>400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40</v>
      </c>
    </row>
    <row r="67" spans="1:13" x14ac:dyDescent="0.3">
      <c r="A67" s="16"/>
      <c r="B67" s="4" t="s">
        <v>290</v>
      </c>
      <c r="C67" s="3"/>
      <c r="D67" s="4"/>
      <c r="E67" s="42">
        <f t="shared" ca="1" si="4"/>
        <v>0</v>
      </c>
      <c r="F67" s="39">
        <f t="shared" ca="1" si="3"/>
        <v>10</v>
      </c>
      <c r="G67" s="39">
        <v>0</v>
      </c>
      <c r="H67" s="39">
        <f t="shared" ca="1" si="5"/>
        <v>10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293</v>
      </c>
      <c r="C68" s="3"/>
      <c r="D68" s="4"/>
      <c r="E68" s="42">
        <f t="shared" ca="1" si="4"/>
        <v>0</v>
      </c>
      <c r="F68" s="39">
        <f t="shared" ca="1" si="3"/>
        <v>600</v>
      </c>
      <c r="G68" s="39">
        <v>0</v>
      </c>
      <c r="H68" s="39">
        <f t="shared" ca="1" si="5"/>
        <v>600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250</v>
      </c>
      <c r="C69" s="3"/>
      <c r="D69" s="4"/>
      <c r="E69" s="42">
        <f t="shared" ca="1" si="4"/>
        <v>0</v>
      </c>
      <c r="F69" s="39">
        <f t="shared" ca="1" si="3"/>
        <v>100</v>
      </c>
      <c r="G69" s="39">
        <v>0</v>
      </c>
      <c r="H69" s="39">
        <f t="shared" ca="1" si="5"/>
        <v>100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x14ac:dyDescent="0.3">
      <c r="A70" s="16"/>
      <c r="B70" s="4" t="s">
        <v>252</v>
      </c>
      <c r="C70" s="3"/>
      <c r="D70" s="4"/>
      <c r="E70" s="42">
        <f t="shared" ca="1" si="4"/>
        <v>20</v>
      </c>
      <c r="F70" s="39">
        <f t="shared" ca="1" si="3"/>
        <v>0</v>
      </c>
      <c r="G70" s="39">
        <v>0</v>
      </c>
      <c r="H70" s="39">
        <f t="shared" ca="1" si="5"/>
        <v>20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0</v>
      </c>
    </row>
    <row r="71" spans="1:13" x14ac:dyDescent="0.3">
      <c r="A71" s="16"/>
      <c r="B71" s="4" t="s">
        <v>306</v>
      </c>
      <c r="C71" s="3"/>
      <c r="D71" s="4"/>
      <c r="E71" s="42">
        <f t="shared" ca="1" si="4"/>
        <v>0</v>
      </c>
      <c r="F71" s="39">
        <f t="shared" ca="1" si="3"/>
        <v>40</v>
      </c>
      <c r="G71" s="39">
        <v>0</v>
      </c>
      <c r="H71" s="39">
        <f t="shared" ca="1" si="5"/>
        <v>20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20</v>
      </c>
    </row>
    <row r="72" spans="1:13" x14ac:dyDescent="0.3">
      <c r="A72" s="16"/>
      <c r="B72" s="4" t="s">
        <v>307</v>
      </c>
      <c r="C72" s="3"/>
      <c r="D72" s="4"/>
      <c r="E72" s="42">
        <f t="shared" ca="1" si="4"/>
        <v>0</v>
      </c>
      <c r="F72" s="39">
        <f t="shared" ca="1" si="3"/>
        <v>80</v>
      </c>
      <c r="G72" s="39">
        <v>0</v>
      </c>
      <c r="H72" s="39">
        <f t="shared" ca="1" si="5"/>
        <v>80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0</v>
      </c>
    </row>
    <row r="73" spans="1:13" ht="15" thickBot="1" x14ac:dyDescent="0.35">
      <c r="A73" s="16"/>
      <c r="B73" s="4" t="s">
        <v>308</v>
      </c>
      <c r="C73" s="3"/>
      <c r="D73" s="4"/>
      <c r="E73" s="42">
        <f t="shared" ca="1" si="4"/>
        <v>0</v>
      </c>
      <c r="F73" s="39">
        <f t="shared" ca="1" si="3"/>
        <v>20</v>
      </c>
      <c r="G73" s="39">
        <v>0</v>
      </c>
      <c r="H73" s="39">
        <f t="shared" ca="1" si="5"/>
        <v>20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ht="15" thickBot="1" x14ac:dyDescent="0.35">
      <c r="A74" s="16"/>
      <c r="B74" s="19"/>
      <c r="C74" s="18"/>
      <c r="D74" s="19" t="s">
        <v>18</v>
      </c>
      <c r="E74" s="24">
        <f ca="1">SUM(E3:E73)</f>
        <v>711</v>
      </c>
      <c r="F74" s="24">
        <f ca="1">SUM(F3:F73)</f>
        <v>52743</v>
      </c>
      <c r="G74" s="24">
        <f>SUM(G3:G73)</f>
        <v>0</v>
      </c>
      <c r="H74" s="24">
        <f ca="1">SUM(H3:H73)</f>
        <v>52627</v>
      </c>
      <c r="I74" s="24">
        <f>SUM(I3:I73)</f>
        <v>0</v>
      </c>
      <c r="J74" s="24">
        <f>SUM(J3:J73)</f>
        <v>0</v>
      </c>
      <c r="K74" s="24">
        <f>SUM(K3:K73)</f>
        <v>0</v>
      </c>
      <c r="L74" s="24">
        <f>SUM(L3:L73)</f>
        <v>0</v>
      </c>
      <c r="M74" s="25">
        <f ca="1">SUM(M3:M73)</f>
        <v>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82"/>
  <sheetViews>
    <sheetView topLeftCell="A63" workbookViewId="0">
      <selection activeCell="A82" sqref="A8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312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321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39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41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313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9" t="s">
        <v>12</v>
      </c>
      <c r="B8" s="59" t="s">
        <v>314</v>
      </c>
      <c r="C8" s="59" t="s">
        <v>40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ht="19.8" x14ac:dyDescent="0.3">
      <c r="A9" s="60" t="s">
        <v>315</v>
      </c>
      <c r="B9" s="61">
        <v>3662848</v>
      </c>
      <c r="C9" s="60" t="s">
        <v>243</v>
      </c>
      <c r="D9" s="61">
        <v>0</v>
      </c>
      <c r="E9" s="61">
        <v>10</v>
      </c>
      <c r="F9" s="61">
        <v>0</v>
      </c>
      <c r="G9" s="61">
        <v>10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</row>
    <row r="10" spans="1:12" ht="19.8" x14ac:dyDescent="0.3">
      <c r="A10" s="60" t="s">
        <v>315</v>
      </c>
      <c r="B10" s="61">
        <v>3662848</v>
      </c>
      <c r="C10" s="60" t="s">
        <v>256</v>
      </c>
      <c r="D10" s="61">
        <v>0</v>
      </c>
      <c r="E10" s="61">
        <v>100</v>
      </c>
      <c r="F10" s="61">
        <v>0</v>
      </c>
      <c r="G10" s="61">
        <v>100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</row>
    <row r="11" spans="1:12" ht="19.8" x14ac:dyDescent="0.3">
      <c r="A11" s="60" t="s">
        <v>315</v>
      </c>
      <c r="B11" s="61">
        <v>3662848</v>
      </c>
      <c r="C11" s="60" t="s">
        <v>257</v>
      </c>
      <c r="D11" s="61">
        <v>0</v>
      </c>
      <c r="E11" s="61">
        <v>400</v>
      </c>
      <c r="F11" s="61">
        <v>0</v>
      </c>
      <c r="G11" s="61">
        <v>400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</row>
    <row r="12" spans="1:12" ht="19.8" x14ac:dyDescent="0.3">
      <c r="A12" s="60" t="s">
        <v>315</v>
      </c>
      <c r="B12" s="61">
        <v>3662848</v>
      </c>
      <c r="C12" s="60" t="s">
        <v>33</v>
      </c>
      <c r="D12" s="61">
        <v>0</v>
      </c>
      <c r="E12" s="61">
        <v>20</v>
      </c>
      <c r="F12" s="61">
        <v>0</v>
      </c>
      <c r="G12" s="61">
        <v>20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</row>
    <row r="13" spans="1:12" ht="19.8" x14ac:dyDescent="0.3">
      <c r="A13" s="60" t="s">
        <v>315</v>
      </c>
      <c r="B13" s="61">
        <v>3662848</v>
      </c>
      <c r="C13" s="60" t="s">
        <v>42</v>
      </c>
      <c r="D13" s="61">
        <v>0</v>
      </c>
      <c r="E13" s="61">
        <v>1300</v>
      </c>
      <c r="F13" s="61">
        <v>0</v>
      </c>
      <c r="G13" s="61">
        <v>1280</v>
      </c>
      <c r="H13" s="61">
        <v>0</v>
      </c>
      <c r="I13" s="61">
        <v>0</v>
      </c>
      <c r="J13" s="61">
        <v>0</v>
      </c>
      <c r="K13" s="61">
        <v>0</v>
      </c>
      <c r="L13" s="61">
        <v>20</v>
      </c>
    </row>
    <row r="14" spans="1:12" ht="19.8" x14ac:dyDescent="0.3">
      <c r="A14" s="60" t="s">
        <v>315</v>
      </c>
      <c r="B14" s="61">
        <v>3662848</v>
      </c>
      <c r="C14" s="60" t="s">
        <v>259</v>
      </c>
      <c r="D14" s="61">
        <v>0</v>
      </c>
      <c r="E14" s="61">
        <v>1360</v>
      </c>
      <c r="F14" s="61">
        <v>0</v>
      </c>
      <c r="G14" s="61">
        <v>1300</v>
      </c>
      <c r="H14" s="61">
        <v>0</v>
      </c>
      <c r="I14" s="61">
        <v>0</v>
      </c>
      <c r="J14" s="61">
        <v>0</v>
      </c>
      <c r="K14" s="61">
        <v>0</v>
      </c>
      <c r="L14" s="61">
        <v>60</v>
      </c>
    </row>
    <row r="15" spans="1:12" ht="19.8" x14ac:dyDescent="0.3">
      <c r="A15" s="60" t="s">
        <v>315</v>
      </c>
      <c r="B15" s="61">
        <v>3662848</v>
      </c>
      <c r="C15" s="60" t="s">
        <v>258</v>
      </c>
      <c r="D15" s="61">
        <v>0</v>
      </c>
      <c r="E15" s="61">
        <v>1500</v>
      </c>
      <c r="F15" s="61">
        <v>0</v>
      </c>
      <c r="G15" s="61">
        <v>1460</v>
      </c>
      <c r="H15" s="61">
        <v>0</v>
      </c>
      <c r="I15" s="61">
        <v>0</v>
      </c>
      <c r="J15" s="61">
        <v>0</v>
      </c>
      <c r="K15" s="61">
        <v>0</v>
      </c>
      <c r="L15" s="61">
        <v>40</v>
      </c>
    </row>
    <row r="16" spans="1:12" ht="19.8" x14ac:dyDescent="0.3">
      <c r="A16" s="60" t="s">
        <v>315</v>
      </c>
      <c r="B16" s="61">
        <v>3662848</v>
      </c>
      <c r="C16" s="60" t="s">
        <v>260</v>
      </c>
      <c r="D16" s="61">
        <v>20</v>
      </c>
      <c r="E16" s="61">
        <v>1410</v>
      </c>
      <c r="F16" s="61">
        <v>0</v>
      </c>
      <c r="G16" s="61">
        <v>1390</v>
      </c>
      <c r="H16" s="61">
        <v>0</v>
      </c>
      <c r="I16" s="61">
        <v>0</v>
      </c>
      <c r="J16" s="61">
        <v>0</v>
      </c>
      <c r="K16" s="61">
        <v>0</v>
      </c>
      <c r="L16" s="61">
        <v>40</v>
      </c>
    </row>
    <row r="17" spans="1:12" ht="19.8" x14ac:dyDescent="0.3">
      <c r="A17" s="60" t="s">
        <v>315</v>
      </c>
      <c r="B17" s="61">
        <v>3662848</v>
      </c>
      <c r="C17" s="60" t="s">
        <v>261</v>
      </c>
      <c r="D17" s="61">
        <v>20</v>
      </c>
      <c r="E17" s="61">
        <v>2040</v>
      </c>
      <c r="F17" s="61">
        <v>0</v>
      </c>
      <c r="G17" s="61">
        <v>2020</v>
      </c>
      <c r="H17" s="61">
        <v>0</v>
      </c>
      <c r="I17" s="61">
        <v>0</v>
      </c>
      <c r="J17" s="61">
        <v>0</v>
      </c>
      <c r="K17" s="61">
        <v>0</v>
      </c>
      <c r="L17" s="61">
        <v>40</v>
      </c>
    </row>
    <row r="18" spans="1:12" ht="19.8" x14ac:dyDescent="0.3">
      <c r="A18" s="60" t="s">
        <v>315</v>
      </c>
      <c r="B18" s="61">
        <v>3662848</v>
      </c>
      <c r="C18" s="60" t="s">
        <v>262</v>
      </c>
      <c r="D18" s="61">
        <v>0</v>
      </c>
      <c r="E18" s="61">
        <v>1440</v>
      </c>
      <c r="F18" s="61">
        <v>0</v>
      </c>
      <c r="G18" s="61">
        <v>1400</v>
      </c>
      <c r="H18" s="61">
        <v>0</v>
      </c>
      <c r="I18" s="61">
        <v>0</v>
      </c>
      <c r="J18" s="61">
        <v>0</v>
      </c>
      <c r="K18" s="61">
        <v>0</v>
      </c>
      <c r="L18" s="61">
        <v>40</v>
      </c>
    </row>
    <row r="19" spans="1:12" ht="19.8" x14ac:dyDescent="0.3">
      <c r="A19" s="60" t="s">
        <v>315</v>
      </c>
      <c r="B19" s="61">
        <v>3662848</v>
      </c>
      <c r="C19" s="60" t="s">
        <v>263</v>
      </c>
      <c r="D19" s="61">
        <v>0</v>
      </c>
      <c r="E19" s="61">
        <v>250</v>
      </c>
      <c r="F19" s="61">
        <v>0</v>
      </c>
      <c r="G19" s="61">
        <v>200</v>
      </c>
      <c r="H19" s="61">
        <v>0</v>
      </c>
      <c r="I19" s="61">
        <v>0</v>
      </c>
      <c r="J19" s="61">
        <v>0</v>
      </c>
      <c r="K19" s="61">
        <v>0</v>
      </c>
      <c r="L19" s="61">
        <v>50</v>
      </c>
    </row>
    <row r="20" spans="1:12" ht="19.8" x14ac:dyDescent="0.3">
      <c r="A20" s="60" t="s">
        <v>315</v>
      </c>
      <c r="B20" s="61">
        <v>3662848</v>
      </c>
      <c r="C20" s="60" t="s">
        <v>264</v>
      </c>
      <c r="D20" s="61">
        <v>0</v>
      </c>
      <c r="E20" s="61">
        <v>150</v>
      </c>
      <c r="F20" s="61">
        <v>0</v>
      </c>
      <c r="G20" s="61">
        <v>150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</row>
    <row r="21" spans="1:12" ht="19.8" x14ac:dyDescent="0.3">
      <c r="A21" s="60" t="s">
        <v>315</v>
      </c>
      <c r="B21" s="61">
        <v>3662848</v>
      </c>
      <c r="C21" s="60" t="s">
        <v>265</v>
      </c>
      <c r="D21" s="61">
        <v>0</v>
      </c>
      <c r="E21" s="61">
        <v>30</v>
      </c>
      <c r="F21" s="61">
        <v>0</v>
      </c>
      <c r="G21" s="61">
        <v>30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</row>
    <row r="22" spans="1:12" ht="19.8" x14ac:dyDescent="0.3">
      <c r="A22" s="60" t="s">
        <v>315</v>
      </c>
      <c r="B22" s="61">
        <v>3662848</v>
      </c>
      <c r="C22" s="60" t="s">
        <v>266</v>
      </c>
      <c r="D22" s="61">
        <v>0</v>
      </c>
      <c r="E22" s="61">
        <v>460</v>
      </c>
      <c r="F22" s="61">
        <v>60</v>
      </c>
      <c r="G22" s="61">
        <v>400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</row>
    <row r="23" spans="1:12" ht="19.8" x14ac:dyDescent="0.3">
      <c r="A23" s="60" t="s">
        <v>315</v>
      </c>
      <c r="B23" s="61">
        <v>3662848</v>
      </c>
      <c r="C23" s="60" t="s">
        <v>267</v>
      </c>
      <c r="D23" s="61">
        <v>0</v>
      </c>
      <c r="E23" s="61">
        <v>240</v>
      </c>
      <c r="F23" s="61">
        <v>40</v>
      </c>
      <c r="G23" s="61">
        <v>220</v>
      </c>
      <c r="H23" s="61">
        <v>20</v>
      </c>
      <c r="I23" s="61">
        <v>0</v>
      </c>
      <c r="J23" s="61">
        <v>0</v>
      </c>
      <c r="K23" s="61">
        <v>0</v>
      </c>
      <c r="L23" s="61">
        <v>0</v>
      </c>
    </row>
    <row r="24" spans="1:12" ht="19.8" x14ac:dyDescent="0.3">
      <c r="A24" s="60" t="s">
        <v>315</v>
      </c>
      <c r="B24" s="61">
        <v>3662848</v>
      </c>
      <c r="C24" s="60" t="s">
        <v>268</v>
      </c>
      <c r="D24" s="61">
        <v>0</v>
      </c>
      <c r="E24" s="61">
        <v>600</v>
      </c>
      <c r="F24" s="61">
        <v>50</v>
      </c>
      <c r="G24" s="61">
        <v>550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</row>
    <row r="25" spans="1:12" ht="19.8" x14ac:dyDescent="0.3">
      <c r="A25" s="60" t="s">
        <v>315</v>
      </c>
      <c r="B25" s="61">
        <v>3662848</v>
      </c>
      <c r="C25" s="60" t="s">
        <v>269</v>
      </c>
      <c r="D25" s="61">
        <v>0</v>
      </c>
      <c r="E25" s="61">
        <v>180</v>
      </c>
      <c r="F25" s="61">
        <v>0</v>
      </c>
      <c r="G25" s="61">
        <v>180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</row>
    <row r="26" spans="1:12" ht="19.8" x14ac:dyDescent="0.3">
      <c r="A26" s="60" t="s">
        <v>315</v>
      </c>
      <c r="B26" s="61">
        <v>3662848</v>
      </c>
      <c r="C26" s="60" t="s">
        <v>270</v>
      </c>
      <c r="D26" s="61">
        <v>0</v>
      </c>
      <c r="E26" s="61">
        <v>20</v>
      </c>
      <c r="F26" s="61">
        <v>0</v>
      </c>
      <c r="G26" s="61">
        <v>20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</row>
    <row r="27" spans="1:12" ht="19.8" x14ac:dyDescent="0.3">
      <c r="A27" s="60" t="s">
        <v>315</v>
      </c>
      <c r="B27" s="61">
        <v>3662848</v>
      </c>
      <c r="C27" s="60" t="s">
        <v>271</v>
      </c>
      <c r="D27" s="61">
        <v>0</v>
      </c>
      <c r="E27" s="61">
        <v>400</v>
      </c>
      <c r="F27" s="61">
        <v>0</v>
      </c>
      <c r="G27" s="61">
        <v>350</v>
      </c>
      <c r="H27" s="61">
        <v>0</v>
      </c>
      <c r="I27" s="61">
        <v>0</v>
      </c>
      <c r="J27" s="61">
        <v>0</v>
      </c>
      <c r="K27" s="61">
        <v>0</v>
      </c>
      <c r="L27" s="61">
        <v>50</v>
      </c>
    </row>
    <row r="28" spans="1:12" ht="19.8" x14ac:dyDescent="0.3">
      <c r="A28" s="60" t="s">
        <v>315</v>
      </c>
      <c r="B28" s="61">
        <v>3662848</v>
      </c>
      <c r="C28" s="60" t="s">
        <v>272</v>
      </c>
      <c r="D28" s="61">
        <v>85</v>
      </c>
      <c r="E28" s="61">
        <v>7320</v>
      </c>
      <c r="F28" s="61">
        <v>120</v>
      </c>
      <c r="G28" s="61">
        <v>7778</v>
      </c>
      <c r="H28" s="61">
        <v>195</v>
      </c>
      <c r="I28" s="61">
        <v>0</v>
      </c>
      <c r="J28" s="61">
        <v>0</v>
      </c>
      <c r="K28" s="61">
        <v>0</v>
      </c>
      <c r="L28" s="61">
        <v>-298</v>
      </c>
    </row>
    <row r="29" spans="1:12" ht="19.8" x14ac:dyDescent="0.3">
      <c r="A29" s="60" t="s">
        <v>315</v>
      </c>
      <c r="B29" s="61">
        <v>3662848</v>
      </c>
      <c r="C29" s="60" t="s">
        <v>273</v>
      </c>
      <c r="D29" s="61">
        <v>0</v>
      </c>
      <c r="E29" s="61">
        <v>1520</v>
      </c>
      <c r="F29" s="61">
        <v>480</v>
      </c>
      <c r="G29" s="61">
        <v>1010</v>
      </c>
      <c r="H29" s="61">
        <v>0</v>
      </c>
      <c r="I29" s="61">
        <v>0</v>
      </c>
      <c r="J29" s="61">
        <v>0</v>
      </c>
      <c r="K29" s="61">
        <v>0</v>
      </c>
      <c r="L29" s="61">
        <v>30</v>
      </c>
    </row>
    <row r="30" spans="1:12" ht="19.8" x14ac:dyDescent="0.3">
      <c r="A30" s="60" t="s">
        <v>315</v>
      </c>
      <c r="B30" s="61">
        <v>3662848</v>
      </c>
      <c r="C30" s="60" t="s">
        <v>274</v>
      </c>
      <c r="D30" s="61">
        <v>0</v>
      </c>
      <c r="E30" s="61">
        <v>50</v>
      </c>
      <c r="F30" s="61">
        <v>0</v>
      </c>
      <c r="G30" s="61">
        <v>20</v>
      </c>
      <c r="H30" s="61">
        <v>0</v>
      </c>
      <c r="I30" s="61">
        <v>0</v>
      </c>
      <c r="J30" s="61">
        <v>0</v>
      </c>
      <c r="K30" s="61">
        <v>0</v>
      </c>
      <c r="L30" s="61">
        <v>30</v>
      </c>
    </row>
    <row r="31" spans="1:12" ht="19.8" x14ac:dyDescent="0.3">
      <c r="A31" s="60" t="s">
        <v>315</v>
      </c>
      <c r="B31" s="61">
        <v>3662848</v>
      </c>
      <c r="C31" s="60" t="s">
        <v>322</v>
      </c>
      <c r="D31" s="61">
        <v>0</v>
      </c>
      <c r="E31" s="61">
        <v>40</v>
      </c>
      <c r="F31" s="61">
        <v>0</v>
      </c>
      <c r="G31" s="61">
        <v>40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</row>
    <row r="32" spans="1:12" ht="19.8" x14ac:dyDescent="0.3">
      <c r="A32" s="60" t="s">
        <v>315</v>
      </c>
      <c r="B32" s="61">
        <v>3662848</v>
      </c>
      <c r="C32" s="60" t="s">
        <v>275</v>
      </c>
      <c r="D32" s="61">
        <v>0</v>
      </c>
      <c r="E32" s="61">
        <v>20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20</v>
      </c>
    </row>
    <row r="33" spans="1:12" ht="19.8" x14ac:dyDescent="0.3">
      <c r="A33" s="60" t="s">
        <v>315</v>
      </c>
      <c r="B33" s="61">
        <v>3662848</v>
      </c>
      <c r="C33" s="60" t="s">
        <v>276</v>
      </c>
      <c r="D33" s="61">
        <v>50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50</v>
      </c>
    </row>
    <row r="34" spans="1:12" ht="19.8" x14ac:dyDescent="0.3">
      <c r="A34" s="60" t="s">
        <v>315</v>
      </c>
      <c r="B34" s="61">
        <v>3662848</v>
      </c>
      <c r="C34" s="60" t="s">
        <v>277</v>
      </c>
      <c r="D34" s="61">
        <v>0</v>
      </c>
      <c r="E34" s="61">
        <v>200</v>
      </c>
      <c r="F34" s="61">
        <v>0</v>
      </c>
      <c r="G34" s="61">
        <v>200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</row>
    <row r="35" spans="1:12" ht="19.8" x14ac:dyDescent="0.3">
      <c r="A35" s="60" t="s">
        <v>315</v>
      </c>
      <c r="B35" s="61">
        <v>3662848</v>
      </c>
      <c r="C35" s="60" t="s">
        <v>278</v>
      </c>
      <c r="D35" s="61">
        <v>35</v>
      </c>
      <c r="E35" s="61">
        <v>4340</v>
      </c>
      <c r="F35" s="61">
        <v>240</v>
      </c>
      <c r="G35" s="61">
        <v>4155</v>
      </c>
      <c r="H35" s="61">
        <v>40</v>
      </c>
      <c r="I35" s="61">
        <v>0</v>
      </c>
      <c r="J35" s="61">
        <v>0</v>
      </c>
      <c r="K35" s="61">
        <v>0</v>
      </c>
      <c r="L35" s="61">
        <v>20</v>
      </c>
    </row>
    <row r="36" spans="1:12" ht="19.8" x14ac:dyDescent="0.3">
      <c r="A36" s="60" t="s">
        <v>315</v>
      </c>
      <c r="B36" s="61">
        <v>3662848</v>
      </c>
      <c r="C36" s="60" t="s">
        <v>279</v>
      </c>
      <c r="D36" s="61">
        <v>0</v>
      </c>
      <c r="E36" s="61">
        <v>4000</v>
      </c>
      <c r="F36" s="61">
        <v>200</v>
      </c>
      <c r="G36" s="61">
        <v>3810</v>
      </c>
      <c r="H36" s="61">
        <v>45</v>
      </c>
      <c r="I36" s="61">
        <v>0</v>
      </c>
      <c r="J36" s="61">
        <v>0</v>
      </c>
      <c r="K36" s="61">
        <v>0</v>
      </c>
      <c r="L36" s="61">
        <v>35</v>
      </c>
    </row>
    <row r="37" spans="1:12" ht="19.8" x14ac:dyDescent="0.3">
      <c r="A37" s="60" t="s">
        <v>315</v>
      </c>
      <c r="B37" s="61">
        <v>3662848</v>
      </c>
      <c r="C37" s="60" t="s">
        <v>246</v>
      </c>
      <c r="D37" s="61">
        <v>0</v>
      </c>
      <c r="E37" s="61">
        <v>8</v>
      </c>
      <c r="F37" s="61">
        <v>0</v>
      </c>
      <c r="G37" s="61">
        <v>8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</row>
    <row r="38" spans="1:12" ht="19.8" x14ac:dyDescent="0.3">
      <c r="A38" s="60" t="s">
        <v>315</v>
      </c>
      <c r="B38" s="61">
        <v>3662848</v>
      </c>
      <c r="C38" s="60" t="s">
        <v>280</v>
      </c>
      <c r="D38" s="61">
        <v>0</v>
      </c>
      <c r="E38" s="61">
        <v>504</v>
      </c>
      <c r="F38" s="61">
        <v>24</v>
      </c>
      <c r="G38" s="61">
        <v>488</v>
      </c>
      <c r="H38" s="61">
        <v>8</v>
      </c>
      <c r="I38" s="61">
        <v>0</v>
      </c>
      <c r="J38" s="61">
        <v>0</v>
      </c>
      <c r="K38" s="61">
        <v>0</v>
      </c>
      <c r="L38" s="61">
        <v>0</v>
      </c>
    </row>
    <row r="39" spans="1:12" ht="19.8" x14ac:dyDescent="0.3">
      <c r="A39" s="60" t="s">
        <v>315</v>
      </c>
      <c r="B39" s="61">
        <v>3662848</v>
      </c>
      <c r="C39" s="60" t="s">
        <v>281</v>
      </c>
      <c r="D39" s="61">
        <v>0</v>
      </c>
      <c r="E39" s="61">
        <v>70</v>
      </c>
      <c r="F39" s="61">
        <v>0</v>
      </c>
      <c r="G39" s="61">
        <v>70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</row>
    <row r="40" spans="1:12" ht="19.8" x14ac:dyDescent="0.3">
      <c r="A40" s="60" t="s">
        <v>315</v>
      </c>
      <c r="B40" s="61">
        <v>3662848</v>
      </c>
      <c r="C40" s="60" t="s">
        <v>282</v>
      </c>
      <c r="D40" s="61">
        <v>0</v>
      </c>
      <c r="E40" s="61">
        <v>60</v>
      </c>
      <c r="F40" s="61">
        <v>0</v>
      </c>
      <c r="G40" s="61">
        <v>60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</row>
    <row r="41" spans="1:12" ht="19.8" x14ac:dyDescent="0.3">
      <c r="A41" s="60" t="s">
        <v>315</v>
      </c>
      <c r="B41" s="61">
        <v>3662848</v>
      </c>
      <c r="C41" s="60" t="s">
        <v>283</v>
      </c>
      <c r="D41" s="61">
        <v>0</v>
      </c>
      <c r="E41" s="61">
        <v>80</v>
      </c>
      <c r="F41" s="61">
        <v>0</v>
      </c>
      <c r="G41" s="61">
        <v>80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</row>
    <row r="42" spans="1:12" ht="19.8" x14ac:dyDescent="0.3">
      <c r="A42" s="60" t="s">
        <v>315</v>
      </c>
      <c r="B42" s="61">
        <v>3662848</v>
      </c>
      <c r="C42" s="60" t="s">
        <v>284</v>
      </c>
      <c r="D42" s="61">
        <v>0</v>
      </c>
      <c r="E42" s="61">
        <v>2180</v>
      </c>
      <c r="F42" s="61">
        <v>0</v>
      </c>
      <c r="G42" s="61">
        <v>2110</v>
      </c>
      <c r="H42" s="61">
        <v>0</v>
      </c>
      <c r="I42" s="61">
        <v>0</v>
      </c>
      <c r="J42" s="61">
        <v>0</v>
      </c>
      <c r="K42" s="61">
        <v>0</v>
      </c>
      <c r="L42" s="61">
        <v>70</v>
      </c>
    </row>
    <row r="43" spans="1:12" ht="19.8" x14ac:dyDescent="0.3">
      <c r="A43" s="60" t="s">
        <v>315</v>
      </c>
      <c r="B43" s="61">
        <v>3662848</v>
      </c>
      <c r="C43" s="60" t="s">
        <v>323</v>
      </c>
      <c r="D43" s="61">
        <v>0</v>
      </c>
      <c r="E43" s="61">
        <v>80</v>
      </c>
      <c r="F43" s="61">
        <v>80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</row>
    <row r="44" spans="1:12" ht="19.8" x14ac:dyDescent="0.3">
      <c r="A44" s="60" t="s">
        <v>315</v>
      </c>
      <c r="B44" s="61">
        <v>3662848</v>
      </c>
      <c r="C44" s="60" t="s">
        <v>285</v>
      </c>
      <c r="D44" s="61">
        <v>30</v>
      </c>
      <c r="E44" s="61">
        <v>1850</v>
      </c>
      <c r="F44" s="61">
        <v>50</v>
      </c>
      <c r="G44" s="61">
        <v>1840</v>
      </c>
      <c r="H44" s="61">
        <v>50</v>
      </c>
      <c r="I44" s="61">
        <v>0</v>
      </c>
      <c r="J44" s="61">
        <v>0</v>
      </c>
      <c r="K44" s="61">
        <v>0</v>
      </c>
      <c r="L44" s="61">
        <v>40</v>
      </c>
    </row>
    <row r="45" spans="1:12" ht="19.8" x14ac:dyDescent="0.3">
      <c r="A45" s="60" t="s">
        <v>315</v>
      </c>
      <c r="B45" s="61">
        <v>3662848</v>
      </c>
      <c r="C45" s="60" t="s">
        <v>247</v>
      </c>
      <c r="D45" s="61">
        <v>0</v>
      </c>
      <c r="E45" s="61">
        <v>440</v>
      </c>
      <c r="F45" s="61">
        <v>0</v>
      </c>
      <c r="G45" s="61">
        <v>440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</row>
    <row r="46" spans="1:12" ht="19.8" x14ac:dyDescent="0.3">
      <c r="A46" s="60" t="s">
        <v>315</v>
      </c>
      <c r="B46" s="61">
        <v>3662848</v>
      </c>
      <c r="C46" s="60" t="s">
        <v>324</v>
      </c>
      <c r="D46" s="61">
        <v>0</v>
      </c>
      <c r="E46" s="61">
        <v>50</v>
      </c>
      <c r="F46" s="61">
        <v>0</v>
      </c>
      <c r="G46" s="61">
        <v>50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</row>
    <row r="47" spans="1:12" ht="19.8" x14ac:dyDescent="0.3">
      <c r="A47" s="60" t="s">
        <v>315</v>
      </c>
      <c r="B47" s="61">
        <v>3662848</v>
      </c>
      <c r="C47" s="60" t="s">
        <v>286</v>
      </c>
      <c r="D47" s="61">
        <v>0</v>
      </c>
      <c r="E47" s="61">
        <v>20</v>
      </c>
      <c r="F47" s="61">
        <v>0</v>
      </c>
      <c r="G47" s="61">
        <v>20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</row>
    <row r="48" spans="1:12" ht="19.8" x14ac:dyDescent="0.3">
      <c r="A48" s="60" t="s">
        <v>315</v>
      </c>
      <c r="B48" s="61">
        <v>3662848</v>
      </c>
      <c r="C48" s="60" t="s">
        <v>287</v>
      </c>
      <c r="D48" s="61">
        <v>0</v>
      </c>
      <c r="E48" s="61">
        <v>20</v>
      </c>
      <c r="F48" s="61">
        <v>0</v>
      </c>
      <c r="G48" s="61">
        <v>20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</row>
    <row r="49" spans="1:12" ht="19.8" x14ac:dyDescent="0.3">
      <c r="A49" s="60" t="s">
        <v>315</v>
      </c>
      <c r="B49" s="61">
        <v>3662848</v>
      </c>
      <c r="C49" s="60" t="s">
        <v>288</v>
      </c>
      <c r="D49" s="61">
        <v>0</v>
      </c>
      <c r="E49" s="61">
        <v>30</v>
      </c>
      <c r="F49" s="61">
        <v>0</v>
      </c>
      <c r="G49" s="61">
        <v>30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</row>
    <row r="50" spans="1:12" ht="19.8" x14ac:dyDescent="0.3">
      <c r="A50" s="60" t="s">
        <v>315</v>
      </c>
      <c r="B50" s="61">
        <v>3662848</v>
      </c>
      <c r="C50" s="60" t="s">
        <v>289</v>
      </c>
      <c r="D50" s="61">
        <v>0</v>
      </c>
      <c r="E50" s="61">
        <v>440</v>
      </c>
      <c r="F50" s="61">
        <v>0</v>
      </c>
      <c r="G50" s="61">
        <v>440</v>
      </c>
      <c r="H50" s="61">
        <v>40</v>
      </c>
      <c r="I50" s="61">
        <v>0</v>
      </c>
      <c r="J50" s="61">
        <v>0</v>
      </c>
      <c r="K50" s="61">
        <v>0</v>
      </c>
      <c r="L50" s="61">
        <v>40</v>
      </c>
    </row>
    <row r="51" spans="1:12" ht="19.8" x14ac:dyDescent="0.3">
      <c r="A51" s="60" t="s">
        <v>315</v>
      </c>
      <c r="B51" s="61">
        <v>3662848</v>
      </c>
      <c r="C51" s="60" t="s">
        <v>290</v>
      </c>
      <c r="D51" s="61">
        <v>0</v>
      </c>
      <c r="E51" s="61">
        <v>10</v>
      </c>
      <c r="F51" s="61">
        <v>0</v>
      </c>
      <c r="G51" s="61">
        <v>10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</row>
    <row r="52" spans="1:12" ht="19.8" x14ac:dyDescent="0.3">
      <c r="A52" s="60" t="s">
        <v>315</v>
      </c>
      <c r="B52" s="61">
        <v>3662848</v>
      </c>
      <c r="C52" s="60" t="s">
        <v>291</v>
      </c>
      <c r="D52" s="61">
        <v>30</v>
      </c>
      <c r="E52" s="61">
        <v>160</v>
      </c>
      <c r="F52" s="61">
        <v>0</v>
      </c>
      <c r="G52" s="61">
        <v>190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</row>
    <row r="53" spans="1:12" ht="19.8" x14ac:dyDescent="0.3">
      <c r="A53" s="60" t="s">
        <v>315</v>
      </c>
      <c r="B53" s="61">
        <v>3662848</v>
      </c>
      <c r="C53" s="60" t="s">
        <v>249</v>
      </c>
      <c r="D53" s="61">
        <v>0</v>
      </c>
      <c r="E53" s="61">
        <v>100</v>
      </c>
      <c r="F53" s="61">
        <v>0</v>
      </c>
      <c r="G53" s="61">
        <v>100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</row>
    <row r="54" spans="1:12" ht="19.8" x14ac:dyDescent="0.3">
      <c r="A54" s="60" t="s">
        <v>315</v>
      </c>
      <c r="B54" s="61">
        <v>3662848</v>
      </c>
      <c r="C54" s="60" t="s">
        <v>292</v>
      </c>
      <c r="D54" s="61">
        <v>13</v>
      </c>
      <c r="E54" s="61">
        <v>460</v>
      </c>
      <c r="F54" s="61">
        <v>40</v>
      </c>
      <c r="G54" s="61">
        <v>433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</row>
    <row r="55" spans="1:12" ht="19.8" x14ac:dyDescent="0.3">
      <c r="A55" s="60" t="s">
        <v>315</v>
      </c>
      <c r="B55" s="61">
        <v>3662848</v>
      </c>
      <c r="C55" s="60" t="s">
        <v>293</v>
      </c>
      <c r="D55" s="61">
        <v>0</v>
      </c>
      <c r="E55" s="61">
        <v>600</v>
      </c>
      <c r="F55" s="61">
        <v>0</v>
      </c>
      <c r="G55" s="61">
        <v>600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</row>
    <row r="56" spans="1:12" ht="19.8" x14ac:dyDescent="0.3">
      <c r="A56" s="60" t="s">
        <v>315</v>
      </c>
      <c r="B56" s="61">
        <v>3662848</v>
      </c>
      <c r="C56" s="60" t="s">
        <v>294</v>
      </c>
      <c r="D56" s="61">
        <v>153</v>
      </c>
      <c r="E56" s="61">
        <v>2760</v>
      </c>
      <c r="F56" s="61">
        <v>200</v>
      </c>
      <c r="G56" s="61">
        <v>2749</v>
      </c>
      <c r="H56" s="61">
        <v>36</v>
      </c>
      <c r="I56" s="61">
        <v>0</v>
      </c>
      <c r="J56" s="61">
        <v>0</v>
      </c>
      <c r="K56" s="61">
        <v>0</v>
      </c>
      <c r="L56" s="61">
        <v>0</v>
      </c>
    </row>
    <row r="57" spans="1:12" ht="19.8" x14ac:dyDescent="0.3">
      <c r="A57" s="60" t="s">
        <v>315</v>
      </c>
      <c r="B57" s="61">
        <v>3662848</v>
      </c>
      <c r="C57" s="60" t="s">
        <v>295</v>
      </c>
      <c r="D57" s="61">
        <v>0</v>
      </c>
      <c r="E57" s="61">
        <v>1150</v>
      </c>
      <c r="F57" s="61">
        <v>0</v>
      </c>
      <c r="G57" s="61">
        <v>1130</v>
      </c>
      <c r="H57" s="61">
        <v>0</v>
      </c>
      <c r="I57" s="61">
        <v>0</v>
      </c>
      <c r="J57" s="61">
        <v>0</v>
      </c>
      <c r="K57" s="61">
        <v>0</v>
      </c>
      <c r="L57" s="61">
        <v>20</v>
      </c>
    </row>
    <row r="58" spans="1:12" ht="19.8" x14ac:dyDescent="0.3">
      <c r="A58" s="60" t="s">
        <v>315</v>
      </c>
      <c r="B58" s="61">
        <v>3662848</v>
      </c>
      <c r="C58" s="60" t="s">
        <v>250</v>
      </c>
      <c r="D58" s="61">
        <v>0</v>
      </c>
      <c r="E58" s="61">
        <v>100</v>
      </c>
      <c r="F58" s="61">
        <v>0</v>
      </c>
      <c r="G58" s="61">
        <v>100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</row>
    <row r="59" spans="1:12" ht="19.8" x14ac:dyDescent="0.3">
      <c r="A59" s="60" t="s">
        <v>315</v>
      </c>
      <c r="B59" s="61">
        <v>3662848</v>
      </c>
      <c r="C59" s="60" t="s">
        <v>296</v>
      </c>
      <c r="D59" s="61">
        <v>0</v>
      </c>
      <c r="E59" s="61">
        <v>380</v>
      </c>
      <c r="F59" s="61">
        <v>0</v>
      </c>
      <c r="G59" s="61">
        <v>340</v>
      </c>
      <c r="H59" s="61">
        <v>0</v>
      </c>
      <c r="I59" s="61">
        <v>0</v>
      </c>
      <c r="J59" s="61">
        <v>0</v>
      </c>
      <c r="K59" s="61">
        <v>0</v>
      </c>
      <c r="L59" s="61">
        <v>40</v>
      </c>
    </row>
    <row r="60" spans="1:12" ht="19.8" x14ac:dyDescent="0.3">
      <c r="A60" s="60" t="s">
        <v>315</v>
      </c>
      <c r="B60" s="61">
        <v>3662848</v>
      </c>
      <c r="C60" s="60" t="s">
        <v>297</v>
      </c>
      <c r="D60" s="61">
        <v>0</v>
      </c>
      <c r="E60" s="61">
        <v>2040</v>
      </c>
      <c r="F60" s="61">
        <v>0</v>
      </c>
      <c r="G60" s="61">
        <v>2000</v>
      </c>
      <c r="H60" s="61">
        <v>0</v>
      </c>
      <c r="I60" s="61">
        <v>0</v>
      </c>
      <c r="J60" s="61">
        <v>0</v>
      </c>
      <c r="K60" s="61">
        <v>0</v>
      </c>
      <c r="L60" s="61">
        <v>40</v>
      </c>
    </row>
    <row r="61" spans="1:12" ht="19.8" x14ac:dyDescent="0.3">
      <c r="A61" s="60" t="s">
        <v>315</v>
      </c>
      <c r="B61" s="61">
        <v>3662848</v>
      </c>
      <c r="C61" s="60" t="s">
        <v>251</v>
      </c>
      <c r="D61" s="61">
        <v>0</v>
      </c>
      <c r="E61" s="61">
        <v>250</v>
      </c>
      <c r="F61" s="61">
        <v>0</v>
      </c>
      <c r="G61" s="61">
        <v>250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</row>
    <row r="62" spans="1:12" ht="19.8" x14ac:dyDescent="0.3">
      <c r="A62" s="60" t="s">
        <v>315</v>
      </c>
      <c r="B62" s="61">
        <v>3662848</v>
      </c>
      <c r="C62" s="60" t="s">
        <v>299</v>
      </c>
      <c r="D62" s="61">
        <v>0</v>
      </c>
      <c r="E62" s="61">
        <v>60</v>
      </c>
      <c r="F62" s="61">
        <v>0</v>
      </c>
      <c r="G62" s="61">
        <v>20</v>
      </c>
      <c r="H62" s="61">
        <v>0</v>
      </c>
      <c r="I62" s="61">
        <v>0</v>
      </c>
      <c r="J62" s="61">
        <v>0</v>
      </c>
      <c r="K62" s="61">
        <v>0</v>
      </c>
      <c r="L62" s="61">
        <v>40</v>
      </c>
    </row>
    <row r="63" spans="1:12" ht="19.8" x14ac:dyDescent="0.3">
      <c r="A63" s="60" t="s">
        <v>315</v>
      </c>
      <c r="B63" s="61">
        <v>3662848</v>
      </c>
      <c r="C63" s="60" t="s">
        <v>300</v>
      </c>
      <c r="D63" s="61">
        <v>0</v>
      </c>
      <c r="E63" s="61">
        <v>80</v>
      </c>
      <c r="F63" s="61">
        <v>0</v>
      </c>
      <c r="G63" s="61">
        <v>40</v>
      </c>
      <c r="H63" s="61">
        <v>0</v>
      </c>
      <c r="I63" s="61">
        <v>0</v>
      </c>
      <c r="J63" s="61">
        <v>0</v>
      </c>
      <c r="K63" s="61">
        <v>0</v>
      </c>
      <c r="L63" s="61">
        <v>40</v>
      </c>
    </row>
    <row r="64" spans="1:12" ht="19.8" x14ac:dyDescent="0.3">
      <c r="A64" s="60" t="s">
        <v>315</v>
      </c>
      <c r="B64" s="61">
        <v>3662848</v>
      </c>
      <c r="C64" s="60" t="s">
        <v>301</v>
      </c>
      <c r="D64" s="61">
        <v>0</v>
      </c>
      <c r="E64" s="61">
        <v>300</v>
      </c>
      <c r="F64" s="61">
        <v>0</v>
      </c>
      <c r="G64" s="61">
        <v>200</v>
      </c>
      <c r="H64" s="61">
        <v>0</v>
      </c>
      <c r="I64" s="61">
        <v>0</v>
      </c>
      <c r="J64" s="61">
        <v>0</v>
      </c>
      <c r="K64" s="61">
        <v>0</v>
      </c>
      <c r="L64" s="61">
        <v>100</v>
      </c>
    </row>
    <row r="65" spans="1:12" ht="19.8" x14ac:dyDescent="0.3">
      <c r="A65" s="60" t="s">
        <v>315</v>
      </c>
      <c r="B65" s="61">
        <v>3662848</v>
      </c>
      <c r="C65" s="60" t="s">
        <v>298</v>
      </c>
      <c r="D65" s="61">
        <v>0</v>
      </c>
      <c r="E65" s="61">
        <v>110</v>
      </c>
      <c r="F65" s="61">
        <v>0</v>
      </c>
      <c r="G65" s="61">
        <v>70</v>
      </c>
      <c r="H65" s="61">
        <v>0</v>
      </c>
      <c r="I65" s="61">
        <v>0</v>
      </c>
      <c r="J65" s="61">
        <v>0</v>
      </c>
      <c r="K65" s="61">
        <v>0</v>
      </c>
      <c r="L65" s="61">
        <v>40</v>
      </c>
    </row>
    <row r="66" spans="1:12" ht="19.8" x14ac:dyDescent="0.3">
      <c r="A66" s="60" t="s">
        <v>315</v>
      </c>
      <c r="B66" s="61">
        <v>3662848</v>
      </c>
      <c r="C66" s="60" t="s">
        <v>302</v>
      </c>
      <c r="D66" s="61">
        <v>70</v>
      </c>
      <c r="E66" s="61">
        <v>580</v>
      </c>
      <c r="F66" s="61">
        <v>0</v>
      </c>
      <c r="G66" s="61">
        <v>650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</row>
    <row r="67" spans="1:12" ht="19.8" x14ac:dyDescent="0.3">
      <c r="A67" s="60" t="s">
        <v>315</v>
      </c>
      <c r="B67" s="61">
        <v>3662848</v>
      </c>
      <c r="C67" s="60" t="s">
        <v>303</v>
      </c>
      <c r="D67" s="61">
        <v>0</v>
      </c>
      <c r="E67" s="61">
        <v>760</v>
      </c>
      <c r="F67" s="61">
        <v>0</v>
      </c>
      <c r="G67" s="61">
        <v>720</v>
      </c>
      <c r="H67" s="61">
        <v>0</v>
      </c>
      <c r="I67" s="61">
        <v>0</v>
      </c>
      <c r="J67" s="61">
        <v>0</v>
      </c>
      <c r="K67" s="61">
        <v>0</v>
      </c>
      <c r="L67" s="61">
        <v>40</v>
      </c>
    </row>
    <row r="68" spans="1:12" ht="19.8" x14ac:dyDescent="0.3">
      <c r="A68" s="60" t="s">
        <v>315</v>
      </c>
      <c r="B68" s="61">
        <v>3662848</v>
      </c>
      <c r="C68" s="60" t="s">
        <v>304</v>
      </c>
      <c r="D68" s="61">
        <v>60</v>
      </c>
      <c r="E68" s="61">
        <v>900</v>
      </c>
      <c r="F68" s="61">
        <v>0</v>
      </c>
      <c r="G68" s="61">
        <v>940</v>
      </c>
      <c r="H68" s="61">
        <v>0</v>
      </c>
      <c r="I68" s="61">
        <v>0</v>
      </c>
      <c r="J68" s="61">
        <v>0</v>
      </c>
      <c r="K68" s="61">
        <v>0</v>
      </c>
      <c r="L68" s="61">
        <v>20</v>
      </c>
    </row>
    <row r="69" spans="1:12" ht="19.8" x14ac:dyDescent="0.3">
      <c r="A69" s="60" t="s">
        <v>315</v>
      </c>
      <c r="B69" s="61">
        <v>3662848</v>
      </c>
      <c r="C69" s="60" t="s">
        <v>252</v>
      </c>
      <c r="D69" s="61">
        <v>20</v>
      </c>
      <c r="E69" s="61">
        <v>0</v>
      </c>
      <c r="F69" s="61">
        <v>0</v>
      </c>
      <c r="G69" s="61">
        <v>20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</row>
    <row r="70" spans="1:12" ht="19.8" x14ac:dyDescent="0.3">
      <c r="A70" s="60" t="s">
        <v>315</v>
      </c>
      <c r="B70" s="61">
        <v>3662848</v>
      </c>
      <c r="C70" s="60" t="s">
        <v>253</v>
      </c>
      <c r="D70" s="61">
        <v>20</v>
      </c>
      <c r="E70" s="61">
        <v>0</v>
      </c>
      <c r="F70" s="61">
        <v>0</v>
      </c>
      <c r="G70" s="61">
        <v>20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</row>
    <row r="71" spans="1:12" ht="19.8" x14ac:dyDescent="0.3">
      <c r="A71" s="60" t="s">
        <v>315</v>
      </c>
      <c r="B71" s="61">
        <v>3662848</v>
      </c>
      <c r="C71" s="60" t="s">
        <v>305</v>
      </c>
      <c r="D71" s="61">
        <v>65</v>
      </c>
      <c r="E71" s="61">
        <v>6075</v>
      </c>
      <c r="F71" s="61">
        <v>0</v>
      </c>
      <c r="G71" s="61">
        <v>6150</v>
      </c>
      <c r="H71" s="61">
        <v>0</v>
      </c>
      <c r="I71" s="61">
        <v>0</v>
      </c>
      <c r="J71" s="61">
        <v>0</v>
      </c>
      <c r="K71" s="61">
        <v>0</v>
      </c>
      <c r="L71" s="61">
        <v>-10</v>
      </c>
    </row>
    <row r="72" spans="1:12" ht="19.8" x14ac:dyDescent="0.3">
      <c r="A72" s="60" t="s">
        <v>315</v>
      </c>
      <c r="B72" s="61">
        <v>3662848</v>
      </c>
      <c r="C72" s="60" t="s">
        <v>254</v>
      </c>
      <c r="D72" s="61">
        <v>0</v>
      </c>
      <c r="E72" s="61">
        <v>120</v>
      </c>
      <c r="F72" s="61">
        <v>0</v>
      </c>
      <c r="G72" s="61">
        <v>120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</row>
    <row r="73" spans="1:12" ht="19.8" x14ac:dyDescent="0.3">
      <c r="A73" s="60" t="s">
        <v>315</v>
      </c>
      <c r="B73" s="61">
        <v>3662848</v>
      </c>
      <c r="C73" s="60" t="s">
        <v>306</v>
      </c>
      <c r="D73" s="61">
        <v>0</v>
      </c>
      <c r="E73" s="61">
        <v>40</v>
      </c>
      <c r="F73" s="61">
        <v>0</v>
      </c>
      <c r="G73" s="61">
        <v>40</v>
      </c>
      <c r="H73" s="61">
        <v>20</v>
      </c>
      <c r="I73" s="61">
        <v>0</v>
      </c>
      <c r="J73" s="61">
        <v>0</v>
      </c>
      <c r="K73" s="61">
        <v>0</v>
      </c>
      <c r="L73" s="61">
        <v>20</v>
      </c>
    </row>
    <row r="74" spans="1:12" ht="19.8" x14ac:dyDescent="0.3">
      <c r="A74" s="60" t="s">
        <v>315</v>
      </c>
      <c r="B74" s="61">
        <v>3662848</v>
      </c>
      <c r="C74" s="60" t="s">
        <v>308</v>
      </c>
      <c r="D74" s="61">
        <v>0</v>
      </c>
      <c r="E74" s="61">
        <v>20</v>
      </c>
      <c r="F74" s="61">
        <v>0</v>
      </c>
      <c r="G74" s="61">
        <v>20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</row>
    <row r="75" spans="1:12" ht="19.8" x14ac:dyDescent="0.3">
      <c r="A75" s="60" t="s">
        <v>315</v>
      </c>
      <c r="B75" s="61">
        <v>3662848</v>
      </c>
      <c r="C75" s="60" t="s">
        <v>307</v>
      </c>
      <c r="D75" s="61">
        <v>0</v>
      </c>
      <c r="E75" s="61">
        <v>80</v>
      </c>
      <c r="F75" s="61">
        <v>0</v>
      </c>
      <c r="G75" s="61">
        <v>80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</row>
    <row r="76" spans="1:12" ht="19.8" x14ac:dyDescent="0.3">
      <c r="A76" s="60" t="s">
        <v>315</v>
      </c>
      <c r="B76" s="61">
        <v>3662848</v>
      </c>
      <c r="C76" s="60" t="s">
        <v>309</v>
      </c>
      <c r="D76" s="61">
        <v>20</v>
      </c>
      <c r="E76" s="61">
        <v>100</v>
      </c>
      <c r="F76" s="61">
        <v>0</v>
      </c>
      <c r="G76" s="61">
        <v>100</v>
      </c>
      <c r="H76" s="61">
        <v>0</v>
      </c>
      <c r="I76" s="61">
        <v>0</v>
      </c>
      <c r="J76" s="61">
        <v>0</v>
      </c>
      <c r="K76" s="61">
        <v>0</v>
      </c>
      <c r="L76" s="61">
        <v>20</v>
      </c>
    </row>
    <row r="77" spans="1:12" ht="19.8" x14ac:dyDescent="0.3">
      <c r="A77" s="60" t="s">
        <v>315</v>
      </c>
      <c r="B77" s="61">
        <v>3662848</v>
      </c>
      <c r="C77" s="60" t="s">
        <v>310</v>
      </c>
      <c r="D77" s="61">
        <v>20</v>
      </c>
      <c r="E77" s="61">
        <v>180</v>
      </c>
      <c r="F77" s="61">
        <v>0</v>
      </c>
      <c r="G77" s="61">
        <v>180</v>
      </c>
      <c r="H77" s="61">
        <v>0</v>
      </c>
      <c r="I77" s="61">
        <v>0</v>
      </c>
      <c r="J77" s="61">
        <v>0</v>
      </c>
      <c r="K77" s="61">
        <v>0</v>
      </c>
      <c r="L77" s="61">
        <v>20</v>
      </c>
    </row>
    <row r="78" spans="1:12" ht="19.8" x14ac:dyDescent="0.3">
      <c r="A78" s="60" t="s">
        <v>315</v>
      </c>
      <c r="B78" s="61">
        <v>3662848</v>
      </c>
      <c r="C78" s="60" t="s">
        <v>311</v>
      </c>
      <c r="D78" s="61">
        <v>0</v>
      </c>
      <c r="E78" s="61">
        <v>480</v>
      </c>
      <c r="F78" s="61">
        <v>0</v>
      </c>
      <c r="G78" s="61">
        <v>460</v>
      </c>
      <c r="H78" s="61">
        <v>0</v>
      </c>
      <c r="I78" s="61">
        <v>0</v>
      </c>
      <c r="J78" s="61">
        <v>0</v>
      </c>
      <c r="K78" s="61">
        <v>0</v>
      </c>
      <c r="L78" s="61">
        <v>20</v>
      </c>
    </row>
    <row r="79" spans="1:12" ht="19.8" x14ac:dyDescent="0.3">
      <c r="A79" s="60" t="s">
        <v>315</v>
      </c>
      <c r="B79" s="61">
        <v>3662848</v>
      </c>
      <c r="C79" s="60" t="s">
        <v>255</v>
      </c>
      <c r="D79" s="61">
        <v>0</v>
      </c>
      <c r="E79" s="61">
        <v>50</v>
      </c>
      <c r="F79" s="61">
        <v>0</v>
      </c>
      <c r="G79" s="61">
        <v>50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</row>
    <row r="80" spans="1:12" ht="19.8" x14ac:dyDescent="0.3">
      <c r="A80" s="60" t="s">
        <v>315</v>
      </c>
      <c r="B80" s="61">
        <v>3662848</v>
      </c>
      <c r="C80" s="60" t="s">
        <v>325</v>
      </c>
      <c r="D80" s="61">
        <v>0</v>
      </c>
      <c r="E80" s="61">
        <v>700</v>
      </c>
      <c r="F80" s="61">
        <v>0</v>
      </c>
      <c r="G80" s="61">
        <v>700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</row>
    <row r="81" spans="1:12" ht="19.8" x14ac:dyDescent="0.3">
      <c r="A81" s="60" t="s">
        <v>315</v>
      </c>
      <c r="B81" s="61">
        <v>3662848</v>
      </c>
      <c r="C81" s="60" t="s">
        <v>244</v>
      </c>
      <c r="D81" s="61">
        <v>0</v>
      </c>
      <c r="E81" s="61">
        <v>450</v>
      </c>
      <c r="F81" s="61">
        <v>0</v>
      </c>
      <c r="G81" s="61">
        <v>450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</row>
    <row r="82" spans="1:12" x14ac:dyDescent="0.3">
      <c r="A82" s="79" t="s">
        <v>319</v>
      </c>
      <c r="B82" s="60"/>
      <c r="C82" s="60"/>
      <c r="D82" s="61">
        <v>711</v>
      </c>
      <c r="E82" s="61">
        <v>54327</v>
      </c>
      <c r="F82" s="61">
        <v>1584</v>
      </c>
      <c r="G82" s="61">
        <v>53081</v>
      </c>
      <c r="H82" s="61">
        <v>454</v>
      </c>
      <c r="I82" s="61">
        <v>0</v>
      </c>
      <c r="J82" s="61">
        <v>0</v>
      </c>
      <c r="K82" s="61">
        <v>0</v>
      </c>
      <c r="L82" s="61">
        <v>827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75"/>
  <sheetViews>
    <sheetView topLeftCell="A47" workbookViewId="0">
      <selection activeCell="B1" sqref="B1:B75"/>
    </sheetView>
  </sheetViews>
  <sheetFormatPr defaultRowHeight="14.4" x14ac:dyDescent="0.3"/>
  <sheetData>
    <row r="1" spans="1:3" x14ac:dyDescent="0.3">
      <c r="A1" t="s">
        <v>256</v>
      </c>
      <c r="B1">
        <f>VLOOKUP(A1,'[2]Product Master Sheet'!$B$2:$F$506,5,0)</f>
        <v>28</v>
      </c>
      <c r="C1">
        <v>0</v>
      </c>
    </row>
    <row r="2" spans="1:3" x14ac:dyDescent="0.3">
      <c r="A2" t="s">
        <v>257</v>
      </c>
      <c r="B2">
        <f>VLOOKUP(A2,'[2]Product Master Sheet'!$B$2:$F$506,5,0)</f>
        <v>29</v>
      </c>
      <c r="C2">
        <v>0</v>
      </c>
    </row>
    <row r="3" spans="1:3" x14ac:dyDescent="0.3">
      <c r="A3" t="s">
        <v>31</v>
      </c>
      <c r="B3">
        <f>VLOOKUP(A3,'[2]Product Master Sheet'!$B$2:$F$506,5,0)</f>
        <v>33</v>
      </c>
      <c r="C3">
        <v>0</v>
      </c>
    </row>
    <row r="4" spans="1:3" x14ac:dyDescent="0.3">
      <c r="A4" t="s">
        <v>42</v>
      </c>
      <c r="B4">
        <f>VLOOKUP(A4,'[2]Product Master Sheet'!$B$2:$F$506,5,0)</f>
        <v>39</v>
      </c>
      <c r="C4">
        <v>0</v>
      </c>
    </row>
    <row r="5" spans="1:3" x14ac:dyDescent="0.3">
      <c r="A5" t="s">
        <v>259</v>
      </c>
      <c r="B5">
        <f>VLOOKUP(A5,'[2]Product Master Sheet'!$B$2:$F$506,5,0)</f>
        <v>40</v>
      </c>
      <c r="C5">
        <v>0</v>
      </c>
    </row>
    <row r="6" spans="1:3" x14ac:dyDescent="0.3">
      <c r="A6" t="s">
        <v>258</v>
      </c>
      <c r="B6">
        <f>VLOOKUP(A6,'[2]Product Master Sheet'!$B$2:$F$506,5,0)</f>
        <v>41</v>
      </c>
      <c r="C6">
        <v>0</v>
      </c>
    </row>
    <row r="7" spans="1:3" x14ac:dyDescent="0.3">
      <c r="A7" t="s">
        <v>260</v>
      </c>
      <c r="B7">
        <f>VLOOKUP(A7,'[2]Product Master Sheet'!$B$2:$F$506,5,0)</f>
        <v>42</v>
      </c>
      <c r="C7">
        <v>20</v>
      </c>
    </row>
    <row r="8" spans="1:3" x14ac:dyDescent="0.3">
      <c r="A8" t="s">
        <v>261</v>
      </c>
      <c r="B8">
        <f>VLOOKUP(A8,'[2]Product Master Sheet'!$B$2:$F$506,5,0)</f>
        <v>43</v>
      </c>
      <c r="C8">
        <v>20</v>
      </c>
    </row>
    <row r="9" spans="1:3" x14ac:dyDescent="0.3">
      <c r="A9" t="s">
        <v>262</v>
      </c>
      <c r="B9">
        <f>VLOOKUP(A9,'[2]Product Master Sheet'!$B$2:$F$506,5,0)</f>
        <v>44</v>
      </c>
      <c r="C9">
        <v>0</v>
      </c>
    </row>
    <row r="10" spans="1:3" x14ac:dyDescent="0.3">
      <c r="A10" t="s">
        <v>263</v>
      </c>
      <c r="B10">
        <f>VLOOKUP(A10,'[2]Product Master Sheet'!$B$2:$F$506,5,0)</f>
        <v>45</v>
      </c>
      <c r="C10">
        <v>0</v>
      </c>
    </row>
    <row r="11" spans="1:3" x14ac:dyDescent="0.3">
      <c r="A11" t="s">
        <v>264</v>
      </c>
      <c r="B11">
        <f>VLOOKUP(A11,'[2]Product Master Sheet'!$B$2:$F$506,5,0)</f>
        <v>111</v>
      </c>
      <c r="C11">
        <v>0</v>
      </c>
    </row>
    <row r="12" spans="1:3" x14ac:dyDescent="0.3">
      <c r="A12" t="s">
        <v>265</v>
      </c>
      <c r="B12">
        <f>VLOOKUP(A12,'[2]Product Master Sheet'!$B$2:$F$506,5,0)</f>
        <v>113</v>
      </c>
      <c r="C12">
        <v>0</v>
      </c>
    </row>
    <row r="13" spans="1:3" x14ac:dyDescent="0.3">
      <c r="A13" t="s">
        <v>266</v>
      </c>
      <c r="B13">
        <f>VLOOKUP(A13,'[2]Product Master Sheet'!$B$2:$F$506,5,0)</f>
        <v>114</v>
      </c>
      <c r="C13">
        <v>0</v>
      </c>
    </row>
    <row r="14" spans="1:3" x14ac:dyDescent="0.3">
      <c r="A14" t="s">
        <v>267</v>
      </c>
      <c r="B14">
        <f>VLOOKUP(A14,'[2]Product Master Sheet'!$B$2:$F$506,5,0)</f>
        <v>115</v>
      </c>
      <c r="C14">
        <v>0</v>
      </c>
    </row>
    <row r="15" spans="1:3" x14ac:dyDescent="0.3">
      <c r="A15" t="s">
        <v>268</v>
      </c>
      <c r="B15">
        <f>VLOOKUP(A15,'[2]Product Master Sheet'!$B$2:$F$506,5,0)</f>
        <v>116</v>
      </c>
      <c r="C15">
        <v>0</v>
      </c>
    </row>
    <row r="16" spans="1:3" x14ac:dyDescent="0.3">
      <c r="A16" t="s">
        <v>316</v>
      </c>
      <c r="B16">
        <f>VLOOKUP(A16,'[2]Product Master Sheet'!$B$2:$F$506,5,0)</f>
        <v>117</v>
      </c>
      <c r="C16">
        <v>0</v>
      </c>
    </row>
    <row r="17" spans="1:3" x14ac:dyDescent="0.3">
      <c r="A17" t="s">
        <v>269</v>
      </c>
      <c r="B17">
        <f>VLOOKUP(A17,'[2]Product Master Sheet'!$B$2:$F$506,5,0)</f>
        <v>118</v>
      </c>
      <c r="C17">
        <v>0</v>
      </c>
    </row>
    <row r="18" spans="1:3" x14ac:dyDescent="0.3">
      <c r="A18" t="s">
        <v>270</v>
      </c>
      <c r="B18">
        <f>VLOOKUP(A18,'[2]Product Master Sheet'!$B$2:$F$506,5,0)</f>
        <v>119</v>
      </c>
      <c r="C18">
        <v>0</v>
      </c>
    </row>
    <row r="19" spans="1:3" x14ac:dyDescent="0.3">
      <c r="A19" t="s">
        <v>271</v>
      </c>
      <c r="B19">
        <f>VLOOKUP(A19,'[2]Product Master Sheet'!$B$2:$F$506,5,0)</f>
        <v>120</v>
      </c>
      <c r="C19">
        <v>0</v>
      </c>
    </row>
    <row r="20" spans="1:3" x14ac:dyDescent="0.3">
      <c r="A20" t="s">
        <v>272</v>
      </c>
      <c r="B20">
        <f>VLOOKUP(A20,'[2]Product Master Sheet'!$B$2:$F$506,5,0)</f>
        <v>122</v>
      </c>
      <c r="C20">
        <v>85</v>
      </c>
    </row>
    <row r="21" spans="1:3" x14ac:dyDescent="0.3">
      <c r="A21" t="s">
        <v>273</v>
      </c>
      <c r="B21">
        <f>VLOOKUP(A21,'[2]Product Master Sheet'!$B$2:$F$506,5,0)</f>
        <v>123</v>
      </c>
      <c r="C21">
        <v>0</v>
      </c>
    </row>
    <row r="22" spans="1:3" x14ac:dyDescent="0.3">
      <c r="A22" t="s">
        <v>274</v>
      </c>
      <c r="B22">
        <f>VLOOKUP(A22,'[2]Product Master Sheet'!$B$2:$F$506,5,0)</f>
        <v>124</v>
      </c>
      <c r="C22">
        <v>0</v>
      </c>
    </row>
    <row r="23" spans="1:3" x14ac:dyDescent="0.3">
      <c r="A23" t="s">
        <v>275</v>
      </c>
      <c r="B23">
        <f>VLOOKUP(A23,'[2]Product Master Sheet'!$B$2:$F$506,5,0)</f>
        <v>137</v>
      </c>
      <c r="C23">
        <v>0</v>
      </c>
    </row>
    <row r="24" spans="1:3" x14ac:dyDescent="0.3">
      <c r="A24" t="s">
        <v>277</v>
      </c>
      <c r="B24">
        <f>VLOOKUP(A24,'[2]Product Master Sheet'!$B$2:$F$506,5,0)</f>
        <v>144</v>
      </c>
      <c r="C24">
        <v>0</v>
      </c>
    </row>
    <row r="25" spans="1:3" x14ac:dyDescent="0.3">
      <c r="A25" t="s">
        <v>278</v>
      </c>
      <c r="B25">
        <f>VLOOKUP(A25,'[2]Product Master Sheet'!$B$2:$F$506,5,0)</f>
        <v>145</v>
      </c>
      <c r="C25">
        <v>35</v>
      </c>
    </row>
    <row r="26" spans="1:3" x14ac:dyDescent="0.3">
      <c r="A26" t="s">
        <v>279</v>
      </c>
      <c r="B26">
        <f>VLOOKUP(A26,'[2]Product Master Sheet'!$B$2:$F$506,5,0)</f>
        <v>146</v>
      </c>
      <c r="C26">
        <v>0</v>
      </c>
    </row>
    <row r="27" spans="1:3" x14ac:dyDescent="0.3">
      <c r="A27" t="s">
        <v>280</v>
      </c>
      <c r="B27">
        <f>VLOOKUP(A27,'[2]Product Master Sheet'!$B$2:$F$506,5,0)</f>
        <v>148</v>
      </c>
      <c r="C27">
        <v>0</v>
      </c>
    </row>
    <row r="28" spans="1:3" x14ac:dyDescent="0.3">
      <c r="A28" t="s">
        <v>281</v>
      </c>
      <c r="B28">
        <f>VLOOKUP(A28,'[2]Product Master Sheet'!$B$2:$F$506,5,0)</f>
        <v>162</v>
      </c>
      <c r="C28">
        <v>0</v>
      </c>
    </row>
    <row r="29" spans="1:3" x14ac:dyDescent="0.3">
      <c r="A29" t="s">
        <v>282</v>
      </c>
      <c r="B29">
        <f>VLOOKUP(A29,'[2]Product Master Sheet'!$B$2:$F$506,5,0)</f>
        <v>163</v>
      </c>
      <c r="C29">
        <v>0</v>
      </c>
    </row>
    <row r="30" spans="1:3" x14ac:dyDescent="0.3">
      <c r="A30" t="s">
        <v>283</v>
      </c>
      <c r="B30">
        <f>VLOOKUP(A30,'[2]Product Master Sheet'!$B$2:$F$506,5,0)</f>
        <v>164</v>
      </c>
      <c r="C30">
        <v>0</v>
      </c>
    </row>
    <row r="31" spans="1:3" x14ac:dyDescent="0.3">
      <c r="A31" t="s">
        <v>284</v>
      </c>
      <c r="B31">
        <f>VLOOKUP(A31,'[2]Product Master Sheet'!$B$2:$F$506,5,0)</f>
        <v>179</v>
      </c>
      <c r="C31">
        <v>0</v>
      </c>
    </row>
    <row r="32" spans="1:3" x14ac:dyDescent="0.3">
      <c r="A32" t="s">
        <v>285</v>
      </c>
      <c r="B32">
        <f>VLOOKUP(A32,'[2]Product Master Sheet'!$B$2:$F$506,5,0)</f>
        <v>182</v>
      </c>
      <c r="C32">
        <v>30</v>
      </c>
    </row>
    <row r="33" spans="1:3" x14ac:dyDescent="0.3">
      <c r="A33" t="s">
        <v>247</v>
      </c>
      <c r="B33">
        <f>VLOOKUP(A33,'[2]Product Master Sheet'!$B$2:$F$506,5,0)</f>
        <v>192</v>
      </c>
      <c r="C33">
        <v>0</v>
      </c>
    </row>
    <row r="34" spans="1:3" x14ac:dyDescent="0.3">
      <c r="A34" t="s">
        <v>317</v>
      </c>
      <c r="B34">
        <f>VLOOKUP(A34,'[2]Product Master Sheet'!$B$2:$F$506,5,0)</f>
        <v>204</v>
      </c>
      <c r="C34">
        <v>0</v>
      </c>
    </row>
    <row r="35" spans="1:3" x14ac:dyDescent="0.3">
      <c r="A35" t="s">
        <v>286</v>
      </c>
      <c r="B35">
        <f>VLOOKUP(A35,'[2]Product Master Sheet'!$B$2:$F$506,5,0)</f>
        <v>205</v>
      </c>
      <c r="C35">
        <v>0</v>
      </c>
    </row>
    <row r="36" spans="1:3" x14ac:dyDescent="0.3">
      <c r="A36" t="s">
        <v>287</v>
      </c>
      <c r="B36">
        <f>VLOOKUP(A36,'[2]Product Master Sheet'!$B$2:$F$506,5,0)</f>
        <v>206</v>
      </c>
      <c r="C36">
        <v>0</v>
      </c>
    </row>
    <row r="37" spans="1:3" x14ac:dyDescent="0.3">
      <c r="A37" t="s">
        <v>288</v>
      </c>
      <c r="B37">
        <f>VLOOKUP(A37,'[2]Product Master Sheet'!$B$2:$F$506,5,0)</f>
        <v>223</v>
      </c>
      <c r="C37">
        <v>0</v>
      </c>
    </row>
    <row r="38" spans="1:3" x14ac:dyDescent="0.3">
      <c r="A38" t="s">
        <v>289</v>
      </c>
      <c r="B38">
        <f>VLOOKUP(A38,'[2]Product Master Sheet'!$B$2:$F$506,5,0)</f>
        <v>225</v>
      </c>
      <c r="C38">
        <v>0</v>
      </c>
    </row>
    <row r="39" spans="1:3" x14ac:dyDescent="0.3">
      <c r="A39" t="s">
        <v>290</v>
      </c>
      <c r="B39">
        <f>VLOOKUP(A39,'[2]Product Master Sheet'!$B$2:$F$506,5,0)</f>
        <v>271</v>
      </c>
      <c r="C39">
        <v>0</v>
      </c>
    </row>
    <row r="40" spans="1:3" x14ac:dyDescent="0.3">
      <c r="A40" t="s">
        <v>291</v>
      </c>
      <c r="B40">
        <f>VLOOKUP(A40,'[2]Product Master Sheet'!$B$2:$F$506,5,0)</f>
        <v>273</v>
      </c>
      <c r="C40">
        <v>30</v>
      </c>
    </row>
    <row r="41" spans="1:3" x14ac:dyDescent="0.3">
      <c r="A41" t="s">
        <v>292</v>
      </c>
      <c r="B41">
        <f>VLOOKUP(A41,'[2]Product Master Sheet'!$B$2:$F$506,5,0)</f>
        <v>290</v>
      </c>
      <c r="C41">
        <v>13</v>
      </c>
    </row>
    <row r="42" spans="1:3" x14ac:dyDescent="0.3">
      <c r="A42" t="s">
        <v>293</v>
      </c>
      <c r="B42">
        <f>VLOOKUP(A42,'[2]Product Master Sheet'!$B$2:$F$506,5,0)</f>
        <v>291</v>
      </c>
      <c r="C42">
        <v>0</v>
      </c>
    </row>
    <row r="43" spans="1:3" x14ac:dyDescent="0.3">
      <c r="A43" t="s">
        <v>294</v>
      </c>
      <c r="B43">
        <f>VLOOKUP(A43,'[2]Product Master Sheet'!$B$2:$F$506,5,0)</f>
        <v>293</v>
      </c>
      <c r="C43">
        <v>153</v>
      </c>
    </row>
    <row r="44" spans="1:3" x14ac:dyDescent="0.3">
      <c r="A44" t="s">
        <v>295</v>
      </c>
      <c r="B44">
        <f>VLOOKUP(A44,'[2]Product Master Sheet'!$B$2:$F$506,5,0)</f>
        <v>294</v>
      </c>
      <c r="C44">
        <v>0</v>
      </c>
    </row>
    <row r="45" spans="1:3" x14ac:dyDescent="0.3">
      <c r="A45" t="s">
        <v>296</v>
      </c>
      <c r="B45">
        <f>VLOOKUP(A45,'[2]Product Master Sheet'!$B$2:$F$506,5,0)</f>
        <v>297</v>
      </c>
      <c r="C45">
        <v>0</v>
      </c>
    </row>
    <row r="46" spans="1:3" x14ac:dyDescent="0.3">
      <c r="A46" t="s">
        <v>297</v>
      </c>
      <c r="B46">
        <f>VLOOKUP(A46,'[2]Product Master Sheet'!$B$2:$F$506,5,0)</f>
        <v>299</v>
      </c>
      <c r="C46">
        <v>0</v>
      </c>
    </row>
    <row r="47" spans="1:3" x14ac:dyDescent="0.3">
      <c r="A47" t="s">
        <v>299</v>
      </c>
      <c r="B47">
        <f>VLOOKUP(A47,'[2]Product Master Sheet'!$B$2:$F$506,5,0)</f>
        <v>305</v>
      </c>
      <c r="C47">
        <v>0</v>
      </c>
    </row>
    <row r="48" spans="1:3" x14ac:dyDescent="0.3">
      <c r="A48" t="s">
        <v>300</v>
      </c>
      <c r="B48">
        <f>VLOOKUP(A48,'[2]Product Master Sheet'!$B$2:$F$506,5,0)</f>
        <v>306</v>
      </c>
      <c r="C48">
        <v>0</v>
      </c>
    </row>
    <row r="49" spans="1:3" x14ac:dyDescent="0.3">
      <c r="A49" t="s">
        <v>301</v>
      </c>
      <c r="B49">
        <f>VLOOKUP(A49,'[2]Product Master Sheet'!$B$2:$F$506,5,0)</f>
        <v>307</v>
      </c>
      <c r="C49">
        <v>0</v>
      </c>
    </row>
    <row r="50" spans="1:3" x14ac:dyDescent="0.3">
      <c r="A50" t="s">
        <v>298</v>
      </c>
      <c r="B50">
        <f>VLOOKUP(A50,'[2]Product Master Sheet'!$B$2:$F$506,5,0)</f>
        <v>308</v>
      </c>
      <c r="C50">
        <v>0</v>
      </c>
    </row>
    <row r="51" spans="1:3" x14ac:dyDescent="0.3">
      <c r="A51" t="s">
        <v>302</v>
      </c>
      <c r="B51">
        <f>VLOOKUP(A51,'[2]Product Master Sheet'!$B$2:$F$506,5,0)</f>
        <v>324</v>
      </c>
      <c r="C51">
        <v>70</v>
      </c>
    </row>
    <row r="52" spans="1:3" x14ac:dyDescent="0.3">
      <c r="A52" t="s">
        <v>303</v>
      </c>
      <c r="B52">
        <f>VLOOKUP(A52,'[2]Product Master Sheet'!$B$2:$F$506,5,0)</f>
        <v>325</v>
      </c>
      <c r="C52">
        <v>0</v>
      </c>
    </row>
    <row r="53" spans="1:3" x14ac:dyDescent="0.3">
      <c r="A53" t="s">
        <v>304</v>
      </c>
      <c r="B53">
        <f>VLOOKUP(A53,'[2]Product Master Sheet'!$B$2:$F$506,5,0)</f>
        <v>326</v>
      </c>
      <c r="C53">
        <v>60</v>
      </c>
    </row>
    <row r="54" spans="1:3" x14ac:dyDescent="0.3">
      <c r="A54" t="s">
        <v>305</v>
      </c>
      <c r="B54">
        <f>VLOOKUP(A54,'[2]Product Master Sheet'!$B$2:$F$506,5,0)</f>
        <v>339</v>
      </c>
      <c r="C54">
        <v>65</v>
      </c>
    </row>
    <row r="55" spans="1:3" x14ac:dyDescent="0.3">
      <c r="A55" t="s">
        <v>306</v>
      </c>
      <c r="B55">
        <f>VLOOKUP(A55,'[2]Product Master Sheet'!$B$2:$F$506,5,0)</f>
        <v>356</v>
      </c>
      <c r="C55">
        <v>0</v>
      </c>
    </row>
    <row r="56" spans="1:3" x14ac:dyDescent="0.3">
      <c r="A56" t="s">
        <v>318</v>
      </c>
      <c r="B56">
        <f>VLOOKUP(A56,'[2]Product Master Sheet'!$B$2:$F$506,5,0)</f>
        <v>359</v>
      </c>
      <c r="C56">
        <v>0</v>
      </c>
    </row>
    <row r="57" spans="1:3" x14ac:dyDescent="0.3">
      <c r="A57" t="s">
        <v>308</v>
      </c>
      <c r="B57">
        <f>VLOOKUP(A57,'[2]Product Master Sheet'!$B$2:$F$506,5,0)</f>
        <v>360</v>
      </c>
      <c r="C57">
        <v>0</v>
      </c>
    </row>
    <row r="58" spans="1:3" x14ac:dyDescent="0.3">
      <c r="A58" t="s">
        <v>307</v>
      </c>
      <c r="B58">
        <f>VLOOKUP(A58,'[2]Product Master Sheet'!$B$2:$F$506,5,0)</f>
        <v>361</v>
      </c>
      <c r="C58">
        <v>0</v>
      </c>
    </row>
    <row r="59" spans="1:3" x14ac:dyDescent="0.3">
      <c r="A59" t="s">
        <v>309</v>
      </c>
      <c r="B59">
        <f>VLOOKUP(A59,'[2]Product Master Sheet'!$B$2:$F$506,5,0)</f>
        <v>365</v>
      </c>
      <c r="C59">
        <v>20</v>
      </c>
    </row>
    <row r="60" spans="1:3" x14ac:dyDescent="0.3">
      <c r="A60" t="s">
        <v>310</v>
      </c>
      <c r="B60">
        <f>VLOOKUP(A60,'[2]Product Master Sheet'!$B$2:$F$506,5,0)</f>
        <v>366</v>
      </c>
      <c r="C60">
        <v>20</v>
      </c>
    </row>
    <row r="61" spans="1:3" x14ac:dyDescent="0.3">
      <c r="A61" t="s">
        <v>311</v>
      </c>
      <c r="B61">
        <f>VLOOKUP(A61,'[2]Product Master Sheet'!$B$2:$F$506,5,0)</f>
        <v>368</v>
      </c>
      <c r="C61">
        <v>0</v>
      </c>
    </row>
    <row r="62" spans="1:3" x14ac:dyDescent="0.3">
      <c r="A62" t="s">
        <v>244</v>
      </c>
      <c r="B62">
        <f>VLOOKUP(A62,'[2]Product Master Sheet'!$B$2:$F$506,5,0)</f>
        <v>924</v>
      </c>
      <c r="C62">
        <v>0</v>
      </c>
    </row>
    <row r="63" spans="1:3" x14ac:dyDescent="0.3">
      <c r="A63" t="s">
        <v>33</v>
      </c>
      <c r="B63">
        <f>VLOOKUP(A63,'[2]Product Master Sheet'!$B$2:$F$506,5,0)</f>
        <v>34</v>
      </c>
      <c r="C63">
        <v>0</v>
      </c>
    </row>
    <row r="64" spans="1:3" x14ac:dyDescent="0.3">
      <c r="A64" t="s">
        <v>276</v>
      </c>
      <c r="B64">
        <f>VLOOKUP(A64,'[2]Product Master Sheet'!$B$2:$F$506,5,0)</f>
        <v>138</v>
      </c>
      <c r="C64">
        <v>50</v>
      </c>
    </row>
    <row r="65" spans="1:3" x14ac:dyDescent="0.3">
      <c r="A65" t="s">
        <v>248</v>
      </c>
      <c r="B65">
        <f>VLOOKUP(A65,'[2]Product Master Sheet'!$B$2:$F$506,5,0)</f>
        <v>197</v>
      </c>
      <c r="C65">
        <v>0</v>
      </c>
    </row>
    <row r="66" spans="1:3" x14ac:dyDescent="0.3">
      <c r="A66" t="s">
        <v>249</v>
      </c>
      <c r="B66">
        <f>VLOOKUP(A66,'[2]Product Master Sheet'!$B$2:$F$506,5,0)</f>
        <v>289</v>
      </c>
      <c r="C66">
        <v>0</v>
      </c>
    </row>
    <row r="67" spans="1:3" x14ac:dyDescent="0.3">
      <c r="A67" t="s">
        <v>251</v>
      </c>
      <c r="B67">
        <f>VLOOKUP(A67,'[2]Product Master Sheet'!$B$2:$F$506,5,0)</f>
        <v>300</v>
      </c>
      <c r="C67">
        <v>0</v>
      </c>
    </row>
    <row r="68" spans="1:3" x14ac:dyDescent="0.3">
      <c r="A68" t="s">
        <v>253</v>
      </c>
      <c r="B68">
        <f>VLOOKUP(A68,'[2]Product Master Sheet'!$B$2:$F$506,5,0)</f>
        <v>331</v>
      </c>
      <c r="C68">
        <v>20</v>
      </c>
    </row>
    <row r="69" spans="1:3" x14ac:dyDescent="0.3">
      <c r="A69" t="s">
        <v>254</v>
      </c>
      <c r="B69">
        <f>VLOOKUP(A69,'[2]Product Master Sheet'!$B$2:$F$506,5,0)</f>
        <v>353</v>
      </c>
      <c r="C69">
        <v>0</v>
      </c>
    </row>
    <row r="70" spans="1:3" x14ac:dyDescent="0.3">
      <c r="A70" t="s">
        <v>255</v>
      </c>
      <c r="B70">
        <f>VLOOKUP(A70,'[2]Product Master Sheet'!$B$2:$F$506,5,0)</f>
        <v>370</v>
      </c>
      <c r="C70">
        <v>0</v>
      </c>
    </row>
    <row r="71" spans="1:3" x14ac:dyDescent="0.3">
      <c r="A71" t="s">
        <v>243</v>
      </c>
      <c r="B71">
        <f>VLOOKUP(A71,'[2]Product Master Sheet'!$B$2:$F$506,5,0)</f>
        <v>27</v>
      </c>
      <c r="C71">
        <v>0</v>
      </c>
    </row>
    <row r="72" spans="1:3" x14ac:dyDescent="0.3">
      <c r="A72" t="s">
        <v>245</v>
      </c>
      <c r="B72">
        <f>VLOOKUP(A72,'[2]Product Master Sheet'!$B$2:$F$506,5,0)</f>
        <v>925</v>
      </c>
      <c r="C72">
        <v>0</v>
      </c>
    </row>
    <row r="73" spans="1:3" x14ac:dyDescent="0.3">
      <c r="A73" t="s">
        <v>246</v>
      </c>
      <c r="B73">
        <f>VLOOKUP(A73,'[2]Product Master Sheet'!$B$2:$F$506,5,0)</f>
        <v>147</v>
      </c>
      <c r="C73">
        <v>0</v>
      </c>
    </row>
    <row r="74" spans="1:3" x14ac:dyDescent="0.3">
      <c r="A74" t="s">
        <v>250</v>
      </c>
      <c r="B74">
        <f>VLOOKUP(A74,'[2]Product Master Sheet'!$B$2:$F$506,5,0)</f>
        <v>296</v>
      </c>
      <c r="C74">
        <v>0</v>
      </c>
    </row>
    <row r="75" spans="1:3" x14ac:dyDescent="0.3">
      <c r="A75" t="s">
        <v>252</v>
      </c>
      <c r="B75">
        <f>VLOOKUP(A75,'[2]Product Master Sheet'!$B$2:$F$506,5,0)</f>
        <v>330</v>
      </c>
      <c r="C75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8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43</v>
      </c>
      <c r="C1" s="65"/>
      <c r="D1" s="65"/>
      <c r="E1" s="65"/>
      <c r="F1" s="65"/>
      <c r="G1" s="65"/>
      <c r="H1" s="65"/>
      <c r="I1" s="65"/>
      <c r="J1" s="66"/>
      <c r="K1" s="64" t="s">
        <v>44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256</v>
      </c>
      <c r="B4" s="20">
        <v>0</v>
      </c>
      <c r="C4" s="20">
        <v>100</v>
      </c>
      <c r="D4" s="20">
        <v>0</v>
      </c>
      <c r="E4" s="20">
        <v>100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100</v>
      </c>
      <c r="M4" s="28">
        <v>0</v>
      </c>
      <c r="N4" s="28">
        <v>100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61" si="0">C4-L4</f>
        <v>0</v>
      </c>
      <c r="V4" s="28">
        <f t="shared" ref="V4:V61" si="1">D4-M4</f>
        <v>0</v>
      </c>
      <c r="W4" s="28">
        <f t="shared" ref="W4:W61" si="2">E4-N4</f>
        <v>0</v>
      </c>
      <c r="X4" s="28">
        <f t="shared" ref="X4:X61" si="3">F4-O4</f>
        <v>0</v>
      </c>
      <c r="Y4" s="28">
        <f t="shared" ref="Y4:Y61" si="4">G4-P4</f>
        <v>0</v>
      </c>
      <c r="Z4" s="28">
        <f t="shared" ref="Z4:Z61" si="5">H4-Q4</f>
        <v>0</v>
      </c>
      <c r="AA4" s="28">
        <f t="shared" ref="AA4:AA61" si="6">I4-R4</f>
        <v>0</v>
      </c>
      <c r="AB4" s="20">
        <f t="shared" ref="AB4:AB61" si="7">J4-S4</f>
        <v>0</v>
      </c>
      <c r="AC4" s="17" t="str">
        <f>IF(AND(T4=0,AB4=0),"Ok","Issue")</f>
        <v>Ok</v>
      </c>
    </row>
    <row r="5" spans="1:29" x14ac:dyDescent="0.3">
      <c r="A5" s="17" t="s">
        <v>257</v>
      </c>
      <c r="B5" s="20">
        <v>0</v>
      </c>
      <c r="C5" s="20">
        <v>400</v>
      </c>
      <c r="D5" s="20">
        <v>0</v>
      </c>
      <c r="E5" s="20">
        <v>400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400</v>
      </c>
      <c r="M5" s="20">
        <v>0</v>
      </c>
      <c r="N5" s="20">
        <v>400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AB62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72" si="9">IF(AND(T5=0,AB5=0),"Ok","Issue")</f>
        <v>Ok</v>
      </c>
    </row>
    <row r="6" spans="1:29" x14ac:dyDescent="0.3">
      <c r="A6" s="17" t="s">
        <v>31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42</v>
      </c>
      <c r="B7" s="20">
        <v>0</v>
      </c>
      <c r="C7" s="20">
        <v>1300</v>
      </c>
      <c r="D7" s="20">
        <v>0</v>
      </c>
      <c r="E7" s="20">
        <v>1280</v>
      </c>
      <c r="F7" s="20">
        <v>0</v>
      </c>
      <c r="G7" s="20">
        <v>0</v>
      </c>
      <c r="H7" s="20">
        <v>0</v>
      </c>
      <c r="I7" s="20">
        <v>0</v>
      </c>
      <c r="J7" s="26">
        <v>20</v>
      </c>
      <c r="K7" s="27">
        <v>0</v>
      </c>
      <c r="L7" s="20">
        <v>1300</v>
      </c>
      <c r="M7" s="20">
        <v>0</v>
      </c>
      <c r="N7" s="20">
        <v>1280</v>
      </c>
      <c r="O7" s="20">
        <v>0</v>
      </c>
      <c r="P7" s="20">
        <v>0</v>
      </c>
      <c r="Q7" s="20">
        <v>0</v>
      </c>
      <c r="R7" s="20">
        <v>0</v>
      </c>
      <c r="S7" s="26">
        <v>20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259</v>
      </c>
      <c r="B8" s="20">
        <v>0</v>
      </c>
      <c r="C8" s="20">
        <v>1360</v>
      </c>
      <c r="D8" s="20">
        <v>0</v>
      </c>
      <c r="E8" s="20">
        <v>1300</v>
      </c>
      <c r="F8" s="20">
        <v>0</v>
      </c>
      <c r="G8" s="20">
        <v>0</v>
      </c>
      <c r="H8" s="20">
        <v>0</v>
      </c>
      <c r="I8" s="20">
        <v>0</v>
      </c>
      <c r="J8" s="26">
        <v>60</v>
      </c>
      <c r="K8" s="27">
        <v>0</v>
      </c>
      <c r="L8" s="20">
        <v>1360</v>
      </c>
      <c r="M8" s="20">
        <v>0</v>
      </c>
      <c r="N8" s="20">
        <v>1300</v>
      </c>
      <c r="O8" s="20">
        <v>0</v>
      </c>
      <c r="P8" s="20">
        <v>0</v>
      </c>
      <c r="Q8" s="20">
        <v>0</v>
      </c>
      <c r="R8" s="20">
        <v>0</v>
      </c>
      <c r="S8" s="26">
        <v>60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258</v>
      </c>
      <c r="B9" s="20">
        <v>0</v>
      </c>
      <c r="C9" s="20">
        <v>1500</v>
      </c>
      <c r="D9" s="20">
        <v>0</v>
      </c>
      <c r="E9" s="20">
        <v>1460</v>
      </c>
      <c r="F9" s="20">
        <v>0</v>
      </c>
      <c r="G9" s="20">
        <v>0</v>
      </c>
      <c r="H9" s="20">
        <v>0</v>
      </c>
      <c r="I9" s="20">
        <v>0</v>
      </c>
      <c r="J9" s="26">
        <v>40</v>
      </c>
      <c r="K9" s="27">
        <v>0</v>
      </c>
      <c r="L9" s="20">
        <v>1500</v>
      </c>
      <c r="M9" s="20">
        <v>0</v>
      </c>
      <c r="N9" s="20">
        <v>1460</v>
      </c>
      <c r="O9" s="20">
        <v>0</v>
      </c>
      <c r="P9" s="20">
        <v>0</v>
      </c>
      <c r="Q9" s="20">
        <v>0</v>
      </c>
      <c r="R9" s="20">
        <v>0</v>
      </c>
      <c r="S9" s="26">
        <v>40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260</v>
      </c>
      <c r="B10" s="20">
        <v>20</v>
      </c>
      <c r="C10" s="20">
        <v>1410</v>
      </c>
      <c r="D10" s="20">
        <v>0</v>
      </c>
      <c r="E10" s="20">
        <v>1390</v>
      </c>
      <c r="F10" s="20">
        <v>0</v>
      </c>
      <c r="G10" s="20">
        <v>0</v>
      </c>
      <c r="H10" s="20">
        <v>0</v>
      </c>
      <c r="I10" s="20">
        <v>0</v>
      </c>
      <c r="J10" s="26">
        <v>40</v>
      </c>
      <c r="K10" s="27">
        <v>20</v>
      </c>
      <c r="L10" s="20">
        <v>1410</v>
      </c>
      <c r="M10" s="20">
        <v>0</v>
      </c>
      <c r="N10" s="20">
        <v>1390</v>
      </c>
      <c r="O10" s="20">
        <v>0</v>
      </c>
      <c r="P10" s="20">
        <v>0</v>
      </c>
      <c r="Q10" s="20">
        <v>0</v>
      </c>
      <c r="R10" s="20">
        <v>0</v>
      </c>
      <c r="S10" s="26">
        <v>40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261</v>
      </c>
      <c r="B11" s="20">
        <v>20</v>
      </c>
      <c r="C11" s="20">
        <v>2040</v>
      </c>
      <c r="D11" s="20">
        <v>0</v>
      </c>
      <c r="E11" s="20">
        <v>2020</v>
      </c>
      <c r="F11" s="20">
        <v>0</v>
      </c>
      <c r="G11" s="20">
        <v>0</v>
      </c>
      <c r="H11" s="20">
        <v>0</v>
      </c>
      <c r="I11" s="20">
        <v>0</v>
      </c>
      <c r="J11" s="26">
        <v>40</v>
      </c>
      <c r="K11" s="27">
        <v>20</v>
      </c>
      <c r="L11" s="20">
        <v>2040</v>
      </c>
      <c r="M11" s="20">
        <v>0</v>
      </c>
      <c r="N11" s="20">
        <v>2020</v>
      </c>
      <c r="O11" s="20">
        <v>0</v>
      </c>
      <c r="P11" s="20">
        <v>0</v>
      </c>
      <c r="Q11" s="20">
        <v>0</v>
      </c>
      <c r="R11" s="20">
        <v>0</v>
      </c>
      <c r="S11" s="26">
        <v>40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262</v>
      </c>
      <c r="B12" s="20">
        <v>0</v>
      </c>
      <c r="C12" s="20">
        <v>1440</v>
      </c>
      <c r="D12" s="20">
        <v>0</v>
      </c>
      <c r="E12" s="20">
        <v>1400</v>
      </c>
      <c r="F12" s="20">
        <v>0</v>
      </c>
      <c r="G12" s="20">
        <v>0</v>
      </c>
      <c r="H12" s="20">
        <v>0</v>
      </c>
      <c r="I12" s="20">
        <v>0</v>
      </c>
      <c r="J12" s="26">
        <v>40</v>
      </c>
      <c r="K12" s="27">
        <v>0</v>
      </c>
      <c r="L12" s="20">
        <v>1440</v>
      </c>
      <c r="M12" s="20">
        <v>0</v>
      </c>
      <c r="N12" s="20">
        <v>1400</v>
      </c>
      <c r="O12" s="20">
        <v>0</v>
      </c>
      <c r="P12" s="20">
        <v>0</v>
      </c>
      <c r="Q12" s="20">
        <v>0</v>
      </c>
      <c r="R12" s="20">
        <v>0</v>
      </c>
      <c r="S12" s="26">
        <v>40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263</v>
      </c>
      <c r="B13" s="20">
        <v>0</v>
      </c>
      <c r="C13" s="20">
        <v>250</v>
      </c>
      <c r="D13" s="20">
        <v>0</v>
      </c>
      <c r="E13" s="20">
        <v>200</v>
      </c>
      <c r="F13" s="20">
        <v>0</v>
      </c>
      <c r="G13" s="20">
        <v>0</v>
      </c>
      <c r="H13" s="20">
        <v>0</v>
      </c>
      <c r="I13" s="20">
        <v>0</v>
      </c>
      <c r="J13" s="26">
        <v>50</v>
      </c>
      <c r="K13" s="27">
        <v>0</v>
      </c>
      <c r="L13" s="20">
        <v>250</v>
      </c>
      <c r="M13" s="20">
        <v>0</v>
      </c>
      <c r="N13" s="20">
        <v>200</v>
      </c>
      <c r="O13" s="20">
        <v>0</v>
      </c>
      <c r="P13" s="20">
        <v>0</v>
      </c>
      <c r="Q13" s="20">
        <v>0</v>
      </c>
      <c r="R13" s="20">
        <v>0</v>
      </c>
      <c r="S13" s="26">
        <v>50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264</v>
      </c>
      <c r="B14" s="20">
        <v>0</v>
      </c>
      <c r="C14" s="20">
        <v>150</v>
      </c>
      <c r="D14" s="20">
        <v>0</v>
      </c>
      <c r="E14" s="20">
        <v>150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150</v>
      </c>
      <c r="M14" s="20">
        <v>0</v>
      </c>
      <c r="N14" s="20">
        <v>150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265</v>
      </c>
      <c r="B15" s="20">
        <v>0</v>
      </c>
      <c r="C15" s="20">
        <v>30</v>
      </c>
      <c r="D15" s="20">
        <v>0</v>
      </c>
      <c r="E15" s="20">
        <v>30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30</v>
      </c>
      <c r="M15" s="20">
        <v>0</v>
      </c>
      <c r="N15" s="20">
        <v>30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266</v>
      </c>
      <c r="B16" s="20">
        <v>0</v>
      </c>
      <c r="C16" s="20">
        <v>460</v>
      </c>
      <c r="D16" s="20">
        <v>60</v>
      </c>
      <c r="E16" s="20">
        <v>400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400</v>
      </c>
      <c r="M16" s="20">
        <v>0</v>
      </c>
      <c r="N16" s="20">
        <v>400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ref="T16:T19" si="10">B16-K16</f>
        <v>0</v>
      </c>
      <c r="U16" s="20">
        <f t="shared" ref="U16:U19" si="11">C16-L16</f>
        <v>60</v>
      </c>
      <c r="V16" s="20">
        <f t="shared" ref="V16:V19" si="12">D16-M16</f>
        <v>60</v>
      </c>
      <c r="W16" s="20">
        <f t="shared" ref="W16:W19" si="13">E16-N16</f>
        <v>0</v>
      </c>
      <c r="X16" s="20">
        <f t="shared" ref="X16:X19" si="14">F16-O16</f>
        <v>0</v>
      </c>
      <c r="Y16" s="20">
        <f t="shared" ref="Y16:Y19" si="15">G16-P16</f>
        <v>0</v>
      </c>
      <c r="Z16" s="20">
        <f t="shared" ref="Z16:Z19" si="16">H16-Q16</f>
        <v>0</v>
      </c>
      <c r="AA16" s="20">
        <f t="shared" ref="AA16:AA19" si="17">I16-R16</f>
        <v>0</v>
      </c>
      <c r="AB16" s="20">
        <f t="shared" ref="AB16:AB19" si="18">J16-S16</f>
        <v>0</v>
      </c>
      <c r="AC16" s="17" t="str">
        <f t="shared" ref="AC16:AC19" si="19">IF(AND(T16=0,AB16=0),"Ok","Issue")</f>
        <v>Ok</v>
      </c>
    </row>
    <row r="17" spans="1:29" x14ac:dyDescent="0.3">
      <c r="A17" s="17" t="s">
        <v>267</v>
      </c>
      <c r="B17" s="20">
        <v>0</v>
      </c>
      <c r="C17" s="20">
        <v>240</v>
      </c>
      <c r="D17" s="20">
        <v>40</v>
      </c>
      <c r="E17" s="20">
        <v>220</v>
      </c>
      <c r="F17" s="20">
        <v>20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200</v>
      </c>
      <c r="M17" s="20">
        <v>0</v>
      </c>
      <c r="N17" s="20">
        <v>200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0"/>
        <v>0</v>
      </c>
      <c r="U17" s="20">
        <f t="shared" si="11"/>
        <v>40</v>
      </c>
      <c r="V17" s="20">
        <f t="shared" si="12"/>
        <v>40</v>
      </c>
      <c r="W17" s="20">
        <f t="shared" si="13"/>
        <v>20</v>
      </c>
      <c r="X17" s="20">
        <f t="shared" si="14"/>
        <v>20</v>
      </c>
      <c r="Y17" s="20">
        <f t="shared" si="15"/>
        <v>0</v>
      </c>
      <c r="Z17" s="20">
        <f t="shared" si="16"/>
        <v>0</v>
      </c>
      <c r="AA17" s="20">
        <f t="shared" si="17"/>
        <v>0</v>
      </c>
      <c r="AB17" s="20">
        <f t="shared" si="18"/>
        <v>0</v>
      </c>
      <c r="AC17" s="17" t="str">
        <f t="shared" si="19"/>
        <v>Ok</v>
      </c>
    </row>
    <row r="18" spans="1:29" x14ac:dyDescent="0.3">
      <c r="A18" s="17" t="s">
        <v>268</v>
      </c>
      <c r="B18" s="20">
        <v>0</v>
      </c>
      <c r="C18" s="20">
        <v>600</v>
      </c>
      <c r="D18" s="20">
        <v>50</v>
      </c>
      <c r="E18" s="20">
        <v>550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550</v>
      </c>
      <c r="M18" s="20">
        <v>0</v>
      </c>
      <c r="N18" s="20">
        <v>550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0"/>
        <v>0</v>
      </c>
      <c r="U18" s="20">
        <f t="shared" si="11"/>
        <v>50</v>
      </c>
      <c r="V18" s="20">
        <f t="shared" si="12"/>
        <v>50</v>
      </c>
      <c r="W18" s="20">
        <f t="shared" si="13"/>
        <v>0</v>
      </c>
      <c r="X18" s="20">
        <f t="shared" si="14"/>
        <v>0</v>
      </c>
      <c r="Y18" s="20">
        <f t="shared" si="15"/>
        <v>0</v>
      </c>
      <c r="Z18" s="20">
        <f t="shared" si="16"/>
        <v>0</v>
      </c>
      <c r="AA18" s="20">
        <f t="shared" si="17"/>
        <v>0</v>
      </c>
      <c r="AB18" s="20">
        <f t="shared" si="18"/>
        <v>0</v>
      </c>
      <c r="AC18" s="17" t="str">
        <f t="shared" si="19"/>
        <v>Ok</v>
      </c>
    </row>
    <row r="19" spans="1:29" x14ac:dyDescent="0.3">
      <c r="A19" s="17" t="s">
        <v>316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0"/>
        <v>0</v>
      </c>
      <c r="U19" s="20">
        <f t="shared" si="11"/>
        <v>0</v>
      </c>
      <c r="V19" s="20">
        <f t="shared" si="12"/>
        <v>0</v>
      </c>
      <c r="W19" s="20">
        <f t="shared" si="13"/>
        <v>0</v>
      </c>
      <c r="X19" s="20">
        <f t="shared" si="14"/>
        <v>0</v>
      </c>
      <c r="Y19" s="20">
        <f t="shared" si="15"/>
        <v>0</v>
      </c>
      <c r="Z19" s="20">
        <f t="shared" si="16"/>
        <v>0</v>
      </c>
      <c r="AA19" s="20">
        <f t="shared" si="17"/>
        <v>0</v>
      </c>
      <c r="AB19" s="20">
        <f t="shared" si="18"/>
        <v>0</v>
      </c>
      <c r="AC19" s="17" t="str">
        <f t="shared" si="19"/>
        <v>Ok</v>
      </c>
    </row>
    <row r="20" spans="1:29" x14ac:dyDescent="0.3">
      <c r="A20" s="17" t="s">
        <v>269</v>
      </c>
      <c r="B20" s="20">
        <v>0</v>
      </c>
      <c r="C20" s="20">
        <v>180</v>
      </c>
      <c r="D20" s="20">
        <v>0</v>
      </c>
      <c r="E20" s="20">
        <v>180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7">
        <v>0</v>
      </c>
      <c r="L20" s="20">
        <v>180</v>
      </c>
      <c r="M20" s="20">
        <v>0</v>
      </c>
      <c r="N20" s="20">
        <v>180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270</v>
      </c>
      <c r="B21" s="20">
        <v>0</v>
      </c>
      <c r="C21" s="20">
        <v>20</v>
      </c>
      <c r="D21" s="20">
        <v>0</v>
      </c>
      <c r="E21" s="20">
        <v>20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20</v>
      </c>
      <c r="M21" s="20">
        <v>0</v>
      </c>
      <c r="N21" s="20">
        <v>20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271</v>
      </c>
      <c r="B22" s="20">
        <v>0</v>
      </c>
      <c r="C22" s="20">
        <v>400</v>
      </c>
      <c r="D22" s="20">
        <v>0</v>
      </c>
      <c r="E22" s="20">
        <v>350</v>
      </c>
      <c r="F22" s="20">
        <v>0</v>
      </c>
      <c r="G22" s="20">
        <v>0</v>
      </c>
      <c r="H22" s="20">
        <v>0</v>
      </c>
      <c r="I22" s="20">
        <v>0</v>
      </c>
      <c r="J22" s="26">
        <v>50</v>
      </c>
      <c r="K22" s="27">
        <v>0</v>
      </c>
      <c r="L22" s="20">
        <v>400</v>
      </c>
      <c r="M22" s="20">
        <v>0</v>
      </c>
      <c r="N22" s="20">
        <v>350</v>
      </c>
      <c r="O22" s="20">
        <v>0</v>
      </c>
      <c r="P22" s="20">
        <v>0</v>
      </c>
      <c r="Q22" s="20">
        <v>0</v>
      </c>
      <c r="R22" s="20">
        <v>0</v>
      </c>
      <c r="S22" s="26">
        <v>50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272</v>
      </c>
      <c r="B23" s="20">
        <v>85</v>
      </c>
      <c r="C23" s="20">
        <v>7320</v>
      </c>
      <c r="D23" s="20">
        <v>120</v>
      </c>
      <c r="E23" s="20">
        <v>7778</v>
      </c>
      <c r="F23" s="20">
        <v>195</v>
      </c>
      <c r="G23" s="20">
        <v>0</v>
      </c>
      <c r="H23" s="20">
        <v>0</v>
      </c>
      <c r="I23" s="20">
        <v>0</v>
      </c>
      <c r="J23" s="26">
        <v>-298</v>
      </c>
      <c r="K23" s="27">
        <v>85</v>
      </c>
      <c r="L23" s="20">
        <v>7200</v>
      </c>
      <c r="M23" s="20">
        <v>0</v>
      </c>
      <c r="N23" s="20">
        <v>7583</v>
      </c>
      <c r="O23" s="20">
        <v>0</v>
      </c>
      <c r="P23" s="20">
        <v>0</v>
      </c>
      <c r="Q23" s="20">
        <v>0</v>
      </c>
      <c r="R23" s="20">
        <v>0</v>
      </c>
      <c r="S23" s="26">
        <v>-298</v>
      </c>
      <c r="T23" s="20">
        <f t="shared" si="8"/>
        <v>0</v>
      </c>
      <c r="U23" s="20">
        <f t="shared" si="0"/>
        <v>120</v>
      </c>
      <c r="V23" s="20">
        <f t="shared" si="1"/>
        <v>120</v>
      </c>
      <c r="W23" s="20">
        <f t="shared" si="2"/>
        <v>195</v>
      </c>
      <c r="X23" s="20">
        <f t="shared" si="3"/>
        <v>195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273</v>
      </c>
      <c r="B24" s="20">
        <v>0</v>
      </c>
      <c r="C24" s="20">
        <v>1520</v>
      </c>
      <c r="D24" s="20">
        <v>480</v>
      </c>
      <c r="E24" s="20">
        <v>1010</v>
      </c>
      <c r="F24" s="20">
        <v>0</v>
      </c>
      <c r="G24" s="20">
        <v>0</v>
      </c>
      <c r="H24" s="20">
        <v>0</v>
      </c>
      <c r="I24" s="20">
        <v>0</v>
      </c>
      <c r="J24" s="26">
        <v>30</v>
      </c>
      <c r="K24" s="27">
        <v>0</v>
      </c>
      <c r="L24" s="20">
        <v>1040</v>
      </c>
      <c r="M24" s="20">
        <v>0</v>
      </c>
      <c r="N24" s="20">
        <v>1010</v>
      </c>
      <c r="O24" s="20">
        <v>0</v>
      </c>
      <c r="P24" s="20">
        <v>0</v>
      </c>
      <c r="Q24" s="20">
        <v>0</v>
      </c>
      <c r="R24" s="20">
        <v>0</v>
      </c>
      <c r="S24" s="26">
        <v>30</v>
      </c>
      <c r="T24" s="20">
        <f t="shared" si="8"/>
        <v>0</v>
      </c>
      <c r="U24" s="20">
        <f t="shared" si="0"/>
        <v>480</v>
      </c>
      <c r="V24" s="20">
        <f t="shared" si="1"/>
        <v>480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274</v>
      </c>
      <c r="B25" s="20">
        <v>0</v>
      </c>
      <c r="C25" s="20">
        <v>50</v>
      </c>
      <c r="D25" s="20">
        <v>0</v>
      </c>
      <c r="E25" s="20">
        <v>20</v>
      </c>
      <c r="F25" s="20">
        <v>0</v>
      </c>
      <c r="G25" s="20">
        <v>0</v>
      </c>
      <c r="H25" s="20">
        <v>0</v>
      </c>
      <c r="I25" s="20">
        <v>0</v>
      </c>
      <c r="J25" s="26">
        <v>30</v>
      </c>
      <c r="K25" s="27">
        <v>0</v>
      </c>
      <c r="L25" s="20">
        <v>50</v>
      </c>
      <c r="M25" s="20">
        <v>0</v>
      </c>
      <c r="N25" s="20">
        <v>20</v>
      </c>
      <c r="O25" s="20">
        <v>0</v>
      </c>
      <c r="P25" s="20">
        <v>0</v>
      </c>
      <c r="Q25" s="20">
        <v>0</v>
      </c>
      <c r="R25" s="20">
        <v>0</v>
      </c>
      <c r="S25" s="26">
        <v>30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275</v>
      </c>
      <c r="B26" s="20">
        <v>0</v>
      </c>
      <c r="C26" s="20">
        <v>20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20</v>
      </c>
      <c r="K26" s="27">
        <v>0</v>
      </c>
      <c r="L26" s="20">
        <v>20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20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277</v>
      </c>
      <c r="B27" s="20">
        <v>0</v>
      </c>
      <c r="C27" s="20">
        <v>200</v>
      </c>
      <c r="D27" s="20">
        <v>0</v>
      </c>
      <c r="E27" s="20">
        <v>200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200</v>
      </c>
      <c r="M27" s="20">
        <v>0</v>
      </c>
      <c r="N27" s="20">
        <v>200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278</v>
      </c>
      <c r="B28" s="20">
        <v>35</v>
      </c>
      <c r="C28" s="20">
        <v>4340</v>
      </c>
      <c r="D28" s="20">
        <v>240</v>
      </c>
      <c r="E28" s="20">
        <v>4155</v>
      </c>
      <c r="F28" s="20">
        <v>40</v>
      </c>
      <c r="G28" s="20">
        <v>0</v>
      </c>
      <c r="H28" s="20">
        <v>0</v>
      </c>
      <c r="I28" s="20">
        <v>0</v>
      </c>
      <c r="J28" s="26">
        <v>20</v>
      </c>
      <c r="K28" s="27">
        <v>35</v>
      </c>
      <c r="L28" s="20">
        <v>4100</v>
      </c>
      <c r="M28" s="20">
        <v>0</v>
      </c>
      <c r="N28" s="20">
        <v>4115</v>
      </c>
      <c r="O28" s="20">
        <v>0</v>
      </c>
      <c r="P28" s="20">
        <v>0</v>
      </c>
      <c r="Q28" s="20">
        <v>0</v>
      </c>
      <c r="R28" s="20">
        <v>0</v>
      </c>
      <c r="S28" s="26">
        <v>20</v>
      </c>
      <c r="T28" s="20">
        <f t="shared" si="8"/>
        <v>0</v>
      </c>
      <c r="U28" s="20">
        <f t="shared" si="0"/>
        <v>240</v>
      </c>
      <c r="V28" s="20">
        <f t="shared" si="1"/>
        <v>240</v>
      </c>
      <c r="W28" s="20">
        <f t="shared" si="2"/>
        <v>40</v>
      </c>
      <c r="X28" s="20">
        <f t="shared" si="3"/>
        <v>40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279</v>
      </c>
      <c r="B29" s="20">
        <v>0</v>
      </c>
      <c r="C29" s="20">
        <v>4000</v>
      </c>
      <c r="D29" s="20">
        <v>200</v>
      </c>
      <c r="E29" s="20">
        <v>3810</v>
      </c>
      <c r="F29" s="20">
        <v>45</v>
      </c>
      <c r="G29" s="20">
        <v>0</v>
      </c>
      <c r="H29" s="20">
        <v>0</v>
      </c>
      <c r="I29" s="20">
        <v>0</v>
      </c>
      <c r="J29" s="26">
        <v>35</v>
      </c>
      <c r="K29" s="27">
        <v>0</v>
      </c>
      <c r="L29" s="20">
        <v>3800</v>
      </c>
      <c r="M29" s="20">
        <v>0</v>
      </c>
      <c r="N29" s="20">
        <v>3765</v>
      </c>
      <c r="O29" s="20">
        <v>0</v>
      </c>
      <c r="P29" s="20">
        <v>0</v>
      </c>
      <c r="Q29" s="20">
        <v>0</v>
      </c>
      <c r="R29" s="20">
        <v>0</v>
      </c>
      <c r="S29" s="26">
        <v>35</v>
      </c>
      <c r="T29" s="20">
        <f t="shared" si="8"/>
        <v>0</v>
      </c>
      <c r="U29" s="20">
        <f t="shared" si="0"/>
        <v>200</v>
      </c>
      <c r="V29" s="20">
        <f t="shared" si="1"/>
        <v>200</v>
      </c>
      <c r="W29" s="20">
        <f t="shared" si="2"/>
        <v>45</v>
      </c>
      <c r="X29" s="20">
        <f t="shared" si="3"/>
        <v>45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280</v>
      </c>
      <c r="B30" s="20">
        <v>0</v>
      </c>
      <c r="C30" s="20">
        <v>504</v>
      </c>
      <c r="D30" s="20">
        <v>24</v>
      </c>
      <c r="E30" s="20">
        <v>488</v>
      </c>
      <c r="F30" s="20">
        <v>8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480</v>
      </c>
      <c r="M30" s="20">
        <v>0</v>
      </c>
      <c r="N30" s="20">
        <v>480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24</v>
      </c>
      <c r="V30" s="20">
        <f t="shared" si="1"/>
        <v>24</v>
      </c>
      <c r="W30" s="20">
        <f t="shared" si="2"/>
        <v>8</v>
      </c>
      <c r="X30" s="20">
        <f t="shared" si="3"/>
        <v>8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281</v>
      </c>
      <c r="B31" s="20">
        <v>0</v>
      </c>
      <c r="C31" s="20">
        <v>70</v>
      </c>
      <c r="D31" s="20">
        <v>0</v>
      </c>
      <c r="E31" s="20">
        <v>70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70</v>
      </c>
      <c r="M31" s="20">
        <v>0</v>
      </c>
      <c r="N31" s="20">
        <v>70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282</v>
      </c>
      <c r="B32" s="20">
        <v>0</v>
      </c>
      <c r="C32" s="20">
        <v>60</v>
      </c>
      <c r="D32" s="20">
        <v>0</v>
      </c>
      <c r="E32" s="20">
        <v>60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60</v>
      </c>
      <c r="M32" s="20">
        <v>0</v>
      </c>
      <c r="N32" s="20">
        <v>60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283</v>
      </c>
      <c r="B33" s="20">
        <v>0</v>
      </c>
      <c r="C33" s="20">
        <v>80</v>
      </c>
      <c r="D33" s="20">
        <v>0</v>
      </c>
      <c r="E33" s="20">
        <v>80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80</v>
      </c>
      <c r="M33" s="20">
        <v>0</v>
      </c>
      <c r="N33" s="20">
        <v>80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284</v>
      </c>
      <c r="B34" s="20">
        <v>0</v>
      </c>
      <c r="C34" s="20">
        <v>2180</v>
      </c>
      <c r="D34" s="20">
        <v>0</v>
      </c>
      <c r="E34" s="20">
        <v>2110</v>
      </c>
      <c r="F34" s="20">
        <v>0</v>
      </c>
      <c r="G34" s="20">
        <v>0</v>
      </c>
      <c r="H34" s="20">
        <v>0</v>
      </c>
      <c r="I34" s="20">
        <v>0</v>
      </c>
      <c r="J34" s="26">
        <v>70</v>
      </c>
      <c r="K34" s="27">
        <v>0</v>
      </c>
      <c r="L34" s="20">
        <v>2180</v>
      </c>
      <c r="M34" s="20">
        <v>0</v>
      </c>
      <c r="N34" s="20">
        <v>2110</v>
      </c>
      <c r="O34" s="20">
        <v>0</v>
      </c>
      <c r="P34" s="20">
        <v>0</v>
      </c>
      <c r="Q34" s="20">
        <v>0</v>
      </c>
      <c r="R34" s="20">
        <v>0</v>
      </c>
      <c r="S34" s="26">
        <v>70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285</v>
      </c>
      <c r="B35" s="20">
        <v>30</v>
      </c>
      <c r="C35" s="20">
        <v>1850</v>
      </c>
      <c r="D35" s="20">
        <v>50</v>
      </c>
      <c r="E35" s="20">
        <v>1840</v>
      </c>
      <c r="F35" s="20">
        <v>50</v>
      </c>
      <c r="G35" s="20">
        <v>0</v>
      </c>
      <c r="H35" s="20">
        <v>0</v>
      </c>
      <c r="I35" s="20">
        <v>0</v>
      </c>
      <c r="J35" s="26">
        <v>40</v>
      </c>
      <c r="K35" s="27">
        <v>30</v>
      </c>
      <c r="L35" s="20">
        <v>1800</v>
      </c>
      <c r="M35" s="20">
        <v>0</v>
      </c>
      <c r="N35" s="20">
        <v>1790</v>
      </c>
      <c r="O35" s="20">
        <v>0</v>
      </c>
      <c r="P35" s="20">
        <v>0</v>
      </c>
      <c r="Q35" s="20">
        <v>0</v>
      </c>
      <c r="R35" s="20">
        <v>0</v>
      </c>
      <c r="S35" s="26">
        <v>40</v>
      </c>
      <c r="T35" s="20">
        <f t="shared" si="8"/>
        <v>0</v>
      </c>
      <c r="U35" s="20">
        <f t="shared" si="0"/>
        <v>50</v>
      </c>
      <c r="V35" s="20">
        <f t="shared" si="1"/>
        <v>50</v>
      </c>
      <c r="W35" s="20">
        <f t="shared" si="2"/>
        <v>50</v>
      </c>
      <c r="X35" s="20">
        <f t="shared" si="3"/>
        <v>50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247</v>
      </c>
      <c r="B36" s="20">
        <v>0</v>
      </c>
      <c r="C36" s="20">
        <v>440</v>
      </c>
      <c r="D36" s="20">
        <v>0</v>
      </c>
      <c r="E36" s="20">
        <v>440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440</v>
      </c>
      <c r="M36" s="20">
        <v>0</v>
      </c>
      <c r="N36" s="20">
        <v>440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317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286</v>
      </c>
      <c r="B38" s="20">
        <v>0</v>
      </c>
      <c r="C38" s="20">
        <v>20</v>
      </c>
      <c r="D38" s="20">
        <v>0</v>
      </c>
      <c r="E38" s="20">
        <v>20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20</v>
      </c>
      <c r="M38" s="20">
        <v>0</v>
      </c>
      <c r="N38" s="20">
        <v>20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287</v>
      </c>
      <c r="B39" s="20">
        <v>0</v>
      </c>
      <c r="C39" s="20">
        <v>20</v>
      </c>
      <c r="D39" s="20">
        <v>0</v>
      </c>
      <c r="E39" s="20">
        <v>20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20</v>
      </c>
      <c r="M39" s="20">
        <v>0</v>
      </c>
      <c r="N39" s="20">
        <v>20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288</v>
      </c>
      <c r="B40" s="20">
        <v>0</v>
      </c>
      <c r="C40" s="20">
        <v>30</v>
      </c>
      <c r="D40" s="20">
        <v>0</v>
      </c>
      <c r="E40" s="20">
        <v>30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30</v>
      </c>
      <c r="M40" s="20">
        <v>0</v>
      </c>
      <c r="N40" s="20">
        <v>30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289</v>
      </c>
      <c r="B41" s="20">
        <v>0</v>
      </c>
      <c r="C41" s="20">
        <v>440</v>
      </c>
      <c r="D41" s="20">
        <v>0</v>
      </c>
      <c r="E41" s="20">
        <v>440</v>
      </c>
      <c r="F41" s="20">
        <v>40</v>
      </c>
      <c r="G41" s="20">
        <v>0</v>
      </c>
      <c r="H41" s="20">
        <v>0</v>
      </c>
      <c r="I41" s="20">
        <v>0</v>
      </c>
      <c r="J41" s="26">
        <v>40</v>
      </c>
      <c r="K41" s="27">
        <v>0</v>
      </c>
      <c r="L41" s="20">
        <v>440</v>
      </c>
      <c r="M41" s="20">
        <v>0</v>
      </c>
      <c r="N41" s="20">
        <v>400</v>
      </c>
      <c r="O41" s="20">
        <v>0</v>
      </c>
      <c r="P41" s="20">
        <v>0</v>
      </c>
      <c r="Q41" s="20">
        <v>0</v>
      </c>
      <c r="R41" s="20">
        <v>0</v>
      </c>
      <c r="S41" s="26">
        <v>40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40</v>
      </c>
      <c r="X41" s="20">
        <f t="shared" si="3"/>
        <v>40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290</v>
      </c>
      <c r="B42" s="20">
        <v>0</v>
      </c>
      <c r="C42" s="20">
        <v>10</v>
      </c>
      <c r="D42" s="20">
        <v>0</v>
      </c>
      <c r="E42" s="20">
        <v>10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10</v>
      </c>
      <c r="M42" s="20">
        <v>0</v>
      </c>
      <c r="N42" s="20">
        <v>10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291</v>
      </c>
      <c r="B43" s="20">
        <v>30</v>
      </c>
      <c r="C43" s="20">
        <v>160</v>
      </c>
      <c r="D43" s="20">
        <v>0</v>
      </c>
      <c r="E43" s="20">
        <v>190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30</v>
      </c>
      <c r="L43" s="20">
        <v>160</v>
      </c>
      <c r="M43" s="20">
        <v>0</v>
      </c>
      <c r="N43" s="20">
        <v>190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292</v>
      </c>
      <c r="B44" s="20">
        <v>13</v>
      </c>
      <c r="C44" s="20">
        <v>460</v>
      </c>
      <c r="D44" s="20">
        <v>40</v>
      </c>
      <c r="E44" s="20">
        <v>433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13</v>
      </c>
      <c r="L44" s="20">
        <v>420</v>
      </c>
      <c r="M44" s="20">
        <v>0</v>
      </c>
      <c r="N44" s="20">
        <v>433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40</v>
      </c>
      <c r="V44" s="20">
        <f t="shared" si="1"/>
        <v>40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293</v>
      </c>
      <c r="B45" s="20">
        <v>0</v>
      </c>
      <c r="C45" s="20">
        <v>600</v>
      </c>
      <c r="D45" s="20">
        <v>0</v>
      </c>
      <c r="E45" s="20">
        <v>600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600</v>
      </c>
      <c r="M45" s="20">
        <v>0</v>
      </c>
      <c r="N45" s="20">
        <v>600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294</v>
      </c>
      <c r="B46" s="20">
        <v>153</v>
      </c>
      <c r="C46" s="20">
        <v>2760</v>
      </c>
      <c r="D46" s="20">
        <v>200</v>
      </c>
      <c r="E46" s="20">
        <v>2749</v>
      </c>
      <c r="F46" s="20">
        <v>36</v>
      </c>
      <c r="G46" s="20">
        <v>0</v>
      </c>
      <c r="H46" s="20">
        <v>0</v>
      </c>
      <c r="I46" s="20">
        <v>0</v>
      </c>
      <c r="J46" s="26">
        <v>0</v>
      </c>
      <c r="K46" s="27">
        <v>153</v>
      </c>
      <c r="L46" s="20">
        <v>2560</v>
      </c>
      <c r="M46" s="20">
        <v>0</v>
      </c>
      <c r="N46" s="20">
        <v>2713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200</v>
      </c>
      <c r="V46" s="20">
        <f t="shared" si="1"/>
        <v>200</v>
      </c>
      <c r="W46" s="20">
        <f t="shared" si="2"/>
        <v>36</v>
      </c>
      <c r="X46" s="20">
        <f t="shared" si="3"/>
        <v>36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295</v>
      </c>
      <c r="B47" s="20">
        <v>0</v>
      </c>
      <c r="C47" s="20">
        <v>1150</v>
      </c>
      <c r="D47" s="20">
        <v>0</v>
      </c>
      <c r="E47" s="20">
        <v>1130</v>
      </c>
      <c r="F47" s="20">
        <v>0</v>
      </c>
      <c r="G47" s="20">
        <v>0</v>
      </c>
      <c r="H47" s="20">
        <v>0</v>
      </c>
      <c r="I47" s="20">
        <v>0</v>
      </c>
      <c r="J47" s="26">
        <v>20</v>
      </c>
      <c r="K47" s="27">
        <v>0</v>
      </c>
      <c r="L47" s="20">
        <v>1150</v>
      </c>
      <c r="M47" s="20">
        <v>0</v>
      </c>
      <c r="N47" s="20">
        <v>1130</v>
      </c>
      <c r="O47" s="20">
        <v>0</v>
      </c>
      <c r="P47" s="20">
        <v>0</v>
      </c>
      <c r="Q47" s="20">
        <v>0</v>
      </c>
      <c r="R47" s="20">
        <v>0</v>
      </c>
      <c r="S47" s="26">
        <v>20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296</v>
      </c>
      <c r="B48" s="20">
        <v>0</v>
      </c>
      <c r="C48" s="20">
        <v>380</v>
      </c>
      <c r="D48" s="20">
        <v>0</v>
      </c>
      <c r="E48" s="20">
        <v>340</v>
      </c>
      <c r="F48" s="20">
        <v>0</v>
      </c>
      <c r="G48" s="20">
        <v>0</v>
      </c>
      <c r="H48" s="20">
        <v>0</v>
      </c>
      <c r="I48" s="20">
        <v>0</v>
      </c>
      <c r="J48" s="26">
        <v>40</v>
      </c>
      <c r="K48" s="27">
        <v>0</v>
      </c>
      <c r="L48" s="20">
        <v>380</v>
      </c>
      <c r="M48" s="20">
        <v>0</v>
      </c>
      <c r="N48" s="20">
        <v>340</v>
      </c>
      <c r="O48" s="20">
        <v>0</v>
      </c>
      <c r="P48" s="20">
        <v>0</v>
      </c>
      <c r="Q48" s="20">
        <v>0</v>
      </c>
      <c r="R48" s="20">
        <v>0</v>
      </c>
      <c r="S48" s="26">
        <v>40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297</v>
      </c>
      <c r="B49" s="20">
        <v>0</v>
      </c>
      <c r="C49" s="20">
        <v>2040</v>
      </c>
      <c r="D49" s="20">
        <v>0</v>
      </c>
      <c r="E49" s="20">
        <v>2000</v>
      </c>
      <c r="F49" s="20">
        <v>0</v>
      </c>
      <c r="G49" s="20">
        <v>0</v>
      </c>
      <c r="H49" s="20">
        <v>0</v>
      </c>
      <c r="I49" s="20">
        <v>0</v>
      </c>
      <c r="J49" s="26">
        <v>40</v>
      </c>
      <c r="K49" s="27">
        <v>0</v>
      </c>
      <c r="L49" s="20">
        <v>2040</v>
      </c>
      <c r="M49" s="20">
        <v>0</v>
      </c>
      <c r="N49" s="20">
        <v>2000</v>
      </c>
      <c r="O49" s="20">
        <v>0</v>
      </c>
      <c r="P49" s="20">
        <v>0</v>
      </c>
      <c r="Q49" s="20">
        <v>0</v>
      </c>
      <c r="R49" s="20">
        <v>0</v>
      </c>
      <c r="S49" s="26">
        <v>40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299</v>
      </c>
      <c r="B50" s="20">
        <v>0</v>
      </c>
      <c r="C50" s="20">
        <v>60</v>
      </c>
      <c r="D50" s="20">
        <v>0</v>
      </c>
      <c r="E50" s="20">
        <v>20</v>
      </c>
      <c r="F50" s="20">
        <v>0</v>
      </c>
      <c r="G50" s="20">
        <v>0</v>
      </c>
      <c r="H50" s="20">
        <v>0</v>
      </c>
      <c r="I50" s="20">
        <v>0</v>
      </c>
      <c r="J50" s="26">
        <v>40</v>
      </c>
      <c r="K50" s="27">
        <v>0</v>
      </c>
      <c r="L50" s="20">
        <v>60</v>
      </c>
      <c r="M50" s="20">
        <v>0</v>
      </c>
      <c r="N50" s="20">
        <v>20</v>
      </c>
      <c r="O50" s="20">
        <v>0</v>
      </c>
      <c r="P50" s="20">
        <v>0</v>
      </c>
      <c r="Q50" s="20">
        <v>0</v>
      </c>
      <c r="R50" s="20">
        <v>0</v>
      </c>
      <c r="S50" s="26">
        <v>40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300</v>
      </c>
      <c r="B51" s="20">
        <v>0</v>
      </c>
      <c r="C51" s="20">
        <v>80</v>
      </c>
      <c r="D51" s="20">
        <v>0</v>
      </c>
      <c r="E51" s="20">
        <v>40</v>
      </c>
      <c r="F51" s="20">
        <v>0</v>
      </c>
      <c r="G51" s="20">
        <v>0</v>
      </c>
      <c r="H51" s="20">
        <v>0</v>
      </c>
      <c r="I51" s="20">
        <v>0</v>
      </c>
      <c r="J51" s="26">
        <v>40</v>
      </c>
      <c r="K51" s="27">
        <v>0</v>
      </c>
      <c r="L51" s="20">
        <v>80</v>
      </c>
      <c r="M51" s="20">
        <v>0</v>
      </c>
      <c r="N51" s="20">
        <v>40</v>
      </c>
      <c r="O51" s="20">
        <v>0</v>
      </c>
      <c r="P51" s="20">
        <v>0</v>
      </c>
      <c r="Q51" s="20">
        <v>0</v>
      </c>
      <c r="R51" s="20">
        <v>0</v>
      </c>
      <c r="S51" s="26">
        <v>40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301</v>
      </c>
      <c r="B52" s="20">
        <v>0</v>
      </c>
      <c r="C52" s="20">
        <v>300</v>
      </c>
      <c r="D52" s="20">
        <v>0</v>
      </c>
      <c r="E52" s="20">
        <v>200</v>
      </c>
      <c r="F52" s="20">
        <v>0</v>
      </c>
      <c r="G52" s="20">
        <v>0</v>
      </c>
      <c r="H52" s="20">
        <v>0</v>
      </c>
      <c r="I52" s="20">
        <v>0</v>
      </c>
      <c r="J52" s="26">
        <v>100</v>
      </c>
      <c r="K52" s="27">
        <v>0</v>
      </c>
      <c r="L52" s="20">
        <v>300</v>
      </c>
      <c r="M52" s="20">
        <v>0</v>
      </c>
      <c r="N52" s="20">
        <v>200</v>
      </c>
      <c r="O52" s="20">
        <v>0</v>
      </c>
      <c r="P52" s="20">
        <v>0</v>
      </c>
      <c r="Q52" s="20">
        <v>0</v>
      </c>
      <c r="R52" s="20">
        <v>0</v>
      </c>
      <c r="S52" s="26">
        <v>100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298</v>
      </c>
      <c r="B53" s="20">
        <v>0</v>
      </c>
      <c r="C53" s="20">
        <v>110</v>
      </c>
      <c r="D53" s="20">
        <v>0</v>
      </c>
      <c r="E53" s="20">
        <v>70</v>
      </c>
      <c r="F53" s="20">
        <v>0</v>
      </c>
      <c r="G53" s="20">
        <v>0</v>
      </c>
      <c r="H53" s="20">
        <v>0</v>
      </c>
      <c r="I53" s="20">
        <v>0</v>
      </c>
      <c r="J53" s="26">
        <v>40</v>
      </c>
      <c r="K53" s="27">
        <v>0</v>
      </c>
      <c r="L53" s="20">
        <v>110</v>
      </c>
      <c r="M53" s="20">
        <v>0</v>
      </c>
      <c r="N53" s="20">
        <v>70</v>
      </c>
      <c r="O53" s="20">
        <v>0</v>
      </c>
      <c r="P53" s="20">
        <v>0</v>
      </c>
      <c r="Q53" s="20">
        <v>0</v>
      </c>
      <c r="R53" s="20">
        <v>0</v>
      </c>
      <c r="S53" s="26">
        <v>40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302</v>
      </c>
      <c r="B54" s="20">
        <v>70</v>
      </c>
      <c r="C54" s="20">
        <v>580</v>
      </c>
      <c r="D54" s="20">
        <v>0</v>
      </c>
      <c r="E54" s="20">
        <v>650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70</v>
      </c>
      <c r="L54" s="20">
        <v>580</v>
      </c>
      <c r="M54" s="20">
        <v>0</v>
      </c>
      <c r="N54" s="20">
        <v>650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303</v>
      </c>
      <c r="B55" s="20">
        <v>0</v>
      </c>
      <c r="C55" s="20">
        <v>760</v>
      </c>
      <c r="D55" s="20">
        <v>0</v>
      </c>
      <c r="E55" s="20">
        <v>720</v>
      </c>
      <c r="F55" s="20">
        <v>0</v>
      </c>
      <c r="G55" s="20">
        <v>0</v>
      </c>
      <c r="H55" s="20">
        <v>0</v>
      </c>
      <c r="I55" s="20">
        <v>0</v>
      </c>
      <c r="J55" s="26">
        <v>40</v>
      </c>
      <c r="K55" s="27">
        <v>0</v>
      </c>
      <c r="L55" s="20">
        <v>760</v>
      </c>
      <c r="M55" s="20">
        <v>0</v>
      </c>
      <c r="N55" s="20">
        <v>720</v>
      </c>
      <c r="O55" s="20">
        <v>0</v>
      </c>
      <c r="P55" s="20">
        <v>0</v>
      </c>
      <c r="Q55" s="20">
        <v>0</v>
      </c>
      <c r="R55" s="20">
        <v>0</v>
      </c>
      <c r="S55" s="26">
        <v>40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304</v>
      </c>
      <c r="B56" s="20">
        <v>60</v>
      </c>
      <c r="C56" s="20">
        <v>900</v>
      </c>
      <c r="D56" s="20">
        <v>0</v>
      </c>
      <c r="E56" s="20">
        <v>940</v>
      </c>
      <c r="F56" s="20">
        <v>0</v>
      </c>
      <c r="G56" s="20">
        <v>0</v>
      </c>
      <c r="H56" s="20">
        <v>0</v>
      </c>
      <c r="I56" s="20">
        <v>0</v>
      </c>
      <c r="J56" s="26">
        <v>20</v>
      </c>
      <c r="K56" s="27">
        <v>60</v>
      </c>
      <c r="L56" s="20">
        <v>900</v>
      </c>
      <c r="M56" s="20">
        <v>0</v>
      </c>
      <c r="N56" s="20">
        <v>940</v>
      </c>
      <c r="O56" s="20">
        <v>0</v>
      </c>
      <c r="P56" s="20">
        <v>0</v>
      </c>
      <c r="Q56" s="20">
        <v>0</v>
      </c>
      <c r="R56" s="20">
        <v>0</v>
      </c>
      <c r="S56" s="26">
        <v>20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305</v>
      </c>
      <c r="B57" s="20">
        <v>65</v>
      </c>
      <c r="C57" s="20">
        <v>6075</v>
      </c>
      <c r="D57" s="20">
        <v>0</v>
      </c>
      <c r="E57" s="20">
        <v>6150</v>
      </c>
      <c r="F57" s="20">
        <v>0</v>
      </c>
      <c r="G57" s="20">
        <v>0</v>
      </c>
      <c r="H57" s="20">
        <v>0</v>
      </c>
      <c r="I57" s="20">
        <v>0</v>
      </c>
      <c r="J57" s="26">
        <v>-10</v>
      </c>
      <c r="K57" s="27">
        <v>65</v>
      </c>
      <c r="L57" s="20">
        <v>6075</v>
      </c>
      <c r="M57" s="20">
        <v>0</v>
      </c>
      <c r="N57" s="20">
        <v>6150</v>
      </c>
      <c r="O57" s="20">
        <v>0</v>
      </c>
      <c r="P57" s="20">
        <v>0</v>
      </c>
      <c r="Q57" s="20">
        <v>0</v>
      </c>
      <c r="R57" s="20">
        <v>0</v>
      </c>
      <c r="S57" s="26">
        <v>-10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306</v>
      </c>
      <c r="B58" s="20">
        <v>0</v>
      </c>
      <c r="C58" s="20">
        <v>40</v>
      </c>
      <c r="D58" s="20">
        <v>0</v>
      </c>
      <c r="E58" s="20">
        <v>40</v>
      </c>
      <c r="F58" s="20">
        <v>20</v>
      </c>
      <c r="G58" s="20">
        <v>0</v>
      </c>
      <c r="H58" s="20">
        <v>0</v>
      </c>
      <c r="I58" s="20">
        <v>0</v>
      </c>
      <c r="J58" s="26">
        <v>20</v>
      </c>
      <c r="K58" s="27">
        <v>0</v>
      </c>
      <c r="L58" s="20">
        <v>40</v>
      </c>
      <c r="M58" s="20">
        <v>0</v>
      </c>
      <c r="N58" s="20">
        <v>20</v>
      </c>
      <c r="O58" s="20">
        <v>0</v>
      </c>
      <c r="P58" s="20">
        <v>0</v>
      </c>
      <c r="Q58" s="20">
        <v>0</v>
      </c>
      <c r="R58" s="20">
        <v>0</v>
      </c>
      <c r="S58" s="26">
        <v>20</v>
      </c>
      <c r="T58" s="20">
        <f t="shared" si="8"/>
        <v>0</v>
      </c>
      <c r="U58" s="20">
        <f t="shared" si="0"/>
        <v>0</v>
      </c>
      <c r="V58" s="20">
        <f t="shared" si="1"/>
        <v>0</v>
      </c>
      <c r="W58" s="20">
        <f t="shared" si="2"/>
        <v>20</v>
      </c>
      <c r="X58" s="20">
        <f t="shared" si="3"/>
        <v>20</v>
      </c>
      <c r="Y58" s="20">
        <f t="shared" si="4"/>
        <v>0</v>
      </c>
      <c r="Z58" s="20">
        <f t="shared" si="5"/>
        <v>0</v>
      </c>
      <c r="AA58" s="20">
        <f t="shared" si="6"/>
        <v>0</v>
      </c>
      <c r="AB58" s="20">
        <f t="shared" si="7"/>
        <v>0</v>
      </c>
      <c r="AC58" s="17" t="str">
        <f t="shared" si="9"/>
        <v>Ok</v>
      </c>
    </row>
    <row r="59" spans="1:29" x14ac:dyDescent="0.3">
      <c r="A59" s="17" t="s">
        <v>318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8"/>
        <v>0</v>
      </c>
      <c r="U59" s="20">
        <f t="shared" si="0"/>
        <v>0</v>
      </c>
      <c r="V59" s="20">
        <f t="shared" si="1"/>
        <v>0</v>
      </c>
      <c r="W59" s="20">
        <f t="shared" si="2"/>
        <v>0</v>
      </c>
      <c r="X59" s="20">
        <f t="shared" si="3"/>
        <v>0</v>
      </c>
      <c r="Y59" s="20">
        <f t="shared" si="4"/>
        <v>0</v>
      </c>
      <c r="Z59" s="20">
        <f t="shared" si="5"/>
        <v>0</v>
      </c>
      <c r="AA59" s="20">
        <f t="shared" si="6"/>
        <v>0</v>
      </c>
      <c r="AB59" s="20">
        <f t="shared" si="7"/>
        <v>0</v>
      </c>
      <c r="AC59" s="17" t="str">
        <f t="shared" si="9"/>
        <v>Ok</v>
      </c>
    </row>
    <row r="60" spans="1:29" x14ac:dyDescent="0.3">
      <c r="A60" s="17" t="s">
        <v>308</v>
      </c>
      <c r="B60" s="20">
        <v>0</v>
      </c>
      <c r="C60" s="20">
        <v>20</v>
      </c>
      <c r="D60" s="20">
        <v>0</v>
      </c>
      <c r="E60" s="20">
        <v>20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20</v>
      </c>
      <c r="M60" s="20">
        <v>0</v>
      </c>
      <c r="N60" s="20">
        <v>20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8"/>
        <v>0</v>
      </c>
      <c r="U60" s="20">
        <f t="shared" si="0"/>
        <v>0</v>
      </c>
      <c r="V60" s="20">
        <f t="shared" si="1"/>
        <v>0</v>
      </c>
      <c r="W60" s="20">
        <f t="shared" si="2"/>
        <v>0</v>
      </c>
      <c r="X60" s="20">
        <f t="shared" si="3"/>
        <v>0</v>
      </c>
      <c r="Y60" s="20">
        <f t="shared" si="4"/>
        <v>0</v>
      </c>
      <c r="Z60" s="20">
        <f t="shared" si="5"/>
        <v>0</v>
      </c>
      <c r="AA60" s="20">
        <f t="shared" si="6"/>
        <v>0</v>
      </c>
      <c r="AB60" s="20">
        <f t="shared" si="7"/>
        <v>0</v>
      </c>
      <c r="AC60" s="17" t="str">
        <f t="shared" si="9"/>
        <v>Ok</v>
      </c>
    </row>
    <row r="61" spans="1:29" x14ac:dyDescent="0.3">
      <c r="A61" s="17" t="s">
        <v>307</v>
      </c>
      <c r="B61" s="20">
        <v>0</v>
      </c>
      <c r="C61" s="20">
        <v>80</v>
      </c>
      <c r="D61" s="20">
        <v>0</v>
      </c>
      <c r="E61" s="20">
        <v>80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80</v>
      </c>
      <c r="M61" s="20">
        <v>0</v>
      </c>
      <c r="N61" s="20">
        <v>80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8"/>
        <v>0</v>
      </c>
      <c r="U61" s="20">
        <f t="shared" si="0"/>
        <v>0</v>
      </c>
      <c r="V61" s="20">
        <f t="shared" si="1"/>
        <v>0</v>
      </c>
      <c r="W61" s="20">
        <f t="shared" si="2"/>
        <v>0</v>
      </c>
      <c r="X61" s="20">
        <f t="shared" si="3"/>
        <v>0</v>
      </c>
      <c r="Y61" s="20">
        <f t="shared" si="4"/>
        <v>0</v>
      </c>
      <c r="Z61" s="20">
        <f t="shared" si="5"/>
        <v>0</v>
      </c>
      <c r="AA61" s="20">
        <f t="shared" si="6"/>
        <v>0</v>
      </c>
      <c r="AB61" s="20">
        <f t="shared" si="7"/>
        <v>0</v>
      </c>
      <c r="AC61" s="17" t="str">
        <f t="shared" si="9"/>
        <v>Ok</v>
      </c>
    </row>
    <row r="62" spans="1:29" x14ac:dyDescent="0.3">
      <c r="A62" s="17" t="s">
        <v>309</v>
      </c>
      <c r="B62" s="20">
        <v>20</v>
      </c>
      <c r="C62" s="20">
        <v>100</v>
      </c>
      <c r="D62" s="20">
        <v>0</v>
      </c>
      <c r="E62" s="20">
        <v>100</v>
      </c>
      <c r="F62" s="20">
        <v>0</v>
      </c>
      <c r="G62" s="20">
        <v>0</v>
      </c>
      <c r="H62" s="20">
        <v>0</v>
      </c>
      <c r="I62" s="20">
        <v>0</v>
      </c>
      <c r="J62" s="26">
        <v>20</v>
      </c>
      <c r="K62" s="27">
        <v>20</v>
      </c>
      <c r="L62" s="20">
        <v>100</v>
      </c>
      <c r="M62" s="20">
        <v>0</v>
      </c>
      <c r="N62" s="20">
        <v>100</v>
      </c>
      <c r="O62" s="20">
        <v>0</v>
      </c>
      <c r="P62" s="20">
        <v>0</v>
      </c>
      <c r="Q62" s="20">
        <v>0</v>
      </c>
      <c r="R62" s="20">
        <v>0</v>
      </c>
      <c r="S62" s="26">
        <v>20</v>
      </c>
      <c r="T62" s="20">
        <f t="shared" si="8"/>
        <v>0</v>
      </c>
      <c r="U62" s="20">
        <f t="shared" si="8"/>
        <v>0</v>
      </c>
      <c r="V62" s="20">
        <f t="shared" si="8"/>
        <v>0</v>
      </c>
      <c r="W62" s="20">
        <f t="shared" si="8"/>
        <v>0</v>
      </c>
      <c r="X62" s="20">
        <f t="shared" si="8"/>
        <v>0</v>
      </c>
      <c r="Y62" s="20">
        <f t="shared" si="8"/>
        <v>0</v>
      </c>
      <c r="Z62" s="20">
        <f t="shared" si="8"/>
        <v>0</v>
      </c>
      <c r="AA62" s="20">
        <f t="shared" si="8"/>
        <v>0</v>
      </c>
      <c r="AB62" s="20">
        <f t="shared" si="8"/>
        <v>0</v>
      </c>
      <c r="AC62" s="17" t="str">
        <f t="shared" si="9"/>
        <v>Ok</v>
      </c>
    </row>
    <row r="63" spans="1:29" x14ac:dyDescent="0.3">
      <c r="A63" s="17" t="s">
        <v>310</v>
      </c>
      <c r="B63" s="20">
        <v>20</v>
      </c>
      <c r="C63" s="20">
        <v>180</v>
      </c>
      <c r="D63" s="20">
        <v>0</v>
      </c>
      <c r="E63" s="20">
        <v>180</v>
      </c>
      <c r="F63" s="20">
        <v>0</v>
      </c>
      <c r="G63" s="20">
        <v>0</v>
      </c>
      <c r="H63" s="20">
        <v>0</v>
      </c>
      <c r="I63" s="20">
        <v>0</v>
      </c>
      <c r="J63" s="26">
        <v>20</v>
      </c>
      <c r="K63" s="27">
        <v>20</v>
      </c>
      <c r="L63" s="20">
        <v>180</v>
      </c>
      <c r="M63" s="20">
        <v>0</v>
      </c>
      <c r="N63" s="20">
        <v>180</v>
      </c>
      <c r="O63" s="20">
        <v>0</v>
      </c>
      <c r="P63" s="20">
        <v>0</v>
      </c>
      <c r="Q63" s="20">
        <v>0</v>
      </c>
      <c r="R63" s="20">
        <v>0</v>
      </c>
      <c r="S63" s="26">
        <v>20</v>
      </c>
      <c r="T63" s="20">
        <f t="shared" ref="T63:AB79" si="20">B63-K63</f>
        <v>0</v>
      </c>
      <c r="U63" s="20">
        <f t="shared" si="20"/>
        <v>0</v>
      </c>
      <c r="V63" s="20">
        <f t="shared" si="20"/>
        <v>0</v>
      </c>
      <c r="W63" s="20">
        <f t="shared" si="20"/>
        <v>0</v>
      </c>
      <c r="X63" s="20">
        <f t="shared" si="20"/>
        <v>0</v>
      </c>
      <c r="Y63" s="20">
        <f t="shared" si="20"/>
        <v>0</v>
      </c>
      <c r="Z63" s="20">
        <f t="shared" si="20"/>
        <v>0</v>
      </c>
      <c r="AA63" s="20">
        <f t="shared" si="20"/>
        <v>0</v>
      </c>
      <c r="AB63" s="20">
        <f t="shared" si="20"/>
        <v>0</v>
      </c>
      <c r="AC63" s="17" t="str">
        <f t="shared" si="9"/>
        <v>Ok</v>
      </c>
    </row>
    <row r="64" spans="1:29" x14ac:dyDescent="0.3">
      <c r="A64" s="17" t="s">
        <v>311</v>
      </c>
      <c r="B64" s="20">
        <v>0</v>
      </c>
      <c r="C64" s="20">
        <v>480</v>
      </c>
      <c r="D64" s="20">
        <v>0</v>
      </c>
      <c r="E64" s="20">
        <v>460</v>
      </c>
      <c r="F64" s="20">
        <v>0</v>
      </c>
      <c r="G64" s="20">
        <v>0</v>
      </c>
      <c r="H64" s="20">
        <v>0</v>
      </c>
      <c r="I64" s="20">
        <v>0</v>
      </c>
      <c r="J64" s="26">
        <v>20</v>
      </c>
      <c r="K64" s="27">
        <v>0</v>
      </c>
      <c r="L64" s="20">
        <v>480</v>
      </c>
      <c r="M64" s="20">
        <v>0</v>
      </c>
      <c r="N64" s="20">
        <v>460</v>
      </c>
      <c r="O64" s="20">
        <v>0</v>
      </c>
      <c r="P64" s="20">
        <v>0</v>
      </c>
      <c r="Q64" s="20">
        <v>0</v>
      </c>
      <c r="R64" s="20">
        <v>0</v>
      </c>
      <c r="S64" s="26">
        <v>20</v>
      </c>
      <c r="T64" s="20">
        <f t="shared" si="20"/>
        <v>0</v>
      </c>
      <c r="U64" s="20">
        <f t="shared" si="20"/>
        <v>0</v>
      </c>
      <c r="V64" s="20">
        <f t="shared" si="20"/>
        <v>0</v>
      </c>
      <c r="W64" s="20">
        <f t="shared" si="20"/>
        <v>0</v>
      </c>
      <c r="X64" s="20">
        <f t="shared" si="20"/>
        <v>0</v>
      </c>
      <c r="Y64" s="20">
        <f t="shared" si="20"/>
        <v>0</v>
      </c>
      <c r="Z64" s="20">
        <f t="shared" si="20"/>
        <v>0</v>
      </c>
      <c r="AA64" s="20">
        <f t="shared" si="20"/>
        <v>0</v>
      </c>
      <c r="AB64" s="20">
        <f t="shared" si="20"/>
        <v>0</v>
      </c>
      <c r="AC64" s="17" t="str">
        <f t="shared" si="9"/>
        <v>Ok</v>
      </c>
    </row>
    <row r="65" spans="1:29" x14ac:dyDescent="0.3">
      <c r="A65" s="17" t="s">
        <v>244</v>
      </c>
      <c r="B65" s="20">
        <v>0</v>
      </c>
      <c r="C65" s="20">
        <v>450</v>
      </c>
      <c r="D65" s="20">
        <v>0</v>
      </c>
      <c r="E65" s="20">
        <v>450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1150</v>
      </c>
      <c r="M65" s="20">
        <v>0</v>
      </c>
      <c r="N65" s="20">
        <v>1150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20"/>
        <v>0</v>
      </c>
      <c r="U65" s="20">
        <f t="shared" si="20"/>
        <v>-700</v>
      </c>
      <c r="V65" s="20">
        <f t="shared" si="20"/>
        <v>0</v>
      </c>
      <c r="W65" s="20">
        <f t="shared" si="20"/>
        <v>-700</v>
      </c>
      <c r="X65" s="20">
        <f t="shared" si="20"/>
        <v>0</v>
      </c>
      <c r="Y65" s="20">
        <f t="shared" si="20"/>
        <v>0</v>
      </c>
      <c r="Z65" s="20">
        <f t="shared" si="20"/>
        <v>0</v>
      </c>
      <c r="AA65" s="20">
        <f t="shared" si="20"/>
        <v>0</v>
      </c>
      <c r="AB65" s="20">
        <f t="shared" si="20"/>
        <v>0</v>
      </c>
      <c r="AC65" s="17" t="str">
        <f t="shared" si="9"/>
        <v>Ok</v>
      </c>
    </row>
    <row r="66" spans="1:29" x14ac:dyDescent="0.3">
      <c r="A66" s="17" t="s">
        <v>320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20"/>
        <v>0</v>
      </c>
      <c r="U66" s="20">
        <f t="shared" si="20"/>
        <v>0</v>
      </c>
      <c r="V66" s="20">
        <f t="shared" si="20"/>
        <v>0</v>
      </c>
      <c r="W66" s="20">
        <f t="shared" si="20"/>
        <v>0</v>
      </c>
      <c r="X66" s="20">
        <f t="shared" si="20"/>
        <v>0</v>
      </c>
      <c r="Y66" s="20">
        <f t="shared" si="20"/>
        <v>0</v>
      </c>
      <c r="Z66" s="20">
        <f t="shared" si="20"/>
        <v>0</v>
      </c>
      <c r="AA66" s="20">
        <f t="shared" si="20"/>
        <v>0</v>
      </c>
      <c r="AB66" s="20">
        <f t="shared" si="20"/>
        <v>0</v>
      </c>
      <c r="AC66" s="17" t="str">
        <f t="shared" si="9"/>
        <v>Ok</v>
      </c>
    </row>
    <row r="67" spans="1:29" x14ac:dyDescent="0.3">
      <c r="A67" s="17" t="s">
        <v>33</v>
      </c>
      <c r="B67" s="20">
        <v>0</v>
      </c>
      <c r="C67" s="20">
        <v>20</v>
      </c>
      <c r="D67" s="20">
        <v>0</v>
      </c>
      <c r="E67" s="20">
        <v>20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20</v>
      </c>
      <c r="M67" s="20">
        <v>0</v>
      </c>
      <c r="N67" s="20">
        <v>20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20"/>
        <v>0</v>
      </c>
      <c r="U67" s="20">
        <f t="shared" si="20"/>
        <v>0</v>
      </c>
      <c r="V67" s="20">
        <f t="shared" si="20"/>
        <v>0</v>
      </c>
      <c r="W67" s="20">
        <f t="shared" si="20"/>
        <v>0</v>
      </c>
      <c r="X67" s="20">
        <f t="shared" si="20"/>
        <v>0</v>
      </c>
      <c r="Y67" s="20">
        <f t="shared" si="20"/>
        <v>0</v>
      </c>
      <c r="Z67" s="20">
        <f t="shared" si="20"/>
        <v>0</v>
      </c>
      <c r="AA67" s="20">
        <f t="shared" si="20"/>
        <v>0</v>
      </c>
      <c r="AB67" s="20">
        <f t="shared" si="20"/>
        <v>0</v>
      </c>
      <c r="AC67" s="17" t="str">
        <f t="shared" si="9"/>
        <v>Ok</v>
      </c>
    </row>
    <row r="68" spans="1:29" x14ac:dyDescent="0.3">
      <c r="A68" s="17" t="s">
        <v>276</v>
      </c>
      <c r="B68" s="20">
        <v>50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50</v>
      </c>
      <c r="K68" s="27">
        <v>50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50</v>
      </c>
      <c r="T68" s="20">
        <f t="shared" si="20"/>
        <v>0</v>
      </c>
      <c r="U68" s="20">
        <f t="shared" si="20"/>
        <v>0</v>
      </c>
      <c r="V68" s="20">
        <f t="shared" si="20"/>
        <v>0</v>
      </c>
      <c r="W68" s="20">
        <f t="shared" si="20"/>
        <v>0</v>
      </c>
      <c r="X68" s="20">
        <f t="shared" si="20"/>
        <v>0</v>
      </c>
      <c r="Y68" s="20">
        <f t="shared" si="20"/>
        <v>0</v>
      </c>
      <c r="Z68" s="20">
        <f t="shared" si="20"/>
        <v>0</v>
      </c>
      <c r="AA68" s="20">
        <f t="shared" si="20"/>
        <v>0</v>
      </c>
      <c r="AB68" s="20">
        <f t="shared" si="20"/>
        <v>0</v>
      </c>
      <c r="AC68" s="17" t="str">
        <f t="shared" si="9"/>
        <v>Ok</v>
      </c>
    </row>
    <row r="69" spans="1:29" x14ac:dyDescent="0.3">
      <c r="A69" s="17" t="s">
        <v>248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50</v>
      </c>
      <c r="M69" s="20">
        <v>0</v>
      </c>
      <c r="N69" s="20">
        <v>50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20"/>
        <v>0</v>
      </c>
      <c r="U69" s="20">
        <f t="shared" si="20"/>
        <v>-50</v>
      </c>
      <c r="V69" s="20">
        <f t="shared" si="20"/>
        <v>0</v>
      </c>
      <c r="W69" s="20">
        <f t="shared" si="20"/>
        <v>-50</v>
      </c>
      <c r="X69" s="20">
        <f t="shared" si="20"/>
        <v>0</v>
      </c>
      <c r="Y69" s="20">
        <f t="shared" si="20"/>
        <v>0</v>
      </c>
      <c r="Z69" s="20">
        <f t="shared" si="20"/>
        <v>0</v>
      </c>
      <c r="AA69" s="20">
        <f t="shared" si="20"/>
        <v>0</v>
      </c>
      <c r="AB69" s="20">
        <f t="shared" si="20"/>
        <v>0</v>
      </c>
      <c r="AC69" s="17" t="str">
        <f t="shared" si="9"/>
        <v>Ok</v>
      </c>
    </row>
    <row r="70" spans="1:29" x14ac:dyDescent="0.3">
      <c r="A70" s="17" t="s">
        <v>249</v>
      </c>
      <c r="B70" s="20">
        <v>0</v>
      </c>
      <c r="C70" s="20">
        <v>100</v>
      </c>
      <c r="D70" s="20">
        <v>0</v>
      </c>
      <c r="E70" s="20">
        <v>100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100</v>
      </c>
      <c r="M70" s="20">
        <v>0</v>
      </c>
      <c r="N70" s="20">
        <v>100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20"/>
        <v>0</v>
      </c>
      <c r="U70" s="20">
        <f t="shared" si="20"/>
        <v>0</v>
      </c>
      <c r="V70" s="20">
        <f t="shared" si="20"/>
        <v>0</v>
      </c>
      <c r="W70" s="20">
        <f t="shared" si="20"/>
        <v>0</v>
      </c>
      <c r="X70" s="20">
        <f t="shared" si="20"/>
        <v>0</v>
      </c>
      <c r="Y70" s="20">
        <f t="shared" si="20"/>
        <v>0</v>
      </c>
      <c r="Z70" s="20">
        <f t="shared" si="20"/>
        <v>0</v>
      </c>
      <c r="AA70" s="20">
        <f t="shared" si="20"/>
        <v>0</v>
      </c>
      <c r="AB70" s="20">
        <f t="shared" si="20"/>
        <v>0</v>
      </c>
      <c r="AC70" s="17" t="str">
        <f t="shared" si="9"/>
        <v>Ok</v>
      </c>
    </row>
    <row r="71" spans="1:29" x14ac:dyDescent="0.3">
      <c r="A71" s="17" t="s">
        <v>251</v>
      </c>
      <c r="B71" s="20">
        <v>0</v>
      </c>
      <c r="C71" s="20">
        <v>250</v>
      </c>
      <c r="D71" s="20">
        <v>0</v>
      </c>
      <c r="E71" s="20">
        <v>250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250</v>
      </c>
      <c r="M71" s="20">
        <v>0</v>
      </c>
      <c r="N71" s="20">
        <v>250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20"/>
        <v>0</v>
      </c>
      <c r="U71" s="20">
        <f t="shared" si="20"/>
        <v>0</v>
      </c>
      <c r="V71" s="20">
        <f t="shared" si="20"/>
        <v>0</v>
      </c>
      <c r="W71" s="20">
        <f t="shared" si="20"/>
        <v>0</v>
      </c>
      <c r="X71" s="20">
        <f t="shared" si="20"/>
        <v>0</v>
      </c>
      <c r="Y71" s="20">
        <f t="shared" si="20"/>
        <v>0</v>
      </c>
      <c r="Z71" s="20">
        <f t="shared" si="20"/>
        <v>0</v>
      </c>
      <c r="AA71" s="20">
        <f t="shared" si="20"/>
        <v>0</v>
      </c>
      <c r="AB71" s="20">
        <f t="shared" si="20"/>
        <v>0</v>
      </c>
      <c r="AC71" s="17" t="str">
        <f t="shared" si="9"/>
        <v>Ok</v>
      </c>
    </row>
    <row r="72" spans="1:29" x14ac:dyDescent="0.3">
      <c r="A72" s="17" t="s">
        <v>253</v>
      </c>
      <c r="B72" s="20">
        <v>20</v>
      </c>
      <c r="C72" s="20">
        <v>0</v>
      </c>
      <c r="D72" s="20">
        <v>0</v>
      </c>
      <c r="E72" s="20">
        <v>20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20</v>
      </c>
      <c r="L72" s="20">
        <v>0</v>
      </c>
      <c r="M72" s="20">
        <v>0</v>
      </c>
      <c r="N72" s="20">
        <v>20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20"/>
        <v>0</v>
      </c>
      <c r="U72" s="20">
        <f t="shared" si="20"/>
        <v>0</v>
      </c>
      <c r="V72" s="20">
        <f t="shared" si="20"/>
        <v>0</v>
      </c>
      <c r="W72" s="20">
        <f t="shared" si="20"/>
        <v>0</v>
      </c>
      <c r="X72" s="20">
        <f t="shared" si="20"/>
        <v>0</v>
      </c>
      <c r="Y72" s="20">
        <f t="shared" si="20"/>
        <v>0</v>
      </c>
      <c r="Z72" s="20">
        <f t="shared" si="20"/>
        <v>0</v>
      </c>
      <c r="AA72" s="20">
        <f t="shared" si="20"/>
        <v>0</v>
      </c>
      <c r="AB72" s="20">
        <f t="shared" si="20"/>
        <v>0</v>
      </c>
      <c r="AC72" s="17" t="str">
        <f t="shared" si="9"/>
        <v>Ok</v>
      </c>
    </row>
    <row r="73" spans="1:29" x14ac:dyDescent="0.3">
      <c r="A73" s="17" t="s">
        <v>254</v>
      </c>
      <c r="B73" s="20">
        <v>0</v>
      </c>
      <c r="C73" s="20">
        <v>120</v>
      </c>
      <c r="D73" s="20">
        <v>0</v>
      </c>
      <c r="E73" s="20">
        <v>120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120</v>
      </c>
      <c r="M73" s="20">
        <v>0</v>
      </c>
      <c r="N73" s="20">
        <v>120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20"/>
        <v>0</v>
      </c>
      <c r="U73" s="20">
        <f t="shared" si="20"/>
        <v>0</v>
      </c>
      <c r="V73" s="20">
        <f t="shared" si="20"/>
        <v>0</v>
      </c>
      <c r="W73" s="20">
        <f t="shared" si="20"/>
        <v>0</v>
      </c>
      <c r="X73" s="20">
        <f t="shared" si="20"/>
        <v>0</v>
      </c>
      <c r="Y73" s="20">
        <f t="shared" si="20"/>
        <v>0</v>
      </c>
      <c r="Z73" s="20">
        <f t="shared" si="20"/>
        <v>0</v>
      </c>
      <c r="AA73" s="20">
        <f t="shared" si="20"/>
        <v>0</v>
      </c>
      <c r="AB73" s="20">
        <f t="shared" si="20"/>
        <v>0</v>
      </c>
      <c r="AC73" s="17" t="str">
        <f t="shared" ref="AC73:AC79" si="21">IF(AND(T73=0,AB73=0),"Ok","Issue")</f>
        <v>Ok</v>
      </c>
    </row>
    <row r="74" spans="1:29" x14ac:dyDescent="0.3">
      <c r="A74" s="17" t="s">
        <v>255</v>
      </c>
      <c r="B74" s="20">
        <v>0</v>
      </c>
      <c r="C74" s="20">
        <v>50</v>
      </c>
      <c r="D74" s="20">
        <v>0</v>
      </c>
      <c r="E74" s="20">
        <v>50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50</v>
      </c>
      <c r="M74" s="20">
        <v>0</v>
      </c>
      <c r="N74" s="20">
        <v>50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20"/>
        <v>0</v>
      </c>
      <c r="U74" s="20">
        <f t="shared" si="20"/>
        <v>0</v>
      </c>
      <c r="V74" s="20">
        <f t="shared" si="20"/>
        <v>0</v>
      </c>
      <c r="W74" s="20">
        <f t="shared" si="20"/>
        <v>0</v>
      </c>
      <c r="X74" s="20">
        <f t="shared" si="20"/>
        <v>0</v>
      </c>
      <c r="Y74" s="20">
        <f t="shared" si="20"/>
        <v>0</v>
      </c>
      <c r="Z74" s="20">
        <f t="shared" si="20"/>
        <v>0</v>
      </c>
      <c r="AA74" s="20">
        <f t="shared" si="20"/>
        <v>0</v>
      </c>
      <c r="AB74" s="20">
        <f t="shared" si="20"/>
        <v>0</v>
      </c>
      <c r="AC74" s="17" t="str">
        <f t="shared" si="21"/>
        <v>Ok</v>
      </c>
    </row>
    <row r="75" spans="1:29" x14ac:dyDescent="0.3">
      <c r="A75" s="17" t="s">
        <v>243</v>
      </c>
      <c r="B75" s="20">
        <v>0</v>
      </c>
      <c r="C75" s="20">
        <v>10</v>
      </c>
      <c r="D75" s="20">
        <v>0</v>
      </c>
      <c r="E75" s="20">
        <v>10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10</v>
      </c>
      <c r="M75" s="20">
        <v>0</v>
      </c>
      <c r="N75" s="20">
        <v>10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20"/>
        <v>0</v>
      </c>
      <c r="U75" s="20">
        <f t="shared" si="20"/>
        <v>0</v>
      </c>
      <c r="V75" s="20">
        <f t="shared" si="20"/>
        <v>0</v>
      </c>
      <c r="W75" s="20">
        <f t="shared" si="20"/>
        <v>0</v>
      </c>
      <c r="X75" s="20">
        <f t="shared" si="20"/>
        <v>0</v>
      </c>
      <c r="Y75" s="20">
        <f t="shared" si="20"/>
        <v>0</v>
      </c>
      <c r="Z75" s="20">
        <f t="shared" si="20"/>
        <v>0</v>
      </c>
      <c r="AA75" s="20">
        <f t="shared" si="20"/>
        <v>0</v>
      </c>
      <c r="AB75" s="20">
        <f t="shared" si="20"/>
        <v>0</v>
      </c>
      <c r="AC75" s="17" t="str">
        <f t="shared" si="21"/>
        <v>Ok</v>
      </c>
    </row>
    <row r="76" spans="1:29" x14ac:dyDescent="0.3">
      <c r="A76" s="17" t="s">
        <v>245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40</v>
      </c>
      <c r="M76" s="20">
        <v>0</v>
      </c>
      <c r="N76" s="20">
        <v>40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20"/>
        <v>0</v>
      </c>
      <c r="U76" s="20">
        <f t="shared" si="20"/>
        <v>-40</v>
      </c>
      <c r="V76" s="20">
        <f t="shared" si="20"/>
        <v>0</v>
      </c>
      <c r="W76" s="20">
        <f t="shared" si="20"/>
        <v>-40</v>
      </c>
      <c r="X76" s="20">
        <f t="shared" si="20"/>
        <v>0</v>
      </c>
      <c r="Y76" s="20">
        <f t="shared" si="20"/>
        <v>0</v>
      </c>
      <c r="Z76" s="20">
        <f t="shared" si="20"/>
        <v>0</v>
      </c>
      <c r="AA76" s="20">
        <f t="shared" si="20"/>
        <v>0</v>
      </c>
      <c r="AB76" s="20">
        <f t="shared" si="20"/>
        <v>0</v>
      </c>
      <c r="AC76" s="17" t="str">
        <f t="shared" si="21"/>
        <v>Ok</v>
      </c>
    </row>
    <row r="77" spans="1:29" x14ac:dyDescent="0.3">
      <c r="A77" s="17" t="s">
        <v>246</v>
      </c>
      <c r="B77" s="20">
        <v>0</v>
      </c>
      <c r="C77" s="20">
        <v>8</v>
      </c>
      <c r="D77" s="20">
        <v>0</v>
      </c>
      <c r="E77" s="20">
        <v>8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8</v>
      </c>
      <c r="M77" s="20">
        <v>0</v>
      </c>
      <c r="N77" s="20">
        <v>8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20"/>
        <v>0</v>
      </c>
      <c r="U77" s="20">
        <f t="shared" si="20"/>
        <v>0</v>
      </c>
      <c r="V77" s="20">
        <f t="shared" si="20"/>
        <v>0</v>
      </c>
      <c r="W77" s="20">
        <f t="shared" si="20"/>
        <v>0</v>
      </c>
      <c r="X77" s="20">
        <f t="shared" si="20"/>
        <v>0</v>
      </c>
      <c r="Y77" s="20">
        <f t="shared" si="20"/>
        <v>0</v>
      </c>
      <c r="Z77" s="20">
        <f t="shared" si="20"/>
        <v>0</v>
      </c>
      <c r="AA77" s="20">
        <f t="shared" si="20"/>
        <v>0</v>
      </c>
      <c r="AB77" s="20">
        <f t="shared" si="20"/>
        <v>0</v>
      </c>
      <c r="AC77" s="17" t="str">
        <f t="shared" si="21"/>
        <v>Ok</v>
      </c>
    </row>
    <row r="78" spans="1:29" x14ac:dyDescent="0.3">
      <c r="A78" s="17" t="s">
        <v>250</v>
      </c>
      <c r="B78" s="20">
        <v>0</v>
      </c>
      <c r="C78" s="20">
        <v>100</v>
      </c>
      <c r="D78" s="20">
        <v>0</v>
      </c>
      <c r="E78" s="20">
        <v>100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100</v>
      </c>
      <c r="M78" s="20">
        <v>0</v>
      </c>
      <c r="N78" s="20">
        <v>100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20"/>
        <v>0</v>
      </c>
      <c r="U78" s="20">
        <f t="shared" si="20"/>
        <v>0</v>
      </c>
      <c r="V78" s="20">
        <f t="shared" si="20"/>
        <v>0</v>
      </c>
      <c r="W78" s="20">
        <f t="shared" si="20"/>
        <v>0</v>
      </c>
      <c r="X78" s="20">
        <f t="shared" si="20"/>
        <v>0</v>
      </c>
      <c r="Y78" s="20">
        <f t="shared" si="20"/>
        <v>0</v>
      </c>
      <c r="Z78" s="20">
        <f t="shared" si="20"/>
        <v>0</v>
      </c>
      <c r="AA78" s="20">
        <f t="shared" si="20"/>
        <v>0</v>
      </c>
      <c r="AB78" s="20">
        <f t="shared" si="20"/>
        <v>0</v>
      </c>
      <c r="AC78" s="17" t="str">
        <f t="shared" si="21"/>
        <v>Ok</v>
      </c>
    </row>
    <row r="79" spans="1:29" ht="15" thickBot="1" x14ac:dyDescent="0.35">
      <c r="A79" s="17" t="s">
        <v>252</v>
      </c>
      <c r="B79" s="20">
        <v>20</v>
      </c>
      <c r="C79" s="20">
        <v>0</v>
      </c>
      <c r="D79" s="20">
        <v>0</v>
      </c>
      <c r="E79" s="20">
        <v>20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20</v>
      </c>
      <c r="L79" s="20">
        <v>0</v>
      </c>
      <c r="M79" s="20">
        <v>0</v>
      </c>
      <c r="N79" s="20">
        <v>20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20"/>
        <v>0</v>
      </c>
      <c r="U79" s="20">
        <f t="shared" si="20"/>
        <v>0</v>
      </c>
      <c r="V79" s="20">
        <f t="shared" si="20"/>
        <v>0</v>
      </c>
      <c r="W79" s="20">
        <f t="shared" si="20"/>
        <v>0</v>
      </c>
      <c r="X79" s="20">
        <f t="shared" si="20"/>
        <v>0</v>
      </c>
      <c r="Y79" s="20">
        <f t="shared" si="20"/>
        <v>0</v>
      </c>
      <c r="Z79" s="20">
        <f t="shared" si="20"/>
        <v>0</v>
      </c>
      <c r="AA79" s="20">
        <f t="shared" si="20"/>
        <v>0</v>
      </c>
      <c r="AB79" s="20">
        <f t="shared" si="20"/>
        <v>0</v>
      </c>
      <c r="AC79" s="17" t="str">
        <f t="shared" si="21"/>
        <v>Ok</v>
      </c>
    </row>
    <row r="80" spans="1:29" s="37" customFormat="1" ht="16.2" thickBot="1" x14ac:dyDescent="0.35">
      <c r="A80" s="32" t="s">
        <v>19</v>
      </c>
      <c r="B80" s="33">
        <f>SUM(B4:B79)</f>
        <v>711</v>
      </c>
      <c r="C80" s="33">
        <f>SUM(C4:C79)</f>
        <v>53457</v>
      </c>
      <c r="D80" s="33">
        <f>SUM(D4:D79)</f>
        <v>1504</v>
      </c>
      <c r="E80" s="33">
        <f>SUM(E4:E79)</f>
        <v>52291</v>
      </c>
      <c r="F80" s="33">
        <f>SUM(F4:F79)</f>
        <v>454</v>
      </c>
      <c r="G80" s="33">
        <f>SUM(G4:G79)</f>
        <v>0</v>
      </c>
      <c r="H80" s="33">
        <f>SUM(H4:H79)</f>
        <v>0</v>
      </c>
      <c r="I80" s="33">
        <f>SUM(I4:I79)</f>
        <v>0</v>
      </c>
      <c r="J80" s="34">
        <f>SUM(J4:J79)</f>
        <v>827</v>
      </c>
      <c r="K80" s="35">
        <f>SUM(K4:K79)</f>
        <v>711</v>
      </c>
      <c r="L80" s="33">
        <f>SUM(L4:L79)</f>
        <v>52743</v>
      </c>
      <c r="M80" s="33">
        <f>SUM(M4:M79)</f>
        <v>0</v>
      </c>
      <c r="N80" s="33">
        <f>SUM(N4:N79)</f>
        <v>52627</v>
      </c>
      <c r="O80" s="33">
        <f>SUM(O4:O79)</f>
        <v>0</v>
      </c>
      <c r="P80" s="33">
        <f>SUM(P4:P79)</f>
        <v>0</v>
      </c>
      <c r="Q80" s="33">
        <f>SUM(Q4:Q79)</f>
        <v>0</v>
      </c>
      <c r="R80" s="33">
        <f>SUM(R4:R79)</f>
        <v>0</v>
      </c>
      <c r="S80" s="34">
        <f>SUM(S4:S79)</f>
        <v>827</v>
      </c>
      <c r="T80" s="33">
        <f>SUM(T4:T79)</f>
        <v>0</v>
      </c>
      <c r="U80" s="33">
        <f>SUM(U4:U79)</f>
        <v>714</v>
      </c>
      <c r="V80" s="33">
        <f>SUM(V4:V79)</f>
        <v>1504</v>
      </c>
      <c r="W80" s="33">
        <f>SUM(W4:W79)</f>
        <v>-336</v>
      </c>
      <c r="X80" s="33">
        <f>SUM(X4:X79)</f>
        <v>454</v>
      </c>
      <c r="Y80" s="33">
        <f>SUM(Y4:Y79)</f>
        <v>0</v>
      </c>
      <c r="Z80" s="33">
        <f>SUM(Z4:Z79)</f>
        <v>0</v>
      </c>
      <c r="AA80" s="33">
        <f>SUM(AA4:AA79)</f>
        <v>0</v>
      </c>
      <c r="AB80" s="34">
        <f>SUM(AB4:AB79)</f>
        <v>0</v>
      </c>
      <c r="AC80" s="36"/>
    </row>
  </sheetData>
  <mergeCells count="3">
    <mergeCell ref="B1:J1"/>
    <mergeCell ref="K1:S1"/>
    <mergeCell ref="T1:AB1"/>
  </mergeCells>
  <conditionalFormatting sqref="A60:A72">
    <cfRule type="duplicateValues" dxfId="11" priority="9"/>
  </conditionalFormatting>
  <conditionalFormatting sqref="A47:A59">
    <cfRule type="duplicateValues" dxfId="10" priority="8"/>
  </conditionalFormatting>
  <conditionalFormatting sqref="A34:A46">
    <cfRule type="duplicateValues" dxfId="9" priority="7"/>
  </conditionalFormatting>
  <conditionalFormatting sqref="A21:A33">
    <cfRule type="duplicateValues" dxfId="8" priority="6"/>
  </conditionalFormatting>
  <conditionalFormatting sqref="A5">
    <cfRule type="duplicateValues" dxfId="7" priority="4"/>
  </conditionalFormatting>
  <conditionalFormatting sqref="A6:A15">
    <cfRule type="duplicateValues" dxfId="6" priority="3"/>
  </conditionalFormatting>
  <conditionalFormatting sqref="A4">
    <cfRule type="duplicateValues" dxfId="5" priority="14"/>
  </conditionalFormatting>
  <conditionalFormatting sqref="A80:A1048576 A1:A3">
    <cfRule type="duplicateValues" dxfId="4" priority="34"/>
  </conditionalFormatting>
  <conditionalFormatting sqref="A20">
    <cfRule type="duplicateValues" dxfId="3" priority="37"/>
  </conditionalFormatting>
  <conditionalFormatting sqref="A17:A19">
    <cfRule type="duplicateValues" dxfId="2" priority="1"/>
  </conditionalFormatting>
  <conditionalFormatting sqref="A16">
    <cfRule type="duplicateValues" dxfId="1" priority="2"/>
  </conditionalFormatting>
  <conditionalFormatting sqref="A73:A79">
    <cfRule type="duplicateValues" dxfId="0" priority="4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2021-02-03T13:09:34Z</dcterms:modified>
</cp:coreProperties>
</file>