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3832704-Manik Lal Dey\2122 (2)\"/>
    </mc:Choice>
  </mc:AlternateContent>
  <xr:revisionPtr revIDLastSave="0" documentId="13_ncr:1_{C30197C3-6183-4C21-99F8-B4CD095995A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working'!$A$1:$M$71</definedName>
    <definedName name="_xlnm._FilterDatabase" localSheetId="5" hidden="1">Reco!$A$3:$AC$60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8" r:id="rId10"/>
  </pivotCaches>
</workbook>
</file>

<file path=xl/calcChain.xml><?xml version="1.0" encoding="utf-8"?>
<calcChain xmlns="http://schemas.openxmlformats.org/spreadsheetml/2006/main">
  <c r="M3" i="5" l="1"/>
  <c r="M4" i="5"/>
  <c r="M5" i="5"/>
  <c r="M6" i="5"/>
  <c r="M7" i="5"/>
  <c r="M8" i="5"/>
  <c r="M9" i="5"/>
  <c r="M10" i="5"/>
  <c r="M11" i="5"/>
  <c r="M12" i="5"/>
  <c r="M13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2" i="5"/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X51" i="4" l="1"/>
  <c r="U25" i="4"/>
  <c r="AA26" i="4"/>
  <c r="Y27" i="4"/>
  <c r="AA30" i="4"/>
  <c r="AA34" i="4"/>
  <c r="Y35" i="4"/>
  <c r="W36" i="4"/>
  <c r="U37" i="4"/>
  <c r="AA38" i="4"/>
  <c r="U49" i="4"/>
  <c r="AA50" i="4"/>
  <c r="Y51" i="4"/>
  <c r="W52" i="4"/>
  <c r="V8" i="4"/>
  <c r="X11" i="4"/>
  <c r="Z18" i="4"/>
  <c r="X27" i="4"/>
  <c r="T29" i="4"/>
  <c r="AB29" i="4"/>
  <c r="Z30" i="4"/>
  <c r="X31" i="4"/>
  <c r="V32" i="4"/>
  <c r="X35" i="4"/>
  <c r="T37" i="4"/>
  <c r="AB37" i="4"/>
  <c r="X39" i="4"/>
  <c r="V40" i="4"/>
  <c r="Z42" i="4"/>
  <c r="X43" i="4"/>
  <c r="Z46" i="4"/>
  <c r="V48" i="4"/>
  <c r="W45" i="4"/>
  <c r="Y48" i="4"/>
  <c r="U50" i="4"/>
  <c r="AA51" i="4"/>
  <c r="Y52" i="4"/>
  <c r="AA18" i="4"/>
  <c r="W20" i="4"/>
  <c r="Y39" i="4"/>
  <c r="AA43" i="4"/>
  <c r="Y44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T36" i="4"/>
  <c r="AB36" i="4"/>
  <c r="Z37" i="4"/>
  <c r="T40" i="4"/>
  <c r="AB40" i="4"/>
  <c r="Z41" i="4"/>
  <c r="X42" i="4"/>
  <c r="T44" i="4"/>
  <c r="AB44" i="4"/>
  <c r="Z45" i="4"/>
  <c r="V47" i="4"/>
  <c r="T48" i="4"/>
  <c r="AB48" i="4"/>
  <c r="X50" i="4"/>
  <c r="T52" i="4"/>
  <c r="AB52" i="4"/>
  <c r="Z57" i="4"/>
  <c r="V9" i="4"/>
  <c r="V17" i="4"/>
  <c r="V21" i="4"/>
  <c r="T22" i="4"/>
  <c r="AB22" i="4"/>
  <c r="X24" i="4"/>
  <c r="V25" i="4"/>
  <c r="X28" i="4"/>
  <c r="V29" i="4"/>
  <c r="X32" i="4"/>
  <c r="V33" i="4"/>
  <c r="Z35" i="4"/>
  <c r="X36" i="4"/>
  <c r="V41" i="4"/>
  <c r="Z43" i="4"/>
  <c r="V45" i="4"/>
  <c r="T46" i="4"/>
  <c r="AB46" i="4"/>
  <c r="X48" i="4"/>
  <c r="V49" i="4"/>
  <c r="X52" i="4"/>
  <c r="Z58" i="4"/>
  <c r="V59" i="4"/>
  <c r="X9" i="4"/>
  <c r="Z12" i="4"/>
  <c r="X17" i="4"/>
  <c r="T27" i="4"/>
  <c r="AB27" i="4"/>
  <c r="Z28" i="4"/>
  <c r="AB31" i="4"/>
  <c r="X33" i="4"/>
  <c r="Z36" i="4"/>
  <c r="V38" i="4"/>
  <c r="T39" i="4"/>
  <c r="AB39" i="4"/>
  <c r="X41" i="4"/>
  <c r="V42" i="4"/>
  <c r="Z44" i="4"/>
  <c r="V46" i="4"/>
  <c r="T47" i="4"/>
  <c r="AB47" i="4"/>
  <c r="X49" i="4"/>
  <c r="T51" i="4"/>
  <c r="AB51" i="4"/>
  <c r="Z52" i="4"/>
  <c r="U32" i="4"/>
  <c r="AA33" i="4"/>
  <c r="W35" i="4"/>
  <c r="W39" i="4"/>
  <c r="U40" i="4"/>
  <c r="AA41" i="4"/>
  <c r="W43" i="4"/>
  <c r="U44" i="4"/>
  <c r="AA45" i="4"/>
  <c r="Y46" i="4"/>
  <c r="W47" i="4"/>
  <c r="U48" i="4"/>
  <c r="AA49" i="4"/>
  <c r="Y53" i="4"/>
  <c r="W54" i="4"/>
  <c r="U20" i="4"/>
  <c r="AA25" i="4"/>
  <c r="W58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W28" i="4"/>
  <c r="Y31" i="4"/>
  <c r="W32" i="4"/>
  <c r="W40" i="4"/>
  <c r="V53" i="4"/>
  <c r="Z55" i="4"/>
  <c r="V57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39" i="4"/>
  <c r="Y40" i="4"/>
  <c r="W41" i="4"/>
  <c r="U42" i="4"/>
  <c r="Z56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Y37" i="4"/>
  <c r="W38" i="4"/>
  <c r="Y49" i="4"/>
  <c r="W50" i="4"/>
  <c r="U51" i="4"/>
  <c r="AA52" i="4"/>
  <c r="T9" i="4"/>
  <c r="AB9" i="4"/>
  <c r="W8" i="4"/>
  <c r="U12" i="4"/>
  <c r="U22" i="4"/>
  <c r="V35" i="4"/>
  <c r="U46" i="4"/>
  <c r="AA53" i="4"/>
  <c r="W55" i="4"/>
  <c r="X58" i="4"/>
  <c r="U59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U36" i="4"/>
  <c r="V39" i="4"/>
  <c r="AA40" i="4"/>
  <c r="Y41" i="4"/>
  <c r="W42" i="4"/>
  <c r="U43" i="4"/>
  <c r="W46" i="4"/>
  <c r="AA54" i="4"/>
  <c r="X55" i="4"/>
  <c r="W56" i="4"/>
  <c r="AA58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54" i="4"/>
  <c r="AA55" i="4"/>
  <c r="U58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Y36" i="4"/>
  <c r="W37" i="4"/>
  <c r="T38" i="4"/>
  <c r="AB38" i="4"/>
  <c r="U41" i="4"/>
  <c r="T41" i="4"/>
  <c r="AB41" i="4"/>
  <c r="AA42" i="4"/>
  <c r="W44" i="4"/>
  <c r="U45" i="4"/>
  <c r="AA46" i="4"/>
  <c r="Y47" i="4"/>
  <c r="Z50" i="4"/>
  <c r="W51" i="4"/>
  <c r="U52" i="4"/>
  <c r="Z54" i="4"/>
  <c r="U56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36" i="4"/>
  <c r="Y42" i="4"/>
  <c r="W48" i="4"/>
  <c r="T59" i="4"/>
  <c r="AB59" i="4"/>
  <c r="X37" i="4"/>
  <c r="V43" i="4"/>
  <c r="T49" i="4"/>
  <c r="AB49" i="4"/>
  <c r="AA12" i="4"/>
  <c r="Y18" i="4"/>
  <c r="W24" i="4"/>
  <c r="Z31" i="4"/>
  <c r="U38" i="4"/>
  <c r="AA44" i="4"/>
  <c r="Y50" i="4"/>
  <c r="T54" i="4"/>
  <c r="AB54" i="4"/>
  <c r="U57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Y45" i="4"/>
  <c r="X45" i="4"/>
  <c r="X47" i="4"/>
  <c r="AA48" i="4"/>
  <c r="V51" i="4"/>
  <c r="V54" i="4"/>
  <c r="X56" i="4"/>
  <c r="W57" i="4"/>
  <c r="AA20" i="4"/>
  <c r="Y26" i="4"/>
  <c r="Z39" i="4"/>
  <c r="W10" i="4"/>
  <c r="Y19" i="4"/>
  <c r="Y21" i="4"/>
  <c r="X21" i="4"/>
  <c r="X23" i="4"/>
  <c r="AA24" i="4"/>
  <c r="W25" i="4"/>
  <c r="V27" i="4"/>
  <c r="T33" i="4"/>
  <c r="AB33" i="4"/>
  <c r="Y38" i="4"/>
  <c r="Z53" i="4"/>
  <c r="V55" i="4"/>
  <c r="AA56" i="4"/>
  <c r="Y57" i="4"/>
  <c r="V58" i="4"/>
  <c r="Y59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V37" i="4"/>
  <c r="Z38" i="4"/>
  <c r="X40" i="4"/>
  <c r="T43" i="4"/>
  <c r="AB43" i="4"/>
  <c r="X44" i="4"/>
  <c r="T45" i="4"/>
  <c r="AB45" i="4"/>
  <c r="AA47" i="4"/>
  <c r="Z47" i="4"/>
  <c r="Z49" i="4"/>
  <c r="V50" i="4"/>
  <c r="Z51" i="4"/>
  <c r="Y55" i="4"/>
  <c r="Z8" i="4"/>
  <c r="U15" i="4"/>
  <c r="X22" i="4"/>
  <c r="V28" i="4"/>
  <c r="T34" i="4"/>
  <c r="AB34" i="4"/>
  <c r="Z40" i="4"/>
  <c r="U47" i="4"/>
  <c r="V56" i="4"/>
  <c r="T53" i="4"/>
  <c r="AB53" i="4"/>
  <c r="X54" i="4"/>
  <c r="T55" i="4"/>
  <c r="AB55" i="4"/>
  <c r="T57" i="4"/>
  <c r="AB57" i="4"/>
  <c r="AA57" i="4"/>
  <c r="W59" i="4"/>
  <c r="T10" i="4"/>
  <c r="AB10" i="4"/>
  <c r="Z16" i="4"/>
  <c r="U23" i="4"/>
  <c r="X30" i="4"/>
  <c r="V36" i="4"/>
  <c r="T42" i="4"/>
  <c r="AB42" i="4"/>
  <c r="Z48" i="4"/>
  <c r="U53" i="4"/>
  <c r="Y54" i="4"/>
  <c r="U55" i="4"/>
  <c r="Y56" i="4"/>
  <c r="Y58" i="4"/>
  <c r="X59" i="4"/>
  <c r="Y11" i="4"/>
  <c r="W17" i="4"/>
  <c r="AA37" i="4"/>
  <c r="Y43" i="4"/>
  <c r="W49" i="4"/>
  <c r="V12" i="4"/>
  <c r="T18" i="4"/>
  <c r="AB18" i="4"/>
  <c r="Z24" i="4"/>
  <c r="X38" i="4"/>
  <c r="V44" i="4"/>
  <c r="T50" i="4"/>
  <c r="AB50" i="4"/>
  <c r="X53" i="4"/>
  <c r="W53" i="4"/>
  <c r="T56" i="4"/>
  <c r="AB56" i="4"/>
  <c r="X57" i="4"/>
  <c r="T58" i="4"/>
  <c r="AB58" i="4"/>
  <c r="AA59" i="4"/>
  <c r="Z59" i="4"/>
  <c r="X14" i="4"/>
  <c r="V20" i="4"/>
  <c r="T26" i="4"/>
  <c r="AB26" i="4"/>
  <c r="Z32" i="4"/>
  <c r="U39" i="4"/>
  <c r="X46" i="4"/>
  <c r="V52" i="4"/>
  <c r="M3" i="2"/>
  <c r="I3" i="2"/>
  <c r="H3" i="2"/>
  <c r="G3" i="2"/>
  <c r="F3" i="2"/>
  <c r="E3" i="2"/>
  <c r="L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61" i="2" l="1"/>
  <c r="L61" i="2"/>
  <c r="K61" i="2"/>
  <c r="J61" i="2"/>
  <c r="I61" i="2"/>
  <c r="H61" i="2"/>
  <c r="G61" i="2"/>
  <c r="F61" i="2"/>
  <c r="E61" i="2"/>
  <c r="S60" i="4" l="1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60" i="4" l="1"/>
  <c r="Z60" i="4"/>
  <c r="W60" i="4"/>
  <c r="AA60" i="4"/>
  <c r="T60" i="4"/>
  <c r="X60" i="4"/>
  <c r="AB60" i="4"/>
  <c r="U60" i="4"/>
  <c r="Y60" i="4"/>
</calcChain>
</file>

<file path=xl/sharedStrings.xml><?xml version="1.0" encoding="utf-8"?>
<sst xmlns="http://schemas.openxmlformats.org/spreadsheetml/2006/main" count="776" uniqueCount="258">
  <si>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</si>
  <si>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</si>
  <si>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</si>
  <si>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</si>
  <si>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</si>
  <si>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</si>
  <si>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</si>
  <si>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</si>
  <si>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</si>
  <si>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</si>
  <si>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</si>
  <si>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</si>
  <si>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</si>
  <si>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</si>
  <si>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</si>
  <si>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</si>
  <si>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</si>
  <si>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</si>
  <si>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</si>
  <si>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</si>
  <si>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</si>
  <si>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</si>
  <si>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</si>
  <si>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</si>
  <si>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</si>
  <si>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</si>
  <si>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</si>
  <si>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</si>
  <si>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</si>
  <si>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</si>
  <si>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</si>
  <si>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</si>
  <si>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</si>
  <si>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</si>
  <si>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</si>
  <si>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</si>
  <si>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</si>
  <si>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</si>
  <si>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</si>
  <si>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</si>
  <si>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</si>
  <si>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</si>
  <si>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</si>
  <si>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</si>
  <si>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</si>
  <si>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</si>
  <si>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</si>
  <si>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</si>
  <si>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</si>
  <si>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</si>
  <si>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</si>
  <si>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</si>
  <si>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</si>
  <si>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</si>
  <si>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</si>
  <si>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</si>
  <si>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</si>
  <si>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</si>
  <si>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</si>
  <si>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Total Quantity</t>
  </si>
  <si>
    <t>Value in Rs.</t>
  </si>
  <si>
    <t>No..2</t>
  </si>
  <si>
    <t>BAYER</t>
  </si>
  <si>
    <t>Continued</t>
  </si>
  <si>
    <t xml:space="preserve"> Page</t>
  </si>
  <si>
    <t>STOCK &amp; SALES ANALYSIS  (BAYER)</t>
  </si>
  <si>
    <t>(1)</t>
  </si>
  <si>
    <t xml:space="preserve">  (2)</t>
  </si>
  <si>
    <t xml:space="preserve"> (3)</t>
  </si>
  <si>
    <t xml:space="preserve"> (4)</t>
  </si>
  <si>
    <t>(5=1+2+3+4)</t>
  </si>
  <si>
    <t>(6)</t>
  </si>
  <si>
    <t xml:space="preserve"> (7)</t>
  </si>
  <si>
    <t xml:space="preserve"> (8)</t>
  </si>
  <si>
    <t>(5-6+7+8)</t>
  </si>
  <si>
    <t>KBF</t>
  </si>
  <si>
    <t>DHUBULIA</t>
  </si>
  <si>
    <t>Phone : 9002155612 E-Mail : asitdey09@gmail.com</t>
  </si>
  <si>
    <t>STOCK &amp; SALES ANALYSIS  (BAYER) 01/04/2021 - 31/05/2021</t>
  </si>
  <si>
    <t>ADMIRE-8PC*2GM</t>
  </si>
  <si>
    <t>ALANTO 50*100GM</t>
  </si>
  <si>
    <t xml:space="preserve"> -52</t>
  </si>
  <si>
    <t>ALIETE-100GM</t>
  </si>
  <si>
    <t xml:space="preserve"> -51</t>
  </si>
  <si>
    <t>AMBTION 250ML</t>
  </si>
  <si>
    <t xml:space="preserve"> -37</t>
  </si>
  <si>
    <t xml:space="preserve"> -43</t>
  </si>
  <si>
    <t>ANRACOL-250GM</t>
  </si>
  <si>
    <t xml:space="preserve"> -14</t>
  </si>
  <si>
    <t>ANTRACOL -10*1KG</t>
  </si>
  <si>
    <t>ANTRACOL 250GM</t>
  </si>
  <si>
    <t>ANTRACOL-100GM</t>
  </si>
  <si>
    <t>ANTRACOL-500GM</t>
  </si>
  <si>
    <t xml:space="preserve"> -67</t>
  </si>
  <si>
    <t>ANTRACOL-50GM</t>
  </si>
  <si>
    <t xml:space="preserve">  -2</t>
  </si>
  <si>
    <t xml:space="preserve"> -2</t>
  </si>
  <si>
    <t>ARISE BORORN 100GM</t>
  </si>
  <si>
    <t xml:space="preserve"> -54</t>
  </si>
  <si>
    <t>BLAZE LTR</t>
  </si>
  <si>
    <t xml:space="preserve">  -7</t>
  </si>
  <si>
    <t xml:space="preserve"> -7</t>
  </si>
  <si>
    <t>BONUS-250ML</t>
  </si>
  <si>
    <t>CONFIDOR 100ML</t>
  </si>
  <si>
    <t xml:space="preserve"> -26</t>
  </si>
  <si>
    <t xml:space="preserve"> -28</t>
  </si>
  <si>
    <t>CONFIDOR 50ML</t>
  </si>
  <si>
    <t>CONFIDOR-1LTR</t>
  </si>
  <si>
    <t xml:space="preserve">  -8</t>
  </si>
  <si>
    <t xml:space="preserve"> -8</t>
  </si>
  <si>
    <t>CONFIDOR-250ML</t>
  </si>
  <si>
    <t>CONFIDOR-500ML</t>
  </si>
  <si>
    <t xml:space="preserve">  -3</t>
  </si>
  <si>
    <t xml:space="preserve"> -3</t>
  </si>
  <si>
    <t>DECIC 100 50ML</t>
  </si>
  <si>
    <t xml:space="preserve"> -50</t>
  </si>
  <si>
    <t xml:space="preserve"> -64</t>
  </si>
  <si>
    <t>DECIS 100  50*100ML</t>
  </si>
  <si>
    <t xml:space="preserve"> -77</t>
  </si>
  <si>
    <t>DECIS 100 1LTR</t>
  </si>
  <si>
    <t xml:space="preserve"> -15</t>
  </si>
  <si>
    <t>DECIS 2.8  1LTR</t>
  </si>
  <si>
    <t>DECIS 2.8 100ML</t>
  </si>
  <si>
    <t>DECIS 2.8 20*500ML</t>
  </si>
  <si>
    <t>DECIS-100  250ML</t>
  </si>
  <si>
    <t xml:space="preserve"> -62</t>
  </si>
  <si>
    <t xml:space="preserve"> -84</t>
  </si>
  <si>
    <t>DECIS-2.8 250ML</t>
  </si>
  <si>
    <t xml:space="preserve"> -38</t>
  </si>
  <si>
    <t>DECIS100  -250ML</t>
  </si>
  <si>
    <t xml:space="preserve"> -10</t>
  </si>
  <si>
    <t xml:space="preserve"> -12</t>
  </si>
  <si>
    <t>FAME-10ML</t>
  </si>
  <si>
    <t>GLOUMOR</t>
  </si>
  <si>
    <t xml:space="preserve"> -33</t>
  </si>
  <si>
    <t>JINGE 100GM</t>
  </si>
  <si>
    <t xml:space="preserve">  -1</t>
  </si>
  <si>
    <t xml:space="preserve"> -1</t>
  </si>
  <si>
    <t xml:space="preserve">  -5</t>
  </si>
  <si>
    <t>JUMP 10PC*2GM</t>
  </si>
  <si>
    <t>KESARI 5111[BAYER]60*500GM</t>
  </si>
  <si>
    <t>LAL DATA  100GM</t>
  </si>
  <si>
    <t>LARVIN 100GM</t>
  </si>
  <si>
    <t>LAUDIS 10*57.5ML</t>
  </si>
  <si>
    <t>LAUDIS 3*230ML</t>
  </si>
  <si>
    <t>LUNA-250ML</t>
  </si>
  <si>
    <t>LUNA-50*100ML</t>
  </si>
  <si>
    <t>MELODY-50*100GM</t>
  </si>
  <si>
    <t>MONCERIN-10*1LTR</t>
  </si>
  <si>
    <t>MONCERIN-100ML</t>
  </si>
  <si>
    <t>MONCERIN-250ML</t>
  </si>
  <si>
    <t>MOVENTO-100MLL</t>
  </si>
  <si>
    <t>NATIVO 1KG</t>
  </si>
  <si>
    <t>NATIVO LOSE</t>
  </si>
  <si>
    <t xml:space="preserve"> -71</t>
  </si>
  <si>
    <t xml:space="preserve"> -75</t>
  </si>
  <si>
    <t>NATIVO-100GM</t>
  </si>
  <si>
    <t>NATIVO-250GM</t>
  </si>
  <si>
    <t>NATIVO-500GM</t>
  </si>
  <si>
    <t xml:space="preserve"> -40</t>
  </si>
  <si>
    <t>NITITZ 10*1KG</t>
  </si>
  <si>
    <t>OBERON 100*50ML</t>
  </si>
  <si>
    <t>OBERON 50*100ML</t>
  </si>
  <si>
    <t>RAFT -20*500ML</t>
  </si>
  <si>
    <t>RAFT-40*250ML</t>
  </si>
  <si>
    <t>REGENT GR-20*1KG</t>
  </si>
  <si>
    <t>REGENT SC-100ML</t>
  </si>
  <si>
    <t xml:space="preserve"> -80</t>
  </si>
  <si>
    <t>SADA DATA  100GM</t>
  </si>
  <si>
    <t>SECTIN-100GM</t>
  </si>
  <si>
    <t xml:space="preserve"> -70</t>
  </si>
  <si>
    <t>SHOSA 250GM</t>
  </si>
  <si>
    <t>SOLOMON 250ML</t>
  </si>
  <si>
    <t>SOLOMON 50*100ML</t>
  </si>
  <si>
    <t>SPRINTOR-75ML</t>
  </si>
  <si>
    <t xml:space="preserve"> -16</t>
  </si>
  <si>
    <t>SUNRISE 100*50GM</t>
  </si>
  <si>
    <t>TOPSTAR-22.5GM</t>
  </si>
  <si>
    <t>VELUM PRIME 40*250ML</t>
  </si>
  <si>
    <t>VENDI 100GM</t>
  </si>
  <si>
    <t>WHIPE SUPER -20*500ML</t>
  </si>
  <si>
    <t xml:space="preserve"> -18</t>
  </si>
  <si>
    <t>WHIPE SUPER-10*1LTR</t>
  </si>
  <si>
    <t xml:space="preserve"> -30</t>
  </si>
  <si>
    <t>WHIPE SUPER-100ML</t>
  </si>
  <si>
    <t>WHIPE SUPER-250ML</t>
  </si>
  <si>
    <t>WHIPE SUPER-50*100ML</t>
  </si>
  <si>
    <t>Our Software MARG Erp 9748664446</t>
  </si>
  <si>
    <t>BUONOS SC430 40X250ML BOT IN</t>
  </si>
  <si>
    <t>ALANTO (T) SC240 50X100ML BOT IN</t>
  </si>
  <si>
    <t>ALIETTE WP80 40X100GR BAG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</si>
  <si>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</si>
  <si>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</si>
  <si>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</si>
  <si>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</si>
  <si>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</si>
  <si>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ANTRACOL (T) WP70 50X50GR BAG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</si>
  <si>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</si>
  <si>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</si>
  <si>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</si>
  <si>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</si>
  <si>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</si>
  <si>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DECIS EC 28 10X1L BOT IN</t>
  </si>
  <si>
    <t>DECIS EC 28 20X500ML BOT IN</t>
  </si>
  <si>
    <t>DECIS EC 28 40X250ML BOT IN</t>
  </si>
  <si>
    <t>DECIS EC 28 50X100ML BOT IN</t>
  </si>
  <si>
    <t>DECIS EC101-2 100X50ML BOT IN</t>
  </si>
  <si>
    <t>DECIS EC101-2 10X1L BOT IN</t>
  </si>
  <si>
    <t>DECIS EC101-2 40X250ML BOT IN</t>
  </si>
  <si>
    <t>DECIS EC101-2 50X100ML BOX IN</t>
  </si>
  <si>
    <t>DISCOUNTINUE PRODUCT</t>
  </si>
  <si>
    <t>FAME (T) SC480 10X(20X10ML) BOT IN</t>
  </si>
  <si>
    <t>JUMP WG80 160X(10X2GR) BAG IN</t>
  </si>
  <si>
    <t>LARVIN (T) WP75 40X100GR BAG IN</t>
  </si>
  <si>
    <t>LAUDIS SC630 10X57.5ML BOT IN</t>
  </si>
  <si>
    <t>LAUDIS SC630 3X230ML BOT IN</t>
  </si>
  <si>
    <t>LUNA EXPERIENCE SC400 40X250ML BOT IN</t>
  </si>
  <si>
    <t>LUNA EXPERIENCE SC400 50X100ML BOT IN</t>
  </si>
  <si>
    <t>MELODY DUO WP66 8 50X100GR BAG IN</t>
  </si>
  <si>
    <t>MONCEREN SC250 10X1L BOT IN</t>
  </si>
  <si>
    <t>MONCEREN SC250 40X250ML BOT IN</t>
  </si>
  <si>
    <t>MONCEREN SC250 50X100ML BOT IN</t>
  </si>
  <si>
    <t>MOVENTO ENERGY SC240 50X100ML BOT IN</t>
  </si>
  <si>
    <t>MUSTARD KESARI 5111 60X500G BAG IN</t>
  </si>
  <si>
    <t>NATIVO WG75 10X1KG BAG IN</t>
  </si>
  <si>
    <t>NATIVO WG75 20X500GR BAG IN</t>
  </si>
  <si>
    <t>NATIVO WG75 40X250GR BAG IN</t>
  </si>
  <si>
    <t>NATIVO WG75 50X100GR BAG IN</t>
  </si>
  <si>
    <t>OBERON (T) SC240 100X50ML BOT IN</t>
  </si>
  <si>
    <t>OBERON (T) SC240 50X100ML BOT IN</t>
  </si>
  <si>
    <t>RAFT EC60 20X500ML BOT IN</t>
  </si>
  <si>
    <t>RAFT EC60 40X250ML BOT IN</t>
  </si>
  <si>
    <t>REGENT (T) SC50 50X100ML BOT IN</t>
  </si>
  <si>
    <t>REGENT GR0 3 20X1KG BAG IN</t>
  </si>
  <si>
    <t>SECTIN WG60 50X100GR BAG IN</t>
  </si>
  <si>
    <t>SOLOMON OD300 40X250ML BOT IN</t>
  </si>
  <si>
    <t>SOLOMON OD300 50X100ML BOT IN</t>
  </si>
  <si>
    <t>SPINTOR SC495 20X75ML BOT IN</t>
  </si>
  <si>
    <t>SUNRICE WG15 100X50GR BOT IN</t>
  </si>
  <si>
    <t>TOPSTAR (T) WP80 8X(20X22.5GR) BOX IN</t>
  </si>
  <si>
    <t>VELUM PRIME SC400 40X250ML BOT IN</t>
  </si>
  <si>
    <t>WHIPSUPER (T) EC90 10X1L BOT IN</t>
  </si>
  <si>
    <t>WHIPSUPER (T) EC90 20X500ML BOT IN</t>
  </si>
  <si>
    <t>WHIPSUPER (T) EC90 40X250ML BOT IN</t>
  </si>
  <si>
    <t>WHIPSUPER (T) EC90 50X100ML BOT IN</t>
  </si>
  <si>
    <t>Stock and Sales FOR THE PERIOD 01-Apr-2021 TO 31-May-2021</t>
  </si>
  <si>
    <t>Generated on 6/22/2021 11:39:13 AM</t>
  </si>
  <si>
    <t>DISTRIBUTOR PRODUCTWISE</t>
  </si>
  <si>
    <t>OUTPUT IN : PIC,DETAILS AS : Column,CONSIDER : Voucher Date,INCLUDE VALIDATION : False</t>
  </si>
  <si>
    <t>DISTRIBUTOR:Manik Lal Dey,</t>
  </si>
  <si>
    <t>SAPCODE</t>
  </si>
  <si>
    <t>PRODUCT</t>
  </si>
  <si>
    <t>ITEMALIAS</t>
  </si>
  <si>
    <t>Manik Lal Dey</t>
  </si>
  <si>
    <t>NEWPRODUCT_3832704</t>
  </si>
  <si>
    <t>GRANDTOTAL</t>
  </si>
  <si>
    <t>Zylem Report -  01-Apr-2021 TO 31-May-2021</t>
  </si>
  <si>
    <t>Dealer Report -01-Apr-2021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</si>
</sst>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49" fontId="17" fillId="0" borderId="0" xfId="0" applyNumberFormat="1" applyFont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4" xfId="0" applyBorder="1"/>
    <xf numFmtId="0" fontId="0" fillId="0" borderId="0" xfId="0"/>
    <xf numFmtId="49" fontId="7" fillId="0" borderId="12" xfId="0" applyNumberFormat="1" applyFont="1" applyBorder="1"/>
    <xf numFmtId="49" fontId="15" fillId="6" borderId="12" xfId="0" applyNumberFormat="1" applyFont="1" applyFill="1" applyBorder="1" applyAlignment="1">
      <alignment horizontal="center" vertical="top"/>
    </xf>
    <xf numFmtId="0" fontId="0" fillId="0" borderId="12" xfId="0" applyBorder="1"/>
    <xf numFmtId="0" fontId="1" fillId="6" borderId="12" xfId="0" applyFont="1" applyFill="1" applyBorder="1" applyAlignment="1">
      <alignment horizontal="center" vertical="top"/>
    </xf>
    <xf numFmtId="2" fontId="7" fillId="0" borderId="12" xfId="0" applyNumberFormat="1" applyFont="1" applyBorder="1"/>
    <xf numFmtId="1" fontId="7" fillId="0" borderId="12" xfId="0" applyNumberFormat="1" applyFont="1" applyBorder="1"/>
    <xf numFmtId="49" fontId="16" fillId="0" borderId="12" xfId="0" applyNumberFormat="1" applyFont="1" applyBorder="1"/>
    <xf numFmtId="2" fontId="19" fillId="7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06%20JUNE%202021/3832704-Manik%20Lal%20Dey/2021%20(1)/3832704_MAR21_OE1_22JUNE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er Report"/>
      <sheetName val="Dealer Report working"/>
      <sheetName val="Final Dealer Work"/>
      <sheetName val="Zylem SNS Report"/>
      <sheetName val="Sheet1"/>
      <sheetName val="Reco"/>
    </sheetNames>
    <sheetDataSet>
      <sheetData sheetId="0"/>
      <sheetData sheetId="1">
        <row r="2">
          <cell r="A2" t="str">
            <v>ADMIRE-8PC*2GM</v>
          </cell>
          <cell r="B2">
            <v>-288</v>
          </cell>
          <cell r="C2">
            <v>0</v>
          </cell>
          <cell r="D2">
            <v>0</v>
          </cell>
          <cell r="E2">
            <v>0</v>
          </cell>
          <cell r="F2">
            <v>-288</v>
          </cell>
          <cell r="G2">
            <v>111</v>
          </cell>
          <cell r="H2">
            <v>0</v>
          </cell>
          <cell r="I2">
            <v>0</v>
          </cell>
          <cell r="J2">
            <v>-399</v>
          </cell>
          <cell r="K2">
            <v>0</v>
          </cell>
          <cell r="L2" t="str">
            <v>ADMIRE-8PC*2GM-box</v>
          </cell>
          <cell r="M2" t="str">
            <v>ADMIRE WG70 125X(8X2GR) BAG IN</v>
          </cell>
        </row>
        <row r="3">
          <cell r="A3" t="str">
            <v>ALANTO 50*100GM</v>
          </cell>
          <cell r="B3">
            <v>-51</v>
          </cell>
          <cell r="C3">
            <v>0</v>
          </cell>
          <cell r="D3">
            <v>0</v>
          </cell>
          <cell r="E3">
            <v>0</v>
          </cell>
          <cell r="F3">
            <v>-51</v>
          </cell>
          <cell r="G3">
            <v>1</v>
          </cell>
          <cell r="H3">
            <v>0</v>
          </cell>
          <cell r="I3">
            <v>0</v>
          </cell>
          <cell r="J3">
            <v>-52</v>
          </cell>
          <cell r="K3">
            <v>0</v>
          </cell>
          <cell r="L3" t="str">
            <v>ALANTO 50*100GM-box</v>
          </cell>
          <cell r="M3" t="str">
            <v>ALANTO (T) SC240 50X100ML BOT IN</v>
          </cell>
        </row>
        <row r="4">
          <cell r="A4" t="str">
            <v>ALIETE-100GM</v>
          </cell>
          <cell r="B4">
            <v>-48</v>
          </cell>
          <cell r="C4">
            <v>0</v>
          </cell>
          <cell r="D4">
            <v>0</v>
          </cell>
          <cell r="E4">
            <v>0</v>
          </cell>
          <cell r="F4">
            <v>-48</v>
          </cell>
          <cell r="G4">
            <v>3</v>
          </cell>
          <cell r="H4">
            <v>0</v>
          </cell>
          <cell r="I4">
            <v>0</v>
          </cell>
          <cell r="J4">
            <v>-51</v>
          </cell>
          <cell r="K4">
            <v>0</v>
          </cell>
          <cell r="L4" t="str">
            <v>ALIETE-100GM-box</v>
          </cell>
          <cell r="M4" t="str">
            <v>ALIETTE WP80 40X100GR BAG IN</v>
          </cell>
        </row>
        <row r="5">
          <cell r="A5" t="str">
            <v>AMBTION 250ML</v>
          </cell>
          <cell r="B5">
            <v>-15</v>
          </cell>
          <cell r="C5">
            <v>0</v>
          </cell>
          <cell r="D5">
            <v>0</v>
          </cell>
          <cell r="E5">
            <v>0</v>
          </cell>
          <cell r="F5">
            <v>-15</v>
          </cell>
          <cell r="G5">
            <v>22</v>
          </cell>
          <cell r="H5">
            <v>0</v>
          </cell>
          <cell r="I5">
            <v>0</v>
          </cell>
          <cell r="J5">
            <v>-37</v>
          </cell>
          <cell r="K5">
            <v>0</v>
          </cell>
          <cell r="L5" t="str">
            <v>AMBTION 250ML-box</v>
          </cell>
          <cell r="M5" t="str">
            <v>AMBITION 40X250ML BOT IN</v>
          </cell>
        </row>
        <row r="6">
          <cell r="A6" t="str">
            <v>ANRACOL-250GM</v>
          </cell>
          <cell r="B6">
            <v>-14</v>
          </cell>
          <cell r="C6">
            <v>0</v>
          </cell>
          <cell r="D6">
            <v>0</v>
          </cell>
          <cell r="E6">
            <v>0</v>
          </cell>
          <cell r="F6">
            <v>-14</v>
          </cell>
          <cell r="G6">
            <v>0</v>
          </cell>
          <cell r="H6">
            <v>0</v>
          </cell>
          <cell r="I6">
            <v>0</v>
          </cell>
          <cell r="J6">
            <v>-14</v>
          </cell>
          <cell r="K6">
            <v>0</v>
          </cell>
          <cell r="L6" t="str">
            <v>ANRACOL-250GM-box</v>
          </cell>
          <cell r="M6" t="str">
            <v>ANTRACOL (T) WP70 40X250GR BAG IN</v>
          </cell>
        </row>
        <row r="7">
          <cell r="A7" t="str">
            <v>ANTRACOL -10*1KG</v>
          </cell>
          <cell r="B7">
            <v>-219</v>
          </cell>
          <cell r="C7">
            <v>40</v>
          </cell>
          <cell r="D7">
            <v>0</v>
          </cell>
          <cell r="E7">
            <v>0</v>
          </cell>
          <cell r="F7">
            <v>-179</v>
          </cell>
          <cell r="G7">
            <v>83</v>
          </cell>
          <cell r="H7">
            <v>0</v>
          </cell>
          <cell r="I7">
            <v>0</v>
          </cell>
          <cell r="J7">
            <v>-262</v>
          </cell>
          <cell r="K7">
            <v>535</v>
          </cell>
          <cell r="L7" t="str">
            <v>ANTRACOL -10*1KG-box</v>
          </cell>
          <cell r="M7" t="str">
            <v>ANTRACOL (T) WP70 10X1KG BAG IN</v>
          </cell>
        </row>
        <row r="8">
          <cell r="A8" t="str">
            <v>ANTRACOL 250GM</v>
          </cell>
          <cell r="B8">
            <v>-86</v>
          </cell>
          <cell r="C8">
            <v>0</v>
          </cell>
          <cell r="D8">
            <v>0</v>
          </cell>
          <cell r="E8">
            <v>0</v>
          </cell>
          <cell r="F8">
            <v>-86</v>
          </cell>
          <cell r="G8">
            <v>49</v>
          </cell>
          <cell r="H8">
            <v>0</v>
          </cell>
          <cell r="I8">
            <v>0</v>
          </cell>
          <cell r="J8">
            <v>-135</v>
          </cell>
          <cell r="K8">
            <v>0</v>
          </cell>
          <cell r="L8" t="str">
            <v>ANTRACOL 250GM-box</v>
          </cell>
          <cell r="M8" t="str">
            <v>ANTRACOL (T) WP70 40X250GR BAG IN</v>
          </cell>
        </row>
        <row r="9">
          <cell r="A9" t="str">
            <v>ANTRACOL-100GM</v>
          </cell>
          <cell r="B9">
            <v>-2417</v>
          </cell>
          <cell r="C9">
            <v>300</v>
          </cell>
          <cell r="D9">
            <v>0</v>
          </cell>
          <cell r="E9">
            <v>0</v>
          </cell>
          <cell r="F9">
            <v>-2117</v>
          </cell>
          <cell r="G9">
            <v>303</v>
          </cell>
          <cell r="H9">
            <v>0</v>
          </cell>
          <cell r="I9">
            <v>0</v>
          </cell>
          <cell r="J9">
            <v>-2420</v>
          </cell>
          <cell r="K9">
            <v>66</v>
          </cell>
          <cell r="L9" t="str">
            <v>ANTRACOL-100GM-box</v>
          </cell>
          <cell r="M9" t="str">
            <v>ANTRACOL (T) WP70 50X100GR BAG IN</v>
          </cell>
        </row>
        <row r="10">
          <cell r="A10" t="str">
            <v>ANTRACOL-500GM</v>
          </cell>
          <cell r="B10">
            <v>-64</v>
          </cell>
          <cell r="C10">
            <v>0</v>
          </cell>
          <cell r="D10">
            <v>0</v>
          </cell>
          <cell r="E10">
            <v>0</v>
          </cell>
          <cell r="F10">
            <v>-64</v>
          </cell>
          <cell r="G10">
            <v>3</v>
          </cell>
          <cell r="H10">
            <v>0</v>
          </cell>
          <cell r="I10">
            <v>0</v>
          </cell>
          <cell r="J10">
            <v>-67</v>
          </cell>
          <cell r="K10">
            <v>0</v>
          </cell>
          <cell r="L10" t="str">
            <v>ANTRACOL-500GM-box</v>
          </cell>
          <cell r="M10" t="str">
            <v>ANTRACOL (T) WP70 20X500GR BAG IN</v>
          </cell>
        </row>
        <row r="11">
          <cell r="A11" t="str">
            <v>ANTRACOL-50GM</v>
          </cell>
          <cell r="B11">
            <v>-2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-2</v>
          </cell>
          <cell r="G11">
            <v>0</v>
          </cell>
          <cell r="H11">
            <v>0</v>
          </cell>
          <cell r="I11">
            <v>0</v>
          </cell>
          <cell r="J11">
            <v>-2</v>
          </cell>
          <cell r="K11">
            <v>0</v>
          </cell>
          <cell r="L11" t="str">
            <v>ANTRACOL-50GM-box</v>
          </cell>
          <cell r="M11" t="str">
            <v>ANTRACOL (T) WP70 50X50GR BAG IN</v>
          </cell>
        </row>
        <row r="12">
          <cell r="A12" t="str">
            <v>ARISE BORORN 100GM</v>
          </cell>
          <cell r="B12">
            <v>-28</v>
          </cell>
          <cell r="C12">
            <v>0</v>
          </cell>
          <cell r="D12">
            <v>0</v>
          </cell>
          <cell r="E12">
            <v>0</v>
          </cell>
          <cell r="F12">
            <v>-28</v>
          </cell>
          <cell r="G12">
            <v>26</v>
          </cell>
          <cell r="H12">
            <v>0</v>
          </cell>
          <cell r="I12">
            <v>0</v>
          </cell>
          <cell r="J12">
            <v>-54</v>
          </cell>
          <cell r="K12">
            <v>0</v>
          </cell>
          <cell r="L12" t="str">
            <v>ARISE BORORN 100GM-box</v>
          </cell>
          <cell r="M12" t="str">
            <v>DISCOUNTINUE PRODUCT</v>
          </cell>
        </row>
        <row r="13">
          <cell r="A13" t="str">
            <v>BLAZE LTR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7</v>
          </cell>
          <cell r="H13">
            <v>0</v>
          </cell>
          <cell r="I13">
            <v>0</v>
          </cell>
          <cell r="J13">
            <v>-7</v>
          </cell>
          <cell r="K13">
            <v>0</v>
          </cell>
          <cell r="L13" t="str">
            <v>BLAZE LTR-box</v>
          </cell>
          <cell r="M13" t="str">
            <v>DISCOUNTINUE PRODUCT</v>
          </cell>
        </row>
        <row r="14">
          <cell r="A14" t="str">
            <v>CONFIDOR 100ML</v>
          </cell>
          <cell r="B14">
            <v>-13</v>
          </cell>
          <cell r="C14">
            <v>0</v>
          </cell>
          <cell r="D14">
            <v>0</v>
          </cell>
          <cell r="E14">
            <v>0</v>
          </cell>
          <cell r="F14">
            <v>-13</v>
          </cell>
          <cell r="G14">
            <v>13</v>
          </cell>
          <cell r="H14">
            <v>0</v>
          </cell>
          <cell r="I14">
            <v>0</v>
          </cell>
          <cell r="J14">
            <v>-26</v>
          </cell>
          <cell r="K14">
            <v>0</v>
          </cell>
          <cell r="L14" t="str">
            <v>CONFIDOR 100ML-box</v>
          </cell>
          <cell r="M14" t="str">
            <v>CONFIDOR (T) SL200 50X100ML BOT IN</v>
          </cell>
        </row>
        <row r="15">
          <cell r="A15" t="str">
            <v>CONFIDOR 50ML</v>
          </cell>
          <cell r="B15">
            <v>-257</v>
          </cell>
          <cell r="C15">
            <v>0</v>
          </cell>
          <cell r="D15">
            <v>0</v>
          </cell>
          <cell r="E15">
            <v>0</v>
          </cell>
          <cell r="F15">
            <v>-257</v>
          </cell>
          <cell r="G15">
            <v>44</v>
          </cell>
          <cell r="H15">
            <v>0</v>
          </cell>
          <cell r="I15">
            <v>0</v>
          </cell>
          <cell r="J15">
            <v>-301</v>
          </cell>
          <cell r="K15">
            <v>0</v>
          </cell>
          <cell r="L15" t="str">
            <v>CONFIDOR 50ML-box</v>
          </cell>
          <cell r="M15" t="str">
            <v>CONFIDOR (T) SL200 100X50ML BOT IN</v>
          </cell>
        </row>
        <row r="16">
          <cell r="A16" t="str">
            <v>CONFIDOR-1LTR</v>
          </cell>
          <cell r="B16">
            <v>-8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-8</v>
          </cell>
          <cell r="G16">
            <v>0</v>
          </cell>
          <cell r="H16">
            <v>0</v>
          </cell>
          <cell r="I16">
            <v>0</v>
          </cell>
          <cell r="J16">
            <v>-8</v>
          </cell>
          <cell r="K16">
            <v>0</v>
          </cell>
          <cell r="L16" t="str">
            <v>CONFIDOR-1LTR-box</v>
          </cell>
          <cell r="M16" t="str">
            <v>CONFIDOR (T) SL200 10X1L BOT IN</v>
          </cell>
        </row>
        <row r="17">
          <cell r="A17" t="str">
            <v>CONFIDOR-250ML</v>
          </cell>
          <cell r="B17">
            <v>-26</v>
          </cell>
          <cell r="C17">
            <v>0</v>
          </cell>
          <cell r="D17">
            <v>0</v>
          </cell>
          <cell r="E17">
            <v>0</v>
          </cell>
          <cell r="F17">
            <v>-26</v>
          </cell>
          <cell r="G17">
            <v>0</v>
          </cell>
          <cell r="H17">
            <v>0</v>
          </cell>
          <cell r="I17">
            <v>0</v>
          </cell>
          <cell r="J17">
            <v>-26</v>
          </cell>
          <cell r="K17">
            <v>0</v>
          </cell>
          <cell r="L17" t="str">
            <v>CONFIDOR-250ML-box</v>
          </cell>
          <cell r="M17" t="str">
            <v>CONFIDOR (T) SL200 20X250ML BOT IN</v>
          </cell>
        </row>
        <row r="18">
          <cell r="A18" t="str">
            <v>CONFIDOR-500ML</v>
          </cell>
          <cell r="B18">
            <v>-2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-2</v>
          </cell>
          <cell r="G18">
            <v>1</v>
          </cell>
          <cell r="H18">
            <v>0</v>
          </cell>
          <cell r="I18">
            <v>0</v>
          </cell>
          <cell r="J18">
            <v>-3</v>
          </cell>
          <cell r="K18">
            <v>0</v>
          </cell>
          <cell r="L18" t="str">
            <v>CONFIDOR-500ML-box</v>
          </cell>
          <cell r="M18" t="str">
            <v>CONFIDOR (T) SL200 20X500ML BOT IN</v>
          </cell>
        </row>
        <row r="19">
          <cell r="A19" t="str">
            <v>DECIC 100 50ML</v>
          </cell>
          <cell r="B19">
            <v>-20</v>
          </cell>
          <cell r="C19">
            <v>0</v>
          </cell>
          <cell r="D19">
            <v>0</v>
          </cell>
          <cell r="E19">
            <v>0</v>
          </cell>
          <cell r="F19">
            <v>-20</v>
          </cell>
          <cell r="G19">
            <v>30</v>
          </cell>
          <cell r="H19">
            <v>0</v>
          </cell>
          <cell r="I19">
            <v>0</v>
          </cell>
          <cell r="J19">
            <v>-50</v>
          </cell>
          <cell r="K19">
            <v>0</v>
          </cell>
          <cell r="L19" t="str">
            <v>DECIC 100 50ML-box</v>
          </cell>
          <cell r="M19" t="str">
            <v>DECIS EC101-2 100X50ML BOT IN</v>
          </cell>
        </row>
        <row r="20">
          <cell r="A20" t="str">
            <v>DECIS 100  50*100ML</v>
          </cell>
          <cell r="B20">
            <v>-46</v>
          </cell>
          <cell r="C20">
            <v>0</v>
          </cell>
          <cell r="D20">
            <v>0</v>
          </cell>
          <cell r="E20">
            <v>0</v>
          </cell>
          <cell r="F20">
            <v>-46</v>
          </cell>
          <cell r="G20">
            <v>31</v>
          </cell>
          <cell r="H20">
            <v>0</v>
          </cell>
          <cell r="I20">
            <v>0</v>
          </cell>
          <cell r="J20">
            <v>-77</v>
          </cell>
          <cell r="K20">
            <v>0</v>
          </cell>
          <cell r="L20" t="str">
            <v>DECIS 100 50*100ML-box</v>
          </cell>
          <cell r="M20" t="str">
            <v>DECIS EC101-2 50X100ML BOX IN</v>
          </cell>
        </row>
        <row r="21">
          <cell r="A21" t="str">
            <v>DECIS 100 1LTR</v>
          </cell>
          <cell r="B21">
            <v>-6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-6</v>
          </cell>
          <cell r="G21">
            <v>2</v>
          </cell>
          <cell r="H21">
            <v>0</v>
          </cell>
          <cell r="I21">
            <v>0</v>
          </cell>
          <cell r="J21">
            <v>-8</v>
          </cell>
          <cell r="K21">
            <v>0</v>
          </cell>
          <cell r="L21" t="str">
            <v>DECIS 100 1LTR-box</v>
          </cell>
          <cell r="M21" t="str">
            <v>DECIS EC101-2 10X1L BOT IN</v>
          </cell>
        </row>
        <row r="22">
          <cell r="A22" t="str">
            <v>DECIS 2.8  1LTR</v>
          </cell>
          <cell r="B22">
            <v>-8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-8</v>
          </cell>
          <cell r="G22">
            <v>0</v>
          </cell>
          <cell r="H22">
            <v>0</v>
          </cell>
          <cell r="I22">
            <v>0</v>
          </cell>
          <cell r="J22">
            <v>-8</v>
          </cell>
          <cell r="K22">
            <v>0</v>
          </cell>
          <cell r="L22" t="str">
            <v>DECIS 2.8 1LTR-box</v>
          </cell>
          <cell r="M22" t="str">
            <v>DECIS EC 28 10X1L BOT IN</v>
          </cell>
        </row>
        <row r="23">
          <cell r="A23" t="str">
            <v>DECIS 2.8 100ML</v>
          </cell>
          <cell r="B23">
            <v>-96</v>
          </cell>
          <cell r="C23">
            <v>0</v>
          </cell>
          <cell r="D23">
            <v>0</v>
          </cell>
          <cell r="E23">
            <v>0</v>
          </cell>
          <cell r="F23">
            <v>-96</v>
          </cell>
          <cell r="G23">
            <v>48</v>
          </cell>
          <cell r="H23">
            <v>0</v>
          </cell>
          <cell r="I23">
            <v>0</v>
          </cell>
          <cell r="J23">
            <v>-144</v>
          </cell>
          <cell r="K23">
            <v>0</v>
          </cell>
          <cell r="L23" t="str">
            <v>DECIS 2.8 100ML-box</v>
          </cell>
          <cell r="M23" t="str">
            <v>DECIS EC 28 50X100ML BOT IN</v>
          </cell>
        </row>
        <row r="24">
          <cell r="A24" t="str">
            <v>DECIS 2.8 20*500ML</v>
          </cell>
          <cell r="B24">
            <v>-14</v>
          </cell>
          <cell r="C24">
            <v>0</v>
          </cell>
          <cell r="D24">
            <v>0</v>
          </cell>
          <cell r="E24">
            <v>0</v>
          </cell>
          <cell r="F24">
            <v>-14</v>
          </cell>
          <cell r="G24">
            <v>0</v>
          </cell>
          <cell r="H24">
            <v>0</v>
          </cell>
          <cell r="I24">
            <v>0</v>
          </cell>
          <cell r="J24">
            <v>-14</v>
          </cell>
          <cell r="K24">
            <v>0</v>
          </cell>
          <cell r="L24" t="str">
            <v>DECIS 2.8 20*500ML-box</v>
          </cell>
          <cell r="M24" t="str">
            <v>DECIS EC 28 20X500ML BOT IN</v>
          </cell>
        </row>
        <row r="25">
          <cell r="A25" t="str">
            <v>DECIS-100  250ML</v>
          </cell>
          <cell r="B25">
            <v>-21</v>
          </cell>
          <cell r="C25">
            <v>0</v>
          </cell>
          <cell r="D25">
            <v>0</v>
          </cell>
          <cell r="E25">
            <v>0</v>
          </cell>
          <cell r="F25">
            <v>-21</v>
          </cell>
          <cell r="G25">
            <v>41</v>
          </cell>
          <cell r="H25">
            <v>0</v>
          </cell>
          <cell r="I25">
            <v>0</v>
          </cell>
          <cell r="J25">
            <v>-62</v>
          </cell>
          <cell r="K25">
            <v>0</v>
          </cell>
          <cell r="L25" t="str">
            <v>DECIS-100 250ML-box</v>
          </cell>
          <cell r="M25" t="str">
            <v>DECIS EC101-2 40X250ML BOT IN</v>
          </cell>
        </row>
        <row r="26">
          <cell r="A26" t="str">
            <v>DECIS-2.8 250ML</v>
          </cell>
          <cell r="B26">
            <v>-23</v>
          </cell>
          <cell r="C26">
            <v>0</v>
          </cell>
          <cell r="D26">
            <v>0</v>
          </cell>
          <cell r="E26">
            <v>0</v>
          </cell>
          <cell r="F26">
            <v>-23</v>
          </cell>
          <cell r="G26">
            <v>15</v>
          </cell>
          <cell r="H26">
            <v>0</v>
          </cell>
          <cell r="I26">
            <v>0</v>
          </cell>
          <cell r="J26">
            <v>-38</v>
          </cell>
          <cell r="K26">
            <v>0</v>
          </cell>
          <cell r="L26" t="str">
            <v>DECIS-2.8 250ML-box</v>
          </cell>
          <cell r="M26" t="str">
            <v>DECIS EC 28 40X250ML BOT IN</v>
          </cell>
        </row>
        <row r="27">
          <cell r="A27" t="str">
            <v>DECIS100  -250ML</v>
          </cell>
          <cell r="B27">
            <v>-8</v>
          </cell>
          <cell r="C27">
            <v>0</v>
          </cell>
          <cell r="D27">
            <v>0</v>
          </cell>
          <cell r="E27">
            <v>0</v>
          </cell>
          <cell r="F27" t="str">
            <v xml:space="preserve"> -8</v>
          </cell>
          <cell r="G27">
            <v>2</v>
          </cell>
          <cell r="H27">
            <v>0</v>
          </cell>
          <cell r="I27">
            <v>0</v>
          </cell>
          <cell r="J27">
            <v>-10</v>
          </cell>
          <cell r="K27">
            <v>0</v>
          </cell>
          <cell r="L27" t="str">
            <v>DECIS100 -250ML-box</v>
          </cell>
          <cell r="M27" t="str">
            <v>DECIS EC101-2 40X250ML BOT IN</v>
          </cell>
        </row>
        <row r="28">
          <cell r="A28" t="str">
            <v>FAME-10ML</v>
          </cell>
          <cell r="B28">
            <v>-595</v>
          </cell>
          <cell r="C28">
            <v>0</v>
          </cell>
          <cell r="D28">
            <v>0</v>
          </cell>
          <cell r="E28">
            <v>0</v>
          </cell>
          <cell r="F28">
            <v>-595</v>
          </cell>
          <cell r="G28">
            <v>118</v>
          </cell>
          <cell r="H28">
            <v>0</v>
          </cell>
          <cell r="I28">
            <v>0</v>
          </cell>
          <cell r="J28">
            <v>-713</v>
          </cell>
          <cell r="K28">
            <v>0</v>
          </cell>
          <cell r="L28" t="str">
            <v>FAME-10ML-box</v>
          </cell>
          <cell r="M28" t="str">
            <v>FAME (T) SC480 10X(20X10ML) BOT IN</v>
          </cell>
        </row>
        <row r="29">
          <cell r="A29" t="str">
            <v>GLOUMOR</v>
          </cell>
          <cell r="B29">
            <v>-33</v>
          </cell>
          <cell r="C29">
            <v>0</v>
          </cell>
          <cell r="D29">
            <v>0</v>
          </cell>
          <cell r="E29">
            <v>0</v>
          </cell>
          <cell r="F29">
            <v>-33</v>
          </cell>
          <cell r="G29">
            <v>0</v>
          </cell>
          <cell r="H29">
            <v>0</v>
          </cell>
          <cell r="I29">
            <v>0</v>
          </cell>
          <cell r="J29">
            <v>-33</v>
          </cell>
          <cell r="K29">
            <v>0</v>
          </cell>
          <cell r="L29" t="str">
            <v>GLOUMOR-box</v>
          </cell>
          <cell r="M29" t="str">
            <v>DISCOUNTINUE PRODUCT</v>
          </cell>
        </row>
        <row r="30">
          <cell r="A30" t="str">
            <v>JINGE 100GM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-1</v>
          </cell>
          <cell r="K30">
            <v>0</v>
          </cell>
          <cell r="L30" t="str">
            <v>JINGE 100GM-box</v>
          </cell>
          <cell r="M30" t="str">
            <v>DISCOUNTINUE PRODUCT</v>
          </cell>
        </row>
        <row r="31">
          <cell r="A31" t="str">
            <v>JUMP 10PC*2GM</v>
          </cell>
          <cell r="B31">
            <v>-281</v>
          </cell>
          <cell r="C31">
            <v>0</v>
          </cell>
          <cell r="D31">
            <v>0</v>
          </cell>
          <cell r="E31">
            <v>0</v>
          </cell>
          <cell r="F31">
            <v>-281</v>
          </cell>
          <cell r="G31">
            <v>45</v>
          </cell>
          <cell r="H31">
            <v>0</v>
          </cell>
          <cell r="I31">
            <v>0</v>
          </cell>
          <cell r="J31">
            <v>-326</v>
          </cell>
          <cell r="K31">
            <v>0</v>
          </cell>
          <cell r="L31" t="str">
            <v>JUMP 10PC*2GM-box</v>
          </cell>
          <cell r="M31" t="str">
            <v>JUMP WG80 160X(10X2GR) BAG IN</v>
          </cell>
        </row>
        <row r="32">
          <cell r="A32" t="str">
            <v>KESARI 5111[BAYER]60*500GM</v>
          </cell>
          <cell r="B32">
            <v>-43</v>
          </cell>
          <cell r="C32">
            <v>0</v>
          </cell>
          <cell r="D32">
            <v>0</v>
          </cell>
          <cell r="E32">
            <v>0</v>
          </cell>
          <cell r="F32">
            <v>-43</v>
          </cell>
          <cell r="G32">
            <v>0</v>
          </cell>
          <cell r="H32">
            <v>0</v>
          </cell>
          <cell r="I32">
            <v>0</v>
          </cell>
          <cell r="J32">
            <v>-43</v>
          </cell>
          <cell r="K32">
            <v>0</v>
          </cell>
          <cell r="L32" t="str">
            <v>KESARI 5111[BAYER]60*500GM-box</v>
          </cell>
          <cell r="M32" t="str">
            <v>MUSTARD KESARI 5111 60X500G BAG IN</v>
          </cell>
        </row>
        <row r="33">
          <cell r="A33" t="str">
            <v>LAL DATA  100GM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0</v>
          </cell>
          <cell r="J33">
            <v>-1</v>
          </cell>
          <cell r="K33">
            <v>0</v>
          </cell>
          <cell r="L33" t="str">
            <v>LAL DATA 100GM-box</v>
          </cell>
          <cell r="M33" t="str">
            <v>DISCOUNTINUE PRODUCT</v>
          </cell>
        </row>
        <row r="34">
          <cell r="A34" t="str">
            <v>LARVIN 100GM</v>
          </cell>
          <cell r="B34">
            <v>-105</v>
          </cell>
          <cell r="C34">
            <v>0</v>
          </cell>
          <cell r="D34">
            <v>0</v>
          </cell>
          <cell r="E34">
            <v>0</v>
          </cell>
          <cell r="F34">
            <v>-105</v>
          </cell>
          <cell r="G34">
            <v>13</v>
          </cell>
          <cell r="H34">
            <v>0</v>
          </cell>
          <cell r="I34">
            <v>0</v>
          </cell>
          <cell r="J34">
            <v>-118</v>
          </cell>
          <cell r="K34">
            <v>0</v>
          </cell>
          <cell r="L34" t="str">
            <v>LARVIN 100GM-box</v>
          </cell>
          <cell r="M34" t="str">
            <v>LARVIN (T) WP75 40X100GR BAG IN</v>
          </cell>
        </row>
        <row r="35">
          <cell r="A35" t="str">
            <v>LAUDIS 10*57.5ML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0</v>
          </cell>
          <cell r="I35">
            <v>0</v>
          </cell>
          <cell r="J35">
            <v>-2</v>
          </cell>
          <cell r="K35">
            <v>0</v>
          </cell>
          <cell r="L35" t="str">
            <v>LAUDIS 10*57.5ML-box</v>
          </cell>
          <cell r="M35" t="str">
            <v>LAUDIS SC630 10X57.5ML BOT IN</v>
          </cell>
        </row>
        <row r="36">
          <cell r="A36" t="str">
            <v>LAUDIS 3*230ML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</v>
          </cell>
          <cell r="H36">
            <v>0</v>
          </cell>
          <cell r="I36">
            <v>0</v>
          </cell>
          <cell r="J36">
            <v>-1</v>
          </cell>
          <cell r="K36">
            <v>0</v>
          </cell>
          <cell r="L36" t="str">
            <v>LAUDIS 3*230ML-box</v>
          </cell>
          <cell r="M36" t="str">
            <v>LAUDIS SC630 3X230ML BOT IN</v>
          </cell>
        </row>
        <row r="37">
          <cell r="A37" t="str">
            <v>LUNA-250ML</v>
          </cell>
          <cell r="B37">
            <v>-412</v>
          </cell>
          <cell r="C37">
            <v>0</v>
          </cell>
          <cell r="D37">
            <v>0</v>
          </cell>
          <cell r="E37">
            <v>0</v>
          </cell>
          <cell r="F37">
            <v>-412</v>
          </cell>
          <cell r="G37">
            <v>3</v>
          </cell>
          <cell r="H37">
            <v>0</v>
          </cell>
          <cell r="I37">
            <v>0</v>
          </cell>
          <cell r="J37">
            <v>-415</v>
          </cell>
          <cell r="K37">
            <v>0</v>
          </cell>
          <cell r="L37" t="str">
            <v>LUNA-250ML-box</v>
          </cell>
          <cell r="M37" t="str">
            <v>LUNA EXPERIENCE SC400 40X250ML BOT IN</v>
          </cell>
        </row>
        <row r="38">
          <cell r="A38" t="str">
            <v>LUNA-50*100ML</v>
          </cell>
          <cell r="B38">
            <v>-476</v>
          </cell>
          <cell r="C38">
            <v>0</v>
          </cell>
          <cell r="D38">
            <v>0</v>
          </cell>
          <cell r="E38">
            <v>0</v>
          </cell>
          <cell r="F38">
            <v>-476</v>
          </cell>
          <cell r="G38">
            <v>115</v>
          </cell>
          <cell r="H38">
            <v>0</v>
          </cell>
          <cell r="I38">
            <v>0</v>
          </cell>
          <cell r="J38">
            <v>-591</v>
          </cell>
          <cell r="K38">
            <v>0</v>
          </cell>
          <cell r="L38" t="str">
            <v>LUNA-50*100ML-box</v>
          </cell>
          <cell r="M38" t="str">
            <v>LUNA EXPERIENCE SC400 50X100ML BOT IN</v>
          </cell>
        </row>
        <row r="39">
          <cell r="A39" t="str">
            <v>MELODY-50*100GM</v>
          </cell>
          <cell r="B39">
            <v>-150</v>
          </cell>
          <cell r="C39">
            <v>0</v>
          </cell>
          <cell r="D39">
            <v>0</v>
          </cell>
          <cell r="E39">
            <v>0</v>
          </cell>
          <cell r="F39">
            <v>-150</v>
          </cell>
          <cell r="G39">
            <v>16</v>
          </cell>
          <cell r="H39">
            <v>0</v>
          </cell>
          <cell r="I39">
            <v>0</v>
          </cell>
          <cell r="J39">
            <v>-166</v>
          </cell>
          <cell r="K39">
            <v>0</v>
          </cell>
          <cell r="L39" t="str">
            <v>MELODY-50*100GM-box</v>
          </cell>
          <cell r="M39" t="str">
            <v>MELODY DUO WP66 8 50X100GR BAG IN</v>
          </cell>
        </row>
        <row r="40">
          <cell r="A40" t="str">
            <v>MONCERIN-10*1LTR</v>
          </cell>
          <cell r="B40">
            <v>-10</v>
          </cell>
          <cell r="C40">
            <v>0</v>
          </cell>
          <cell r="D40">
            <v>0</v>
          </cell>
          <cell r="E40">
            <v>0</v>
          </cell>
          <cell r="F40">
            <v>-10</v>
          </cell>
          <cell r="G40">
            <v>2</v>
          </cell>
          <cell r="H40">
            <v>0</v>
          </cell>
          <cell r="I40">
            <v>0</v>
          </cell>
          <cell r="J40">
            <v>-12</v>
          </cell>
          <cell r="K40">
            <v>0</v>
          </cell>
          <cell r="L40" t="str">
            <v>MONCERIN-10*1LTR-box</v>
          </cell>
          <cell r="M40" t="str">
            <v>MONCEREN SC250 10X1L BOT IN</v>
          </cell>
        </row>
        <row r="41">
          <cell r="A41" t="str">
            <v>MONCERIN-100ML</v>
          </cell>
          <cell r="B41">
            <v>-208</v>
          </cell>
          <cell r="C41">
            <v>0</v>
          </cell>
          <cell r="D41">
            <v>0</v>
          </cell>
          <cell r="E41">
            <v>0</v>
          </cell>
          <cell r="F41">
            <v>-208</v>
          </cell>
          <cell r="G41">
            <v>1</v>
          </cell>
          <cell r="H41">
            <v>0</v>
          </cell>
          <cell r="I41">
            <v>0</v>
          </cell>
          <cell r="J41">
            <v>-209</v>
          </cell>
          <cell r="K41">
            <v>0</v>
          </cell>
          <cell r="L41" t="str">
            <v>MONCERIN-100ML-box</v>
          </cell>
          <cell r="M41" t="str">
            <v>MONCEREN SC250 50X100ML BOT IN</v>
          </cell>
        </row>
        <row r="42">
          <cell r="A42" t="str">
            <v>MONCERIN-250ML</v>
          </cell>
          <cell r="B42">
            <v>-9</v>
          </cell>
          <cell r="C42">
            <v>0</v>
          </cell>
          <cell r="D42">
            <v>0</v>
          </cell>
          <cell r="E42">
            <v>0</v>
          </cell>
          <cell r="F42" t="str">
            <v xml:space="preserve"> -9</v>
          </cell>
          <cell r="G42">
            <v>5</v>
          </cell>
          <cell r="H42">
            <v>0</v>
          </cell>
          <cell r="I42">
            <v>0</v>
          </cell>
          <cell r="J42">
            <v>-14</v>
          </cell>
          <cell r="K42">
            <v>0</v>
          </cell>
          <cell r="L42" t="str">
            <v>MONCERIN-250ML-box</v>
          </cell>
          <cell r="M42" t="str">
            <v>MONCEREN SC250 40X250ML BOT IN</v>
          </cell>
        </row>
        <row r="43">
          <cell r="A43" t="str">
            <v>MOVENTO-100MLL</v>
          </cell>
          <cell r="B43">
            <v>-14</v>
          </cell>
          <cell r="C43">
            <v>0</v>
          </cell>
          <cell r="D43">
            <v>0</v>
          </cell>
          <cell r="E43">
            <v>0</v>
          </cell>
          <cell r="F43">
            <v>-14</v>
          </cell>
          <cell r="G43">
            <v>0</v>
          </cell>
          <cell r="H43">
            <v>0</v>
          </cell>
          <cell r="I43">
            <v>0</v>
          </cell>
          <cell r="J43">
            <v>-14</v>
          </cell>
          <cell r="K43">
            <v>0</v>
          </cell>
          <cell r="L43" t="str">
            <v>MOVENTO-100MLL-box</v>
          </cell>
          <cell r="M43" t="str">
            <v>MOVENTO ENERGY SC240 50X100ML BOT IN</v>
          </cell>
        </row>
        <row r="44">
          <cell r="A44" t="str">
            <v>NATIVO 1KG</v>
          </cell>
          <cell r="B44">
            <v>-124</v>
          </cell>
          <cell r="C44">
            <v>2</v>
          </cell>
          <cell r="D44">
            <v>0</v>
          </cell>
          <cell r="E44">
            <v>0</v>
          </cell>
          <cell r="F44">
            <v>-122</v>
          </cell>
          <cell r="G44">
            <v>22</v>
          </cell>
          <cell r="H44">
            <v>0</v>
          </cell>
          <cell r="I44">
            <v>0</v>
          </cell>
          <cell r="J44">
            <v>-144</v>
          </cell>
          <cell r="K44">
            <v>5800</v>
          </cell>
          <cell r="L44" t="str">
            <v>NATIVO 1KG-box</v>
          </cell>
          <cell r="M44" t="str">
            <v>NATIVO WG75 10X1KG BAG IN</v>
          </cell>
        </row>
        <row r="45">
          <cell r="A45" t="str">
            <v>NATIVO LOSE</v>
          </cell>
          <cell r="B45">
            <v>-45</v>
          </cell>
          <cell r="C45">
            <v>0</v>
          </cell>
          <cell r="D45">
            <v>0</v>
          </cell>
          <cell r="E45">
            <v>0</v>
          </cell>
          <cell r="F45">
            <v>-45</v>
          </cell>
          <cell r="G45">
            <v>26</v>
          </cell>
          <cell r="H45">
            <v>0</v>
          </cell>
          <cell r="I45">
            <v>0</v>
          </cell>
          <cell r="J45">
            <v>-71</v>
          </cell>
          <cell r="K45">
            <v>0</v>
          </cell>
          <cell r="L45" t="str">
            <v>NATIVO LOSE-box</v>
          </cell>
          <cell r="M45" t="str">
            <v>NATIVO WG75 10X1KG BAG IN</v>
          </cell>
        </row>
        <row r="46">
          <cell r="A46" t="str">
            <v>NATIVO-100GM</v>
          </cell>
          <cell r="B46">
            <v>-150</v>
          </cell>
          <cell r="C46">
            <v>0</v>
          </cell>
          <cell r="D46">
            <v>0</v>
          </cell>
          <cell r="E46">
            <v>0</v>
          </cell>
          <cell r="F46">
            <v>-150</v>
          </cell>
          <cell r="G46">
            <v>13</v>
          </cell>
          <cell r="H46">
            <v>0</v>
          </cell>
          <cell r="I46">
            <v>0</v>
          </cell>
          <cell r="J46">
            <v>-163</v>
          </cell>
          <cell r="K46">
            <v>0</v>
          </cell>
          <cell r="L46" t="str">
            <v>NATIVO-100GM-box</v>
          </cell>
          <cell r="M46" t="str">
            <v>NATIVO WG75 50X100GR BAG IN</v>
          </cell>
        </row>
        <row r="47">
          <cell r="A47" t="str">
            <v>NATIVO-250GM</v>
          </cell>
          <cell r="B47">
            <v>-7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-7</v>
          </cell>
          <cell r="G47">
            <v>3</v>
          </cell>
          <cell r="H47">
            <v>0</v>
          </cell>
          <cell r="I47">
            <v>0</v>
          </cell>
          <cell r="J47">
            <v>-10</v>
          </cell>
          <cell r="K47">
            <v>0</v>
          </cell>
          <cell r="L47" t="str">
            <v>NATIVO-250GM-box</v>
          </cell>
          <cell r="M47" t="str">
            <v>NATIVO WG75 40X250GR BAG IN</v>
          </cell>
        </row>
        <row r="48">
          <cell r="A48" t="str">
            <v>NATIVO-500GM</v>
          </cell>
          <cell r="B48">
            <v>-38</v>
          </cell>
          <cell r="C48">
            <v>0</v>
          </cell>
          <cell r="D48">
            <v>0</v>
          </cell>
          <cell r="E48">
            <v>0</v>
          </cell>
          <cell r="F48">
            <v>-38</v>
          </cell>
          <cell r="G48">
            <v>2</v>
          </cell>
          <cell r="H48">
            <v>0</v>
          </cell>
          <cell r="I48">
            <v>0</v>
          </cell>
          <cell r="J48">
            <v>-40</v>
          </cell>
          <cell r="K48">
            <v>0</v>
          </cell>
          <cell r="L48" t="str">
            <v>NATIVO-500GM-box</v>
          </cell>
          <cell r="M48" t="str">
            <v>NATIVO WG75 20X500GR BAG IN</v>
          </cell>
        </row>
        <row r="49">
          <cell r="A49" t="str">
            <v>NITITZ 10*1KG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</v>
          </cell>
          <cell r="H49">
            <v>0</v>
          </cell>
          <cell r="I49">
            <v>0</v>
          </cell>
          <cell r="J49">
            <v>-1</v>
          </cell>
          <cell r="K49">
            <v>0</v>
          </cell>
          <cell r="L49" t="str">
            <v>NITITZ 10*1KG-box</v>
          </cell>
          <cell r="M49" t="str">
            <v>DISCOUNTINUE PRODUCT</v>
          </cell>
        </row>
        <row r="50">
          <cell r="A50" t="str">
            <v>OBERON 100*50ML</v>
          </cell>
          <cell r="B50">
            <v>-137</v>
          </cell>
          <cell r="C50">
            <v>0</v>
          </cell>
          <cell r="D50">
            <v>0</v>
          </cell>
          <cell r="E50">
            <v>0</v>
          </cell>
          <cell r="F50">
            <v>-137</v>
          </cell>
          <cell r="G50">
            <v>0</v>
          </cell>
          <cell r="H50">
            <v>0</v>
          </cell>
          <cell r="I50">
            <v>0</v>
          </cell>
          <cell r="J50">
            <v>-137</v>
          </cell>
          <cell r="K50">
            <v>0</v>
          </cell>
          <cell r="L50" t="str">
            <v>OBERON 100*50ML-box</v>
          </cell>
          <cell r="M50" t="str">
            <v>OBERON (T) SC240 100X50ML BOT IN</v>
          </cell>
        </row>
        <row r="51">
          <cell r="A51" t="str">
            <v>OBERON 50*100ML</v>
          </cell>
          <cell r="B51">
            <v>-108</v>
          </cell>
          <cell r="C51">
            <v>0</v>
          </cell>
          <cell r="D51">
            <v>0</v>
          </cell>
          <cell r="E51">
            <v>0</v>
          </cell>
          <cell r="F51">
            <v>-108</v>
          </cell>
          <cell r="G51">
            <v>69</v>
          </cell>
          <cell r="H51">
            <v>0</v>
          </cell>
          <cell r="I51">
            <v>0</v>
          </cell>
          <cell r="J51">
            <v>-177</v>
          </cell>
          <cell r="K51">
            <v>0</v>
          </cell>
          <cell r="L51" t="str">
            <v>OBERON 50*100ML-box</v>
          </cell>
          <cell r="M51" t="str">
            <v>OBERON (T) SC240 50X100ML BOT IN</v>
          </cell>
        </row>
        <row r="52">
          <cell r="A52" t="str">
            <v>RAFT -20*500ML</v>
          </cell>
          <cell r="B52">
            <v>15</v>
          </cell>
          <cell r="C52">
            <v>0</v>
          </cell>
          <cell r="D52">
            <v>0</v>
          </cell>
          <cell r="E52">
            <v>0</v>
          </cell>
          <cell r="F52">
            <v>15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0</v>
          </cell>
          <cell r="L52" t="str">
            <v>RAFT -20*500ML-box</v>
          </cell>
          <cell r="M52" t="str">
            <v>RAFT EC60 20X500ML BOT IN</v>
          </cell>
        </row>
        <row r="53">
          <cell r="A53" t="str">
            <v>RAFT-40*250ML</v>
          </cell>
          <cell r="B53">
            <v>36</v>
          </cell>
          <cell r="C53">
            <v>0</v>
          </cell>
          <cell r="D53">
            <v>0</v>
          </cell>
          <cell r="E53">
            <v>0</v>
          </cell>
          <cell r="F53">
            <v>36</v>
          </cell>
          <cell r="G53">
            <v>0</v>
          </cell>
          <cell r="H53">
            <v>0</v>
          </cell>
          <cell r="I53">
            <v>0</v>
          </cell>
          <cell r="J53">
            <v>36</v>
          </cell>
          <cell r="K53">
            <v>0</v>
          </cell>
          <cell r="L53" t="str">
            <v>RAFT-40*250ML-box</v>
          </cell>
          <cell r="M53" t="str">
            <v>RAFT EC60 40X250ML BOT IN</v>
          </cell>
        </row>
        <row r="54">
          <cell r="A54" t="str">
            <v>REGENT GR-20*1KG</v>
          </cell>
          <cell r="B54">
            <v>-565</v>
          </cell>
          <cell r="C54">
            <v>0</v>
          </cell>
          <cell r="D54">
            <v>0</v>
          </cell>
          <cell r="E54">
            <v>0</v>
          </cell>
          <cell r="F54">
            <v>-565</v>
          </cell>
          <cell r="G54">
            <v>170</v>
          </cell>
          <cell r="H54">
            <v>0</v>
          </cell>
          <cell r="I54">
            <v>0</v>
          </cell>
          <cell r="J54">
            <v>-735</v>
          </cell>
          <cell r="K54">
            <v>0</v>
          </cell>
          <cell r="L54" t="str">
            <v>REGENT GR-20*1KG-box</v>
          </cell>
          <cell r="M54" t="str">
            <v>REGENT GR0 3 20X1KG BAG IN</v>
          </cell>
        </row>
        <row r="55">
          <cell r="A55" t="str">
            <v>REGENT SC-100ML</v>
          </cell>
          <cell r="B55">
            <v>-80</v>
          </cell>
          <cell r="C55">
            <v>0</v>
          </cell>
          <cell r="D55">
            <v>0</v>
          </cell>
          <cell r="E55">
            <v>0</v>
          </cell>
          <cell r="F55">
            <v>-80</v>
          </cell>
          <cell r="G55">
            <v>0</v>
          </cell>
          <cell r="H55">
            <v>0</v>
          </cell>
          <cell r="I55">
            <v>0</v>
          </cell>
          <cell r="J55">
            <v>-80</v>
          </cell>
          <cell r="K55">
            <v>0</v>
          </cell>
          <cell r="L55" t="str">
            <v>REGENT SC-100ML-box</v>
          </cell>
          <cell r="M55" t="str">
            <v>REGENT (T) SC50 50X100ML BOT IN</v>
          </cell>
        </row>
        <row r="56">
          <cell r="A56" t="str">
            <v>SADA DATA  100GM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</v>
          </cell>
          <cell r="H56">
            <v>0</v>
          </cell>
          <cell r="I56">
            <v>0</v>
          </cell>
          <cell r="J56">
            <v>-1</v>
          </cell>
          <cell r="K56">
            <v>0</v>
          </cell>
          <cell r="L56" t="str">
            <v>SADA DATA 100GM-box</v>
          </cell>
          <cell r="M56" t="str">
            <v>DISCOUNTINUE PRODUCT</v>
          </cell>
        </row>
        <row r="57">
          <cell r="A57" t="str">
            <v>SECTIN-100GM</v>
          </cell>
          <cell r="B57">
            <v>-68</v>
          </cell>
          <cell r="C57">
            <v>0</v>
          </cell>
          <cell r="D57">
            <v>0</v>
          </cell>
          <cell r="E57">
            <v>0</v>
          </cell>
          <cell r="F57">
            <v>-68</v>
          </cell>
          <cell r="G57">
            <v>2</v>
          </cell>
          <cell r="H57">
            <v>0</v>
          </cell>
          <cell r="I57">
            <v>0</v>
          </cell>
          <cell r="J57">
            <v>-70</v>
          </cell>
          <cell r="K57">
            <v>0</v>
          </cell>
          <cell r="L57" t="str">
            <v>SECTIN-100GM-box</v>
          </cell>
          <cell r="M57" t="str">
            <v>SECTIN WG60 50X100GR BAG IN</v>
          </cell>
        </row>
        <row r="58">
          <cell r="A58" t="str">
            <v>SHOSA 250GM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1</v>
          </cell>
          <cell r="H58">
            <v>0</v>
          </cell>
          <cell r="I58">
            <v>0</v>
          </cell>
          <cell r="J58">
            <v>-1</v>
          </cell>
          <cell r="K58">
            <v>0</v>
          </cell>
          <cell r="L58" t="str">
            <v>SHOSA 250GM-box</v>
          </cell>
          <cell r="M58" t="str">
            <v>DISCOUNTINUE PRODUCT</v>
          </cell>
        </row>
        <row r="59">
          <cell r="A59" t="str">
            <v>SOLOMON 250ML</v>
          </cell>
          <cell r="B59">
            <v>-1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-1</v>
          </cell>
          <cell r="G59">
            <v>1</v>
          </cell>
          <cell r="H59">
            <v>0</v>
          </cell>
          <cell r="I59">
            <v>0</v>
          </cell>
          <cell r="J59">
            <v>-2</v>
          </cell>
          <cell r="K59">
            <v>0</v>
          </cell>
          <cell r="L59" t="str">
            <v>SOLOMON 250ML-box</v>
          </cell>
          <cell r="M59" t="str">
            <v>SOLOMON OD300 40X250ML BOT IN</v>
          </cell>
        </row>
        <row r="60">
          <cell r="A60" t="str">
            <v>SOLOMON 50*100ML</v>
          </cell>
          <cell r="B60">
            <v>-435</v>
          </cell>
          <cell r="C60">
            <v>0</v>
          </cell>
          <cell r="D60">
            <v>0</v>
          </cell>
          <cell r="E60">
            <v>0</v>
          </cell>
          <cell r="F60">
            <v>-435</v>
          </cell>
          <cell r="G60">
            <v>22</v>
          </cell>
          <cell r="H60">
            <v>0</v>
          </cell>
          <cell r="I60">
            <v>0</v>
          </cell>
          <cell r="J60">
            <v>-457</v>
          </cell>
          <cell r="K60">
            <v>0</v>
          </cell>
          <cell r="L60" t="str">
            <v>SOLOMON 50*100ML-box</v>
          </cell>
          <cell r="M60" t="str">
            <v>SOLOMON OD300 50X100ML BOT IN</v>
          </cell>
        </row>
        <row r="61">
          <cell r="A61" t="str">
            <v>SPRINTOR-75ML</v>
          </cell>
          <cell r="B61">
            <v>-16</v>
          </cell>
          <cell r="C61">
            <v>0</v>
          </cell>
          <cell r="D61">
            <v>0</v>
          </cell>
          <cell r="E61">
            <v>0</v>
          </cell>
          <cell r="F61">
            <v>-16</v>
          </cell>
          <cell r="G61">
            <v>0</v>
          </cell>
          <cell r="H61">
            <v>0</v>
          </cell>
          <cell r="I61">
            <v>0</v>
          </cell>
          <cell r="J61">
            <v>-16</v>
          </cell>
          <cell r="K61">
            <v>0</v>
          </cell>
          <cell r="L61" t="str">
            <v>SPRINTOR-75ML-box</v>
          </cell>
          <cell r="M61" t="str">
            <v>SPINTOR SC495 20X75ML BOT IN</v>
          </cell>
        </row>
        <row r="62">
          <cell r="A62" t="str">
            <v>SUNRISE 100*50GM</v>
          </cell>
          <cell r="B62">
            <v>-1988</v>
          </cell>
          <cell r="C62">
            <v>0</v>
          </cell>
          <cell r="D62">
            <v>0</v>
          </cell>
          <cell r="E62">
            <v>0</v>
          </cell>
          <cell r="F62">
            <v>-1988</v>
          </cell>
          <cell r="G62">
            <v>105</v>
          </cell>
          <cell r="H62">
            <v>0</v>
          </cell>
          <cell r="I62">
            <v>0</v>
          </cell>
          <cell r="J62">
            <v>-2093</v>
          </cell>
          <cell r="K62">
            <v>268</v>
          </cell>
          <cell r="L62" t="str">
            <v>SUNRISE 100*50GM-box</v>
          </cell>
          <cell r="M62" t="str">
            <v>SUNRICE WG15 100X50GR BOT IN</v>
          </cell>
        </row>
        <row r="63">
          <cell r="A63" t="str">
            <v>TOPSTAR-22.5GM</v>
          </cell>
          <cell r="B63">
            <v>-237</v>
          </cell>
          <cell r="C63">
            <v>0</v>
          </cell>
          <cell r="D63">
            <v>0</v>
          </cell>
          <cell r="E63">
            <v>0</v>
          </cell>
          <cell r="F63">
            <v>-237</v>
          </cell>
          <cell r="G63">
            <v>0</v>
          </cell>
          <cell r="H63">
            <v>0</v>
          </cell>
          <cell r="I63">
            <v>0</v>
          </cell>
          <cell r="J63">
            <v>-237</v>
          </cell>
          <cell r="K63">
            <v>170</v>
          </cell>
          <cell r="L63" t="str">
            <v>TOPSTAR-22.5GM-box</v>
          </cell>
          <cell r="M63" t="str">
            <v>TOPSTAR (T) WP80 8X(20X22.5GR) BOX IN</v>
          </cell>
        </row>
        <row r="64">
          <cell r="A64" t="str">
            <v>VELUM PRIME 40*250ML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1</v>
          </cell>
          <cell r="H64">
            <v>0</v>
          </cell>
          <cell r="I64">
            <v>0</v>
          </cell>
          <cell r="J64">
            <v>-1</v>
          </cell>
          <cell r="K64">
            <v>0</v>
          </cell>
          <cell r="L64" t="str">
            <v>VELUM PRIME 40*250ML-box</v>
          </cell>
          <cell r="M64" t="str">
            <v>VELUM PRIME SC400 40X250ML BOT IN</v>
          </cell>
        </row>
        <row r="65">
          <cell r="A65" t="str">
            <v>VENDI 100GM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3</v>
          </cell>
          <cell r="H65">
            <v>0</v>
          </cell>
          <cell r="I65">
            <v>0</v>
          </cell>
          <cell r="J65">
            <v>-3</v>
          </cell>
          <cell r="K65">
            <v>0</v>
          </cell>
          <cell r="L65" t="str">
            <v>VENDI 100GM-box</v>
          </cell>
          <cell r="M65" t="str">
            <v>DISCOUNTINUE PRODUCT</v>
          </cell>
        </row>
        <row r="66">
          <cell r="A66" t="str">
            <v>WHIPE SUPER -20*500ML</v>
          </cell>
          <cell r="B66">
            <v>-10</v>
          </cell>
          <cell r="C66">
            <v>0</v>
          </cell>
          <cell r="D66">
            <v>0</v>
          </cell>
          <cell r="E66">
            <v>0</v>
          </cell>
          <cell r="F66">
            <v>-10</v>
          </cell>
          <cell r="G66">
            <v>8</v>
          </cell>
          <cell r="H66">
            <v>0</v>
          </cell>
          <cell r="I66">
            <v>0</v>
          </cell>
          <cell r="J66">
            <v>-18</v>
          </cell>
          <cell r="K66">
            <v>0</v>
          </cell>
          <cell r="L66" t="str">
            <v>WHIPE SUPER -20*500ML-box</v>
          </cell>
          <cell r="M66" t="str">
            <v>WHIPSUPER (T) EC90 20X500ML BOT IN</v>
          </cell>
        </row>
        <row r="67">
          <cell r="A67" t="str">
            <v>WHIPE SUPER-10*1LTR</v>
          </cell>
          <cell r="B67">
            <v>-27</v>
          </cell>
          <cell r="C67">
            <v>0</v>
          </cell>
          <cell r="D67">
            <v>0</v>
          </cell>
          <cell r="E67">
            <v>0</v>
          </cell>
          <cell r="F67">
            <v>-27</v>
          </cell>
          <cell r="G67">
            <v>1</v>
          </cell>
          <cell r="H67">
            <v>0</v>
          </cell>
          <cell r="I67">
            <v>0</v>
          </cell>
          <cell r="J67">
            <v>-28</v>
          </cell>
          <cell r="K67">
            <v>0</v>
          </cell>
          <cell r="L67" t="str">
            <v>WHIPE SUPER-10*1LTR-box</v>
          </cell>
          <cell r="M67" t="str">
            <v>WHIPSUPER (T) EC90 10X1L BOT IN</v>
          </cell>
        </row>
        <row r="68">
          <cell r="A68" t="str">
            <v>WHIPE SUPER-100ML</v>
          </cell>
          <cell r="B68">
            <v>-158</v>
          </cell>
          <cell r="C68">
            <v>0</v>
          </cell>
          <cell r="D68">
            <v>0</v>
          </cell>
          <cell r="E68">
            <v>0</v>
          </cell>
          <cell r="F68">
            <v>-158</v>
          </cell>
          <cell r="G68">
            <v>43</v>
          </cell>
          <cell r="H68">
            <v>0</v>
          </cell>
          <cell r="I68">
            <v>0</v>
          </cell>
          <cell r="J68">
            <v>-201</v>
          </cell>
          <cell r="K68">
            <v>0</v>
          </cell>
          <cell r="L68" t="str">
            <v>WHIPE SUPER-100ML-box</v>
          </cell>
          <cell r="M68" t="str">
            <v>WHIPSUPER (T) EC90 50X100ML BOT IN</v>
          </cell>
        </row>
        <row r="69">
          <cell r="A69" t="str">
            <v>WHIPE SUPER-250ML</v>
          </cell>
          <cell r="B69">
            <v>-82</v>
          </cell>
          <cell r="C69">
            <v>0</v>
          </cell>
          <cell r="D69">
            <v>0</v>
          </cell>
          <cell r="E69">
            <v>0</v>
          </cell>
          <cell r="F69">
            <v>-82</v>
          </cell>
          <cell r="G69">
            <v>2</v>
          </cell>
          <cell r="H69">
            <v>0</v>
          </cell>
          <cell r="I69">
            <v>0</v>
          </cell>
          <cell r="J69">
            <v>-84</v>
          </cell>
          <cell r="K69">
            <v>0</v>
          </cell>
          <cell r="L69" t="str">
            <v>WHIPE SUPER-250ML-box</v>
          </cell>
          <cell r="M69" t="str">
            <v>WHIPSUPER (T) EC90 40X250ML BOT IN</v>
          </cell>
        </row>
        <row r="70">
          <cell r="A70" t="str">
            <v>WHIPE SUPER-50*100ML</v>
          </cell>
          <cell r="B70">
            <v>-352</v>
          </cell>
          <cell r="C70">
            <v>0</v>
          </cell>
          <cell r="D70">
            <v>0</v>
          </cell>
          <cell r="E70">
            <v>0</v>
          </cell>
          <cell r="F70">
            <v>-352</v>
          </cell>
          <cell r="G70">
            <v>0</v>
          </cell>
          <cell r="H70">
            <v>0</v>
          </cell>
          <cell r="I70">
            <v>0</v>
          </cell>
          <cell r="J70">
            <v>-352</v>
          </cell>
          <cell r="K70">
            <v>0</v>
          </cell>
          <cell r="L70" t="str">
            <v>WHIPE SUPER-50*100ML-box</v>
          </cell>
          <cell r="M70" t="str">
            <v>WHIPSUPER (T) EC90 50X100ML BOT IN</v>
          </cell>
        </row>
      </sheetData>
      <sheetData sheetId="2"/>
      <sheetData sheetId="3"/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717544675928" createdVersion="6" refreshedVersion="7" minRefreshableVersion="3" recordCount="70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-2420" maxValue="36"/>
    </cacheField>
    <cacheField name=" PURCHASES" numFmtId="1">
      <sharedItems containsSemiMixedTypes="0" containsString="0" containsNumber="1" containsInteger="1" minValue="0" maxValue="0"/>
    </cacheField>
    <cacheField name=" SALE RETURN" numFmtId="1">
      <sharedItems containsSemiMixedTypes="0" containsString="0" containsNumber="1" containsInteger="1" minValue="0" maxValue="1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MixedTypes="1" containsNumber="1" containsInteger="1" minValue="-2420" maxValue="36"/>
    </cacheField>
    <cacheField name=" SALES" numFmtId="1">
      <sharedItems containsSemiMixedTypes="0" containsString="0" containsNumber="1" containsInteger="1" minValue="0" maxValue="186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-2445" maxValue="36"/>
    </cacheField>
    <cacheField name=" RATE" numFmtId="1">
      <sharedItems containsSemiMixedTypes="0" containsString="0" containsNumber="1" containsInteger="1" minValue="0" maxValue="5800"/>
    </cacheField>
    <cacheField name="Combi Name" numFmtId="165">
      <sharedItems/>
    </cacheField>
    <cacheField name="Master Name" numFmtId="165">
      <sharedItems count="128">
        <s v="ADMIRE WG70 125X(8X2GR) BAG IN"/>
        <s v="ALANTO (T) SC240 50X100ML BOT IN"/>
        <s v="ALIETTE WP80 40X100GR BAG IN"/>
        <s v="AMBITION 40X250ML BOT IN"/>
        <s v="ANTRACOL (T) WP70 40X250GR BAG IN"/>
        <s v="ANTRACOL (T) WP70 10X1KG BAG IN"/>
        <s v="ANTRACOL (T) WP70 50X100GR BAG IN"/>
        <s v="ANTRACOL (T) WP70 20X500GR BAG IN"/>
        <s v="ANTRACOL (T) WP70 50X50GR BAG IN"/>
        <s v="DISCOUNTINUE PRODUCT"/>
        <s v="BUONOS SC430 40X250ML BOT IN"/>
        <s v="CONFIDOR (T) SL200 50X100ML BOT IN"/>
        <s v="CONFIDOR (T) SL200 100X50ML BOT IN"/>
        <s v="CONFIDOR (T) SL200 10X1L BOT IN"/>
        <s v="CONFIDOR (T) SL200 20X250ML BOT IN"/>
        <s v="CONFIDOR (T) SL200 20X500ML BOT IN"/>
        <s v="DECIS EC101-2 100X50ML BOT IN"/>
        <s v="DECIS EC101-2 50X100ML BOX IN"/>
        <s v="DECIS EC101-2 10X1L BOT IN"/>
        <s v="DECIS EC 28 10X1L BOT IN"/>
        <s v="DECIS EC 28 50X100ML BOT IN"/>
        <s v="DECIS EC 28 20X500ML BOT IN"/>
        <s v="DECIS EC101-2 40X250ML BOT IN"/>
        <s v="DECIS EC 28 40X250ML BOT IN"/>
        <s v="FAME (T) SC480 10X(20X10ML) BOT IN"/>
        <s v="JUMP WG80 160X(10X2GR) BAG IN"/>
        <s v="MUSTARD KESARI 5111 60X500G BAG IN"/>
        <s v="LARVIN (T) WP75 40X100GR BAG IN"/>
        <s v="LAUDIS SC630 10X57.5ML BOT IN"/>
        <s v="LAUDIS SC630 3X230ML BOT IN"/>
        <s v="LUNA EXPERIENCE SC400 40X250ML BOT IN"/>
        <s v="LUNA EXPERIENCE SC400 50X100ML BOT IN"/>
        <s v="MELODY DUO WP66 8 50X100GR BAG IN"/>
        <s v="MONCEREN SC250 10X1L BOT IN"/>
        <s v="MONCEREN SC250 50X100ML BOT IN"/>
        <s v="MONCEREN SC250 40X250ML BOT IN"/>
        <s v="MOVENTO ENERGY SC240 50X100ML BOT IN"/>
        <s v="NATIVO WG75 10X1KG BAG IN"/>
        <s v="NATIVO WG75 50X100GR BAG IN"/>
        <s v="NATIVO WG75 40X250GR BAG IN"/>
        <s v="NATIVO WG75 20X500GR BAG IN"/>
        <s v="OBERON (T) SC240 100X50ML BOT IN"/>
        <s v="OBERON (T) SC240 50X100ML BOT IN"/>
        <s v="RAFT EC60 20X500ML BOT IN"/>
        <s v="RAFT EC60 40X250ML BOT IN"/>
        <s v="REGENT GR0 3 20X1KG BAG IN"/>
        <s v="REGENT (T) SC50 50X100ML BOT IN"/>
        <s v="SECTIN WG60 50X100GR BAG IN"/>
        <s v="SOLOMON OD300 40X250ML BOT IN"/>
        <s v="SOLOMON OD300 50X100ML BOT IN"/>
        <s v="SPINTOR SC495 20X75ML BOT IN"/>
        <s v="SUNRICE WG15 100X50GR BOT IN"/>
        <s v="TOPSTAR (T) WP80 8X(20X22.5GR) BOX IN"/>
        <s v="VELUM PRIME SC400 40X250ML BOT IN"/>
        <s v="WHIPSUPER (T) EC90 20X500ML BOT IN"/>
        <s v="WHIPSUPER (T) EC90 10X1L BOT IN"/>
        <s v="WHIPSUPER (T) EC90 50X100ML BOT IN"/>
        <s v="WHIPSUPER (T) EC90 40X250ML BOT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OLOMON OD300 10X1L BOT IN" u="1"/>
        <s v="SIMBOLA (T) SG20 10X1KG BOT IN" u="1"/>
        <s v="RICESTAR EC69 20X500ML BOT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ADMIRE (T) WG70 30X150GR BOT IN" u="1"/>
        <s v="GAUCHO FS600 2X5L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FAME (T) SC480 40X50ML BOT IN" u="1"/>
        <s v="FAME (T) SC480 4X500ML BOT IN" u="1"/>
        <s v="FAME (T) SC480 8X250ML BOT IN" u="1"/>
        <s v="FOLICUR (T) EC250 10X1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8X115ML BOT IN" u="1"/>
        <s v="PREMISE SC350 2X5L BOT IN" u="1"/>
        <s v="GLAMORE WG80 40X50GR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COUNCIL ACTIV WG30 12X(5X90GR) BOX IN" u="1"/>
        <s v="COUNCIL ACTIV WG30 8X(10X45GR) BOX IN" u="1"/>
        <s v="SOLOMON OD300 20X500ML BOT IN" u="1"/>
        <s v="GLAMORE WG80 20X100GR BOT IN" u="1"/>
        <s v="REGENT ULTRA GR0 6 5X4KG BAG IN" u="1"/>
        <s v="ALANTO (T) SC240 40X250ML BOT IN" u="1"/>
        <s v="MONCEREN SC250 20X500ML BOT IN" u="1"/>
        <s v="EMESTO PRIME FS240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DMIRE-8PC*2GM"/>
    <n v="-399"/>
    <n v="0"/>
    <n v="0"/>
    <n v="0"/>
    <n v="-399"/>
    <n v="19"/>
    <n v="0"/>
    <n v="0"/>
    <n v="-418"/>
    <n v="0"/>
    <s v="ADMIRE-8PC*2GM-box"/>
    <x v="0"/>
  </r>
  <r>
    <s v="ALANTO 50*100GM"/>
    <n v="-52"/>
    <n v="0"/>
    <n v="0"/>
    <n v="0"/>
    <n v="-52"/>
    <n v="0"/>
    <n v="0"/>
    <n v="0"/>
    <n v="-52"/>
    <n v="0"/>
    <s v="ALANTO 50*100GM-box"/>
    <x v="1"/>
  </r>
  <r>
    <s v="ALIETE-100GM"/>
    <n v="-51"/>
    <n v="0"/>
    <n v="0"/>
    <n v="0"/>
    <n v="-51"/>
    <n v="0"/>
    <n v="0"/>
    <n v="0"/>
    <n v="-51"/>
    <n v="0"/>
    <s v="ALIETE-100GM-box"/>
    <x v="2"/>
  </r>
  <r>
    <s v="AMBTION 250ML"/>
    <n v="-37"/>
    <n v="0"/>
    <n v="0"/>
    <n v="0"/>
    <n v="-37"/>
    <n v="6"/>
    <n v="0"/>
    <n v="0"/>
    <n v="-43"/>
    <n v="0"/>
    <s v="AMBTION 250ML-box"/>
    <x v="3"/>
  </r>
  <r>
    <s v="ANRACOL-250GM"/>
    <n v="-14"/>
    <n v="0"/>
    <n v="0"/>
    <n v="0"/>
    <n v="-14"/>
    <n v="0"/>
    <n v="0"/>
    <n v="0"/>
    <n v="-14"/>
    <n v="0"/>
    <s v="ANRACOL-250GM-box"/>
    <x v="4"/>
  </r>
  <r>
    <s v="ANTRACOL -10*1KG"/>
    <n v="-262"/>
    <n v="0"/>
    <n v="0"/>
    <n v="0"/>
    <n v="-262"/>
    <n v="7"/>
    <n v="0"/>
    <n v="0"/>
    <n v="-269"/>
    <n v="535"/>
    <s v="ANTRACOL -10*1KG-box"/>
    <x v="5"/>
  </r>
  <r>
    <s v="ANTRACOL 250GM"/>
    <n v="-135"/>
    <n v="0"/>
    <n v="0"/>
    <n v="0"/>
    <n v="-135"/>
    <n v="0"/>
    <n v="0"/>
    <n v="0"/>
    <n v="-135"/>
    <n v="0"/>
    <s v="ANTRACOL 250GM-box"/>
    <x v="4"/>
  </r>
  <r>
    <s v="ANTRACOL-100GM"/>
    <n v="-2420"/>
    <n v="0"/>
    <n v="0"/>
    <n v="0"/>
    <n v="-2420"/>
    <n v="25"/>
    <n v="0"/>
    <n v="0"/>
    <n v="-2445"/>
    <n v="66"/>
    <s v="ANTRACOL-100GM-box"/>
    <x v="6"/>
  </r>
  <r>
    <s v="ANTRACOL-500GM"/>
    <n v="-67"/>
    <n v="0"/>
    <n v="0"/>
    <n v="0"/>
    <n v="-67"/>
    <n v="0"/>
    <n v="0"/>
    <n v="0"/>
    <n v="-67"/>
    <n v="0"/>
    <s v="ANTRACOL-500GM-box"/>
    <x v="7"/>
  </r>
  <r>
    <s v="ANTRACOL-50GM"/>
    <n v="-2"/>
    <n v="0"/>
    <n v="0"/>
    <n v="0"/>
    <s v=" -2"/>
    <n v="0"/>
    <n v="0"/>
    <n v="0"/>
    <n v="-2"/>
    <n v="0"/>
    <s v="ANTRACOL-50GM-box"/>
    <x v="8"/>
  </r>
  <r>
    <s v="ARISE BORORN 100GM"/>
    <n v="-54"/>
    <n v="0"/>
    <n v="0"/>
    <n v="0"/>
    <n v="-54"/>
    <n v="0"/>
    <n v="0"/>
    <n v="0"/>
    <n v="-54"/>
    <n v="0"/>
    <s v="ARISE BORORN 100GM-box"/>
    <x v="9"/>
  </r>
  <r>
    <s v="BLAZE LTR"/>
    <n v="-7"/>
    <n v="0"/>
    <n v="0"/>
    <n v="0"/>
    <s v=" -7"/>
    <n v="0"/>
    <n v="0"/>
    <n v="0"/>
    <n v="-7"/>
    <n v="0"/>
    <s v="BLAZE LTR-box"/>
    <x v="9"/>
  </r>
  <r>
    <s v="BONUS-250ML"/>
    <n v="0"/>
    <n v="0"/>
    <n v="0"/>
    <n v="0"/>
    <n v="0"/>
    <n v="2"/>
    <n v="0"/>
    <n v="0"/>
    <n v="-2"/>
    <n v="0"/>
    <s v="BONUS-250ML-box"/>
    <x v="10"/>
  </r>
  <r>
    <s v="CONFIDOR 100ML"/>
    <n v="-26"/>
    <n v="0"/>
    <n v="0"/>
    <n v="0"/>
    <n v="-26"/>
    <n v="2"/>
    <n v="0"/>
    <n v="0"/>
    <n v="-28"/>
    <n v="0"/>
    <s v="CONFIDOR 100ML-box"/>
    <x v="11"/>
  </r>
  <r>
    <s v="CONFIDOR 50ML"/>
    <n v="-301"/>
    <n v="0"/>
    <n v="0"/>
    <n v="0"/>
    <n v="-301"/>
    <n v="3"/>
    <n v="0"/>
    <n v="0"/>
    <n v="-304"/>
    <n v="0"/>
    <s v="CONFIDOR 50ML-box"/>
    <x v="12"/>
  </r>
  <r>
    <s v="CONFIDOR-1LTR"/>
    <n v="-8"/>
    <n v="0"/>
    <n v="0"/>
    <n v="0"/>
    <s v=" -8"/>
    <n v="0"/>
    <n v="0"/>
    <n v="0"/>
    <n v="-8"/>
    <n v="0"/>
    <s v="CONFIDOR-1LTR-box"/>
    <x v="13"/>
  </r>
  <r>
    <s v="CONFIDOR-250ML"/>
    <n v="-26"/>
    <n v="0"/>
    <n v="0"/>
    <n v="0"/>
    <n v="-26"/>
    <n v="0"/>
    <n v="0"/>
    <n v="0"/>
    <n v="-26"/>
    <n v="0"/>
    <s v="CONFIDOR-250ML-box"/>
    <x v="14"/>
  </r>
  <r>
    <s v="CONFIDOR-500ML"/>
    <n v="-3"/>
    <n v="0"/>
    <n v="0"/>
    <n v="0"/>
    <s v=" -3"/>
    <n v="0"/>
    <n v="0"/>
    <n v="0"/>
    <n v="-3"/>
    <n v="0"/>
    <s v="CONFIDOR-500ML-box"/>
    <x v="15"/>
  </r>
  <r>
    <s v="DECIC 100 50ML"/>
    <n v="-50"/>
    <n v="0"/>
    <n v="0"/>
    <n v="0"/>
    <n v="-50"/>
    <n v="14"/>
    <n v="0"/>
    <n v="0"/>
    <n v="-64"/>
    <n v="0"/>
    <s v="DECIC 100 50ML-box"/>
    <x v="16"/>
  </r>
  <r>
    <s v="DECIS 100  50*100ML"/>
    <n v="-77"/>
    <n v="0"/>
    <n v="0"/>
    <n v="0"/>
    <n v="-77"/>
    <n v="35"/>
    <n v="0"/>
    <n v="0"/>
    <n v="-112"/>
    <n v="0"/>
    <s v="DECIS 100 50*100ML-box"/>
    <x v="17"/>
  </r>
  <r>
    <s v="DECIS 100 1LTR"/>
    <n v="-8"/>
    <n v="0"/>
    <n v="0"/>
    <n v="0"/>
    <s v=" -8"/>
    <n v="7"/>
    <n v="0"/>
    <n v="0"/>
    <n v="-15"/>
    <n v="0"/>
    <s v="DECIS 100 1LTR-box"/>
    <x v="18"/>
  </r>
  <r>
    <s v="DECIS 2.8  1LTR"/>
    <n v="-8"/>
    <n v="0"/>
    <n v="0"/>
    <n v="0"/>
    <s v=" -8"/>
    <n v="0"/>
    <n v="0"/>
    <n v="0"/>
    <n v="-8"/>
    <n v="0"/>
    <s v="DECIS 2.8 1LTR-box"/>
    <x v="19"/>
  </r>
  <r>
    <s v="DECIS 2.8 100ML"/>
    <n v="-144"/>
    <n v="0"/>
    <n v="0"/>
    <n v="0"/>
    <n v="-144"/>
    <n v="0"/>
    <n v="0"/>
    <n v="0"/>
    <n v="-144"/>
    <n v="0"/>
    <s v="DECIS 2.8 100ML-box"/>
    <x v="20"/>
  </r>
  <r>
    <s v="DECIS 2.8 20*500ML"/>
    <n v="-14"/>
    <n v="0"/>
    <n v="0"/>
    <n v="0"/>
    <n v="-14"/>
    <n v="0"/>
    <n v="0"/>
    <n v="0"/>
    <n v="-14"/>
    <n v="0"/>
    <s v="DECIS 2.8 20*500ML-box"/>
    <x v="21"/>
  </r>
  <r>
    <s v="DECIS-100  250ML"/>
    <n v="-62"/>
    <n v="0"/>
    <n v="0"/>
    <n v="0"/>
    <n v="-62"/>
    <n v="22"/>
    <n v="0"/>
    <n v="0"/>
    <n v="-84"/>
    <n v="0"/>
    <s v="DECIS-100 250ML-box"/>
    <x v="22"/>
  </r>
  <r>
    <s v="DECIS-2.8 250ML"/>
    <n v="-38"/>
    <n v="0"/>
    <n v="0"/>
    <n v="0"/>
    <n v="-38"/>
    <n v="0"/>
    <n v="0"/>
    <n v="0"/>
    <n v="-38"/>
    <n v="0"/>
    <s v="DECIS-2.8 250ML-box"/>
    <x v="23"/>
  </r>
  <r>
    <s v="DECIS100  -250ML"/>
    <n v="-10"/>
    <n v="0"/>
    <n v="0"/>
    <n v="0"/>
    <n v="-10"/>
    <n v="2"/>
    <n v="0"/>
    <n v="0"/>
    <n v="-12"/>
    <n v="0"/>
    <s v="DECIS100 -250ML-box"/>
    <x v="22"/>
  </r>
  <r>
    <s v="FAME-10ML"/>
    <n v="-713"/>
    <n v="0"/>
    <n v="0"/>
    <n v="0"/>
    <n v="-713"/>
    <n v="23"/>
    <n v="0"/>
    <n v="0"/>
    <n v="-736"/>
    <n v="0"/>
    <s v="FAME-10ML-box"/>
    <x v="24"/>
  </r>
  <r>
    <s v="GLOUMOR"/>
    <n v="-33"/>
    <n v="0"/>
    <n v="0"/>
    <n v="0"/>
    <n v="-33"/>
    <n v="0"/>
    <n v="0"/>
    <n v="0"/>
    <n v="-33"/>
    <n v="0"/>
    <s v="GLOUMOR-box"/>
    <x v="9"/>
  </r>
  <r>
    <s v="JINGE 100GM"/>
    <n v="-1"/>
    <n v="0"/>
    <n v="0"/>
    <n v="0"/>
    <s v=" -1"/>
    <n v="4"/>
    <n v="0"/>
    <n v="0"/>
    <n v="-5"/>
    <n v="0"/>
    <s v="JINGE 100GM-box"/>
    <x v="9"/>
  </r>
  <r>
    <s v="JUMP 10PC*2GM"/>
    <n v="-326"/>
    <n v="0"/>
    <n v="0"/>
    <n v="0"/>
    <n v="-326"/>
    <n v="4"/>
    <n v="0"/>
    <n v="0"/>
    <n v="-330"/>
    <n v="0"/>
    <s v="JUMP 10PC*2GM-box"/>
    <x v="25"/>
  </r>
  <r>
    <s v="KESARI 5111[BAYER]60*500GM"/>
    <n v="-43"/>
    <n v="0"/>
    <n v="0"/>
    <n v="0"/>
    <n v="-43"/>
    <n v="0"/>
    <n v="0"/>
    <n v="0"/>
    <n v="-43"/>
    <n v="0"/>
    <s v="KESARI 5111[BAYER]60*500GM-box"/>
    <x v="26"/>
  </r>
  <r>
    <s v="LAL DATA  100GM"/>
    <n v="-1"/>
    <n v="0"/>
    <n v="0"/>
    <n v="0"/>
    <s v=" -1"/>
    <n v="0"/>
    <n v="0"/>
    <n v="0"/>
    <n v="-1"/>
    <n v="0"/>
    <s v="LAL DATA 100GM-box"/>
    <x v="9"/>
  </r>
  <r>
    <s v="LARVIN 100GM"/>
    <n v="-118"/>
    <n v="0"/>
    <n v="0"/>
    <n v="0"/>
    <n v="-118"/>
    <n v="0"/>
    <n v="0"/>
    <n v="0"/>
    <n v="-118"/>
    <n v="0"/>
    <s v="LARVIN 100GM-box"/>
    <x v="27"/>
  </r>
  <r>
    <s v="LAUDIS 10*57.5ML"/>
    <n v="-2"/>
    <n v="0"/>
    <n v="0"/>
    <n v="0"/>
    <s v=" -2"/>
    <n v="0"/>
    <n v="0"/>
    <n v="0"/>
    <n v="-2"/>
    <n v="0"/>
    <s v="LAUDIS 10*57.5ML-box"/>
    <x v="28"/>
  </r>
  <r>
    <s v="LAUDIS 3*230ML"/>
    <n v="-1"/>
    <n v="0"/>
    <n v="0"/>
    <n v="0"/>
    <s v=" -1"/>
    <n v="0"/>
    <n v="0"/>
    <n v="0"/>
    <n v="-1"/>
    <n v="0"/>
    <s v="LAUDIS 3*230ML-box"/>
    <x v="29"/>
  </r>
  <r>
    <s v="LUNA-250ML"/>
    <n v="-415"/>
    <n v="0"/>
    <n v="0"/>
    <n v="0"/>
    <n v="-415"/>
    <n v="0"/>
    <n v="0"/>
    <n v="0"/>
    <n v="-415"/>
    <n v="0"/>
    <s v="LUNA-250ML-box"/>
    <x v="30"/>
  </r>
  <r>
    <s v="LUNA-50*100ML"/>
    <n v="-591"/>
    <n v="0"/>
    <n v="0"/>
    <n v="0"/>
    <n v="-591"/>
    <n v="0"/>
    <n v="0"/>
    <n v="0"/>
    <n v="-591"/>
    <n v="0"/>
    <s v="LUNA-50*100ML-box"/>
    <x v="31"/>
  </r>
  <r>
    <s v="MELODY-50*100GM"/>
    <n v="-166"/>
    <n v="0"/>
    <n v="0"/>
    <n v="0"/>
    <n v="-166"/>
    <n v="3"/>
    <n v="0"/>
    <n v="0"/>
    <n v="-169"/>
    <n v="0"/>
    <s v="MELODY-50*100GM-box"/>
    <x v="32"/>
  </r>
  <r>
    <s v="MONCERIN-10*1LTR"/>
    <n v="-12"/>
    <n v="0"/>
    <n v="0"/>
    <n v="0"/>
    <n v="-12"/>
    <n v="0"/>
    <n v="0"/>
    <n v="0"/>
    <n v="-12"/>
    <n v="0"/>
    <s v="MONCERIN-10*1LTR-box"/>
    <x v="33"/>
  </r>
  <r>
    <s v="MONCERIN-100ML"/>
    <n v="-209"/>
    <n v="0"/>
    <n v="0"/>
    <n v="0"/>
    <n v="-209"/>
    <n v="2"/>
    <n v="0"/>
    <n v="0"/>
    <n v="-211"/>
    <n v="0"/>
    <s v="MONCERIN-100ML-box"/>
    <x v="34"/>
  </r>
  <r>
    <s v="MONCERIN-250ML"/>
    <n v="-14"/>
    <n v="0"/>
    <n v="0"/>
    <n v="0"/>
    <n v="-14"/>
    <n v="0"/>
    <n v="0"/>
    <n v="0"/>
    <n v="-14"/>
    <n v="0"/>
    <s v="MONCERIN-250ML-box"/>
    <x v="35"/>
  </r>
  <r>
    <s v="MOVENTO-100MLL"/>
    <n v="-14"/>
    <n v="0"/>
    <n v="0"/>
    <n v="0"/>
    <n v="-14"/>
    <n v="0"/>
    <n v="0"/>
    <n v="0"/>
    <n v="-14"/>
    <n v="0"/>
    <s v="MOVENTO-100MLL-box"/>
    <x v="36"/>
  </r>
  <r>
    <s v="NATIVO 1KG"/>
    <n v="-144"/>
    <n v="0"/>
    <n v="1"/>
    <n v="0"/>
    <n v="-143"/>
    <n v="2"/>
    <n v="0"/>
    <n v="0"/>
    <n v="-145"/>
    <n v="5800"/>
    <s v="NATIVO 1KG-box"/>
    <x v="37"/>
  </r>
  <r>
    <s v="NATIVO LOSE"/>
    <n v="-71"/>
    <n v="0"/>
    <n v="0"/>
    <n v="0"/>
    <n v="-71"/>
    <n v="4"/>
    <n v="0"/>
    <n v="0"/>
    <n v="-75"/>
    <n v="0"/>
    <s v="NATIVO LOSE-box"/>
    <x v="37"/>
  </r>
  <r>
    <s v="NATIVO-100GM"/>
    <n v="-163"/>
    <n v="0"/>
    <n v="0"/>
    <n v="0"/>
    <n v="-163"/>
    <n v="1"/>
    <n v="0"/>
    <n v="0"/>
    <n v="-164"/>
    <n v="0"/>
    <s v="NATIVO-100GM-box"/>
    <x v="38"/>
  </r>
  <r>
    <s v="NATIVO-250GM"/>
    <n v="-10"/>
    <n v="0"/>
    <n v="0"/>
    <n v="0"/>
    <n v="-10"/>
    <n v="0"/>
    <n v="0"/>
    <n v="0"/>
    <n v="-10"/>
    <n v="0"/>
    <s v="NATIVO-250GM-box"/>
    <x v="39"/>
  </r>
  <r>
    <s v="NATIVO-500GM"/>
    <n v="-40"/>
    <n v="0"/>
    <n v="0"/>
    <n v="0"/>
    <n v="-40"/>
    <n v="0"/>
    <n v="0"/>
    <n v="0"/>
    <n v="-40"/>
    <n v="0"/>
    <s v="NATIVO-500GM-box"/>
    <x v="40"/>
  </r>
  <r>
    <s v="NITITZ 10*1KG"/>
    <n v="-1"/>
    <n v="0"/>
    <n v="0"/>
    <n v="0"/>
    <s v=" -1"/>
    <n v="0"/>
    <n v="0"/>
    <n v="0"/>
    <n v="-1"/>
    <n v="0"/>
    <s v="NITITZ 10*1KG-box"/>
    <x v="9"/>
  </r>
  <r>
    <s v="OBERON 100*50ML"/>
    <n v="-137"/>
    <n v="0"/>
    <n v="0"/>
    <n v="0"/>
    <n v="-137"/>
    <n v="0"/>
    <n v="0"/>
    <n v="0"/>
    <n v="-137"/>
    <n v="0"/>
    <s v="OBERON 100*50ML-box"/>
    <x v="41"/>
  </r>
  <r>
    <s v="OBERON 50*100ML"/>
    <n v="-177"/>
    <n v="0"/>
    <n v="0"/>
    <n v="0"/>
    <n v="-177"/>
    <n v="1"/>
    <n v="0"/>
    <n v="0"/>
    <n v="-178"/>
    <n v="0"/>
    <s v="OBERON 50*100ML-box"/>
    <x v="42"/>
  </r>
  <r>
    <s v="RAFT -20*500ML"/>
    <n v="15"/>
    <n v="0"/>
    <n v="0"/>
    <n v="0"/>
    <n v="15"/>
    <n v="0"/>
    <n v="0"/>
    <n v="0"/>
    <n v="15"/>
    <n v="0"/>
    <s v="RAFT -20*500ML-box"/>
    <x v="43"/>
  </r>
  <r>
    <s v="RAFT-40*250ML"/>
    <n v="36"/>
    <n v="0"/>
    <n v="0"/>
    <n v="0"/>
    <n v="36"/>
    <n v="0"/>
    <n v="0"/>
    <n v="0"/>
    <n v="36"/>
    <n v="0"/>
    <s v="RAFT-40*250ML-box"/>
    <x v="44"/>
  </r>
  <r>
    <s v="REGENT GR-20*1KG"/>
    <n v="-735"/>
    <n v="0"/>
    <n v="0"/>
    <n v="0"/>
    <n v="-735"/>
    <n v="20"/>
    <n v="0"/>
    <n v="0"/>
    <n v="-755"/>
    <n v="0"/>
    <s v="REGENT GR-20*1KG-box"/>
    <x v="45"/>
  </r>
  <r>
    <s v="REGENT SC-100ML"/>
    <n v="-80"/>
    <n v="0"/>
    <n v="0"/>
    <n v="0"/>
    <n v="-80"/>
    <n v="0"/>
    <n v="0"/>
    <n v="0"/>
    <n v="-80"/>
    <n v="0"/>
    <s v="REGENT SC-100ML-box"/>
    <x v="46"/>
  </r>
  <r>
    <s v="SADA DATA  100GM"/>
    <n v="-1"/>
    <n v="0"/>
    <n v="0"/>
    <n v="0"/>
    <s v=" -1"/>
    <n v="0"/>
    <n v="0"/>
    <n v="0"/>
    <n v="-1"/>
    <n v="0"/>
    <s v="SADA DATA 100GM-box"/>
    <x v="9"/>
  </r>
  <r>
    <s v="SECTIN-100GM"/>
    <n v="-70"/>
    <n v="0"/>
    <n v="0"/>
    <n v="0"/>
    <n v="-70"/>
    <n v="0"/>
    <n v="0"/>
    <n v="0"/>
    <n v="-70"/>
    <n v="0"/>
    <s v="SECTIN-100GM-box"/>
    <x v="47"/>
  </r>
  <r>
    <s v="SHOSA 250GM"/>
    <n v="-1"/>
    <n v="0"/>
    <n v="0"/>
    <n v="0"/>
    <s v=" -1"/>
    <n v="0"/>
    <n v="0"/>
    <n v="0"/>
    <n v="-1"/>
    <n v="0"/>
    <s v="SHOSA 250GM-box"/>
    <x v="9"/>
  </r>
  <r>
    <s v="SOLOMON 250ML"/>
    <n v="-2"/>
    <n v="0"/>
    <n v="0"/>
    <n v="0"/>
    <s v=" -2"/>
    <n v="0"/>
    <n v="0"/>
    <n v="0"/>
    <n v="-2"/>
    <n v="0"/>
    <s v="SOLOMON 250ML-box"/>
    <x v="48"/>
  </r>
  <r>
    <s v="SOLOMON 50*100ML"/>
    <n v="-457"/>
    <n v="0"/>
    <n v="0"/>
    <n v="0"/>
    <n v="-457"/>
    <n v="3"/>
    <n v="0"/>
    <n v="0"/>
    <n v="-460"/>
    <n v="0"/>
    <s v="SOLOMON 50*100ML-box"/>
    <x v="49"/>
  </r>
  <r>
    <s v="SPRINTOR-75ML"/>
    <n v="-16"/>
    <n v="0"/>
    <n v="0"/>
    <n v="0"/>
    <n v="-16"/>
    <n v="0"/>
    <n v="0"/>
    <n v="0"/>
    <n v="-16"/>
    <n v="0"/>
    <s v="SPRINTOR-75ML-box"/>
    <x v="50"/>
  </r>
  <r>
    <s v="SUNRISE 100*50GM"/>
    <n v="-2093"/>
    <n v="0"/>
    <n v="0"/>
    <n v="0"/>
    <n v="-2093"/>
    <n v="186"/>
    <n v="0"/>
    <n v="0"/>
    <n v="-2279"/>
    <n v="268"/>
    <s v="SUNRISE 100*50GM-box"/>
    <x v="51"/>
  </r>
  <r>
    <s v="TOPSTAR-22.5GM"/>
    <n v="-237"/>
    <n v="0"/>
    <n v="0"/>
    <n v="0"/>
    <n v="-237"/>
    <n v="0"/>
    <n v="0"/>
    <n v="0"/>
    <n v="-237"/>
    <n v="170"/>
    <s v="TOPSTAR-22.5GM-box"/>
    <x v="52"/>
  </r>
  <r>
    <s v="VELUM PRIME 40*250ML"/>
    <n v="-1"/>
    <n v="0"/>
    <n v="0"/>
    <n v="0"/>
    <s v=" -1"/>
    <n v="0"/>
    <n v="0"/>
    <n v="0"/>
    <n v="-1"/>
    <n v="0"/>
    <s v="VELUM PRIME 40*250ML-box"/>
    <x v="53"/>
  </r>
  <r>
    <s v="VENDI 100GM"/>
    <n v="-3"/>
    <n v="0"/>
    <n v="0"/>
    <n v="0"/>
    <s v=" -3"/>
    <n v="0"/>
    <n v="0"/>
    <n v="0"/>
    <n v="-3"/>
    <n v="0"/>
    <s v="VENDI 100GM-box"/>
    <x v="9"/>
  </r>
  <r>
    <s v="WHIPE SUPER -20*500ML"/>
    <n v="-18"/>
    <n v="0"/>
    <n v="0"/>
    <n v="0"/>
    <n v="-18"/>
    <n v="0"/>
    <n v="0"/>
    <n v="0"/>
    <n v="-18"/>
    <n v="0"/>
    <s v="WHIPE SUPER -20*500ML-box"/>
    <x v="54"/>
  </r>
  <r>
    <s v="WHIPE SUPER-10*1LTR"/>
    <n v="-28"/>
    <n v="0"/>
    <n v="0"/>
    <n v="0"/>
    <n v="-28"/>
    <n v="2"/>
    <n v="0"/>
    <n v="0"/>
    <n v="-30"/>
    <n v="0"/>
    <s v="WHIPE SUPER-10*1LTR-box"/>
    <x v="55"/>
  </r>
  <r>
    <s v="WHIPE SUPER-100ML"/>
    <n v="-201"/>
    <n v="0"/>
    <n v="10"/>
    <n v="0"/>
    <n v="-191"/>
    <n v="45"/>
    <n v="0"/>
    <n v="0"/>
    <n v="-236"/>
    <n v="0"/>
    <s v="WHIPE SUPER-100ML-box"/>
    <x v="56"/>
  </r>
  <r>
    <s v="WHIPE SUPER-250ML"/>
    <n v="-84"/>
    <n v="0"/>
    <n v="5"/>
    <n v="0"/>
    <n v="-79"/>
    <n v="23"/>
    <n v="0"/>
    <n v="0"/>
    <n v="-102"/>
    <n v="0"/>
    <s v="WHIPE SUPER-250ML-box"/>
    <x v="57"/>
  </r>
  <r>
    <s v="WHIPE SUPER-50*100ML"/>
    <n v="-352"/>
    <n v="0"/>
    <n v="0"/>
    <n v="0"/>
    <n v="-352"/>
    <n v="0"/>
    <n v="0"/>
    <n v="0"/>
    <n v="-352"/>
    <n v="0"/>
    <s v="WHIPE SUPER-50*100ML-box"/>
    <x v="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88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60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29">
        <item m="1" x="81"/>
        <item m="1" x="96"/>
        <item x="0"/>
        <item m="1" x="124"/>
        <item m="1" x="120"/>
        <item m="1" x="122"/>
        <item m="1" x="61"/>
        <item m="1" x="73"/>
        <item m="1" x="74"/>
        <item m="1" x="116"/>
        <item x="1"/>
        <item m="1" x="125"/>
        <item x="2"/>
        <item x="3"/>
        <item x="5"/>
        <item x="7"/>
        <item x="4"/>
        <item x="6"/>
        <item x="8"/>
        <item m="1" x="121"/>
        <item m="1" x="68"/>
        <item m="1" x="83"/>
        <item m="1" x="126"/>
        <item m="1" x="107"/>
        <item x="10"/>
        <item m="1" x="95"/>
        <item m="1" x="106"/>
        <item x="12"/>
        <item x="13"/>
        <item x="14"/>
        <item x="15"/>
        <item x="11"/>
        <item m="1" x="111"/>
        <item m="1" x="112"/>
        <item x="19"/>
        <item x="21"/>
        <item x="23"/>
        <item x="20"/>
        <item x="16"/>
        <item x="18"/>
        <item x="22"/>
        <item x="17"/>
        <item x="9"/>
        <item m="1" x="118"/>
        <item m="1" x="62"/>
        <item m="1" x="63"/>
        <item x="24"/>
        <item m="1" x="127"/>
        <item m="1" x="89"/>
        <item m="1" x="90"/>
        <item m="1" x="91"/>
        <item m="1" x="92"/>
        <item m="1" x="110"/>
        <item m="1" x="65"/>
        <item m="1" x="76"/>
        <item m="1" x="108"/>
        <item m="1" x="82"/>
        <item m="1" x="77"/>
        <item m="1" x="78"/>
        <item m="1" x="114"/>
        <item m="1" x="105"/>
        <item m="1" x="119"/>
        <item x="25"/>
        <item m="1" x="100"/>
        <item m="1" x="79"/>
        <item m="1" x="98"/>
        <item x="27"/>
        <item x="28"/>
        <item x="29"/>
        <item m="1" x="103"/>
        <item m="1" x="64"/>
        <item x="30"/>
        <item x="31"/>
        <item x="32"/>
        <item m="1" x="97"/>
        <item x="33"/>
        <item m="1" x="117"/>
        <item x="35"/>
        <item x="34"/>
        <item x="36"/>
        <item x="26"/>
        <item x="37"/>
        <item m="1" x="102"/>
        <item x="40"/>
        <item x="39"/>
        <item x="38"/>
        <item x="41"/>
        <item x="42"/>
        <item m="1" x="58"/>
        <item m="1" x="104"/>
        <item m="1" x="109"/>
        <item x="43"/>
        <item x="44"/>
        <item m="1" x="88"/>
        <item m="1" x="101"/>
        <item m="1" x="75"/>
        <item m="1" x="66"/>
        <item m="1" x="67"/>
        <item x="46"/>
        <item m="1" x="86"/>
        <item x="45"/>
        <item m="1" x="60"/>
        <item m="1" x="115"/>
        <item m="1" x="99"/>
        <item m="1" x="93"/>
        <item m="1" x="71"/>
        <item m="1" x="87"/>
        <item m="1" x="59"/>
        <item x="47"/>
        <item m="1" x="123"/>
        <item m="1" x="80"/>
        <item m="1" x="70"/>
        <item m="1" x="84"/>
        <item m="1" x="85"/>
        <item m="1" x="69"/>
        <item m="1" x="113"/>
        <item x="48"/>
        <item x="49"/>
        <item x="50"/>
        <item x="51"/>
        <item m="1" x="94"/>
        <item x="52"/>
        <item x="53"/>
        <item x="55"/>
        <item x="54"/>
        <item x="57"/>
        <item x="56"/>
        <item m="1" x="72"/>
        <item t="default"/>
      </items>
    </pivotField>
  </pivotFields>
  <rowFields count="1">
    <field x="12"/>
  </rowFields>
  <rowItems count="59">
    <i>
      <x v="2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24"/>
    </i>
    <i>
      <x v="27"/>
    </i>
    <i>
      <x v="28"/>
    </i>
    <i>
      <x v="29"/>
    </i>
    <i>
      <x v="30"/>
    </i>
    <i>
      <x v="31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6"/>
    </i>
    <i>
      <x v="62"/>
    </i>
    <i>
      <x v="66"/>
    </i>
    <i>
      <x v="67"/>
    </i>
    <i>
      <x v="68"/>
    </i>
    <i>
      <x v="71"/>
    </i>
    <i>
      <x v="72"/>
    </i>
    <i>
      <x v="73"/>
    </i>
    <i>
      <x v="75"/>
    </i>
    <i>
      <x v="77"/>
    </i>
    <i>
      <x v="78"/>
    </i>
    <i>
      <x v="79"/>
    </i>
    <i>
      <x v="80"/>
    </i>
    <i>
      <x v="81"/>
    </i>
    <i>
      <x v="83"/>
    </i>
    <i>
      <x v="84"/>
    </i>
    <i>
      <x v="85"/>
    </i>
    <i>
      <x v="86"/>
    </i>
    <i>
      <x v="87"/>
    </i>
    <i>
      <x v="91"/>
    </i>
    <i>
      <x v="92"/>
    </i>
    <i>
      <x v="98"/>
    </i>
    <i>
      <x v="100"/>
    </i>
    <i>
      <x v="108"/>
    </i>
    <i>
      <x v="116"/>
    </i>
    <i>
      <x v="117"/>
    </i>
    <i>
      <x v="118"/>
    </i>
    <i>
      <x v="119"/>
    </i>
    <i>
      <x v="121"/>
    </i>
    <i>
      <x v="122"/>
    </i>
    <i>
      <x v="123"/>
    </i>
    <i>
      <x v="124"/>
    </i>
    <i>
      <x v="125"/>
    </i>
    <i>
      <x v="12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12" type="button" dataOnly="0" labelOnly="1" outline="0" axis="axisRow" fieldPosition="0"/>
    </format>
    <format dxfId="37">
      <pivotArea dataOnly="0" labelOnly="1" fieldPosition="0">
        <references count="1">
          <reference field="12" count="1">
            <x v="101"/>
          </reference>
        </references>
      </pivotArea>
    </format>
    <format dxfId="36">
      <pivotArea dataOnly="0" labelOnly="1" grandRow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12" type="button" dataOnly="0" labelOnly="1" outline="0" axis="axisRow" fieldPosition="0"/>
    </format>
    <format dxfId="32">
      <pivotArea dataOnly="0" labelOnly="1" fieldPosition="0">
        <references count="1">
          <reference field="12" count="1">
            <x v="101"/>
          </reference>
        </references>
      </pivotArea>
    </format>
    <format dxfId="3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4"/>
  <sheetViews>
    <sheetView workbookViewId="0">
      <selection activeCell="B12" sqref="B12"/>
    </sheetView>
  </sheetViews>
  <sheetFormatPr defaultRowHeight="14.4" x14ac:dyDescent="0.3"/>
  <cols>
    <col min="1" max="1" width="53.88671875" bestFit="1" customWidth="1"/>
    <col min="2" max="2" width="22.109375" bestFit="1" customWidth="1"/>
    <col min="3" max="3" width="14.6640625" bestFit="1" customWidth="1"/>
    <col min="4" max="4" width="10.5546875" bestFit="1" customWidth="1"/>
    <col min="5" max="5" width="11.5546875" bestFit="1" customWidth="1"/>
    <col min="6" max="6" width="11.6640625" bestFit="1" customWidth="1"/>
    <col min="7" max="7" width="9" bestFit="1" customWidth="1"/>
    <col min="8" max="8" width="11.33203125" bestFit="1" customWidth="1"/>
    <col min="9" max="9" width="8.5546875" bestFit="1" customWidth="1"/>
    <col min="10" max="10" width="11" bestFit="1" customWidth="1"/>
    <col min="11" max="11" width="10.5546875" bestFit="1" customWidth="1"/>
  </cols>
  <sheetData>
    <row r="1" spans="1:11" ht="15.6" x14ac:dyDescent="0.3">
      <c r="A1" s="61" t="s">
        <v>75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3">
      <c r="A2" s="59" t="s">
        <v>76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3">
      <c r="A3" s="59" t="s">
        <v>77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x14ac:dyDescent="0.3">
      <c r="A4" s="60" t="s">
        <v>78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73" t="s">
        <v>27</v>
      </c>
      <c r="B5" s="73" t="s">
        <v>28</v>
      </c>
      <c r="C5" s="73" t="s">
        <v>34</v>
      </c>
      <c r="D5" s="73" t="s">
        <v>35</v>
      </c>
      <c r="E5" s="73" t="s">
        <v>36</v>
      </c>
      <c r="F5" s="73" t="s">
        <v>19</v>
      </c>
      <c r="G5" s="73" t="s">
        <v>34</v>
      </c>
      <c r="H5" s="73" t="s">
        <v>30</v>
      </c>
      <c r="I5" s="73" t="s">
        <v>36</v>
      </c>
      <c r="J5" s="73" t="s">
        <v>33</v>
      </c>
      <c r="K5" s="73" t="s">
        <v>34</v>
      </c>
    </row>
    <row r="6" spans="1:11" x14ac:dyDescent="0.3">
      <c r="A6" s="75"/>
      <c r="B6" s="73" t="s">
        <v>29</v>
      </c>
      <c r="C6" s="73" t="s">
        <v>37</v>
      </c>
      <c r="D6" s="73" t="s">
        <v>32</v>
      </c>
      <c r="E6" s="73" t="s">
        <v>38</v>
      </c>
      <c r="F6" s="73" t="s">
        <v>29</v>
      </c>
      <c r="G6" s="73" t="s">
        <v>31</v>
      </c>
      <c r="H6" s="73" t="s">
        <v>32</v>
      </c>
      <c r="I6" s="73" t="s">
        <v>38</v>
      </c>
      <c r="J6" s="73" t="s">
        <v>29</v>
      </c>
      <c r="K6" s="73" t="s">
        <v>39</v>
      </c>
    </row>
    <row r="7" spans="1:11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x14ac:dyDescent="0.3">
      <c r="A8" s="58" t="s">
        <v>62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x14ac:dyDescent="0.3">
      <c r="A9" s="72" t="s">
        <v>79</v>
      </c>
      <c r="B9" s="77">
        <v>-399</v>
      </c>
      <c r="C9" s="77">
        <v>0</v>
      </c>
      <c r="D9" s="77">
        <v>0</v>
      </c>
      <c r="E9" s="77">
        <v>0</v>
      </c>
      <c r="F9" s="77">
        <v>-399</v>
      </c>
      <c r="G9" s="77">
        <v>19</v>
      </c>
      <c r="H9" s="77">
        <v>0</v>
      </c>
      <c r="I9" s="77">
        <v>0</v>
      </c>
      <c r="J9" s="77">
        <v>-418</v>
      </c>
      <c r="K9" s="76">
        <v>0</v>
      </c>
    </row>
    <row r="10" spans="1:11" x14ac:dyDescent="0.3">
      <c r="A10" s="72" t="s">
        <v>80</v>
      </c>
      <c r="B10" s="72" t="s">
        <v>81</v>
      </c>
      <c r="C10" s="77">
        <v>0</v>
      </c>
      <c r="D10" s="77">
        <v>0</v>
      </c>
      <c r="E10" s="77">
        <v>0</v>
      </c>
      <c r="F10" s="77">
        <v>-52</v>
      </c>
      <c r="G10" s="77">
        <v>0</v>
      </c>
      <c r="H10" s="77">
        <v>0</v>
      </c>
      <c r="I10" s="77">
        <v>0</v>
      </c>
      <c r="J10" s="72" t="s">
        <v>81</v>
      </c>
      <c r="K10" s="76">
        <v>0</v>
      </c>
    </row>
    <row r="11" spans="1:11" x14ac:dyDescent="0.3">
      <c r="A11" s="72" t="s">
        <v>82</v>
      </c>
      <c r="B11" s="72" t="s">
        <v>83</v>
      </c>
      <c r="C11" s="77">
        <v>0</v>
      </c>
      <c r="D11" s="77">
        <v>0</v>
      </c>
      <c r="E11" s="77">
        <v>0</v>
      </c>
      <c r="F11" s="77">
        <v>-51</v>
      </c>
      <c r="G11" s="77">
        <v>0</v>
      </c>
      <c r="H11" s="77">
        <v>0</v>
      </c>
      <c r="I11" s="77">
        <v>0</v>
      </c>
      <c r="J11" s="72" t="s">
        <v>83</v>
      </c>
      <c r="K11" s="76">
        <v>0</v>
      </c>
    </row>
    <row r="12" spans="1:11" x14ac:dyDescent="0.3">
      <c r="A12" s="72" t="s">
        <v>84</v>
      </c>
      <c r="B12" s="72" t="s">
        <v>85</v>
      </c>
      <c r="C12" s="77">
        <v>0</v>
      </c>
      <c r="D12" s="77">
        <v>0</v>
      </c>
      <c r="E12" s="77">
        <v>0</v>
      </c>
      <c r="F12" s="77">
        <v>-37</v>
      </c>
      <c r="G12" s="77">
        <v>6</v>
      </c>
      <c r="H12" s="77">
        <v>0</v>
      </c>
      <c r="I12" s="77">
        <v>0</v>
      </c>
      <c r="J12" s="72" t="s">
        <v>86</v>
      </c>
      <c r="K12" s="76">
        <v>0</v>
      </c>
    </row>
    <row r="13" spans="1:11" x14ac:dyDescent="0.3">
      <c r="A13" s="72" t="s">
        <v>87</v>
      </c>
      <c r="B13" s="72" t="s">
        <v>88</v>
      </c>
      <c r="C13" s="77">
        <v>0</v>
      </c>
      <c r="D13" s="77">
        <v>0</v>
      </c>
      <c r="E13" s="77">
        <v>0</v>
      </c>
      <c r="F13" s="77">
        <v>-14</v>
      </c>
      <c r="G13" s="77">
        <v>0</v>
      </c>
      <c r="H13" s="77">
        <v>0</v>
      </c>
      <c r="I13" s="77">
        <v>0</v>
      </c>
      <c r="J13" s="72" t="s">
        <v>88</v>
      </c>
      <c r="K13" s="76">
        <v>0</v>
      </c>
    </row>
    <row r="14" spans="1:11" x14ac:dyDescent="0.3">
      <c r="A14" s="72" t="s">
        <v>89</v>
      </c>
      <c r="B14" s="77">
        <v>-262</v>
      </c>
      <c r="C14" s="77">
        <v>0</v>
      </c>
      <c r="D14" s="77">
        <v>0</v>
      </c>
      <c r="E14" s="77">
        <v>0</v>
      </c>
      <c r="F14" s="77">
        <v>-262</v>
      </c>
      <c r="G14" s="77">
        <v>7</v>
      </c>
      <c r="H14" s="77">
        <v>0</v>
      </c>
      <c r="I14" s="77">
        <v>0</v>
      </c>
      <c r="J14" s="77">
        <v>-269</v>
      </c>
      <c r="K14" s="76">
        <v>535</v>
      </c>
    </row>
    <row r="15" spans="1:11" x14ac:dyDescent="0.3">
      <c r="A15" s="72" t="s">
        <v>90</v>
      </c>
      <c r="B15" s="77">
        <v>-135</v>
      </c>
      <c r="C15" s="77">
        <v>0</v>
      </c>
      <c r="D15" s="77">
        <v>0</v>
      </c>
      <c r="E15" s="77">
        <v>0</v>
      </c>
      <c r="F15" s="77">
        <v>-135</v>
      </c>
      <c r="G15" s="77">
        <v>0</v>
      </c>
      <c r="H15" s="77">
        <v>0</v>
      </c>
      <c r="I15" s="77">
        <v>0</v>
      </c>
      <c r="J15" s="77">
        <v>-135</v>
      </c>
      <c r="K15" s="76">
        <v>0</v>
      </c>
    </row>
    <row r="16" spans="1:11" x14ac:dyDescent="0.3">
      <c r="A16" s="72" t="s">
        <v>91</v>
      </c>
      <c r="B16" s="77">
        <v>-2420</v>
      </c>
      <c r="C16" s="77">
        <v>0</v>
      </c>
      <c r="D16" s="77">
        <v>0</v>
      </c>
      <c r="E16" s="77">
        <v>0</v>
      </c>
      <c r="F16" s="77">
        <v>-2420</v>
      </c>
      <c r="G16" s="77">
        <v>25</v>
      </c>
      <c r="H16" s="77">
        <v>0</v>
      </c>
      <c r="I16" s="77">
        <v>0</v>
      </c>
      <c r="J16" s="77">
        <v>-2445</v>
      </c>
      <c r="K16" s="76">
        <v>66</v>
      </c>
    </row>
    <row r="17" spans="1:11" x14ac:dyDescent="0.3">
      <c r="A17" s="72" t="s">
        <v>92</v>
      </c>
      <c r="B17" s="72" t="s">
        <v>93</v>
      </c>
      <c r="C17" s="77">
        <v>0</v>
      </c>
      <c r="D17" s="77">
        <v>0</v>
      </c>
      <c r="E17" s="77">
        <v>0</v>
      </c>
      <c r="F17" s="77">
        <v>-67</v>
      </c>
      <c r="G17" s="77">
        <v>0</v>
      </c>
      <c r="H17" s="77">
        <v>0</v>
      </c>
      <c r="I17" s="77">
        <v>0</v>
      </c>
      <c r="J17" s="72" t="s">
        <v>93</v>
      </c>
      <c r="K17" s="76">
        <v>0</v>
      </c>
    </row>
    <row r="18" spans="1:11" x14ac:dyDescent="0.3">
      <c r="A18" s="72" t="s">
        <v>94</v>
      </c>
      <c r="B18" s="72" t="s">
        <v>95</v>
      </c>
      <c r="C18" s="77">
        <v>0</v>
      </c>
      <c r="D18" s="77">
        <v>0</v>
      </c>
      <c r="E18" s="77">
        <v>0</v>
      </c>
      <c r="F18" s="72" t="s">
        <v>96</v>
      </c>
      <c r="G18" s="77">
        <v>0</v>
      </c>
      <c r="H18" s="77">
        <v>0</v>
      </c>
      <c r="I18" s="77">
        <v>0</v>
      </c>
      <c r="J18" s="72" t="s">
        <v>95</v>
      </c>
      <c r="K18" s="76">
        <v>0</v>
      </c>
    </row>
    <row r="19" spans="1:11" x14ac:dyDescent="0.3">
      <c r="A19" s="72" t="s">
        <v>97</v>
      </c>
      <c r="B19" s="72" t="s">
        <v>98</v>
      </c>
      <c r="C19" s="77">
        <v>0</v>
      </c>
      <c r="D19" s="77">
        <v>0</v>
      </c>
      <c r="E19" s="77">
        <v>0</v>
      </c>
      <c r="F19" s="77">
        <v>-54</v>
      </c>
      <c r="G19" s="77">
        <v>0</v>
      </c>
      <c r="H19" s="77">
        <v>0</v>
      </c>
      <c r="I19" s="77">
        <v>0</v>
      </c>
      <c r="J19" s="72" t="s">
        <v>98</v>
      </c>
      <c r="K19" s="76">
        <v>0</v>
      </c>
    </row>
    <row r="20" spans="1:11" x14ac:dyDescent="0.3">
      <c r="A20" s="72" t="s">
        <v>99</v>
      </c>
      <c r="B20" s="72" t="s">
        <v>100</v>
      </c>
      <c r="C20" s="77">
        <v>0</v>
      </c>
      <c r="D20" s="77">
        <v>0</v>
      </c>
      <c r="E20" s="77">
        <v>0</v>
      </c>
      <c r="F20" s="72" t="s">
        <v>101</v>
      </c>
      <c r="G20" s="77">
        <v>0</v>
      </c>
      <c r="H20" s="77">
        <v>0</v>
      </c>
      <c r="I20" s="77">
        <v>0</v>
      </c>
      <c r="J20" s="72" t="s">
        <v>100</v>
      </c>
      <c r="K20" s="76">
        <v>0</v>
      </c>
    </row>
    <row r="21" spans="1:11" x14ac:dyDescent="0.3">
      <c r="A21" s="72" t="s">
        <v>102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2</v>
      </c>
      <c r="H21" s="77">
        <v>0</v>
      </c>
      <c r="I21" s="77">
        <v>0</v>
      </c>
      <c r="J21" s="72" t="s">
        <v>95</v>
      </c>
      <c r="K21" s="76">
        <v>0</v>
      </c>
    </row>
    <row r="22" spans="1:11" x14ac:dyDescent="0.3">
      <c r="A22" s="72" t="s">
        <v>103</v>
      </c>
      <c r="B22" s="72" t="s">
        <v>104</v>
      </c>
      <c r="C22" s="77">
        <v>0</v>
      </c>
      <c r="D22" s="77">
        <v>0</v>
      </c>
      <c r="E22" s="77">
        <v>0</v>
      </c>
      <c r="F22" s="77">
        <v>-26</v>
      </c>
      <c r="G22" s="77">
        <v>2</v>
      </c>
      <c r="H22" s="77">
        <v>0</v>
      </c>
      <c r="I22" s="77">
        <v>0</v>
      </c>
      <c r="J22" s="72" t="s">
        <v>105</v>
      </c>
      <c r="K22" s="76">
        <v>0</v>
      </c>
    </row>
    <row r="23" spans="1:11" x14ac:dyDescent="0.3">
      <c r="A23" s="72" t="s">
        <v>106</v>
      </c>
      <c r="B23" s="77">
        <v>-301</v>
      </c>
      <c r="C23" s="77">
        <v>0</v>
      </c>
      <c r="D23" s="77">
        <v>0</v>
      </c>
      <c r="E23" s="77">
        <v>0</v>
      </c>
      <c r="F23" s="77">
        <v>-301</v>
      </c>
      <c r="G23" s="77">
        <v>3</v>
      </c>
      <c r="H23" s="77">
        <v>0</v>
      </c>
      <c r="I23" s="77">
        <v>0</v>
      </c>
      <c r="J23" s="77">
        <v>-304</v>
      </c>
      <c r="K23" s="76">
        <v>0</v>
      </c>
    </row>
    <row r="24" spans="1:11" x14ac:dyDescent="0.3">
      <c r="A24" s="72" t="s">
        <v>107</v>
      </c>
      <c r="B24" s="72" t="s">
        <v>108</v>
      </c>
      <c r="C24" s="77">
        <v>0</v>
      </c>
      <c r="D24" s="77">
        <v>0</v>
      </c>
      <c r="E24" s="77">
        <v>0</v>
      </c>
      <c r="F24" s="72" t="s">
        <v>109</v>
      </c>
      <c r="G24" s="77">
        <v>0</v>
      </c>
      <c r="H24" s="77">
        <v>0</v>
      </c>
      <c r="I24" s="77">
        <v>0</v>
      </c>
      <c r="J24" s="72" t="s">
        <v>108</v>
      </c>
      <c r="K24" s="76">
        <v>0</v>
      </c>
    </row>
    <row r="25" spans="1:11" x14ac:dyDescent="0.3">
      <c r="A25" s="72" t="s">
        <v>110</v>
      </c>
      <c r="B25" s="72" t="s">
        <v>104</v>
      </c>
      <c r="C25" s="77">
        <v>0</v>
      </c>
      <c r="D25" s="77">
        <v>0</v>
      </c>
      <c r="E25" s="77">
        <v>0</v>
      </c>
      <c r="F25" s="77">
        <v>-26</v>
      </c>
      <c r="G25" s="77">
        <v>0</v>
      </c>
      <c r="H25" s="77">
        <v>0</v>
      </c>
      <c r="I25" s="77">
        <v>0</v>
      </c>
      <c r="J25" s="72" t="s">
        <v>104</v>
      </c>
      <c r="K25" s="76">
        <v>0</v>
      </c>
    </row>
    <row r="26" spans="1:11" x14ac:dyDescent="0.3">
      <c r="A26" s="72" t="s">
        <v>111</v>
      </c>
      <c r="B26" s="72" t="s">
        <v>112</v>
      </c>
      <c r="C26" s="77">
        <v>0</v>
      </c>
      <c r="D26" s="77">
        <v>0</v>
      </c>
      <c r="E26" s="77">
        <v>0</v>
      </c>
      <c r="F26" s="72" t="s">
        <v>113</v>
      </c>
      <c r="G26" s="77">
        <v>0</v>
      </c>
      <c r="H26" s="77">
        <v>0</v>
      </c>
      <c r="I26" s="77">
        <v>0</v>
      </c>
      <c r="J26" s="72" t="s">
        <v>112</v>
      </c>
      <c r="K26" s="76">
        <v>0</v>
      </c>
    </row>
    <row r="27" spans="1:11" x14ac:dyDescent="0.3">
      <c r="A27" s="72" t="s">
        <v>114</v>
      </c>
      <c r="B27" s="72" t="s">
        <v>115</v>
      </c>
      <c r="C27" s="77">
        <v>0</v>
      </c>
      <c r="D27" s="77">
        <v>0</v>
      </c>
      <c r="E27" s="77">
        <v>0</v>
      </c>
      <c r="F27" s="77">
        <v>-50</v>
      </c>
      <c r="G27" s="77">
        <v>14</v>
      </c>
      <c r="H27" s="77">
        <v>0</v>
      </c>
      <c r="I27" s="77">
        <v>0</v>
      </c>
      <c r="J27" s="72" t="s">
        <v>116</v>
      </c>
      <c r="K27" s="76">
        <v>0</v>
      </c>
    </row>
    <row r="28" spans="1:11" x14ac:dyDescent="0.3">
      <c r="A28" s="78" t="s">
        <v>117</v>
      </c>
      <c r="B28" s="72" t="s">
        <v>118</v>
      </c>
      <c r="C28" s="77">
        <v>0</v>
      </c>
      <c r="D28" s="77">
        <v>0</v>
      </c>
      <c r="E28" s="77">
        <v>0</v>
      </c>
      <c r="F28" s="77">
        <v>-77</v>
      </c>
      <c r="G28" s="77">
        <v>35</v>
      </c>
      <c r="H28" s="77">
        <v>0</v>
      </c>
      <c r="I28" s="77">
        <v>0</v>
      </c>
      <c r="J28" s="77">
        <v>-112</v>
      </c>
      <c r="K28" s="76">
        <v>0</v>
      </c>
    </row>
    <row r="29" spans="1:11" x14ac:dyDescent="0.3">
      <c r="A29" s="72" t="s">
        <v>119</v>
      </c>
      <c r="B29" s="72" t="s">
        <v>108</v>
      </c>
      <c r="C29" s="77">
        <v>0</v>
      </c>
      <c r="D29" s="77">
        <v>0</v>
      </c>
      <c r="E29" s="77">
        <v>0</v>
      </c>
      <c r="F29" s="72" t="s">
        <v>109</v>
      </c>
      <c r="G29" s="77">
        <v>7</v>
      </c>
      <c r="H29" s="77">
        <v>0</v>
      </c>
      <c r="I29" s="77">
        <v>0</v>
      </c>
      <c r="J29" s="72" t="s">
        <v>120</v>
      </c>
      <c r="K29" s="76">
        <v>0</v>
      </c>
    </row>
    <row r="30" spans="1:11" x14ac:dyDescent="0.3">
      <c r="A30" s="78" t="s">
        <v>121</v>
      </c>
      <c r="B30" s="72" t="s">
        <v>108</v>
      </c>
      <c r="C30" s="77">
        <v>0</v>
      </c>
      <c r="D30" s="77">
        <v>0</v>
      </c>
      <c r="E30" s="77">
        <v>0</v>
      </c>
      <c r="F30" s="72" t="s">
        <v>109</v>
      </c>
      <c r="G30" s="77">
        <v>0</v>
      </c>
      <c r="H30" s="77">
        <v>0</v>
      </c>
      <c r="I30" s="77">
        <v>0</v>
      </c>
      <c r="J30" s="72" t="s">
        <v>108</v>
      </c>
      <c r="K30" s="76">
        <v>0</v>
      </c>
    </row>
    <row r="31" spans="1:11" x14ac:dyDescent="0.3">
      <c r="A31" s="72" t="s">
        <v>122</v>
      </c>
      <c r="B31" s="77">
        <v>-144</v>
      </c>
      <c r="C31" s="77">
        <v>0</v>
      </c>
      <c r="D31" s="77">
        <v>0</v>
      </c>
      <c r="E31" s="77">
        <v>0</v>
      </c>
      <c r="F31" s="77">
        <v>-144</v>
      </c>
      <c r="G31" s="77">
        <v>0</v>
      </c>
      <c r="H31" s="77">
        <v>0</v>
      </c>
      <c r="I31" s="77">
        <v>0</v>
      </c>
      <c r="J31" s="77">
        <v>-144</v>
      </c>
      <c r="K31" s="76">
        <v>0</v>
      </c>
    </row>
    <row r="32" spans="1:11" x14ac:dyDescent="0.3">
      <c r="A32" s="72" t="s">
        <v>123</v>
      </c>
      <c r="B32" s="72" t="s">
        <v>88</v>
      </c>
      <c r="C32" s="77">
        <v>0</v>
      </c>
      <c r="D32" s="77">
        <v>0</v>
      </c>
      <c r="E32" s="77">
        <v>0</v>
      </c>
      <c r="F32" s="77">
        <v>-14</v>
      </c>
      <c r="G32" s="77">
        <v>0</v>
      </c>
      <c r="H32" s="77">
        <v>0</v>
      </c>
      <c r="I32" s="77">
        <v>0</v>
      </c>
      <c r="J32" s="72" t="s">
        <v>88</v>
      </c>
      <c r="K32" s="76">
        <v>0</v>
      </c>
    </row>
    <row r="33" spans="1:11" x14ac:dyDescent="0.3">
      <c r="A33" s="78" t="s">
        <v>124</v>
      </c>
      <c r="B33" s="72" t="s">
        <v>125</v>
      </c>
      <c r="C33" s="77">
        <v>0</v>
      </c>
      <c r="D33" s="77">
        <v>0</v>
      </c>
      <c r="E33" s="77">
        <v>0</v>
      </c>
      <c r="F33" s="77">
        <v>-62</v>
      </c>
      <c r="G33" s="77">
        <v>22</v>
      </c>
      <c r="H33" s="77">
        <v>0</v>
      </c>
      <c r="I33" s="77">
        <v>0</v>
      </c>
      <c r="J33" s="72" t="s">
        <v>126</v>
      </c>
      <c r="K33" s="76">
        <v>0</v>
      </c>
    </row>
    <row r="34" spans="1:11" x14ac:dyDescent="0.3">
      <c r="A34" s="72" t="s">
        <v>127</v>
      </c>
      <c r="B34" s="72" t="s">
        <v>128</v>
      </c>
      <c r="C34" s="77">
        <v>0</v>
      </c>
      <c r="D34" s="77">
        <v>0</v>
      </c>
      <c r="E34" s="77">
        <v>0</v>
      </c>
      <c r="F34" s="77">
        <v>-38</v>
      </c>
      <c r="G34" s="77">
        <v>0</v>
      </c>
      <c r="H34" s="77">
        <v>0</v>
      </c>
      <c r="I34" s="77">
        <v>0</v>
      </c>
      <c r="J34" s="72" t="s">
        <v>128</v>
      </c>
      <c r="K34" s="76">
        <v>0</v>
      </c>
    </row>
    <row r="35" spans="1:11" x14ac:dyDescent="0.3">
      <c r="A35" s="78" t="s">
        <v>129</v>
      </c>
      <c r="B35" s="72" t="s">
        <v>130</v>
      </c>
      <c r="C35" s="77">
        <v>0</v>
      </c>
      <c r="D35" s="77">
        <v>0</v>
      </c>
      <c r="E35" s="77">
        <v>0</v>
      </c>
      <c r="F35" s="77">
        <v>-10</v>
      </c>
      <c r="G35" s="77">
        <v>2</v>
      </c>
      <c r="H35" s="77">
        <v>0</v>
      </c>
      <c r="I35" s="77">
        <v>0</v>
      </c>
      <c r="J35" s="72" t="s">
        <v>131</v>
      </c>
      <c r="K35" s="76">
        <v>0</v>
      </c>
    </row>
    <row r="36" spans="1:11" x14ac:dyDescent="0.3">
      <c r="A36" s="72" t="s">
        <v>132</v>
      </c>
      <c r="B36" s="77">
        <v>-713</v>
      </c>
      <c r="C36" s="77">
        <v>0</v>
      </c>
      <c r="D36" s="77">
        <v>0</v>
      </c>
      <c r="E36" s="77">
        <v>0</v>
      </c>
      <c r="F36" s="77">
        <v>-713</v>
      </c>
      <c r="G36" s="77">
        <v>23</v>
      </c>
      <c r="H36" s="77">
        <v>0</v>
      </c>
      <c r="I36" s="77">
        <v>0</v>
      </c>
      <c r="J36" s="77">
        <v>-736</v>
      </c>
      <c r="K36" s="76">
        <v>0</v>
      </c>
    </row>
    <row r="37" spans="1:11" x14ac:dyDescent="0.3">
      <c r="A37" s="72" t="s">
        <v>133</v>
      </c>
      <c r="B37" s="72" t="s">
        <v>134</v>
      </c>
      <c r="C37" s="77">
        <v>0</v>
      </c>
      <c r="D37" s="77">
        <v>0</v>
      </c>
      <c r="E37" s="77">
        <v>0</v>
      </c>
      <c r="F37" s="77">
        <v>-33</v>
      </c>
      <c r="G37" s="77">
        <v>0</v>
      </c>
      <c r="H37" s="77">
        <v>0</v>
      </c>
      <c r="I37" s="77">
        <v>0</v>
      </c>
      <c r="J37" s="72" t="s">
        <v>134</v>
      </c>
      <c r="K37" s="76">
        <v>0</v>
      </c>
    </row>
    <row r="38" spans="1:11" x14ac:dyDescent="0.3">
      <c r="A38" s="72" t="s">
        <v>135</v>
      </c>
      <c r="B38" s="72" t="s">
        <v>136</v>
      </c>
      <c r="C38" s="77">
        <v>0</v>
      </c>
      <c r="D38" s="77">
        <v>0</v>
      </c>
      <c r="E38" s="77">
        <v>0</v>
      </c>
      <c r="F38" s="72" t="s">
        <v>137</v>
      </c>
      <c r="G38" s="77">
        <v>4</v>
      </c>
      <c r="H38" s="77">
        <v>0</v>
      </c>
      <c r="I38" s="77">
        <v>0</v>
      </c>
      <c r="J38" s="72" t="s">
        <v>138</v>
      </c>
      <c r="K38" s="76">
        <v>0</v>
      </c>
    </row>
    <row r="39" spans="1:11" x14ac:dyDescent="0.3">
      <c r="A39" s="72" t="s">
        <v>139</v>
      </c>
      <c r="B39" s="77">
        <v>-326</v>
      </c>
      <c r="C39" s="77">
        <v>0</v>
      </c>
      <c r="D39" s="77">
        <v>0</v>
      </c>
      <c r="E39" s="77">
        <v>0</v>
      </c>
      <c r="F39" s="77">
        <v>-326</v>
      </c>
      <c r="G39" s="77">
        <v>4</v>
      </c>
      <c r="H39" s="77">
        <v>0</v>
      </c>
      <c r="I39" s="77">
        <v>0</v>
      </c>
      <c r="J39" s="77">
        <v>-330</v>
      </c>
      <c r="K39" s="76">
        <v>0</v>
      </c>
    </row>
    <row r="40" spans="1:11" x14ac:dyDescent="0.3">
      <c r="A40" s="72" t="s">
        <v>140</v>
      </c>
      <c r="B40" s="72" t="s">
        <v>86</v>
      </c>
      <c r="C40" s="77">
        <v>0</v>
      </c>
      <c r="D40" s="77">
        <v>0</v>
      </c>
      <c r="E40" s="77">
        <v>0</v>
      </c>
      <c r="F40" s="77">
        <v>-43</v>
      </c>
      <c r="G40" s="77">
        <v>0</v>
      </c>
      <c r="H40" s="77">
        <v>0</v>
      </c>
      <c r="I40" s="77">
        <v>0</v>
      </c>
      <c r="J40" s="72" t="s">
        <v>86</v>
      </c>
      <c r="K40" s="76">
        <v>0</v>
      </c>
    </row>
    <row r="41" spans="1:11" x14ac:dyDescent="0.3">
      <c r="A41" s="78" t="s">
        <v>141</v>
      </c>
      <c r="B41" s="72" t="s">
        <v>136</v>
      </c>
      <c r="C41" s="77">
        <v>0</v>
      </c>
      <c r="D41" s="77">
        <v>0</v>
      </c>
      <c r="E41" s="77">
        <v>0</v>
      </c>
      <c r="F41" s="72" t="s">
        <v>137</v>
      </c>
      <c r="G41" s="77">
        <v>0</v>
      </c>
      <c r="H41" s="77">
        <v>0</v>
      </c>
      <c r="I41" s="77">
        <v>0</v>
      </c>
      <c r="J41" s="72" t="s">
        <v>136</v>
      </c>
      <c r="K41" s="76">
        <v>0</v>
      </c>
    </row>
    <row r="42" spans="1:11" x14ac:dyDescent="0.3">
      <c r="A42" s="72" t="s">
        <v>142</v>
      </c>
      <c r="B42" s="77">
        <v>-118</v>
      </c>
      <c r="C42" s="77">
        <v>0</v>
      </c>
      <c r="D42" s="77">
        <v>0</v>
      </c>
      <c r="E42" s="77">
        <v>0</v>
      </c>
      <c r="F42" s="77">
        <v>-118</v>
      </c>
      <c r="G42" s="77">
        <v>0</v>
      </c>
      <c r="H42" s="77">
        <v>0</v>
      </c>
      <c r="I42" s="77">
        <v>0</v>
      </c>
      <c r="J42" s="77">
        <v>-118</v>
      </c>
      <c r="K42" s="76">
        <v>0</v>
      </c>
    </row>
    <row r="43" spans="1:11" x14ac:dyDescent="0.3">
      <c r="A43" s="72" t="s">
        <v>143</v>
      </c>
      <c r="B43" s="72" t="s">
        <v>95</v>
      </c>
      <c r="C43" s="77">
        <v>0</v>
      </c>
      <c r="D43" s="77">
        <v>0</v>
      </c>
      <c r="E43" s="77">
        <v>0</v>
      </c>
      <c r="F43" s="72" t="s">
        <v>96</v>
      </c>
      <c r="G43" s="77">
        <v>0</v>
      </c>
      <c r="H43" s="77">
        <v>0</v>
      </c>
      <c r="I43" s="77">
        <v>0</v>
      </c>
      <c r="J43" s="72" t="s">
        <v>95</v>
      </c>
      <c r="K43" s="76">
        <v>0</v>
      </c>
    </row>
    <row r="44" spans="1:11" x14ac:dyDescent="0.3">
      <c r="A44" s="72" t="s">
        <v>144</v>
      </c>
      <c r="B44" s="72" t="s">
        <v>136</v>
      </c>
      <c r="C44" s="77">
        <v>0</v>
      </c>
      <c r="D44" s="77">
        <v>0</v>
      </c>
      <c r="E44" s="77">
        <v>0</v>
      </c>
      <c r="F44" s="72" t="s">
        <v>137</v>
      </c>
      <c r="G44" s="77">
        <v>0</v>
      </c>
      <c r="H44" s="77">
        <v>0</v>
      </c>
      <c r="I44" s="77">
        <v>0</v>
      </c>
      <c r="J44" s="72" t="s">
        <v>136</v>
      </c>
      <c r="K44" s="76">
        <v>0</v>
      </c>
    </row>
    <row r="45" spans="1:11" x14ac:dyDescent="0.3">
      <c r="A45" s="72" t="s">
        <v>145</v>
      </c>
      <c r="B45" s="77">
        <v>-415</v>
      </c>
      <c r="C45" s="77">
        <v>0</v>
      </c>
      <c r="D45" s="77">
        <v>0</v>
      </c>
      <c r="E45" s="77">
        <v>0</v>
      </c>
      <c r="F45" s="77">
        <v>-415</v>
      </c>
      <c r="G45" s="77">
        <v>0</v>
      </c>
      <c r="H45" s="77">
        <v>0</v>
      </c>
      <c r="I45" s="77">
        <v>0</v>
      </c>
      <c r="J45" s="77">
        <v>-415</v>
      </c>
      <c r="K45" s="76">
        <v>0</v>
      </c>
    </row>
    <row r="46" spans="1:11" x14ac:dyDescent="0.3">
      <c r="A46" s="72" t="s">
        <v>146</v>
      </c>
      <c r="B46" s="77">
        <v>-591</v>
      </c>
      <c r="C46" s="77">
        <v>0</v>
      </c>
      <c r="D46" s="77">
        <v>0</v>
      </c>
      <c r="E46" s="77">
        <v>0</v>
      </c>
      <c r="F46" s="77">
        <v>-591</v>
      </c>
      <c r="G46" s="77">
        <v>0</v>
      </c>
      <c r="H46" s="77">
        <v>0</v>
      </c>
      <c r="I46" s="77">
        <v>0</v>
      </c>
      <c r="J46" s="77">
        <v>-591</v>
      </c>
      <c r="K46" s="76">
        <v>0</v>
      </c>
    </row>
    <row r="47" spans="1:11" x14ac:dyDescent="0.3">
      <c r="A47" s="72" t="s">
        <v>147</v>
      </c>
      <c r="B47" s="77">
        <v>-166</v>
      </c>
      <c r="C47" s="77">
        <v>0</v>
      </c>
      <c r="D47" s="77">
        <v>0</v>
      </c>
      <c r="E47" s="77">
        <v>0</v>
      </c>
      <c r="F47" s="77">
        <v>-166</v>
      </c>
      <c r="G47" s="77">
        <v>3</v>
      </c>
      <c r="H47" s="77">
        <v>0</v>
      </c>
      <c r="I47" s="77">
        <v>0</v>
      </c>
      <c r="J47" s="77">
        <v>-169</v>
      </c>
      <c r="K47" s="76">
        <v>0</v>
      </c>
    </row>
    <row r="48" spans="1:11" x14ac:dyDescent="0.3">
      <c r="A48" s="72" t="s">
        <v>148</v>
      </c>
      <c r="B48" s="72" t="s">
        <v>131</v>
      </c>
      <c r="C48" s="77">
        <v>0</v>
      </c>
      <c r="D48" s="77">
        <v>0</v>
      </c>
      <c r="E48" s="77">
        <v>0</v>
      </c>
      <c r="F48" s="77">
        <v>-12</v>
      </c>
      <c r="G48" s="77">
        <v>0</v>
      </c>
      <c r="H48" s="77">
        <v>0</v>
      </c>
      <c r="I48" s="77">
        <v>0</v>
      </c>
      <c r="J48" s="72" t="s">
        <v>131</v>
      </c>
      <c r="K48" s="76">
        <v>0</v>
      </c>
    </row>
    <row r="49" spans="1:11" x14ac:dyDescent="0.3">
      <c r="A49" s="72" t="s">
        <v>149</v>
      </c>
      <c r="B49" s="77">
        <v>-209</v>
      </c>
      <c r="C49" s="77">
        <v>0</v>
      </c>
      <c r="D49" s="77">
        <v>0</v>
      </c>
      <c r="E49" s="77">
        <v>0</v>
      </c>
      <c r="F49" s="77">
        <v>-209</v>
      </c>
      <c r="G49" s="77">
        <v>2</v>
      </c>
      <c r="H49" s="77">
        <v>0</v>
      </c>
      <c r="I49" s="77">
        <v>0</v>
      </c>
      <c r="J49" s="77">
        <v>-211</v>
      </c>
      <c r="K49" s="76">
        <v>0</v>
      </c>
    </row>
    <row r="50" spans="1:11" x14ac:dyDescent="0.3">
      <c r="A50" s="72" t="s">
        <v>150</v>
      </c>
      <c r="B50" s="72" t="s">
        <v>88</v>
      </c>
      <c r="C50" s="77">
        <v>0</v>
      </c>
      <c r="D50" s="77">
        <v>0</v>
      </c>
      <c r="E50" s="77">
        <v>0</v>
      </c>
      <c r="F50" s="77">
        <v>-14</v>
      </c>
      <c r="G50" s="77">
        <v>0</v>
      </c>
      <c r="H50" s="77">
        <v>0</v>
      </c>
      <c r="I50" s="77">
        <v>0</v>
      </c>
      <c r="J50" s="72" t="s">
        <v>88</v>
      </c>
      <c r="K50" s="76">
        <v>0</v>
      </c>
    </row>
    <row r="51" spans="1:11" x14ac:dyDescent="0.3">
      <c r="A51" s="72" t="s">
        <v>151</v>
      </c>
      <c r="B51" s="72" t="s">
        <v>88</v>
      </c>
      <c r="C51" s="77">
        <v>0</v>
      </c>
      <c r="D51" s="77">
        <v>0</v>
      </c>
      <c r="E51" s="77">
        <v>0</v>
      </c>
      <c r="F51" s="77">
        <v>-14</v>
      </c>
      <c r="G51" s="77">
        <v>0</v>
      </c>
      <c r="H51" s="77">
        <v>0</v>
      </c>
      <c r="I51" s="77">
        <v>0</v>
      </c>
      <c r="J51" s="72" t="s">
        <v>88</v>
      </c>
      <c r="K51" s="76">
        <v>0</v>
      </c>
    </row>
    <row r="52" spans="1:11" x14ac:dyDescent="0.3">
      <c r="A52" s="72" t="s">
        <v>152</v>
      </c>
      <c r="B52" s="77">
        <v>-144</v>
      </c>
      <c r="C52" s="77">
        <v>0</v>
      </c>
      <c r="D52" s="77">
        <v>1</v>
      </c>
      <c r="E52" s="77">
        <v>0</v>
      </c>
      <c r="F52" s="77">
        <v>-143</v>
      </c>
      <c r="G52" s="77">
        <v>2</v>
      </c>
      <c r="H52" s="77">
        <v>0</v>
      </c>
      <c r="I52" s="77">
        <v>0</v>
      </c>
      <c r="J52" s="77">
        <v>-145</v>
      </c>
      <c r="K52" s="76">
        <v>5800</v>
      </c>
    </row>
    <row r="53" spans="1:11" x14ac:dyDescent="0.3">
      <c r="A53" s="72" t="s">
        <v>153</v>
      </c>
      <c r="B53" s="72" t="s">
        <v>154</v>
      </c>
      <c r="C53" s="77">
        <v>0</v>
      </c>
      <c r="D53" s="77">
        <v>0</v>
      </c>
      <c r="E53" s="77">
        <v>0</v>
      </c>
      <c r="F53" s="77">
        <v>-71</v>
      </c>
      <c r="G53" s="77">
        <v>4</v>
      </c>
      <c r="H53" s="77">
        <v>0</v>
      </c>
      <c r="I53" s="77">
        <v>0</v>
      </c>
      <c r="J53" s="72" t="s">
        <v>155</v>
      </c>
      <c r="K53" s="76">
        <v>0</v>
      </c>
    </row>
    <row r="54" spans="1:11" x14ac:dyDescent="0.3">
      <c r="A54" s="72" t="s">
        <v>156</v>
      </c>
      <c r="B54" s="77">
        <v>-163</v>
      </c>
      <c r="C54" s="77">
        <v>0</v>
      </c>
      <c r="D54" s="77">
        <v>0</v>
      </c>
      <c r="E54" s="77">
        <v>0</v>
      </c>
      <c r="F54" s="77">
        <v>-163</v>
      </c>
      <c r="G54" s="77">
        <v>1</v>
      </c>
      <c r="H54" s="77">
        <v>0</v>
      </c>
      <c r="I54" s="77">
        <v>0</v>
      </c>
      <c r="J54" s="77">
        <v>-164</v>
      </c>
      <c r="K54" s="76">
        <v>0</v>
      </c>
    </row>
    <row r="55" spans="1:11" x14ac:dyDescent="0.3">
      <c r="A55" s="72" t="s">
        <v>157</v>
      </c>
      <c r="B55" s="72" t="s">
        <v>130</v>
      </c>
      <c r="C55" s="77">
        <v>0</v>
      </c>
      <c r="D55" s="77">
        <v>0</v>
      </c>
      <c r="E55" s="77">
        <v>0</v>
      </c>
      <c r="F55" s="77">
        <v>-10</v>
      </c>
      <c r="G55" s="77">
        <v>0</v>
      </c>
      <c r="H55" s="77">
        <v>0</v>
      </c>
      <c r="I55" s="77">
        <v>0</v>
      </c>
      <c r="J55" s="72" t="s">
        <v>130</v>
      </c>
      <c r="K55" s="76">
        <v>0</v>
      </c>
    </row>
    <row r="56" spans="1:11" x14ac:dyDescent="0.3">
      <c r="A56" s="72" t="s">
        <v>158</v>
      </c>
      <c r="B56" s="72" t="s">
        <v>159</v>
      </c>
      <c r="C56" s="77">
        <v>0</v>
      </c>
      <c r="D56" s="77">
        <v>0</v>
      </c>
      <c r="E56" s="77">
        <v>0</v>
      </c>
      <c r="F56" s="77">
        <v>-40</v>
      </c>
      <c r="G56" s="77">
        <v>0</v>
      </c>
      <c r="H56" s="77">
        <v>0</v>
      </c>
      <c r="I56" s="77">
        <v>0</v>
      </c>
      <c r="J56" s="72" t="s">
        <v>159</v>
      </c>
      <c r="K56" s="76">
        <v>0</v>
      </c>
    </row>
    <row r="57" spans="1:11" x14ac:dyDescent="0.3">
      <c r="A57" s="72" t="s">
        <v>160</v>
      </c>
      <c r="B57" s="72" t="s">
        <v>136</v>
      </c>
      <c r="C57" s="77">
        <v>0</v>
      </c>
      <c r="D57" s="77">
        <v>0</v>
      </c>
      <c r="E57" s="77">
        <v>0</v>
      </c>
      <c r="F57" s="72" t="s">
        <v>137</v>
      </c>
      <c r="G57" s="77">
        <v>0</v>
      </c>
      <c r="H57" s="77">
        <v>0</v>
      </c>
      <c r="I57" s="77">
        <v>0</v>
      </c>
      <c r="J57" s="72" t="s">
        <v>136</v>
      </c>
      <c r="K57" s="76">
        <v>0</v>
      </c>
    </row>
    <row r="58" spans="1:11" x14ac:dyDescent="0.3">
      <c r="A58" s="72" t="s">
        <v>161</v>
      </c>
      <c r="B58" s="77">
        <v>-137</v>
      </c>
      <c r="C58" s="77">
        <v>0</v>
      </c>
      <c r="D58" s="77">
        <v>0</v>
      </c>
      <c r="E58" s="77">
        <v>0</v>
      </c>
      <c r="F58" s="77">
        <v>-137</v>
      </c>
      <c r="G58" s="77">
        <v>0</v>
      </c>
      <c r="H58" s="77">
        <v>0</v>
      </c>
      <c r="I58" s="77">
        <v>0</v>
      </c>
      <c r="J58" s="77">
        <v>-137</v>
      </c>
      <c r="K58" s="76">
        <v>0</v>
      </c>
    </row>
    <row r="59" spans="1:11" x14ac:dyDescent="0.3">
      <c r="A59" s="72" t="s">
        <v>162</v>
      </c>
      <c r="B59" s="77">
        <v>-177</v>
      </c>
      <c r="C59" s="77">
        <v>0</v>
      </c>
      <c r="D59" s="77">
        <v>0</v>
      </c>
      <c r="E59" s="77">
        <v>0</v>
      </c>
      <c r="F59" s="77">
        <v>-177</v>
      </c>
      <c r="G59" s="77">
        <v>1</v>
      </c>
      <c r="H59" s="77">
        <v>0</v>
      </c>
      <c r="I59" s="77">
        <v>0</v>
      </c>
      <c r="J59" s="77">
        <v>-178</v>
      </c>
      <c r="K59" s="76">
        <v>0</v>
      </c>
    </row>
    <row r="60" spans="1:11" x14ac:dyDescent="0.3">
      <c r="A60" s="72" t="s">
        <v>163</v>
      </c>
      <c r="B60" s="77">
        <v>15</v>
      </c>
      <c r="C60" s="77">
        <v>0</v>
      </c>
      <c r="D60" s="77">
        <v>0</v>
      </c>
      <c r="E60" s="77">
        <v>0</v>
      </c>
      <c r="F60" s="77">
        <v>15</v>
      </c>
      <c r="G60" s="77">
        <v>0</v>
      </c>
      <c r="H60" s="77">
        <v>0</v>
      </c>
      <c r="I60" s="77">
        <v>0</v>
      </c>
      <c r="J60" s="77">
        <v>15</v>
      </c>
      <c r="K60" s="76">
        <v>0</v>
      </c>
    </row>
    <row r="61" spans="1:11" x14ac:dyDescent="0.3">
      <c r="A61" s="72" t="s">
        <v>164</v>
      </c>
      <c r="B61" s="77">
        <v>36</v>
      </c>
      <c r="C61" s="77">
        <v>0</v>
      </c>
      <c r="D61" s="77">
        <v>0</v>
      </c>
      <c r="E61" s="77">
        <v>0</v>
      </c>
      <c r="F61" s="77">
        <v>36</v>
      </c>
      <c r="G61" s="77">
        <v>0</v>
      </c>
      <c r="H61" s="77">
        <v>0</v>
      </c>
      <c r="I61" s="77">
        <v>0</v>
      </c>
      <c r="J61" s="77">
        <v>36</v>
      </c>
      <c r="K61" s="76">
        <v>0</v>
      </c>
    </row>
    <row r="62" spans="1:11" x14ac:dyDescent="0.3">
      <c r="A62" s="72" t="s">
        <v>165</v>
      </c>
      <c r="B62" s="77">
        <v>-735</v>
      </c>
      <c r="C62" s="77">
        <v>0</v>
      </c>
      <c r="D62" s="77">
        <v>0</v>
      </c>
      <c r="E62" s="77">
        <v>0</v>
      </c>
      <c r="F62" s="77">
        <v>-735</v>
      </c>
      <c r="G62" s="77">
        <v>20</v>
      </c>
      <c r="H62" s="77">
        <v>0</v>
      </c>
      <c r="I62" s="77">
        <v>0</v>
      </c>
      <c r="J62" s="77">
        <v>-755</v>
      </c>
      <c r="K62" s="76">
        <v>0</v>
      </c>
    </row>
    <row r="63" spans="1:11" x14ac:dyDescent="0.3">
      <c r="A63" s="72" t="s">
        <v>166</v>
      </c>
      <c r="B63" s="72" t="s">
        <v>167</v>
      </c>
      <c r="C63" s="77">
        <v>0</v>
      </c>
      <c r="D63" s="77">
        <v>0</v>
      </c>
      <c r="E63" s="77">
        <v>0</v>
      </c>
      <c r="F63" s="77">
        <v>-80</v>
      </c>
      <c r="G63" s="77">
        <v>0</v>
      </c>
      <c r="H63" s="77">
        <v>0</v>
      </c>
      <c r="I63" s="77">
        <v>0</v>
      </c>
      <c r="J63" s="72" t="s">
        <v>167</v>
      </c>
      <c r="K63" s="76">
        <v>0</v>
      </c>
    </row>
    <row r="64" spans="1:11" x14ac:dyDescent="0.3">
      <c r="A64" s="78" t="s">
        <v>168</v>
      </c>
      <c r="B64" s="72" t="s">
        <v>136</v>
      </c>
      <c r="C64" s="77">
        <v>0</v>
      </c>
      <c r="D64" s="77">
        <v>0</v>
      </c>
      <c r="E64" s="77">
        <v>0</v>
      </c>
      <c r="F64" s="72" t="s">
        <v>137</v>
      </c>
      <c r="G64" s="77">
        <v>0</v>
      </c>
      <c r="H64" s="77">
        <v>0</v>
      </c>
      <c r="I64" s="77">
        <v>0</v>
      </c>
      <c r="J64" s="72" t="s">
        <v>136</v>
      </c>
      <c r="K64" s="76">
        <v>0</v>
      </c>
    </row>
    <row r="65" spans="1:11" x14ac:dyDescent="0.3">
      <c r="A65" s="72" t="s">
        <v>169</v>
      </c>
      <c r="B65" s="72" t="s">
        <v>170</v>
      </c>
      <c r="C65" s="77">
        <v>0</v>
      </c>
      <c r="D65" s="77">
        <v>0</v>
      </c>
      <c r="E65" s="77">
        <v>0</v>
      </c>
      <c r="F65" s="77">
        <v>-70</v>
      </c>
      <c r="G65" s="77">
        <v>0</v>
      </c>
      <c r="H65" s="77">
        <v>0</v>
      </c>
      <c r="I65" s="77">
        <v>0</v>
      </c>
      <c r="J65" s="72" t="s">
        <v>170</v>
      </c>
      <c r="K65" s="76">
        <v>0</v>
      </c>
    </row>
    <row r="66" spans="1:11" x14ac:dyDescent="0.3">
      <c r="A66" s="72" t="s">
        <v>171</v>
      </c>
      <c r="B66" s="72" t="s">
        <v>136</v>
      </c>
      <c r="C66" s="77">
        <v>0</v>
      </c>
      <c r="D66" s="77">
        <v>0</v>
      </c>
      <c r="E66" s="77">
        <v>0</v>
      </c>
      <c r="F66" s="72" t="s">
        <v>137</v>
      </c>
      <c r="G66" s="77">
        <v>0</v>
      </c>
      <c r="H66" s="77">
        <v>0</v>
      </c>
      <c r="I66" s="77">
        <v>0</v>
      </c>
      <c r="J66" s="72" t="s">
        <v>136</v>
      </c>
      <c r="K66" s="76">
        <v>0</v>
      </c>
    </row>
    <row r="67" spans="1:11" x14ac:dyDescent="0.3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</row>
    <row r="68" spans="1:11" x14ac:dyDescent="0.3">
      <c r="A68" s="72" t="s">
        <v>59</v>
      </c>
      <c r="B68" s="77">
        <v>-8513</v>
      </c>
      <c r="C68" s="77">
        <v>0</v>
      </c>
      <c r="D68" s="77">
        <v>1</v>
      </c>
      <c r="E68" s="77">
        <v>0</v>
      </c>
      <c r="F68" s="77">
        <v>-8512</v>
      </c>
      <c r="G68" s="77">
        <v>208</v>
      </c>
      <c r="H68" s="77">
        <v>0</v>
      </c>
      <c r="I68" s="77">
        <v>0</v>
      </c>
      <c r="J68" s="77">
        <v>-8720</v>
      </c>
      <c r="K68" s="72" t="s">
        <v>34</v>
      </c>
    </row>
    <row r="69" spans="1:11" x14ac:dyDescent="0.3">
      <c r="A69" s="72" t="s">
        <v>60</v>
      </c>
      <c r="B69" s="77">
        <v>-1135090</v>
      </c>
      <c r="C69" s="77">
        <v>0</v>
      </c>
      <c r="D69" s="77">
        <v>5830</v>
      </c>
      <c r="E69" s="77">
        <v>0</v>
      </c>
      <c r="F69" s="77">
        <v>-1129260</v>
      </c>
      <c r="G69" s="77">
        <v>68061</v>
      </c>
      <c r="H69" s="77">
        <v>0</v>
      </c>
      <c r="I69" s="77">
        <v>0</v>
      </c>
      <c r="J69" s="77">
        <v>-1146285</v>
      </c>
      <c r="K69" s="72" t="s">
        <v>34</v>
      </c>
    </row>
    <row r="70" spans="1:11" x14ac:dyDescent="0.3">
      <c r="A70" s="70"/>
      <c r="B70" s="70"/>
      <c r="C70" s="70"/>
      <c r="D70" s="72" t="s">
        <v>63</v>
      </c>
      <c r="E70" s="76">
        <v>0</v>
      </c>
      <c r="F70" s="72" t="s">
        <v>34</v>
      </c>
      <c r="G70" s="72" t="s">
        <v>34</v>
      </c>
      <c r="H70" s="72" t="s">
        <v>34</v>
      </c>
      <c r="I70" s="72" t="s">
        <v>34</v>
      </c>
      <c r="J70" s="72" t="s">
        <v>34</v>
      </c>
      <c r="K70" s="72" t="s">
        <v>34</v>
      </c>
    </row>
    <row r="71" spans="1:11" x14ac:dyDescent="0.3">
      <c r="A71" s="58" t="s">
        <v>75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</row>
    <row r="72" spans="1:11" x14ac:dyDescent="0.3">
      <c r="A72" s="70"/>
      <c r="B72" s="70"/>
      <c r="C72" s="70"/>
      <c r="D72" s="72" t="s">
        <v>64</v>
      </c>
      <c r="E72" s="72" t="s">
        <v>61</v>
      </c>
      <c r="F72" s="72" t="s">
        <v>34</v>
      </c>
      <c r="G72" s="72" t="s">
        <v>34</v>
      </c>
      <c r="H72" s="72" t="s">
        <v>34</v>
      </c>
      <c r="I72" s="72" t="s">
        <v>34</v>
      </c>
      <c r="J72" s="72" t="s">
        <v>34</v>
      </c>
      <c r="K72" s="72" t="s">
        <v>34</v>
      </c>
    </row>
    <row r="73" spans="1:11" x14ac:dyDescent="0.3">
      <c r="A73" s="58" t="s">
        <v>62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</row>
    <row r="74" spans="1:11" x14ac:dyDescent="0.3">
      <c r="A74" s="63" t="s">
        <v>65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</row>
    <row r="75" spans="1:11" x14ac:dyDescent="0.3">
      <c r="A75" s="72" t="s">
        <v>27</v>
      </c>
      <c r="B75" s="72" t="s">
        <v>28</v>
      </c>
      <c r="C75" s="72" t="s">
        <v>34</v>
      </c>
      <c r="D75" s="72" t="s">
        <v>35</v>
      </c>
      <c r="E75" s="72" t="s">
        <v>36</v>
      </c>
      <c r="F75" s="72" t="s">
        <v>19</v>
      </c>
      <c r="G75" s="72" t="s">
        <v>34</v>
      </c>
      <c r="H75" s="72" t="s">
        <v>30</v>
      </c>
      <c r="I75" s="72" t="s">
        <v>36</v>
      </c>
      <c r="J75" s="72" t="s">
        <v>33</v>
      </c>
      <c r="K75" s="72" t="s">
        <v>34</v>
      </c>
    </row>
    <row r="76" spans="1:11" x14ac:dyDescent="0.3">
      <c r="A76" s="74"/>
      <c r="B76" s="72" t="s">
        <v>29</v>
      </c>
      <c r="C76" s="72" t="s">
        <v>37</v>
      </c>
      <c r="D76" s="72" t="s">
        <v>32</v>
      </c>
      <c r="E76" s="72" t="s">
        <v>38</v>
      </c>
      <c r="F76" s="72" t="s">
        <v>29</v>
      </c>
      <c r="G76" s="72" t="s">
        <v>31</v>
      </c>
      <c r="H76" s="72" t="s">
        <v>32</v>
      </c>
      <c r="I76" s="72" t="s">
        <v>38</v>
      </c>
      <c r="J76" s="72" t="s">
        <v>29</v>
      </c>
      <c r="K76" s="72" t="s">
        <v>39</v>
      </c>
    </row>
    <row r="77" spans="1:11" x14ac:dyDescent="0.3">
      <c r="A77" s="74"/>
      <c r="B77" s="72" t="s">
        <v>66</v>
      </c>
      <c r="C77" s="72" t="s">
        <v>67</v>
      </c>
      <c r="D77" s="72" t="s">
        <v>68</v>
      </c>
      <c r="E77" s="72" t="s">
        <v>69</v>
      </c>
      <c r="F77" s="72" t="s">
        <v>70</v>
      </c>
      <c r="G77" s="72" t="s">
        <v>71</v>
      </c>
      <c r="H77" s="72" t="s">
        <v>72</v>
      </c>
      <c r="I77" s="72" t="s">
        <v>73</v>
      </c>
      <c r="J77" s="72" t="s">
        <v>74</v>
      </c>
      <c r="K77" s="72" t="s">
        <v>34</v>
      </c>
    </row>
    <row r="78" spans="1:11" x14ac:dyDescent="0.3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</row>
    <row r="79" spans="1:11" x14ac:dyDescent="0.3">
      <c r="A79" s="72" t="s">
        <v>172</v>
      </c>
      <c r="B79" s="72" t="s">
        <v>95</v>
      </c>
      <c r="C79" s="77">
        <v>0</v>
      </c>
      <c r="D79" s="77">
        <v>0</v>
      </c>
      <c r="E79" s="77">
        <v>0</v>
      </c>
      <c r="F79" s="72" t="s">
        <v>96</v>
      </c>
      <c r="G79" s="77">
        <v>0</v>
      </c>
      <c r="H79" s="77">
        <v>0</v>
      </c>
      <c r="I79" s="77">
        <v>0</v>
      </c>
      <c r="J79" s="72" t="s">
        <v>95</v>
      </c>
      <c r="K79" s="76">
        <v>0</v>
      </c>
    </row>
    <row r="80" spans="1:11" x14ac:dyDescent="0.3">
      <c r="A80" s="72" t="s">
        <v>173</v>
      </c>
      <c r="B80" s="77">
        <v>-457</v>
      </c>
      <c r="C80" s="77">
        <v>0</v>
      </c>
      <c r="D80" s="77">
        <v>0</v>
      </c>
      <c r="E80" s="77">
        <v>0</v>
      </c>
      <c r="F80" s="77">
        <v>-457</v>
      </c>
      <c r="G80" s="77">
        <v>3</v>
      </c>
      <c r="H80" s="77">
        <v>0</v>
      </c>
      <c r="I80" s="77">
        <v>0</v>
      </c>
      <c r="J80" s="77">
        <v>-460</v>
      </c>
      <c r="K80" s="76">
        <v>0</v>
      </c>
    </row>
    <row r="81" spans="1:11" x14ac:dyDescent="0.3">
      <c r="A81" s="72" t="s">
        <v>174</v>
      </c>
      <c r="B81" s="72" t="s">
        <v>175</v>
      </c>
      <c r="C81" s="77">
        <v>0</v>
      </c>
      <c r="D81" s="77">
        <v>0</v>
      </c>
      <c r="E81" s="77">
        <v>0</v>
      </c>
      <c r="F81" s="77">
        <v>-16</v>
      </c>
      <c r="G81" s="77">
        <v>0</v>
      </c>
      <c r="H81" s="77">
        <v>0</v>
      </c>
      <c r="I81" s="77">
        <v>0</v>
      </c>
      <c r="J81" s="72" t="s">
        <v>175</v>
      </c>
      <c r="K81" s="76">
        <v>0</v>
      </c>
    </row>
    <row r="82" spans="1:11" x14ac:dyDescent="0.3">
      <c r="A82" s="72" t="s">
        <v>176</v>
      </c>
      <c r="B82" s="77">
        <v>-2093</v>
      </c>
      <c r="C82" s="77">
        <v>0</v>
      </c>
      <c r="D82" s="77">
        <v>0</v>
      </c>
      <c r="E82" s="77">
        <v>0</v>
      </c>
      <c r="F82" s="77">
        <v>-2093</v>
      </c>
      <c r="G82" s="77">
        <v>186</v>
      </c>
      <c r="H82" s="77">
        <v>0</v>
      </c>
      <c r="I82" s="77">
        <v>0</v>
      </c>
      <c r="J82" s="77">
        <v>-2279</v>
      </c>
      <c r="K82" s="76">
        <v>268</v>
      </c>
    </row>
    <row r="83" spans="1:11" x14ac:dyDescent="0.3">
      <c r="A83" s="72" t="s">
        <v>177</v>
      </c>
      <c r="B83" s="77">
        <v>-237</v>
      </c>
      <c r="C83" s="77">
        <v>0</v>
      </c>
      <c r="D83" s="77">
        <v>0</v>
      </c>
      <c r="E83" s="77">
        <v>0</v>
      </c>
      <c r="F83" s="77">
        <v>-237</v>
      </c>
      <c r="G83" s="77">
        <v>0</v>
      </c>
      <c r="H83" s="77">
        <v>0</v>
      </c>
      <c r="I83" s="77">
        <v>0</v>
      </c>
      <c r="J83" s="77">
        <v>-237</v>
      </c>
      <c r="K83" s="76">
        <v>170</v>
      </c>
    </row>
    <row r="84" spans="1:11" x14ac:dyDescent="0.3">
      <c r="A84" s="72" t="s">
        <v>178</v>
      </c>
      <c r="B84" s="72" t="s">
        <v>136</v>
      </c>
      <c r="C84" s="77">
        <v>0</v>
      </c>
      <c r="D84" s="77">
        <v>0</v>
      </c>
      <c r="E84" s="77">
        <v>0</v>
      </c>
      <c r="F84" s="72" t="s">
        <v>137</v>
      </c>
      <c r="G84" s="77">
        <v>0</v>
      </c>
      <c r="H84" s="77">
        <v>0</v>
      </c>
      <c r="I84" s="77">
        <v>0</v>
      </c>
      <c r="J84" s="72" t="s">
        <v>136</v>
      </c>
      <c r="K84" s="76">
        <v>0</v>
      </c>
    </row>
    <row r="85" spans="1:11" x14ac:dyDescent="0.3">
      <c r="A85" s="72" t="s">
        <v>179</v>
      </c>
      <c r="B85" s="72" t="s">
        <v>112</v>
      </c>
      <c r="C85" s="77">
        <v>0</v>
      </c>
      <c r="D85" s="77">
        <v>0</v>
      </c>
      <c r="E85" s="77">
        <v>0</v>
      </c>
      <c r="F85" s="72" t="s">
        <v>113</v>
      </c>
      <c r="G85" s="77">
        <v>0</v>
      </c>
      <c r="H85" s="77">
        <v>0</v>
      </c>
      <c r="I85" s="77">
        <v>0</v>
      </c>
      <c r="J85" s="72" t="s">
        <v>112</v>
      </c>
      <c r="K85" s="76">
        <v>0</v>
      </c>
    </row>
    <row r="86" spans="1:11" x14ac:dyDescent="0.3">
      <c r="A86" s="72" t="s">
        <v>180</v>
      </c>
      <c r="B86" s="72" t="s">
        <v>181</v>
      </c>
      <c r="C86" s="77">
        <v>0</v>
      </c>
      <c r="D86" s="77">
        <v>0</v>
      </c>
      <c r="E86" s="77">
        <v>0</v>
      </c>
      <c r="F86" s="77">
        <v>-18</v>
      </c>
      <c r="G86" s="77">
        <v>0</v>
      </c>
      <c r="H86" s="77">
        <v>0</v>
      </c>
      <c r="I86" s="77">
        <v>0</v>
      </c>
      <c r="J86" s="72" t="s">
        <v>181</v>
      </c>
      <c r="K86" s="76">
        <v>0</v>
      </c>
    </row>
    <row r="87" spans="1:11" x14ac:dyDescent="0.3">
      <c r="A87" s="72" t="s">
        <v>182</v>
      </c>
      <c r="B87" s="72" t="s">
        <v>105</v>
      </c>
      <c r="C87" s="77">
        <v>0</v>
      </c>
      <c r="D87" s="77">
        <v>0</v>
      </c>
      <c r="E87" s="77">
        <v>0</v>
      </c>
      <c r="F87" s="77">
        <v>-28</v>
      </c>
      <c r="G87" s="77">
        <v>2</v>
      </c>
      <c r="H87" s="77">
        <v>0</v>
      </c>
      <c r="I87" s="77">
        <v>0</v>
      </c>
      <c r="J87" s="72" t="s">
        <v>183</v>
      </c>
      <c r="K87" s="76">
        <v>0</v>
      </c>
    </row>
    <row r="88" spans="1:11" x14ac:dyDescent="0.3">
      <c r="A88" s="72" t="s">
        <v>184</v>
      </c>
      <c r="B88" s="77">
        <v>-201</v>
      </c>
      <c r="C88" s="77">
        <v>0</v>
      </c>
      <c r="D88" s="77">
        <v>10</v>
      </c>
      <c r="E88" s="77">
        <v>0</v>
      </c>
      <c r="F88" s="77">
        <v>-191</v>
      </c>
      <c r="G88" s="77">
        <v>45</v>
      </c>
      <c r="H88" s="77">
        <v>0</v>
      </c>
      <c r="I88" s="77">
        <v>0</v>
      </c>
      <c r="J88" s="77">
        <v>-236</v>
      </c>
      <c r="K88" s="76">
        <v>0</v>
      </c>
    </row>
    <row r="89" spans="1:11" x14ac:dyDescent="0.3">
      <c r="A89" s="72" t="s">
        <v>185</v>
      </c>
      <c r="B89" s="72" t="s">
        <v>126</v>
      </c>
      <c r="C89" s="77">
        <v>0</v>
      </c>
      <c r="D89" s="77">
        <v>5</v>
      </c>
      <c r="E89" s="77">
        <v>0</v>
      </c>
      <c r="F89" s="77">
        <v>-79</v>
      </c>
      <c r="G89" s="77">
        <v>23</v>
      </c>
      <c r="H89" s="77">
        <v>0</v>
      </c>
      <c r="I89" s="77">
        <v>0</v>
      </c>
      <c r="J89" s="77">
        <v>-102</v>
      </c>
      <c r="K89" s="76">
        <v>0</v>
      </c>
    </row>
    <row r="90" spans="1:11" x14ac:dyDescent="0.3">
      <c r="A90" s="72" t="s">
        <v>186</v>
      </c>
      <c r="B90" s="77">
        <v>-352</v>
      </c>
      <c r="C90" s="77">
        <v>0</v>
      </c>
      <c r="D90" s="77">
        <v>0</v>
      </c>
      <c r="E90" s="77">
        <v>0</v>
      </c>
      <c r="F90" s="77">
        <v>-352</v>
      </c>
      <c r="G90" s="77">
        <v>0</v>
      </c>
      <c r="H90" s="77">
        <v>0</v>
      </c>
      <c r="I90" s="77">
        <v>0</v>
      </c>
      <c r="J90" s="77">
        <v>-352</v>
      </c>
      <c r="K90" s="76">
        <v>0</v>
      </c>
    </row>
    <row r="91" spans="1:11" x14ac:dyDescent="0.3">
      <c r="A91" s="72" t="s">
        <v>40</v>
      </c>
      <c r="B91" s="77">
        <v>-12005</v>
      </c>
      <c r="C91" s="77">
        <v>0</v>
      </c>
      <c r="D91" s="77">
        <v>16</v>
      </c>
      <c r="E91" s="77">
        <v>0</v>
      </c>
      <c r="F91" s="77">
        <v>-11989</v>
      </c>
      <c r="G91" s="77">
        <v>467</v>
      </c>
      <c r="H91" s="77">
        <v>0</v>
      </c>
      <c r="I91" s="77">
        <v>0</v>
      </c>
      <c r="J91" s="77">
        <v>-12456</v>
      </c>
      <c r="K91" s="72" t="s">
        <v>34</v>
      </c>
    </row>
    <row r="92" spans="1:11" x14ac:dyDescent="0.3">
      <c r="A92" s="72" t="s">
        <v>41</v>
      </c>
      <c r="B92" s="77">
        <v>-1736304</v>
      </c>
      <c r="C92" s="77">
        <v>0</v>
      </c>
      <c r="D92" s="77">
        <v>9905</v>
      </c>
      <c r="E92" s="77">
        <v>0</v>
      </c>
      <c r="F92" s="77">
        <v>-1726399</v>
      </c>
      <c r="G92" s="77">
        <v>151150</v>
      </c>
      <c r="H92" s="77">
        <v>0</v>
      </c>
      <c r="I92" s="77">
        <v>0</v>
      </c>
      <c r="J92" s="77">
        <v>-1797347</v>
      </c>
      <c r="K92" s="72" t="s">
        <v>34</v>
      </c>
    </row>
    <row r="93" spans="1:11" x14ac:dyDescent="0.3">
      <c r="A93" s="64" t="s">
        <v>187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</row>
    <row r="94" spans="1:11" x14ac:dyDescent="0.3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6"/>
    </row>
    <row r="95" spans="1:11" x14ac:dyDescent="0.3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6"/>
    </row>
    <row r="96" spans="1:11" x14ac:dyDescent="0.3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6"/>
    </row>
    <row r="97" spans="1:11" x14ac:dyDescent="0.3">
      <c r="A97" s="54"/>
      <c r="B97" s="55"/>
      <c r="C97" s="55"/>
      <c r="D97" s="55"/>
      <c r="E97" s="55"/>
      <c r="F97" s="55"/>
      <c r="G97" s="55"/>
      <c r="H97" s="55"/>
      <c r="I97" s="55"/>
      <c r="J97" s="57"/>
      <c r="K97" s="56"/>
    </row>
    <row r="98" spans="1:11" x14ac:dyDescent="0.3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6"/>
    </row>
    <row r="99" spans="1:11" x14ac:dyDescent="0.3">
      <c r="A99" s="57"/>
      <c r="B99" s="55"/>
      <c r="C99" s="55"/>
      <c r="D99" s="55"/>
      <c r="E99" s="55"/>
      <c r="F99" s="55"/>
      <c r="G99" s="55"/>
      <c r="H99" s="55"/>
      <c r="I99" s="55"/>
      <c r="J99" s="55"/>
      <c r="K99" s="56"/>
    </row>
    <row r="100" spans="1:11" x14ac:dyDescent="0.3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6"/>
    </row>
    <row r="101" spans="1:11" x14ac:dyDescent="0.3">
      <c r="A101" s="57"/>
      <c r="B101" s="55"/>
      <c r="C101" s="55"/>
      <c r="D101" s="55"/>
      <c r="E101" s="55"/>
      <c r="F101" s="55"/>
      <c r="G101" s="55"/>
      <c r="H101" s="55"/>
      <c r="I101" s="55"/>
      <c r="J101" s="55"/>
      <c r="K101" s="56"/>
    </row>
    <row r="102" spans="1:11" x14ac:dyDescent="0.3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6"/>
    </row>
    <row r="103" spans="1:11" x14ac:dyDescent="0.3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6"/>
    </row>
    <row r="104" spans="1:11" x14ac:dyDescent="0.3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6"/>
    </row>
    <row r="105" spans="1:11" x14ac:dyDescent="0.3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6"/>
    </row>
    <row r="106" spans="1:11" x14ac:dyDescent="0.3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6"/>
    </row>
    <row r="107" spans="1:11" x14ac:dyDescent="0.3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6"/>
    </row>
    <row r="108" spans="1:11" x14ac:dyDescent="0.3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6"/>
    </row>
    <row r="109" spans="1:11" x14ac:dyDescent="0.3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6"/>
    </row>
    <row r="110" spans="1:11" x14ac:dyDescent="0.3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6"/>
    </row>
    <row r="111" spans="1:11" x14ac:dyDescent="0.3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6"/>
    </row>
    <row r="112" spans="1:11" x14ac:dyDescent="0.3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6"/>
    </row>
    <row r="113" spans="1:11" x14ac:dyDescent="0.3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6"/>
    </row>
    <row r="114" spans="1:11" x14ac:dyDescent="0.3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x14ac:dyDescent="0.3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6"/>
    </row>
    <row r="116" spans="1:11" x14ac:dyDescent="0.3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6"/>
    </row>
    <row r="117" spans="1:11" x14ac:dyDescent="0.3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6"/>
    </row>
    <row r="118" spans="1:11" x14ac:dyDescent="0.3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6"/>
    </row>
    <row r="119" spans="1:11" x14ac:dyDescent="0.3">
      <c r="A119" s="57"/>
      <c r="B119" s="55"/>
      <c r="C119" s="55"/>
      <c r="D119" s="55"/>
      <c r="E119" s="55"/>
      <c r="F119" s="55"/>
      <c r="G119" s="55"/>
      <c r="H119" s="55"/>
      <c r="I119" s="55"/>
      <c r="J119" s="55"/>
      <c r="K119" s="56"/>
    </row>
    <row r="120" spans="1:11" x14ac:dyDescent="0.3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6"/>
    </row>
    <row r="121" spans="1:11" x14ac:dyDescent="0.3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6"/>
    </row>
    <row r="122" spans="1:11" x14ac:dyDescent="0.3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6"/>
    </row>
    <row r="123" spans="1:11" x14ac:dyDescent="0.3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6"/>
    </row>
    <row r="124" spans="1:11" x14ac:dyDescent="0.3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6"/>
    </row>
    <row r="125" spans="1:11" x14ac:dyDescent="0.3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6"/>
    </row>
    <row r="126" spans="1:11" x14ac:dyDescent="0.3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6"/>
    </row>
    <row r="127" spans="1:11" x14ac:dyDescent="0.3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6"/>
    </row>
    <row r="128" spans="1:11" x14ac:dyDescent="0.3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6"/>
    </row>
    <row r="129" spans="1:11" x14ac:dyDescent="0.3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6"/>
    </row>
    <row r="130" spans="1:11" x14ac:dyDescent="0.3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6"/>
    </row>
    <row r="131" spans="1:11" x14ac:dyDescent="0.3">
      <c r="A131" s="57"/>
      <c r="B131" s="55"/>
      <c r="C131" s="55"/>
      <c r="D131" s="55"/>
      <c r="E131" s="55"/>
      <c r="F131" s="55"/>
      <c r="G131" s="55"/>
      <c r="H131" s="55"/>
      <c r="I131" s="55"/>
      <c r="J131" s="55"/>
      <c r="K131" s="57"/>
    </row>
    <row r="132" spans="1:11" x14ac:dyDescent="0.3">
      <c r="A132" s="57"/>
      <c r="B132" s="55"/>
      <c r="C132" s="55"/>
      <c r="D132" s="55"/>
      <c r="E132" s="57"/>
      <c r="F132" s="57"/>
      <c r="G132" s="55"/>
      <c r="H132" s="55"/>
      <c r="I132" s="57"/>
      <c r="J132" s="57"/>
      <c r="K132" s="57"/>
    </row>
    <row r="133" spans="1:11" x14ac:dyDescent="0.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</row>
    <row r="134" spans="1:11" x14ac:dyDescent="0.3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</row>
    <row r="135" spans="1:11" x14ac:dyDescent="0.3">
      <c r="A135" s="54"/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1:11" x14ac:dyDescent="0.3">
      <c r="A136" s="57"/>
      <c r="B136" s="57"/>
      <c r="C136" s="57"/>
      <c r="D136" s="57"/>
      <c r="E136" s="56"/>
      <c r="F136" s="57"/>
      <c r="G136" s="57"/>
      <c r="H136" s="57"/>
      <c r="I136" s="57"/>
      <c r="J136" s="57"/>
      <c r="K136" s="57"/>
    </row>
    <row r="137" spans="1:11" x14ac:dyDescent="0.3">
      <c r="A137" s="57"/>
      <c r="B137" s="57"/>
      <c r="C137" s="57"/>
      <c r="D137" s="57"/>
      <c r="E137" s="56"/>
      <c r="F137" s="57"/>
      <c r="G137" s="57"/>
      <c r="H137" s="57"/>
      <c r="I137" s="57"/>
      <c r="J137" s="57"/>
      <c r="K137" s="57"/>
    </row>
    <row r="138" spans="1:11" x14ac:dyDescent="0.3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</row>
    <row r="139" spans="1:11" x14ac:dyDescent="0.3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</row>
    <row r="140" spans="1:11" x14ac:dyDescent="0.3">
      <c r="A140" s="62"/>
      <c r="B140" s="62"/>
      <c r="C140" s="62"/>
      <c r="D140" s="62"/>
      <c r="E140" s="57"/>
      <c r="F140" s="57"/>
      <c r="G140" s="57"/>
      <c r="H140" s="57"/>
      <c r="I140" s="57"/>
      <c r="J140" s="57"/>
      <c r="K140" s="57"/>
    </row>
    <row r="141" spans="1:11" x14ac:dyDescent="0.3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</row>
    <row r="142" spans="1:11" x14ac:dyDescent="0.3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</row>
    <row r="143" spans="1:11" x14ac:dyDescent="0.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</row>
    <row r="144" spans="1:11" x14ac:dyDescent="0.3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</row>
    <row r="145" spans="1:11" x14ac:dyDescent="0.3">
      <c r="A145" s="54"/>
      <c r="B145" s="57"/>
      <c r="C145" s="57"/>
      <c r="D145" s="57"/>
      <c r="E145" s="57"/>
      <c r="F145" s="57"/>
      <c r="G145" s="57"/>
      <c r="H145" s="57"/>
      <c r="I145" s="57"/>
      <c r="J145" s="57"/>
      <c r="K145" s="57"/>
    </row>
    <row r="146" spans="1:11" x14ac:dyDescent="0.3">
      <c r="A146" s="54"/>
      <c r="B146" s="57"/>
      <c r="C146" s="57"/>
      <c r="D146" s="57"/>
      <c r="E146" s="57"/>
      <c r="F146" s="57"/>
      <c r="G146" s="57"/>
      <c r="H146" s="57"/>
      <c r="I146" s="57"/>
      <c r="J146" s="57"/>
      <c r="K146" s="57"/>
    </row>
    <row r="147" spans="1:11" x14ac:dyDescent="0.3">
      <c r="A147" s="57"/>
      <c r="B147" s="57"/>
      <c r="C147" s="57"/>
      <c r="D147" s="57"/>
      <c r="E147" s="56"/>
      <c r="F147" s="57"/>
      <c r="G147" s="57"/>
      <c r="H147" s="57"/>
      <c r="I147" s="57"/>
      <c r="J147" s="57"/>
      <c r="K147" s="57"/>
    </row>
    <row r="148" spans="1:11" x14ac:dyDescent="0.3">
      <c r="A148" s="57"/>
      <c r="B148" s="57"/>
      <c r="C148" s="57"/>
      <c r="D148" s="57"/>
      <c r="E148" s="56"/>
      <c r="F148" s="57"/>
      <c r="G148" s="57"/>
      <c r="H148" s="57"/>
      <c r="I148" s="57"/>
      <c r="J148" s="57"/>
      <c r="K148" s="57"/>
    </row>
    <row r="149" spans="1:11" x14ac:dyDescent="0.3">
      <c r="A149" s="57"/>
      <c r="B149" s="57"/>
      <c r="C149" s="57"/>
      <c r="D149" s="57"/>
      <c r="E149" s="56"/>
      <c r="F149" s="57"/>
      <c r="G149" s="57"/>
      <c r="H149" s="57"/>
      <c r="I149" s="57"/>
      <c r="J149" s="57"/>
      <c r="K149" s="57"/>
    </row>
    <row r="150" spans="1:11" x14ac:dyDescent="0.3">
      <c r="A150" s="57"/>
      <c r="B150" s="57"/>
      <c r="C150" s="57"/>
      <c r="D150" s="57"/>
      <c r="E150" s="56"/>
      <c r="F150" s="57"/>
      <c r="G150" s="57"/>
      <c r="H150" s="57"/>
      <c r="I150" s="57"/>
      <c r="J150" s="57"/>
      <c r="K150" s="57"/>
    </row>
    <row r="151" spans="1:11" x14ac:dyDescent="0.3">
      <c r="A151" s="57"/>
      <c r="B151" s="57"/>
      <c r="C151" s="57"/>
      <c r="D151" s="57"/>
      <c r="E151" s="56"/>
      <c r="F151" s="57"/>
      <c r="G151" s="57"/>
      <c r="H151" s="57"/>
      <c r="I151" s="57"/>
      <c r="J151" s="57"/>
      <c r="K151" s="57"/>
    </row>
    <row r="152" spans="1:11" x14ac:dyDescent="0.3">
      <c r="A152" s="57"/>
      <c r="B152" s="57"/>
      <c r="C152" s="57"/>
      <c r="D152" s="57"/>
      <c r="E152" s="56"/>
      <c r="F152" s="57"/>
      <c r="G152" s="57"/>
      <c r="H152" s="57"/>
      <c r="I152" s="57"/>
      <c r="J152" s="57"/>
      <c r="K152" s="57"/>
    </row>
    <row r="153" spans="1:11" x14ac:dyDescent="0.3">
      <c r="A153" s="57"/>
      <c r="B153" s="57"/>
      <c r="C153" s="57"/>
      <c r="D153" s="57"/>
      <c r="E153" s="56"/>
      <c r="F153" s="57"/>
      <c r="G153" s="57"/>
      <c r="H153" s="57"/>
      <c r="I153" s="57"/>
      <c r="J153" s="57"/>
      <c r="K153" s="57"/>
    </row>
    <row r="154" spans="1:11" x14ac:dyDescent="0.3">
      <c r="A154" s="57"/>
      <c r="B154" s="57"/>
      <c r="C154" s="57"/>
      <c r="D154" s="57"/>
      <c r="E154" s="56"/>
      <c r="F154" s="57"/>
      <c r="G154" s="57"/>
      <c r="H154" s="57"/>
      <c r="I154" s="57"/>
      <c r="J154" s="57"/>
      <c r="K154" s="57"/>
    </row>
    <row r="155" spans="1:11" x14ac:dyDescent="0.3">
      <c r="A155" s="57"/>
      <c r="B155" s="57"/>
      <c r="C155" s="57"/>
      <c r="D155" s="57"/>
      <c r="E155" s="56"/>
      <c r="F155" s="57"/>
      <c r="G155" s="57"/>
      <c r="H155" s="57"/>
      <c r="I155" s="57"/>
      <c r="J155" s="57"/>
      <c r="K155" s="57"/>
    </row>
    <row r="156" spans="1:11" x14ac:dyDescent="0.3">
      <c r="A156" s="57"/>
      <c r="B156" s="57"/>
      <c r="C156" s="57"/>
      <c r="D156" s="57"/>
      <c r="E156" s="56"/>
      <c r="F156" s="57"/>
      <c r="G156" s="57"/>
      <c r="H156" s="57"/>
      <c r="I156" s="57"/>
      <c r="J156" s="57"/>
      <c r="K156" s="57"/>
    </row>
    <row r="157" spans="1:11" x14ac:dyDescent="0.3">
      <c r="A157" s="57"/>
      <c r="B157" s="57"/>
      <c r="C157" s="57"/>
      <c r="D157" s="57"/>
      <c r="E157" s="56"/>
      <c r="F157" s="57"/>
      <c r="G157" s="57"/>
      <c r="H157" s="57"/>
      <c r="I157" s="57"/>
      <c r="J157" s="57"/>
      <c r="K157" s="57"/>
    </row>
    <row r="158" spans="1:11" x14ac:dyDescent="0.3">
      <c r="A158" s="57"/>
      <c r="B158" s="57"/>
      <c r="C158" s="57"/>
      <c r="D158" s="57"/>
      <c r="E158" s="56"/>
      <c r="F158" s="57"/>
      <c r="G158" s="57"/>
      <c r="H158" s="57"/>
      <c r="I158" s="57"/>
      <c r="J158" s="57"/>
      <c r="K158" s="57"/>
    </row>
    <row r="159" spans="1:11" x14ac:dyDescent="0.3">
      <c r="A159" s="57"/>
      <c r="B159" s="57"/>
      <c r="C159" s="57"/>
      <c r="D159" s="57"/>
      <c r="E159" s="56"/>
      <c r="F159" s="57"/>
      <c r="G159" s="57"/>
      <c r="H159" s="57"/>
      <c r="I159" s="57"/>
      <c r="J159" s="57"/>
      <c r="K159" s="57"/>
    </row>
    <row r="160" spans="1:11" x14ac:dyDescent="0.3">
      <c r="A160" s="57"/>
      <c r="B160" s="57"/>
      <c r="C160" s="57"/>
      <c r="D160" s="57"/>
      <c r="E160" s="56"/>
      <c r="F160" s="57"/>
      <c r="G160" s="57"/>
      <c r="H160" s="57"/>
      <c r="I160" s="57"/>
      <c r="J160" s="57"/>
      <c r="K160" s="57"/>
    </row>
    <row r="161" spans="1:11" x14ac:dyDescent="0.3">
      <c r="A161" s="57"/>
      <c r="B161" s="57"/>
      <c r="C161" s="57"/>
      <c r="D161" s="57"/>
      <c r="E161" s="56"/>
      <c r="F161" s="57"/>
      <c r="G161" s="57"/>
      <c r="H161" s="57"/>
      <c r="I161" s="57"/>
      <c r="J161" s="57"/>
      <c r="K161" s="57"/>
    </row>
    <row r="162" spans="1:11" x14ac:dyDescent="0.3">
      <c r="A162" s="57"/>
      <c r="B162" s="57"/>
      <c r="C162" s="57"/>
      <c r="D162" s="57"/>
      <c r="E162" s="56"/>
      <c r="F162" s="57"/>
      <c r="G162" s="57"/>
      <c r="H162" s="57"/>
      <c r="I162" s="57"/>
      <c r="J162" s="57"/>
      <c r="K162" s="57"/>
    </row>
    <row r="163" spans="1:11" x14ac:dyDescent="0.3">
      <c r="A163" s="57"/>
      <c r="B163" s="57"/>
      <c r="C163" s="57"/>
      <c r="D163" s="57"/>
      <c r="E163" s="56"/>
      <c r="F163" s="57"/>
      <c r="G163" s="57"/>
      <c r="H163" s="57"/>
      <c r="I163" s="57"/>
      <c r="J163" s="57"/>
      <c r="K163" s="57"/>
    </row>
    <row r="164" spans="1:11" x14ac:dyDescent="0.3">
      <c r="A164" s="57"/>
      <c r="B164" s="57"/>
      <c r="C164" s="57"/>
      <c r="D164" s="57"/>
      <c r="E164" s="56"/>
      <c r="F164" s="57"/>
      <c r="G164" s="57"/>
      <c r="H164" s="57"/>
      <c r="I164" s="57"/>
      <c r="J164" s="57"/>
      <c r="K164" s="57"/>
    </row>
    <row r="165" spans="1:11" x14ac:dyDescent="0.3">
      <c r="A165" s="57"/>
      <c r="B165" s="57"/>
      <c r="C165" s="57"/>
      <c r="D165" s="57"/>
      <c r="E165" s="56"/>
      <c r="F165" s="57"/>
      <c r="G165" s="57"/>
      <c r="H165" s="57"/>
      <c r="I165" s="57"/>
      <c r="J165" s="57"/>
      <c r="K165" s="57"/>
    </row>
    <row r="166" spans="1:11" x14ac:dyDescent="0.3">
      <c r="A166" s="57"/>
      <c r="B166" s="57"/>
      <c r="C166" s="57"/>
      <c r="D166" s="57"/>
      <c r="E166" s="56"/>
      <c r="F166" s="57"/>
      <c r="G166" s="57"/>
      <c r="H166" s="57"/>
      <c r="I166" s="57"/>
      <c r="J166" s="57"/>
      <c r="K166" s="57"/>
    </row>
    <row r="167" spans="1:11" x14ac:dyDescent="0.3">
      <c r="A167" s="57"/>
      <c r="B167" s="57"/>
      <c r="C167" s="57"/>
      <c r="D167" s="57"/>
      <c r="E167" s="56"/>
      <c r="F167" s="57"/>
      <c r="G167" s="57"/>
      <c r="H167" s="57"/>
      <c r="I167" s="57"/>
      <c r="J167" s="57"/>
      <c r="K167" s="57"/>
    </row>
    <row r="168" spans="1:11" x14ac:dyDescent="0.3">
      <c r="A168" s="57"/>
      <c r="B168" s="57"/>
      <c r="C168" s="57"/>
      <c r="D168" s="57"/>
      <c r="E168" s="56"/>
      <c r="F168" s="57"/>
      <c r="G168" s="57"/>
      <c r="H168" s="57"/>
      <c r="I168" s="57"/>
      <c r="J168" s="57"/>
      <c r="K168" s="57"/>
    </row>
    <row r="169" spans="1:11" x14ac:dyDescent="0.3">
      <c r="A169" s="57"/>
      <c r="B169" s="57"/>
      <c r="C169" s="57"/>
      <c r="D169" s="57"/>
      <c r="E169" s="56"/>
      <c r="F169" s="57"/>
      <c r="G169" s="57"/>
      <c r="H169" s="57"/>
      <c r="I169" s="57"/>
      <c r="J169" s="57"/>
      <c r="K169" s="57"/>
    </row>
    <row r="170" spans="1:11" x14ac:dyDescent="0.3">
      <c r="A170" s="57"/>
      <c r="B170" s="57"/>
      <c r="C170" s="57"/>
      <c r="D170" s="57"/>
      <c r="E170" s="56"/>
      <c r="F170" s="57"/>
      <c r="G170" s="57"/>
      <c r="H170" s="57"/>
      <c r="I170" s="57"/>
      <c r="J170" s="57"/>
      <c r="K170" s="57"/>
    </row>
    <row r="171" spans="1:11" x14ac:dyDescent="0.3">
      <c r="A171" s="57"/>
      <c r="B171" s="57"/>
      <c r="C171" s="57"/>
      <c r="D171" s="57"/>
      <c r="E171" s="56"/>
      <c r="F171" s="57"/>
      <c r="G171" s="57"/>
      <c r="H171" s="57"/>
      <c r="I171" s="57"/>
      <c r="J171" s="57"/>
      <c r="K171" s="57"/>
    </row>
    <row r="172" spans="1:11" x14ac:dyDescent="0.3">
      <c r="A172" s="57"/>
      <c r="B172" s="57"/>
      <c r="C172" s="57"/>
      <c r="D172" s="57"/>
      <c r="E172" s="56"/>
      <c r="F172" s="57"/>
      <c r="G172" s="57"/>
      <c r="H172" s="57"/>
      <c r="I172" s="57"/>
      <c r="J172" s="57"/>
      <c r="K172" s="57"/>
    </row>
    <row r="173" spans="1:11" x14ac:dyDescent="0.3">
      <c r="A173" s="57"/>
      <c r="B173" s="57"/>
      <c r="C173" s="57"/>
      <c r="D173" s="57"/>
      <c r="E173" s="56"/>
      <c r="F173" s="57"/>
      <c r="G173" s="57"/>
      <c r="H173" s="57"/>
      <c r="I173" s="57"/>
      <c r="J173" s="57"/>
      <c r="K173" s="57"/>
    </row>
    <row r="174" spans="1:11" x14ac:dyDescent="0.3">
      <c r="A174" s="57"/>
      <c r="B174" s="57"/>
      <c r="C174" s="57"/>
      <c r="D174" s="57"/>
      <c r="E174" s="56"/>
      <c r="F174" s="57"/>
      <c r="G174" s="57"/>
      <c r="H174" s="57"/>
      <c r="I174" s="57"/>
      <c r="J174" s="57"/>
      <c r="K174" s="57"/>
    </row>
    <row r="175" spans="1:11" x14ac:dyDescent="0.3">
      <c r="A175" s="57"/>
      <c r="B175" s="57"/>
      <c r="C175" s="57"/>
      <c r="D175" s="57"/>
      <c r="E175" s="56"/>
      <c r="F175" s="57"/>
      <c r="G175" s="57"/>
      <c r="H175" s="57"/>
      <c r="I175" s="57"/>
      <c r="J175" s="57"/>
      <c r="K175" s="57"/>
    </row>
    <row r="176" spans="1:11" x14ac:dyDescent="0.3">
      <c r="A176" s="57"/>
      <c r="B176" s="57"/>
      <c r="C176" s="57"/>
      <c r="D176" s="57"/>
      <c r="E176" s="56"/>
      <c r="F176" s="57"/>
      <c r="G176" s="57"/>
      <c r="H176" s="57"/>
      <c r="I176" s="57"/>
      <c r="J176" s="57"/>
      <c r="K176" s="57"/>
    </row>
    <row r="177" spans="1:11" x14ac:dyDescent="0.3">
      <c r="A177" s="57"/>
      <c r="B177" s="57"/>
      <c r="C177" s="57"/>
      <c r="D177" s="57"/>
      <c r="E177" s="56"/>
      <c r="F177" s="57"/>
      <c r="G177" s="57"/>
      <c r="H177" s="57"/>
      <c r="I177" s="57"/>
      <c r="J177" s="57"/>
      <c r="K177" s="57"/>
    </row>
    <row r="178" spans="1:11" x14ac:dyDescent="0.3">
      <c r="A178" s="57"/>
      <c r="B178" s="57"/>
      <c r="C178" s="57"/>
      <c r="D178" s="57"/>
      <c r="E178" s="56"/>
      <c r="F178" s="57"/>
      <c r="G178" s="57"/>
      <c r="H178" s="57"/>
      <c r="I178" s="57"/>
      <c r="J178" s="57"/>
      <c r="K178" s="57"/>
    </row>
    <row r="179" spans="1:11" x14ac:dyDescent="0.3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</row>
    <row r="180" spans="1:11" x14ac:dyDescent="0.3">
      <c r="A180" s="57"/>
      <c r="B180" s="57"/>
      <c r="C180" s="57"/>
      <c r="D180" s="57"/>
      <c r="E180" s="56"/>
      <c r="F180" s="57"/>
      <c r="G180" s="57"/>
      <c r="H180" s="57"/>
      <c r="I180" s="57"/>
      <c r="J180" s="57"/>
      <c r="K180" s="57"/>
    </row>
    <row r="181" spans="1:11" x14ac:dyDescent="0.3">
      <c r="A181" s="57"/>
      <c r="B181" s="57"/>
      <c r="C181" s="57"/>
      <c r="D181" s="57"/>
      <c r="E181" s="56"/>
      <c r="F181" s="57"/>
      <c r="G181" s="57"/>
      <c r="H181" s="57"/>
      <c r="I181" s="57"/>
      <c r="J181" s="57"/>
      <c r="K181" s="57"/>
    </row>
    <row r="182" spans="1:11" x14ac:dyDescent="0.3">
      <c r="A182" s="57"/>
      <c r="B182" s="57"/>
      <c r="C182" s="57"/>
      <c r="D182" s="57"/>
      <c r="E182" s="56"/>
      <c r="F182" s="57"/>
      <c r="G182" s="57"/>
      <c r="H182" s="57"/>
      <c r="I182" s="57"/>
      <c r="J182" s="57"/>
      <c r="K182" s="57"/>
    </row>
    <row r="183" spans="1:11" x14ac:dyDescent="0.3">
      <c r="A183" s="57"/>
      <c r="B183" s="57"/>
      <c r="C183" s="57"/>
      <c r="D183" s="57"/>
      <c r="E183" s="56"/>
      <c r="F183" s="57"/>
      <c r="G183" s="57"/>
      <c r="H183" s="57"/>
      <c r="I183" s="57"/>
      <c r="J183" s="57"/>
      <c r="K183" s="57"/>
    </row>
    <row r="184" spans="1:11" x14ac:dyDescent="0.3">
      <c r="A184" s="57"/>
      <c r="B184" s="57"/>
      <c r="C184" s="57"/>
      <c r="D184" s="57"/>
      <c r="E184" s="56"/>
      <c r="F184" s="57"/>
      <c r="G184" s="57"/>
      <c r="H184" s="57"/>
      <c r="I184" s="57"/>
      <c r="J184" s="57"/>
      <c r="K184" s="57"/>
    </row>
    <row r="185" spans="1:11" x14ac:dyDescent="0.3">
      <c r="A185" s="57"/>
      <c r="B185" s="57"/>
      <c r="C185" s="57"/>
      <c r="D185" s="57"/>
      <c r="E185" s="56"/>
      <c r="F185" s="57"/>
      <c r="G185" s="57"/>
      <c r="H185" s="57"/>
      <c r="I185" s="57"/>
      <c r="J185" s="57"/>
      <c r="K185" s="57"/>
    </row>
    <row r="186" spans="1:11" x14ac:dyDescent="0.3">
      <c r="A186" s="57"/>
      <c r="B186" s="57"/>
      <c r="C186" s="57"/>
      <c r="D186" s="57"/>
      <c r="E186" s="56"/>
      <c r="F186" s="57"/>
      <c r="G186" s="57"/>
      <c r="H186" s="57"/>
      <c r="I186" s="57"/>
      <c r="J186" s="57"/>
      <c r="K186" s="57"/>
    </row>
    <row r="187" spans="1:11" x14ac:dyDescent="0.3">
      <c r="A187" s="57"/>
      <c r="B187" s="57"/>
      <c r="C187" s="57"/>
      <c r="D187" s="57"/>
      <c r="E187" s="56"/>
      <c r="F187" s="57"/>
      <c r="G187" s="57"/>
      <c r="H187" s="57"/>
      <c r="I187" s="57"/>
      <c r="J187" s="57"/>
      <c r="K187" s="57"/>
    </row>
    <row r="188" spans="1:11" x14ac:dyDescent="0.3">
      <c r="A188" s="57"/>
      <c r="B188" s="57"/>
      <c r="C188" s="57"/>
      <c r="D188" s="57"/>
      <c r="E188" s="56"/>
      <c r="F188" s="57"/>
      <c r="G188" s="57"/>
      <c r="H188" s="57"/>
      <c r="I188" s="57"/>
      <c r="J188" s="57"/>
      <c r="K188" s="57"/>
    </row>
    <row r="189" spans="1:11" x14ac:dyDescent="0.3">
      <c r="A189" s="57"/>
      <c r="B189" s="57"/>
      <c r="C189" s="57"/>
      <c r="D189" s="57"/>
      <c r="E189" s="56"/>
      <c r="F189" s="57"/>
      <c r="G189" s="57"/>
      <c r="H189" s="57"/>
      <c r="I189" s="57"/>
      <c r="J189" s="57"/>
      <c r="K189" s="57"/>
    </row>
    <row r="190" spans="1:11" x14ac:dyDescent="0.3">
      <c r="A190" s="57"/>
      <c r="B190" s="57"/>
      <c r="C190" s="57"/>
      <c r="D190" s="57"/>
      <c r="E190" s="56"/>
      <c r="F190" s="57"/>
      <c r="G190" s="57"/>
      <c r="H190" s="57"/>
      <c r="I190" s="57"/>
      <c r="J190" s="57"/>
      <c r="K190" s="57"/>
    </row>
    <row r="191" spans="1:11" x14ac:dyDescent="0.3">
      <c r="A191" s="57"/>
      <c r="B191" s="57"/>
      <c r="C191" s="57"/>
      <c r="D191" s="57"/>
      <c r="E191" s="56"/>
      <c r="F191" s="57"/>
      <c r="G191" s="57"/>
      <c r="H191" s="57"/>
      <c r="I191" s="57"/>
      <c r="J191" s="57"/>
      <c r="K191" s="57"/>
    </row>
    <row r="192" spans="1:11" x14ac:dyDescent="0.3">
      <c r="A192" s="57"/>
      <c r="B192" s="57"/>
      <c r="C192" s="57"/>
      <c r="D192" s="57"/>
      <c r="E192" s="56"/>
      <c r="F192" s="57"/>
      <c r="G192" s="57"/>
      <c r="H192" s="57"/>
      <c r="I192" s="57"/>
      <c r="J192" s="57"/>
      <c r="K192" s="57"/>
    </row>
    <row r="193" spans="1:11" x14ac:dyDescent="0.3">
      <c r="A193" s="57"/>
      <c r="B193" s="57"/>
      <c r="C193" s="57"/>
      <c r="D193" s="57"/>
      <c r="E193" s="56"/>
      <c r="F193" s="57"/>
      <c r="G193" s="57"/>
      <c r="H193" s="57"/>
      <c r="I193" s="57"/>
      <c r="J193" s="57"/>
      <c r="K193" s="57"/>
    </row>
    <row r="194" spans="1:11" x14ac:dyDescent="0.3">
      <c r="A194" s="57"/>
      <c r="B194" s="57"/>
      <c r="C194" s="57"/>
      <c r="D194" s="57"/>
      <c r="E194" s="56"/>
      <c r="F194" s="57"/>
      <c r="G194" s="57"/>
      <c r="H194" s="57"/>
      <c r="I194" s="57"/>
      <c r="J194" s="57"/>
      <c r="K194" s="57"/>
    </row>
    <row r="195" spans="1:11" x14ac:dyDescent="0.3">
      <c r="A195" s="57"/>
      <c r="B195" s="57"/>
      <c r="C195" s="57"/>
      <c r="D195" s="57"/>
      <c r="E195" s="56"/>
      <c r="F195" s="57"/>
      <c r="G195" s="57"/>
      <c r="H195" s="57"/>
      <c r="I195" s="57"/>
      <c r="J195" s="57"/>
      <c r="K195" s="57"/>
    </row>
    <row r="196" spans="1:11" x14ac:dyDescent="0.3">
      <c r="A196" s="57"/>
      <c r="B196" s="57"/>
      <c r="C196" s="57"/>
      <c r="D196" s="57"/>
      <c r="E196" s="56"/>
      <c r="F196" s="57"/>
      <c r="G196" s="57"/>
      <c r="H196" s="57"/>
      <c r="I196" s="57"/>
      <c r="J196" s="57"/>
      <c r="K196" s="57"/>
    </row>
    <row r="197" spans="1:11" x14ac:dyDescent="0.3">
      <c r="A197" s="57"/>
      <c r="B197" s="57"/>
      <c r="C197" s="57"/>
      <c r="D197" s="57"/>
      <c r="E197" s="56"/>
      <c r="F197" s="57"/>
      <c r="G197" s="57"/>
      <c r="H197" s="57"/>
      <c r="I197" s="57"/>
      <c r="J197" s="57"/>
      <c r="K197" s="57"/>
    </row>
    <row r="198" spans="1:11" x14ac:dyDescent="0.3">
      <c r="A198" s="57"/>
      <c r="B198" s="57"/>
      <c r="C198" s="57"/>
      <c r="D198" s="57"/>
      <c r="E198" s="56"/>
      <c r="F198" s="57"/>
      <c r="G198" s="57"/>
      <c r="H198" s="57"/>
      <c r="I198" s="57"/>
      <c r="J198" s="57"/>
      <c r="K198" s="57"/>
    </row>
    <row r="199" spans="1:11" x14ac:dyDescent="0.3">
      <c r="A199" s="57"/>
      <c r="B199" s="57"/>
      <c r="C199" s="57"/>
      <c r="D199" s="57"/>
      <c r="E199" s="56"/>
      <c r="F199" s="57"/>
      <c r="G199" s="57"/>
      <c r="H199" s="57"/>
      <c r="I199" s="57"/>
      <c r="J199" s="57"/>
      <c r="K199" s="57"/>
    </row>
    <row r="200" spans="1:11" x14ac:dyDescent="0.3">
      <c r="A200" s="57"/>
      <c r="B200" s="57"/>
      <c r="C200" s="57"/>
      <c r="D200" s="57"/>
      <c r="E200" s="56"/>
      <c r="F200" s="57"/>
      <c r="G200" s="57"/>
      <c r="H200" s="57"/>
      <c r="I200" s="57"/>
      <c r="J200" s="57"/>
      <c r="K200" s="57"/>
    </row>
    <row r="201" spans="1:11" x14ac:dyDescent="0.3">
      <c r="A201" s="57"/>
      <c r="B201" s="57"/>
      <c r="C201" s="57"/>
      <c r="D201" s="57"/>
      <c r="E201" s="56"/>
      <c r="F201" s="57"/>
      <c r="G201" s="57"/>
      <c r="H201" s="57"/>
      <c r="I201" s="57"/>
      <c r="J201" s="57"/>
      <c r="K201" s="57"/>
    </row>
    <row r="202" spans="1:11" x14ac:dyDescent="0.3">
      <c r="A202" s="57"/>
      <c r="B202" s="57"/>
      <c r="C202" s="57"/>
      <c r="D202" s="57"/>
      <c r="E202" s="56"/>
      <c r="F202" s="57"/>
      <c r="G202" s="57"/>
      <c r="H202" s="57"/>
      <c r="I202" s="57"/>
      <c r="J202" s="57"/>
      <c r="K202" s="57"/>
    </row>
    <row r="203" spans="1:11" x14ac:dyDescent="0.3">
      <c r="A203" s="57"/>
      <c r="B203" s="57"/>
      <c r="C203" s="57"/>
      <c r="D203" s="57"/>
      <c r="E203" s="56"/>
      <c r="F203" s="57"/>
      <c r="G203" s="57"/>
      <c r="H203" s="57"/>
      <c r="I203" s="57"/>
      <c r="J203" s="57"/>
      <c r="K203" s="57"/>
    </row>
    <row r="204" spans="1:11" x14ac:dyDescent="0.3">
      <c r="A204" s="57"/>
      <c r="B204" s="57"/>
      <c r="C204" s="57"/>
      <c r="D204" s="57"/>
      <c r="E204" s="56"/>
      <c r="F204" s="57"/>
      <c r="G204" s="57"/>
      <c r="H204" s="57"/>
      <c r="I204" s="57"/>
      <c r="J204" s="57"/>
      <c r="K204" s="57"/>
    </row>
    <row r="205" spans="1:11" x14ac:dyDescent="0.3">
      <c r="A205" s="57"/>
      <c r="B205" s="57"/>
      <c r="C205" s="57"/>
      <c r="D205" s="57"/>
      <c r="E205" s="56"/>
      <c r="F205" s="57"/>
      <c r="G205" s="57"/>
      <c r="H205" s="57"/>
      <c r="I205" s="57"/>
      <c r="J205" s="57"/>
      <c r="K205" s="57"/>
    </row>
    <row r="206" spans="1:11" x14ac:dyDescent="0.3">
      <c r="A206" s="57"/>
      <c r="B206" s="57"/>
      <c r="C206" s="57"/>
      <c r="D206" s="57"/>
      <c r="E206" s="56"/>
      <c r="F206" s="57"/>
      <c r="G206" s="57"/>
      <c r="H206" s="57"/>
      <c r="I206" s="57"/>
      <c r="J206" s="57"/>
      <c r="K206" s="57"/>
    </row>
    <row r="207" spans="1:11" x14ac:dyDescent="0.3">
      <c r="A207" s="57"/>
      <c r="B207" s="57"/>
      <c r="C207" s="57"/>
      <c r="D207" s="57"/>
      <c r="E207" s="56"/>
      <c r="F207" s="57"/>
      <c r="G207" s="57"/>
      <c r="H207" s="57"/>
      <c r="I207" s="57"/>
      <c r="J207" s="57"/>
      <c r="K207" s="57"/>
    </row>
    <row r="208" spans="1:11" x14ac:dyDescent="0.3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</row>
    <row r="209" spans="1:11" x14ac:dyDescent="0.3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</row>
    <row r="210" spans="1:11" x14ac:dyDescent="0.3">
      <c r="A210" s="62"/>
      <c r="B210" s="62"/>
      <c r="C210" s="62"/>
      <c r="D210" s="62"/>
      <c r="E210" s="57"/>
      <c r="F210" s="57"/>
      <c r="G210" s="57"/>
      <c r="H210" s="57"/>
      <c r="I210" s="57"/>
      <c r="J210" s="57"/>
      <c r="K210" s="57"/>
    </row>
    <row r="211" spans="1:11" x14ac:dyDescent="0.3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</row>
    <row r="212" spans="1:11" x14ac:dyDescent="0.3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</row>
    <row r="213" spans="1:11" x14ac:dyDescent="0.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</row>
    <row r="214" spans="1:11" x14ac:dyDescent="0.3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</row>
    <row r="215" spans="1:11" x14ac:dyDescent="0.3">
      <c r="A215" s="54"/>
      <c r="B215" s="57"/>
      <c r="C215" s="57"/>
      <c r="D215" s="57"/>
      <c r="E215" s="57"/>
      <c r="F215" s="57"/>
      <c r="G215" s="57"/>
      <c r="H215" s="57"/>
      <c r="I215" s="57"/>
      <c r="J215" s="57"/>
      <c r="K215" s="57"/>
    </row>
    <row r="216" spans="1:11" x14ac:dyDescent="0.3">
      <c r="A216" s="54"/>
      <c r="B216" s="57"/>
      <c r="C216" s="57"/>
      <c r="D216" s="57"/>
      <c r="E216" s="57"/>
      <c r="F216" s="57"/>
      <c r="G216" s="57"/>
      <c r="H216" s="57"/>
      <c r="I216" s="57"/>
      <c r="J216" s="57"/>
      <c r="K216" s="57"/>
    </row>
    <row r="217" spans="1:11" x14ac:dyDescent="0.3">
      <c r="A217" s="57"/>
      <c r="B217" s="57"/>
      <c r="C217" s="57"/>
      <c r="D217" s="57"/>
      <c r="E217" s="56"/>
      <c r="F217" s="57"/>
      <c r="G217" s="57"/>
      <c r="H217" s="57"/>
      <c r="I217" s="57"/>
      <c r="J217" s="57"/>
      <c r="K217" s="57"/>
    </row>
    <row r="218" spans="1:11" x14ac:dyDescent="0.3">
      <c r="A218" s="57"/>
      <c r="B218" s="57"/>
      <c r="C218" s="57"/>
      <c r="D218" s="57"/>
      <c r="E218" s="56"/>
      <c r="F218" s="57"/>
      <c r="G218" s="57"/>
      <c r="H218" s="57"/>
      <c r="I218" s="57"/>
      <c r="J218" s="57"/>
      <c r="K218" s="57"/>
    </row>
    <row r="219" spans="1:11" x14ac:dyDescent="0.3">
      <c r="A219" s="57"/>
      <c r="B219" s="57"/>
      <c r="C219" s="57"/>
      <c r="D219" s="57"/>
      <c r="E219" s="56"/>
      <c r="F219" s="57"/>
      <c r="G219" s="57"/>
      <c r="H219" s="57"/>
      <c r="I219" s="57"/>
      <c r="J219" s="57"/>
      <c r="K219" s="57"/>
    </row>
    <row r="220" spans="1:11" x14ac:dyDescent="0.3">
      <c r="A220" s="57"/>
      <c r="B220" s="57"/>
      <c r="C220" s="57"/>
      <c r="D220" s="57"/>
      <c r="E220" s="56"/>
      <c r="F220" s="57"/>
      <c r="G220" s="57"/>
      <c r="H220" s="57"/>
      <c r="I220" s="57"/>
      <c r="J220" s="57"/>
      <c r="K220" s="57"/>
    </row>
    <row r="221" spans="1:11" x14ac:dyDescent="0.3">
      <c r="A221" s="57"/>
      <c r="B221" s="57"/>
      <c r="C221" s="57"/>
      <c r="D221" s="57"/>
      <c r="E221" s="56"/>
      <c r="F221" s="57"/>
      <c r="G221" s="57"/>
      <c r="H221" s="57"/>
      <c r="I221" s="57"/>
      <c r="J221" s="57"/>
      <c r="K221" s="57"/>
    </row>
    <row r="222" spans="1:11" x14ac:dyDescent="0.3">
      <c r="A222" s="57"/>
      <c r="B222" s="57"/>
      <c r="C222" s="57"/>
      <c r="D222" s="57"/>
      <c r="E222" s="56"/>
      <c r="F222" s="57"/>
      <c r="G222" s="57"/>
      <c r="H222" s="57"/>
      <c r="I222" s="57"/>
      <c r="J222" s="57"/>
      <c r="K222" s="57"/>
    </row>
    <row r="223" spans="1:11" x14ac:dyDescent="0.3">
      <c r="A223" s="57"/>
      <c r="B223" s="57"/>
      <c r="C223" s="57"/>
      <c r="D223" s="57"/>
      <c r="E223" s="56"/>
      <c r="F223" s="57"/>
      <c r="G223" s="57"/>
      <c r="H223" s="57"/>
      <c r="I223" s="57"/>
      <c r="J223" s="57"/>
      <c r="K223" s="57"/>
    </row>
    <row r="224" spans="1:11" x14ac:dyDescent="0.3">
      <c r="A224" s="57"/>
      <c r="B224" s="57"/>
      <c r="C224" s="57"/>
      <c r="D224" s="57"/>
      <c r="E224" s="56"/>
      <c r="F224" s="57"/>
      <c r="G224" s="57"/>
      <c r="H224" s="57"/>
      <c r="I224" s="57"/>
      <c r="J224" s="57"/>
      <c r="K224" s="57"/>
    </row>
    <row r="225" spans="1:11" x14ac:dyDescent="0.3">
      <c r="A225" s="57"/>
      <c r="B225" s="57"/>
      <c r="C225" s="57"/>
      <c r="D225" s="57"/>
      <c r="E225" s="56"/>
      <c r="F225" s="57"/>
      <c r="G225" s="57"/>
      <c r="H225" s="57"/>
      <c r="I225" s="57"/>
      <c r="J225" s="57"/>
      <c r="K225" s="57"/>
    </row>
    <row r="226" spans="1:11" x14ac:dyDescent="0.3">
      <c r="A226" s="57"/>
      <c r="B226" s="57"/>
      <c r="C226" s="57"/>
      <c r="D226" s="57"/>
      <c r="E226" s="56"/>
      <c r="F226" s="57"/>
      <c r="G226" s="57"/>
      <c r="H226" s="57"/>
      <c r="I226" s="57"/>
      <c r="J226" s="57"/>
      <c r="K226" s="57"/>
    </row>
    <row r="227" spans="1:11" x14ac:dyDescent="0.3">
      <c r="A227" s="57"/>
      <c r="B227" s="57"/>
      <c r="C227" s="57"/>
      <c r="D227" s="57"/>
      <c r="E227" s="56"/>
      <c r="F227" s="57"/>
      <c r="G227" s="57"/>
      <c r="H227" s="57"/>
      <c r="I227" s="57"/>
      <c r="J227" s="57"/>
      <c r="K227" s="57"/>
    </row>
    <row r="228" spans="1:11" x14ac:dyDescent="0.3">
      <c r="A228" s="57"/>
      <c r="B228" s="57"/>
      <c r="C228" s="57"/>
      <c r="D228" s="57"/>
      <c r="E228" s="56"/>
      <c r="F228" s="57"/>
      <c r="G228" s="57"/>
      <c r="H228" s="57"/>
      <c r="I228" s="57"/>
      <c r="J228" s="57"/>
      <c r="K228" s="57"/>
    </row>
    <row r="229" spans="1:11" x14ac:dyDescent="0.3">
      <c r="A229" s="57"/>
      <c r="B229" s="57"/>
      <c r="C229" s="57"/>
      <c r="D229" s="57"/>
      <c r="E229" s="56"/>
      <c r="F229" s="57"/>
      <c r="G229" s="57"/>
      <c r="H229" s="57"/>
      <c r="I229" s="57"/>
      <c r="J229" s="57"/>
      <c r="K229" s="57"/>
    </row>
    <row r="230" spans="1:11" x14ac:dyDescent="0.3">
      <c r="A230" s="57"/>
      <c r="B230" s="57"/>
      <c r="C230" s="57"/>
      <c r="D230" s="57"/>
      <c r="E230" s="56"/>
      <c r="F230" s="57"/>
      <c r="G230" s="57"/>
      <c r="H230" s="57"/>
      <c r="I230" s="57"/>
      <c r="J230" s="57"/>
      <c r="K230" s="57"/>
    </row>
    <row r="231" spans="1:11" x14ac:dyDescent="0.3">
      <c r="A231" s="57"/>
      <c r="B231" s="57"/>
      <c r="C231" s="57"/>
      <c r="D231" s="57"/>
      <c r="E231" s="56"/>
      <c r="F231" s="57"/>
      <c r="G231" s="57"/>
      <c r="H231" s="57"/>
      <c r="I231" s="57"/>
      <c r="J231" s="57"/>
      <c r="K231" s="57"/>
    </row>
    <row r="232" spans="1:11" x14ac:dyDescent="0.3">
      <c r="A232" s="57"/>
      <c r="B232" s="57"/>
      <c r="C232" s="57"/>
      <c r="D232" s="57"/>
      <c r="E232" s="56"/>
      <c r="F232" s="57"/>
      <c r="G232" s="57"/>
      <c r="H232" s="57"/>
      <c r="I232" s="57"/>
      <c r="J232" s="57"/>
      <c r="K232" s="57"/>
    </row>
    <row r="233" spans="1:11" x14ac:dyDescent="0.3">
      <c r="A233" s="57"/>
      <c r="B233" s="57"/>
      <c r="C233" s="57"/>
      <c r="D233" s="57"/>
      <c r="E233" s="56"/>
      <c r="F233" s="57"/>
      <c r="G233" s="57"/>
      <c r="H233" s="57"/>
      <c r="I233" s="57"/>
      <c r="J233" s="57"/>
      <c r="K233" s="57"/>
    </row>
    <row r="234" spans="1:11" x14ac:dyDescent="0.3">
      <c r="A234" s="57"/>
      <c r="B234" s="57"/>
      <c r="C234" s="57"/>
      <c r="D234" s="57"/>
      <c r="E234" s="56"/>
      <c r="F234" s="57"/>
      <c r="G234" s="57"/>
      <c r="H234" s="57"/>
      <c r="I234" s="57"/>
      <c r="J234" s="57"/>
      <c r="K234" s="57"/>
    </row>
    <row r="235" spans="1:11" x14ac:dyDescent="0.3">
      <c r="A235" s="57"/>
      <c r="B235" s="57"/>
      <c r="C235" s="57"/>
      <c r="D235" s="57"/>
      <c r="E235" s="56"/>
      <c r="F235" s="57"/>
      <c r="G235" s="57"/>
      <c r="H235" s="57"/>
      <c r="I235" s="57"/>
      <c r="J235" s="57"/>
      <c r="K235" s="57"/>
    </row>
    <row r="236" spans="1:11" x14ac:dyDescent="0.3">
      <c r="A236" s="57"/>
      <c r="B236" s="57"/>
      <c r="C236" s="57"/>
      <c r="D236" s="57"/>
      <c r="E236" s="56"/>
      <c r="F236" s="57"/>
      <c r="G236" s="57"/>
      <c r="H236" s="57"/>
      <c r="I236" s="57"/>
      <c r="J236" s="57"/>
      <c r="K236" s="57"/>
    </row>
    <row r="237" spans="1:11" x14ac:dyDescent="0.3">
      <c r="A237" s="57"/>
      <c r="B237" s="57"/>
      <c r="C237" s="57"/>
      <c r="D237" s="57"/>
      <c r="E237" s="56"/>
      <c r="F237" s="57"/>
      <c r="G237" s="57"/>
      <c r="H237" s="57"/>
      <c r="I237" s="57"/>
      <c r="J237" s="57"/>
      <c r="K237" s="57"/>
    </row>
    <row r="238" spans="1:11" x14ac:dyDescent="0.3">
      <c r="A238" s="57"/>
      <c r="B238" s="57"/>
      <c r="C238" s="57"/>
      <c r="D238" s="57"/>
      <c r="E238" s="56"/>
      <c r="F238" s="57"/>
      <c r="G238" s="57"/>
      <c r="H238" s="57"/>
      <c r="I238" s="57"/>
      <c r="J238" s="57"/>
      <c r="K238" s="57"/>
    </row>
    <row r="239" spans="1:11" x14ac:dyDescent="0.3">
      <c r="A239" s="57"/>
      <c r="B239" s="57"/>
      <c r="C239" s="57"/>
      <c r="D239" s="57"/>
      <c r="E239" s="56"/>
      <c r="F239" s="57"/>
      <c r="G239" s="57"/>
      <c r="H239" s="57"/>
      <c r="I239" s="57"/>
      <c r="J239" s="57"/>
      <c r="K239" s="57"/>
    </row>
    <row r="240" spans="1:11" x14ac:dyDescent="0.3">
      <c r="A240" s="57"/>
      <c r="B240" s="57"/>
      <c r="C240" s="57"/>
      <c r="D240" s="57"/>
      <c r="E240" s="56"/>
      <c r="F240" s="57"/>
      <c r="G240" s="57"/>
      <c r="H240" s="57"/>
      <c r="I240" s="57"/>
      <c r="J240" s="57"/>
      <c r="K240" s="57"/>
    </row>
    <row r="241" spans="1:11" x14ac:dyDescent="0.3">
      <c r="A241" s="57"/>
      <c r="B241" s="57"/>
      <c r="C241" s="57"/>
      <c r="D241" s="57"/>
      <c r="E241" s="56"/>
      <c r="F241" s="57"/>
      <c r="G241" s="57"/>
      <c r="H241" s="57"/>
      <c r="I241" s="57"/>
      <c r="J241" s="57"/>
      <c r="K241" s="57"/>
    </row>
    <row r="242" spans="1:11" x14ac:dyDescent="0.3">
      <c r="A242" s="62"/>
      <c r="B242" s="62"/>
      <c r="C242" s="57"/>
      <c r="D242" s="57"/>
      <c r="E242" s="56"/>
      <c r="F242" s="57"/>
      <c r="G242" s="57"/>
      <c r="H242" s="57"/>
      <c r="I242" s="57"/>
      <c r="J242" s="57"/>
      <c r="K242" s="57"/>
    </row>
    <row r="243" spans="1:11" x14ac:dyDescent="0.3">
      <c r="A243" s="57"/>
      <c r="B243" s="57"/>
      <c r="C243" s="56"/>
      <c r="D243" s="56"/>
      <c r="E243" s="55"/>
      <c r="F243" s="57"/>
      <c r="G243" s="57"/>
      <c r="H243" s="57"/>
      <c r="I243" s="57"/>
      <c r="J243" s="57"/>
      <c r="K243" s="57"/>
    </row>
    <row r="244" spans="1:11" x14ac:dyDescent="0.3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</row>
    <row r="245" spans="1:11" x14ac:dyDescent="0.3">
      <c r="A245" s="57"/>
      <c r="B245" s="57"/>
      <c r="C245" s="56"/>
      <c r="D245" s="56"/>
      <c r="E245" s="55"/>
      <c r="F245" s="57"/>
      <c r="G245" s="57"/>
      <c r="H245" s="57"/>
      <c r="I245" s="57"/>
      <c r="J245" s="57"/>
      <c r="K245" s="57"/>
    </row>
    <row r="246" spans="1:11" x14ac:dyDescent="0.3">
      <c r="A246" s="57"/>
      <c r="B246" s="57"/>
      <c r="C246" s="56"/>
      <c r="D246" s="56"/>
      <c r="E246" s="55"/>
      <c r="F246" s="57"/>
      <c r="G246" s="57"/>
      <c r="H246" s="57"/>
      <c r="I246" s="57"/>
      <c r="J246" s="57"/>
      <c r="K246" s="57"/>
    </row>
    <row r="247" spans="1:11" x14ac:dyDescent="0.3">
      <c r="A247" s="57"/>
      <c r="B247" s="57"/>
      <c r="C247" s="56"/>
      <c r="D247" s="56"/>
      <c r="E247" s="55"/>
      <c r="F247" s="57"/>
      <c r="G247" s="57"/>
      <c r="H247" s="57"/>
      <c r="I247" s="57"/>
      <c r="J247" s="57"/>
      <c r="K247" s="57"/>
    </row>
    <row r="248" spans="1:11" x14ac:dyDescent="0.3">
      <c r="A248" s="57"/>
      <c r="B248" s="57"/>
      <c r="C248" s="56"/>
      <c r="D248" s="56"/>
      <c r="E248" s="55"/>
      <c r="F248" s="57"/>
      <c r="G248" s="57"/>
      <c r="H248" s="57"/>
      <c r="I248" s="57"/>
      <c r="J248" s="57"/>
      <c r="K248" s="57"/>
    </row>
    <row r="249" spans="1:11" x14ac:dyDescent="0.3">
      <c r="A249" s="57"/>
      <c r="B249" s="57"/>
      <c r="C249" s="56"/>
      <c r="D249" s="56"/>
      <c r="E249" s="55"/>
      <c r="F249" s="57"/>
      <c r="G249" s="57"/>
      <c r="H249" s="57"/>
      <c r="I249" s="57"/>
      <c r="J249" s="57"/>
      <c r="K249" s="57"/>
    </row>
    <row r="250" spans="1:11" x14ac:dyDescent="0.3">
      <c r="A250" s="57"/>
      <c r="B250" s="57"/>
      <c r="C250" s="56"/>
      <c r="D250" s="56"/>
      <c r="E250" s="55"/>
      <c r="F250" s="57"/>
      <c r="G250" s="57"/>
      <c r="H250" s="57"/>
      <c r="I250" s="57"/>
      <c r="J250" s="57"/>
      <c r="K250" s="57"/>
    </row>
    <row r="251" spans="1:11" x14ac:dyDescent="0.3">
      <c r="A251" s="57"/>
      <c r="B251" s="57"/>
      <c r="C251" s="56"/>
      <c r="D251" s="56"/>
      <c r="E251" s="55"/>
      <c r="F251" s="57"/>
      <c r="G251" s="57"/>
      <c r="H251" s="57"/>
      <c r="I251" s="57"/>
      <c r="J251" s="57"/>
      <c r="K251" s="57"/>
    </row>
    <row r="252" spans="1:11" x14ac:dyDescent="0.3">
      <c r="A252" s="57"/>
      <c r="B252" s="57"/>
      <c r="C252" s="56"/>
      <c r="D252" s="56"/>
      <c r="E252" s="55"/>
      <c r="F252" s="57"/>
      <c r="G252" s="57"/>
      <c r="H252" s="57"/>
      <c r="I252" s="57"/>
      <c r="J252" s="57"/>
      <c r="K252" s="57"/>
    </row>
    <row r="253" spans="1:11" x14ac:dyDescent="0.3">
      <c r="A253" s="57"/>
      <c r="B253" s="57"/>
      <c r="C253" s="56"/>
      <c r="D253" s="56"/>
      <c r="E253" s="55"/>
      <c r="F253" s="57"/>
      <c r="G253" s="57"/>
      <c r="H253" s="57"/>
      <c r="I253" s="57"/>
      <c r="J253" s="57"/>
      <c r="K253" s="57"/>
    </row>
    <row r="254" spans="1:11" x14ac:dyDescent="0.3">
      <c r="A254" s="57"/>
      <c r="B254" s="57"/>
      <c r="C254" s="56"/>
      <c r="D254" s="56"/>
      <c r="E254" s="55"/>
      <c r="F254" s="57"/>
      <c r="G254" s="57"/>
      <c r="H254" s="57"/>
      <c r="I254" s="57"/>
      <c r="J254" s="57"/>
      <c r="K254" s="57"/>
    </row>
    <row r="255" spans="1:11" x14ac:dyDescent="0.3">
      <c r="A255" s="57"/>
      <c r="B255" s="57"/>
      <c r="C255" s="56"/>
      <c r="D255" s="56"/>
      <c r="E255" s="55"/>
      <c r="F255" s="57"/>
      <c r="G255" s="57"/>
      <c r="H255" s="57"/>
      <c r="I255" s="57"/>
      <c r="J255" s="57"/>
      <c r="K255" s="57"/>
    </row>
    <row r="256" spans="1:11" x14ac:dyDescent="0.3">
      <c r="A256" s="57"/>
      <c r="B256" s="57"/>
      <c r="C256" s="56"/>
      <c r="D256" s="56"/>
      <c r="E256" s="55"/>
      <c r="F256" s="57"/>
      <c r="G256" s="57"/>
      <c r="H256" s="57"/>
      <c r="I256" s="57"/>
      <c r="J256" s="57"/>
      <c r="K256" s="57"/>
    </row>
    <row r="257" spans="1:11" x14ac:dyDescent="0.3">
      <c r="A257" s="57"/>
      <c r="B257" s="57"/>
      <c r="C257" s="56"/>
      <c r="D257" s="56"/>
      <c r="E257" s="55"/>
      <c r="F257" s="57"/>
      <c r="G257" s="57"/>
      <c r="H257" s="57"/>
      <c r="I257" s="57"/>
      <c r="J257" s="57"/>
      <c r="K257" s="57"/>
    </row>
    <row r="258" spans="1:11" x14ac:dyDescent="0.3">
      <c r="A258" s="57"/>
      <c r="B258" s="57"/>
      <c r="C258" s="56"/>
      <c r="D258" s="56"/>
      <c r="E258" s="55"/>
      <c r="F258" s="57"/>
      <c r="G258" s="57"/>
      <c r="H258" s="57"/>
      <c r="I258" s="57"/>
      <c r="J258" s="57"/>
      <c r="K258" s="57"/>
    </row>
    <row r="259" spans="1:11" x14ac:dyDescent="0.3">
      <c r="A259" s="57"/>
      <c r="B259" s="57"/>
      <c r="C259" s="56"/>
      <c r="D259" s="56"/>
      <c r="E259" s="55"/>
      <c r="F259" s="57"/>
      <c r="G259" s="57"/>
      <c r="H259" s="57"/>
      <c r="I259" s="57"/>
      <c r="J259" s="57"/>
      <c r="K259" s="57"/>
    </row>
    <row r="260" spans="1:11" x14ac:dyDescent="0.3">
      <c r="A260" s="57"/>
      <c r="B260" s="57"/>
      <c r="C260" s="56"/>
      <c r="D260" s="56"/>
      <c r="E260" s="55"/>
      <c r="F260" s="57"/>
      <c r="G260" s="57"/>
      <c r="H260" s="57"/>
      <c r="I260" s="57"/>
      <c r="J260" s="57"/>
      <c r="K260" s="57"/>
    </row>
    <row r="261" spans="1:11" x14ac:dyDescent="0.3">
      <c r="A261" s="57"/>
      <c r="B261" s="57"/>
      <c r="C261" s="56"/>
      <c r="D261" s="56"/>
      <c r="E261" s="55"/>
      <c r="F261" s="57"/>
      <c r="G261" s="57"/>
      <c r="H261" s="57"/>
      <c r="I261" s="57"/>
      <c r="J261" s="57"/>
      <c r="K261" s="57"/>
    </row>
    <row r="262" spans="1:11" x14ac:dyDescent="0.3">
      <c r="A262" s="57"/>
      <c r="B262" s="57"/>
      <c r="C262" s="56"/>
      <c r="D262" s="56"/>
      <c r="E262" s="55"/>
      <c r="F262" s="57"/>
      <c r="G262" s="57"/>
      <c r="H262" s="57"/>
      <c r="I262" s="57"/>
      <c r="J262" s="57"/>
      <c r="K262" s="57"/>
    </row>
    <row r="263" spans="1:11" x14ac:dyDescent="0.3">
      <c r="A263" s="57"/>
      <c r="B263" s="57"/>
      <c r="C263" s="56"/>
      <c r="D263" s="56"/>
      <c r="E263" s="55"/>
      <c r="F263" s="57"/>
      <c r="G263" s="57"/>
      <c r="H263" s="57"/>
      <c r="I263" s="57"/>
      <c r="J263" s="57"/>
      <c r="K263" s="57"/>
    </row>
    <row r="264" spans="1:11" x14ac:dyDescent="0.3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</row>
    <row r="265" spans="1:11" x14ac:dyDescent="0.3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</row>
    <row r="266" spans="1:11" x14ac:dyDescent="0.3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</row>
    <row r="267" spans="1:11" x14ac:dyDescent="0.3">
      <c r="A267" s="57"/>
      <c r="B267" s="57"/>
      <c r="C267" s="56"/>
      <c r="D267" s="56"/>
      <c r="E267" s="55"/>
      <c r="F267" s="57"/>
      <c r="G267" s="57"/>
      <c r="H267" s="57"/>
      <c r="I267" s="57"/>
      <c r="J267" s="57"/>
      <c r="K267" s="57"/>
    </row>
    <row r="268" spans="1:11" x14ac:dyDescent="0.3">
      <c r="A268" s="57"/>
      <c r="B268" s="57"/>
      <c r="C268" s="56"/>
      <c r="D268" s="56"/>
      <c r="E268" s="55"/>
      <c r="F268" s="57"/>
      <c r="G268" s="57"/>
      <c r="H268" s="57"/>
      <c r="I268" s="57"/>
      <c r="J268" s="57"/>
      <c r="K268" s="57"/>
    </row>
    <row r="269" spans="1:11" x14ac:dyDescent="0.3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</row>
    <row r="270" spans="1:11" x14ac:dyDescent="0.3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</row>
    <row r="271" spans="1:11" x14ac:dyDescent="0.3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</row>
    <row r="272" spans="1:11" x14ac:dyDescent="0.3">
      <c r="A272" s="57"/>
      <c r="B272" s="57"/>
      <c r="C272" s="56"/>
      <c r="D272" s="56"/>
      <c r="E272" s="55"/>
      <c r="F272" s="57"/>
      <c r="G272" s="57"/>
      <c r="H272" s="57"/>
      <c r="I272" s="57"/>
      <c r="J272" s="57"/>
      <c r="K272" s="57"/>
    </row>
    <row r="273" spans="1:11" x14ac:dyDescent="0.3">
      <c r="A273" s="57"/>
      <c r="B273" s="57"/>
      <c r="C273" s="56"/>
      <c r="D273" s="56"/>
      <c r="E273" s="55"/>
      <c r="F273" s="57"/>
      <c r="G273" s="57"/>
      <c r="H273" s="57"/>
      <c r="I273" s="57"/>
      <c r="J273" s="57"/>
      <c r="K273" s="57"/>
    </row>
    <row r="274" spans="1:11" x14ac:dyDescent="0.3">
      <c r="A274" s="57"/>
      <c r="B274" s="57"/>
      <c r="C274" s="56"/>
      <c r="D274" s="56"/>
      <c r="E274" s="55"/>
      <c r="F274" s="57"/>
      <c r="G274" s="57"/>
      <c r="H274" s="57"/>
      <c r="I274" s="57"/>
      <c r="J274" s="57"/>
      <c r="K274" s="57"/>
    </row>
    <row r="275" spans="1:11" x14ac:dyDescent="0.3">
      <c r="A275" s="57"/>
      <c r="B275" s="57"/>
      <c r="C275" s="56"/>
      <c r="D275" s="56"/>
      <c r="E275" s="55"/>
      <c r="F275" s="57"/>
      <c r="G275" s="57"/>
      <c r="H275" s="57"/>
      <c r="I275" s="57"/>
      <c r="J275" s="57"/>
      <c r="K275" s="57"/>
    </row>
    <row r="276" spans="1:11" x14ac:dyDescent="0.3">
      <c r="A276" s="57"/>
      <c r="B276" s="57"/>
      <c r="C276" s="56"/>
      <c r="D276" s="56"/>
      <c r="E276" s="55"/>
      <c r="F276" s="57"/>
      <c r="G276" s="57"/>
      <c r="H276" s="57"/>
      <c r="I276" s="57"/>
      <c r="J276" s="57"/>
      <c r="K276" s="57"/>
    </row>
    <row r="277" spans="1:11" x14ac:dyDescent="0.3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</row>
    <row r="278" spans="1:11" x14ac:dyDescent="0.3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</row>
    <row r="279" spans="1:11" x14ac:dyDescent="0.3">
      <c r="A279" s="62"/>
      <c r="B279" s="62"/>
      <c r="C279" s="62"/>
      <c r="D279" s="62"/>
      <c r="E279" s="57"/>
      <c r="F279" s="57"/>
      <c r="G279" s="57"/>
      <c r="H279" s="57"/>
      <c r="I279" s="57"/>
      <c r="J279" s="57"/>
      <c r="K279" s="57"/>
    </row>
    <row r="280" spans="1:11" x14ac:dyDescent="0.3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</row>
    <row r="281" spans="1:11" x14ac:dyDescent="0.3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</row>
    <row r="282" spans="1:11" x14ac:dyDescent="0.3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</row>
    <row r="283" spans="1:11" x14ac:dyDescent="0.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</row>
    <row r="284" spans="1:11" x14ac:dyDescent="0.3">
      <c r="A284" s="54"/>
      <c r="B284" s="57"/>
      <c r="C284" s="57"/>
      <c r="D284" s="57"/>
      <c r="E284" s="57"/>
      <c r="F284" s="57"/>
      <c r="G284" s="57"/>
      <c r="H284" s="57"/>
      <c r="I284" s="57"/>
      <c r="J284" s="57"/>
      <c r="K284" s="57"/>
    </row>
    <row r="285" spans="1:11" x14ac:dyDescent="0.3">
      <c r="A285" s="54"/>
      <c r="B285" s="57"/>
      <c r="C285" s="57"/>
      <c r="D285" s="57"/>
      <c r="E285" s="57"/>
      <c r="F285" s="57"/>
      <c r="G285" s="57"/>
      <c r="H285" s="57"/>
      <c r="I285" s="57"/>
      <c r="J285" s="57"/>
      <c r="K285" s="57"/>
    </row>
    <row r="286" spans="1:11" x14ac:dyDescent="0.3">
      <c r="A286" s="57"/>
      <c r="B286" s="57"/>
      <c r="C286" s="56"/>
      <c r="D286" s="56"/>
      <c r="E286" s="55"/>
      <c r="F286" s="57"/>
      <c r="G286" s="57"/>
      <c r="H286" s="57"/>
      <c r="I286" s="57"/>
      <c r="J286" s="57"/>
      <c r="K286" s="57"/>
    </row>
    <row r="287" spans="1:11" x14ac:dyDescent="0.3">
      <c r="A287" s="57"/>
      <c r="B287" s="57"/>
      <c r="C287" s="56"/>
      <c r="D287" s="56"/>
      <c r="E287" s="55"/>
      <c r="F287" s="57"/>
      <c r="G287" s="57"/>
      <c r="H287" s="57"/>
      <c r="I287" s="57"/>
      <c r="J287" s="57"/>
      <c r="K287" s="57"/>
    </row>
    <row r="288" spans="1:11" x14ac:dyDescent="0.3">
      <c r="A288" s="57"/>
      <c r="B288" s="57"/>
      <c r="C288" s="56"/>
      <c r="D288" s="56"/>
      <c r="E288" s="55"/>
      <c r="F288" s="57"/>
      <c r="G288" s="57"/>
      <c r="H288" s="57"/>
      <c r="I288" s="57"/>
      <c r="J288" s="57"/>
      <c r="K288" s="57"/>
    </row>
    <row r="289" spans="1:11" x14ac:dyDescent="0.3">
      <c r="A289" s="57"/>
      <c r="B289" s="57"/>
      <c r="C289" s="56"/>
      <c r="D289" s="56"/>
      <c r="E289" s="55"/>
      <c r="F289" s="57"/>
      <c r="G289" s="57"/>
      <c r="H289" s="57"/>
      <c r="I289" s="57"/>
      <c r="J289" s="57"/>
      <c r="K289" s="57"/>
    </row>
    <row r="290" spans="1:11" x14ac:dyDescent="0.3">
      <c r="A290" s="57"/>
      <c r="B290" s="57"/>
      <c r="C290" s="56"/>
      <c r="D290" s="56"/>
      <c r="E290" s="55"/>
      <c r="F290" s="57"/>
      <c r="G290" s="57"/>
      <c r="H290" s="57"/>
      <c r="I290" s="57"/>
      <c r="J290" s="57"/>
      <c r="K290" s="57"/>
    </row>
    <row r="291" spans="1:11" x14ac:dyDescent="0.3">
      <c r="A291" s="57"/>
      <c r="B291" s="57"/>
      <c r="C291" s="56"/>
      <c r="D291" s="56"/>
      <c r="E291" s="55"/>
      <c r="F291" s="57"/>
      <c r="G291" s="57"/>
      <c r="H291" s="57"/>
      <c r="I291" s="57"/>
      <c r="J291" s="57"/>
      <c r="K291" s="57"/>
    </row>
    <row r="292" spans="1:11" x14ac:dyDescent="0.3">
      <c r="A292" s="57"/>
      <c r="B292" s="57"/>
      <c r="C292" s="56"/>
      <c r="D292" s="56"/>
      <c r="E292" s="55"/>
      <c r="F292" s="57"/>
      <c r="G292" s="57"/>
      <c r="H292" s="57"/>
      <c r="I292" s="57"/>
      <c r="J292" s="57"/>
      <c r="K292" s="57"/>
    </row>
    <row r="293" spans="1:11" x14ac:dyDescent="0.3">
      <c r="A293" s="57"/>
      <c r="B293" s="57"/>
      <c r="C293" s="56"/>
      <c r="D293" s="56"/>
      <c r="E293" s="55"/>
      <c r="F293" s="57"/>
      <c r="G293" s="57"/>
      <c r="H293" s="57"/>
      <c r="I293" s="57"/>
      <c r="J293" s="57"/>
      <c r="K293" s="57"/>
    </row>
    <row r="294" spans="1:11" x14ac:dyDescent="0.3">
      <c r="A294" s="57"/>
      <c r="B294" s="57"/>
      <c r="C294" s="56"/>
      <c r="D294" s="56"/>
      <c r="E294" s="55"/>
      <c r="F294" s="57"/>
      <c r="G294" s="57"/>
      <c r="H294" s="57"/>
      <c r="I294" s="57"/>
      <c r="J294" s="57"/>
      <c r="K294" s="57"/>
    </row>
    <row r="295" spans="1:11" x14ac:dyDescent="0.3">
      <c r="A295" s="57"/>
      <c r="B295" s="57"/>
      <c r="C295" s="56"/>
      <c r="D295" s="56"/>
      <c r="E295" s="55"/>
      <c r="F295" s="57"/>
      <c r="G295" s="57"/>
      <c r="H295" s="57"/>
      <c r="I295" s="57"/>
      <c r="J295" s="57"/>
      <c r="K295" s="57"/>
    </row>
    <row r="296" spans="1:11" x14ac:dyDescent="0.3">
      <c r="A296" s="57"/>
      <c r="B296" s="57"/>
      <c r="C296" s="56"/>
      <c r="D296" s="56"/>
      <c r="E296" s="55"/>
      <c r="F296" s="57"/>
      <c r="G296" s="57"/>
      <c r="H296" s="57"/>
      <c r="I296" s="57"/>
      <c r="J296" s="57"/>
      <c r="K296" s="57"/>
    </row>
    <row r="297" spans="1:11" x14ac:dyDescent="0.3">
      <c r="A297" s="57"/>
      <c r="B297" s="57"/>
      <c r="C297" s="56"/>
      <c r="D297" s="56"/>
      <c r="E297" s="55"/>
      <c r="F297" s="57"/>
      <c r="G297" s="57"/>
      <c r="H297" s="57"/>
      <c r="I297" s="57"/>
      <c r="J297" s="57"/>
      <c r="K297" s="57"/>
    </row>
    <row r="298" spans="1:11" x14ac:dyDescent="0.3">
      <c r="A298" s="57"/>
      <c r="B298" s="57"/>
      <c r="C298" s="56"/>
      <c r="D298" s="56"/>
      <c r="E298" s="55"/>
      <c r="F298" s="57"/>
      <c r="G298" s="57"/>
      <c r="H298" s="57"/>
      <c r="I298" s="57"/>
      <c r="J298" s="57"/>
      <c r="K298" s="57"/>
    </row>
    <row r="299" spans="1:11" x14ac:dyDescent="0.3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</row>
    <row r="300" spans="1:11" x14ac:dyDescent="0.3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</row>
    <row r="301" spans="1:11" x14ac:dyDescent="0.3">
      <c r="A301" s="57"/>
      <c r="B301" s="57"/>
      <c r="C301" s="56"/>
      <c r="D301" s="56"/>
      <c r="E301" s="55"/>
      <c r="F301" s="57"/>
      <c r="G301" s="57"/>
      <c r="H301" s="57"/>
      <c r="I301" s="57"/>
      <c r="J301" s="57"/>
      <c r="K301" s="57"/>
    </row>
    <row r="302" spans="1:11" x14ac:dyDescent="0.3">
      <c r="A302" s="57"/>
      <c r="B302" s="57"/>
      <c r="C302" s="56"/>
      <c r="D302" s="56"/>
      <c r="E302" s="55"/>
      <c r="F302" s="57"/>
      <c r="G302" s="57"/>
      <c r="H302" s="57"/>
      <c r="I302" s="57"/>
      <c r="J302" s="57"/>
      <c r="K302" s="57"/>
    </row>
    <row r="303" spans="1:11" x14ac:dyDescent="0.3">
      <c r="A303" s="57"/>
      <c r="B303" s="57"/>
      <c r="C303" s="56"/>
      <c r="D303" s="56"/>
      <c r="E303" s="55"/>
      <c r="F303" s="57"/>
      <c r="G303" s="57"/>
      <c r="H303" s="57"/>
      <c r="I303" s="57"/>
      <c r="J303" s="57"/>
      <c r="K303" s="57"/>
    </row>
    <row r="304" spans="1:11" x14ac:dyDescent="0.3">
      <c r="A304" s="57"/>
      <c r="B304" s="57"/>
      <c r="C304" s="56"/>
      <c r="D304" s="56"/>
      <c r="E304" s="55"/>
      <c r="F304" s="57"/>
      <c r="G304" s="57"/>
      <c r="H304" s="57"/>
      <c r="I304" s="57"/>
      <c r="J304" s="57"/>
      <c r="K304" s="57"/>
    </row>
    <row r="305" spans="1:11" x14ac:dyDescent="0.3">
      <c r="A305" s="57"/>
      <c r="B305" s="57"/>
      <c r="C305" s="56"/>
      <c r="D305" s="56"/>
      <c r="E305" s="55"/>
      <c r="F305" s="57"/>
      <c r="G305" s="57"/>
      <c r="H305" s="57"/>
      <c r="I305" s="57"/>
      <c r="J305" s="57"/>
      <c r="K305" s="57"/>
    </row>
    <row r="306" spans="1:11" x14ac:dyDescent="0.3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</row>
    <row r="307" spans="1:11" x14ac:dyDescent="0.3">
      <c r="A307" s="57"/>
      <c r="B307" s="57"/>
      <c r="C307" s="56"/>
      <c r="D307" s="56"/>
      <c r="E307" s="55"/>
      <c r="F307" s="57"/>
      <c r="G307" s="57"/>
      <c r="H307" s="57"/>
      <c r="I307" s="57"/>
      <c r="J307" s="57"/>
      <c r="K307" s="57"/>
    </row>
    <row r="308" spans="1:11" x14ac:dyDescent="0.3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</row>
    <row r="309" spans="1:11" x14ac:dyDescent="0.3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</row>
    <row r="310" spans="1:11" x14ac:dyDescent="0.3">
      <c r="A310" s="57"/>
      <c r="B310" s="57"/>
      <c r="C310" s="56"/>
      <c r="D310" s="56"/>
      <c r="E310" s="55"/>
      <c r="F310" s="57"/>
      <c r="G310" s="57"/>
      <c r="H310" s="57"/>
      <c r="I310" s="57"/>
      <c r="J310" s="57"/>
      <c r="K310" s="57"/>
    </row>
    <row r="311" spans="1:11" x14ac:dyDescent="0.3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</row>
    <row r="312" spans="1:11" x14ac:dyDescent="0.3">
      <c r="A312" s="57"/>
      <c r="B312" s="57"/>
      <c r="C312" s="56"/>
      <c r="D312" s="56"/>
      <c r="E312" s="55"/>
      <c r="F312" s="57"/>
      <c r="G312" s="57"/>
      <c r="H312" s="57"/>
      <c r="I312" s="57"/>
      <c r="J312" s="57"/>
      <c r="K312" s="57"/>
    </row>
    <row r="313" spans="1:11" x14ac:dyDescent="0.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</row>
    <row r="314" spans="1:11" x14ac:dyDescent="0.3">
      <c r="A314" s="57"/>
      <c r="B314" s="57"/>
      <c r="C314" s="56"/>
      <c r="D314" s="56"/>
      <c r="E314" s="55"/>
      <c r="F314" s="57"/>
      <c r="G314" s="57"/>
      <c r="H314" s="57"/>
      <c r="I314" s="57"/>
      <c r="J314" s="57"/>
      <c r="K314" s="57"/>
    </row>
    <row r="315" spans="1:11" x14ac:dyDescent="0.3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</row>
    <row r="316" spans="1:11" x14ac:dyDescent="0.3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</row>
    <row r="317" spans="1:11" x14ac:dyDescent="0.3">
      <c r="A317" s="57"/>
      <c r="B317" s="57"/>
      <c r="C317" s="56"/>
      <c r="D317" s="56"/>
      <c r="E317" s="55"/>
      <c r="F317" s="57"/>
      <c r="G317" s="57"/>
      <c r="H317" s="57"/>
      <c r="I317" s="57"/>
      <c r="J317" s="57"/>
      <c r="K317" s="57"/>
    </row>
    <row r="318" spans="1:11" x14ac:dyDescent="0.3">
      <c r="A318" s="57"/>
      <c r="B318" s="57"/>
      <c r="C318" s="56"/>
      <c r="D318" s="56"/>
      <c r="E318" s="55"/>
      <c r="F318" s="57"/>
      <c r="G318" s="57"/>
      <c r="H318" s="57"/>
      <c r="I318" s="57"/>
      <c r="J318" s="57"/>
      <c r="K318" s="57"/>
    </row>
    <row r="319" spans="1:11" x14ac:dyDescent="0.3">
      <c r="A319" s="57"/>
      <c r="B319" s="57"/>
      <c r="C319" s="56"/>
      <c r="D319" s="56"/>
      <c r="E319" s="55"/>
      <c r="F319" s="57"/>
      <c r="G319" s="57"/>
      <c r="H319" s="57"/>
      <c r="I319" s="57"/>
      <c r="J319" s="57"/>
      <c r="K319" s="57"/>
    </row>
    <row r="320" spans="1:11" x14ac:dyDescent="0.3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</row>
    <row r="321" spans="1:11" x14ac:dyDescent="0.3">
      <c r="A321" s="57"/>
      <c r="B321" s="57"/>
      <c r="C321" s="56"/>
      <c r="D321" s="56"/>
      <c r="E321" s="55"/>
      <c r="F321" s="57"/>
      <c r="G321" s="57"/>
      <c r="H321" s="57"/>
      <c r="I321" s="57"/>
      <c r="J321" s="57"/>
      <c r="K321" s="57"/>
    </row>
    <row r="322" spans="1:11" x14ac:dyDescent="0.3">
      <c r="A322" s="57"/>
      <c r="B322" s="57"/>
      <c r="C322" s="56"/>
      <c r="D322" s="56"/>
      <c r="E322" s="55"/>
      <c r="F322" s="57"/>
      <c r="G322" s="57"/>
      <c r="H322" s="57"/>
      <c r="I322" s="57"/>
      <c r="J322" s="57"/>
      <c r="K322" s="57"/>
    </row>
    <row r="323" spans="1:11" x14ac:dyDescent="0.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</row>
    <row r="324" spans="1:11" x14ac:dyDescent="0.3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</row>
    <row r="325" spans="1:11" x14ac:dyDescent="0.3">
      <c r="A325" s="57"/>
      <c r="B325" s="57"/>
      <c r="C325" s="56"/>
      <c r="D325" s="56"/>
      <c r="E325" s="55"/>
      <c r="F325" s="57"/>
      <c r="G325" s="57"/>
      <c r="H325" s="57"/>
      <c r="I325" s="57"/>
      <c r="J325" s="57"/>
      <c r="K325" s="57"/>
    </row>
    <row r="326" spans="1:11" x14ac:dyDescent="0.3">
      <c r="A326" s="57"/>
      <c r="B326" s="57"/>
      <c r="C326" s="56"/>
      <c r="D326" s="56"/>
      <c r="E326" s="55"/>
      <c r="F326" s="57"/>
      <c r="G326" s="57"/>
      <c r="H326" s="57"/>
      <c r="I326" s="57"/>
      <c r="J326" s="57"/>
      <c r="K326" s="57"/>
    </row>
    <row r="327" spans="1:11" x14ac:dyDescent="0.3">
      <c r="A327" s="57"/>
      <c r="B327" s="57"/>
      <c r="C327" s="56"/>
      <c r="D327" s="56"/>
      <c r="E327" s="55"/>
      <c r="F327" s="57"/>
      <c r="G327" s="57"/>
      <c r="H327" s="57"/>
      <c r="I327" s="57"/>
      <c r="J327" s="57"/>
      <c r="K327" s="57"/>
    </row>
    <row r="328" spans="1:11" x14ac:dyDescent="0.3">
      <c r="A328" s="57"/>
      <c r="B328" s="57"/>
      <c r="C328" s="56"/>
      <c r="D328" s="56"/>
      <c r="E328" s="55"/>
      <c r="F328" s="57"/>
      <c r="G328" s="57"/>
      <c r="H328" s="57"/>
      <c r="I328" s="57"/>
      <c r="J328" s="57"/>
      <c r="K328" s="57"/>
    </row>
    <row r="329" spans="1:11" x14ac:dyDescent="0.3">
      <c r="A329" s="57"/>
      <c r="B329" s="57"/>
      <c r="C329" s="56"/>
      <c r="D329" s="56"/>
      <c r="E329" s="55"/>
      <c r="F329" s="57"/>
      <c r="G329" s="57"/>
      <c r="H329" s="57"/>
      <c r="I329" s="57"/>
      <c r="J329" s="57"/>
      <c r="K329" s="57"/>
    </row>
    <row r="330" spans="1:11" x14ac:dyDescent="0.3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</row>
    <row r="331" spans="1:11" x14ac:dyDescent="0.3">
      <c r="A331" s="57"/>
      <c r="B331" s="57"/>
      <c r="C331" s="56"/>
      <c r="D331" s="56"/>
      <c r="E331" s="55"/>
      <c r="F331" s="57"/>
      <c r="G331" s="57"/>
      <c r="H331" s="57"/>
      <c r="I331" s="57"/>
      <c r="J331" s="57"/>
      <c r="K331" s="57"/>
    </row>
    <row r="332" spans="1:11" x14ac:dyDescent="0.3">
      <c r="A332" s="57"/>
      <c r="B332" s="57"/>
      <c r="C332" s="56"/>
      <c r="D332" s="56"/>
      <c r="E332" s="55"/>
      <c r="F332" s="57"/>
      <c r="G332" s="57"/>
      <c r="H332" s="57"/>
      <c r="I332" s="57"/>
      <c r="J332" s="57"/>
      <c r="K332" s="57"/>
    </row>
    <row r="333" spans="1:11" x14ac:dyDescent="0.3">
      <c r="A333" s="57"/>
      <c r="B333" s="57"/>
      <c r="C333" s="56"/>
      <c r="D333" s="56"/>
      <c r="E333" s="55"/>
      <c r="F333" s="57"/>
      <c r="G333" s="57"/>
      <c r="H333" s="57"/>
      <c r="I333" s="57"/>
      <c r="J333" s="57"/>
      <c r="K333" s="57"/>
    </row>
    <row r="334" spans="1:11" x14ac:dyDescent="0.3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</sheetData>
  <mergeCells count="60">
    <mergeCell ref="A67:K67"/>
    <mergeCell ref="A70:C70"/>
    <mergeCell ref="A71:K71"/>
    <mergeCell ref="A72:C72"/>
    <mergeCell ref="A73:K73"/>
    <mergeCell ref="A324:K324"/>
    <mergeCell ref="A330:K330"/>
    <mergeCell ref="A334:K334"/>
    <mergeCell ref="A313:K313"/>
    <mergeCell ref="A315:K315"/>
    <mergeCell ref="A316:K316"/>
    <mergeCell ref="A320:K320"/>
    <mergeCell ref="A323:K323"/>
    <mergeCell ref="A300:K300"/>
    <mergeCell ref="A306:K306"/>
    <mergeCell ref="A308:K308"/>
    <mergeCell ref="A309:K309"/>
    <mergeCell ref="A311:K311"/>
    <mergeCell ref="A280:K280"/>
    <mergeCell ref="A281:K281"/>
    <mergeCell ref="A282:K282"/>
    <mergeCell ref="A283:K283"/>
    <mergeCell ref="A299:K299"/>
    <mergeCell ref="A270:K270"/>
    <mergeCell ref="A271:K271"/>
    <mergeCell ref="A277:K277"/>
    <mergeCell ref="A278:K278"/>
    <mergeCell ref="A279:D279"/>
    <mergeCell ref="A244:K244"/>
    <mergeCell ref="A264:K264"/>
    <mergeCell ref="A265:K265"/>
    <mergeCell ref="A266:K266"/>
    <mergeCell ref="A269:K269"/>
    <mergeCell ref="A211:K211"/>
    <mergeCell ref="A212:K212"/>
    <mergeCell ref="A213:K213"/>
    <mergeCell ref="A214:K214"/>
    <mergeCell ref="A242:B242"/>
    <mergeCell ref="A144:K144"/>
    <mergeCell ref="A179:K179"/>
    <mergeCell ref="A208:K208"/>
    <mergeCell ref="A209:K209"/>
    <mergeCell ref="A210:D210"/>
    <mergeCell ref="A139:K139"/>
    <mergeCell ref="A140:D140"/>
    <mergeCell ref="A141:K141"/>
    <mergeCell ref="A142:K142"/>
    <mergeCell ref="A143:K143"/>
    <mergeCell ref="A133:K133"/>
    <mergeCell ref="A134:K134"/>
    <mergeCell ref="A138:K138"/>
    <mergeCell ref="A93:K93"/>
    <mergeCell ref="A78:K78"/>
    <mergeCell ref="A74:K74"/>
    <mergeCell ref="A1:K1"/>
    <mergeCell ref="A2:K2"/>
    <mergeCell ref="A3:K3"/>
    <mergeCell ref="A4:K4"/>
    <mergeCell ref="A7:K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71"/>
  <sheetViews>
    <sheetView topLeftCell="M32" workbookViewId="0">
      <selection activeCell="O2" sqref="O2:O59"/>
    </sheetView>
  </sheetViews>
  <sheetFormatPr defaultRowHeight="14.4" x14ac:dyDescent="0.3"/>
  <cols>
    <col min="1" max="1" width="30.44140625" style="29" bestFit="1" customWidth="1"/>
    <col min="2" max="11" width="18.6640625" style="29" customWidth="1"/>
    <col min="12" max="13" width="32.77734375" style="30" bestFit="1" customWidth="1"/>
    <col min="14" max="14" width="32.6640625" style="30" bestFit="1" customWidth="1"/>
    <col min="15" max="15" width="38.3320312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27</v>
      </c>
      <c r="B1" s="49" t="s">
        <v>42</v>
      </c>
      <c r="C1" s="49" t="s">
        <v>43</v>
      </c>
      <c r="D1" s="49" t="s">
        <v>44</v>
      </c>
      <c r="E1" s="49" t="s">
        <v>45</v>
      </c>
      <c r="F1" s="49" t="s">
        <v>46</v>
      </c>
      <c r="G1" s="49" t="s">
        <v>47</v>
      </c>
      <c r="H1" s="49" t="s">
        <v>48</v>
      </c>
      <c r="I1" s="49" t="s">
        <v>45</v>
      </c>
      <c r="J1" s="49" t="s">
        <v>49</v>
      </c>
      <c r="K1" s="49" t="s">
        <v>50</v>
      </c>
      <c r="L1" s="50" t="s">
        <v>22</v>
      </c>
      <c r="M1" s="50" t="s">
        <v>21</v>
      </c>
      <c r="O1" s="51" t="s">
        <v>23</v>
      </c>
      <c r="P1" s="52" t="s">
        <v>52</v>
      </c>
      <c r="Q1" s="52" t="s">
        <v>53</v>
      </c>
      <c r="R1" s="52" t="s">
        <v>54</v>
      </c>
      <c r="S1" s="52" t="s">
        <v>55</v>
      </c>
      <c r="T1" s="52" t="s">
        <v>56</v>
      </c>
      <c r="U1" s="52" t="s">
        <v>57</v>
      </c>
      <c r="V1" s="52" t="s">
        <v>58</v>
      </c>
    </row>
    <row r="2" spans="1:22" x14ac:dyDescent="0.3">
      <c r="A2" s="72" t="s">
        <v>79</v>
      </c>
      <c r="B2" s="77">
        <v>-399</v>
      </c>
      <c r="C2" s="77">
        <v>0</v>
      </c>
      <c r="D2" s="77">
        <v>0</v>
      </c>
      <c r="E2" s="77">
        <v>0</v>
      </c>
      <c r="F2" s="77">
        <v>-399</v>
      </c>
      <c r="G2" s="77">
        <v>19</v>
      </c>
      <c r="H2" s="77">
        <v>0</v>
      </c>
      <c r="I2" s="77">
        <v>0</v>
      </c>
      <c r="J2" s="77">
        <v>-418</v>
      </c>
      <c r="K2" s="77">
        <v>0</v>
      </c>
      <c r="L2" s="44" t="str">
        <f>TRIM(A2&amp;"-box")</f>
        <v>ADMIRE-8PC*2GM-box</v>
      </c>
      <c r="M2" s="44" t="str">
        <f>VLOOKUP(A2,'[3]Dealer Report working'!$A$2:$M$70,13,0)</f>
        <v>ADMIRE WG70 125X(8X2GR) BAG IN</v>
      </c>
      <c r="O2" s="45" t="s">
        <v>24</v>
      </c>
      <c r="P2" s="53">
        <v>-399</v>
      </c>
      <c r="Q2" s="53">
        <v>0</v>
      </c>
      <c r="R2" s="53">
        <v>0</v>
      </c>
      <c r="S2" s="53">
        <v>19</v>
      </c>
      <c r="T2" s="53">
        <v>0</v>
      </c>
      <c r="U2" s="53">
        <v>0</v>
      </c>
      <c r="V2" s="53">
        <v>-418</v>
      </c>
    </row>
    <row r="3" spans="1:22" x14ac:dyDescent="0.3">
      <c r="A3" s="72" t="s">
        <v>80</v>
      </c>
      <c r="B3" s="77">
        <v>-52</v>
      </c>
      <c r="C3" s="77">
        <v>0</v>
      </c>
      <c r="D3" s="77">
        <v>0</v>
      </c>
      <c r="E3" s="77">
        <v>0</v>
      </c>
      <c r="F3" s="77">
        <v>-52</v>
      </c>
      <c r="G3" s="77">
        <v>0</v>
      </c>
      <c r="H3" s="77">
        <v>0</v>
      </c>
      <c r="I3" s="77">
        <v>0</v>
      </c>
      <c r="J3" s="77">
        <v>-52</v>
      </c>
      <c r="K3" s="77">
        <v>0</v>
      </c>
      <c r="L3" s="44" t="str">
        <f t="shared" ref="L3:L66" si="0">TRIM(A3&amp;"-box")</f>
        <v>ALANTO 50*100GM-box</v>
      </c>
      <c r="M3" s="44" t="str">
        <f>VLOOKUP(A3,'[3]Dealer Report working'!$A$2:$M$70,13,0)</f>
        <v>ALANTO (T) SC240 50X100ML BOT IN</v>
      </c>
      <c r="O3" s="45" t="s">
        <v>189</v>
      </c>
      <c r="P3" s="53">
        <v>-52</v>
      </c>
      <c r="Q3" s="53">
        <v>0</v>
      </c>
      <c r="R3" s="53">
        <v>0</v>
      </c>
      <c r="S3" s="53">
        <v>0</v>
      </c>
      <c r="T3" s="53">
        <v>0</v>
      </c>
      <c r="U3" s="53">
        <v>0</v>
      </c>
      <c r="V3" s="53">
        <v>-52</v>
      </c>
    </row>
    <row r="4" spans="1:22" x14ac:dyDescent="0.3">
      <c r="A4" s="72" t="s">
        <v>82</v>
      </c>
      <c r="B4" s="77">
        <v>-51</v>
      </c>
      <c r="C4" s="77">
        <v>0</v>
      </c>
      <c r="D4" s="77">
        <v>0</v>
      </c>
      <c r="E4" s="77">
        <v>0</v>
      </c>
      <c r="F4" s="77">
        <v>-51</v>
      </c>
      <c r="G4" s="77">
        <v>0</v>
      </c>
      <c r="H4" s="77">
        <v>0</v>
      </c>
      <c r="I4" s="77">
        <v>0</v>
      </c>
      <c r="J4" s="77">
        <v>-51</v>
      </c>
      <c r="K4" s="77">
        <v>0</v>
      </c>
      <c r="L4" s="44" t="str">
        <f t="shared" si="0"/>
        <v>ALIETE-100GM-box</v>
      </c>
      <c r="M4" s="44" t="str">
        <f>VLOOKUP(A4,'[3]Dealer Report working'!$A$2:$M$70,13,0)</f>
        <v>ALIETTE WP80 40X100GR BAG IN</v>
      </c>
      <c r="O4" s="45" t="s">
        <v>190</v>
      </c>
      <c r="P4" s="53">
        <v>-51</v>
      </c>
      <c r="Q4" s="53">
        <v>0</v>
      </c>
      <c r="R4" s="53">
        <v>0</v>
      </c>
      <c r="S4" s="53">
        <v>0</v>
      </c>
      <c r="T4" s="53">
        <v>0</v>
      </c>
      <c r="U4" s="53">
        <v>0</v>
      </c>
      <c r="V4" s="53">
        <v>-51</v>
      </c>
    </row>
    <row r="5" spans="1:22" x14ac:dyDescent="0.3">
      <c r="A5" s="72" t="s">
        <v>84</v>
      </c>
      <c r="B5" s="77">
        <v>-37</v>
      </c>
      <c r="C5" s="77">
        <v>0</v>
      </c>
      <c r="D5" s="77">
        <v>0</v>
      </c>
      <c r="E5" s="77">
        <v>0</v>
      </c>
      <c r="F5" s="77">
        <v>-37</v>
      </c>
      <c r="G5" s="77">
        <v>6</v>
      </c>
      <c r="H5" s="77">
        <v>0</v>
      </c>
      <c r="I5" s="77">
        <v>0</v>
      </c>
      <c r="J5" s="77">
        <v>-43</v>
      </c>
      <c r="K5" s="77">
        <v>0</v>
      </c>
      <c r="L5" s="44" t="str">
        <f t="shared" si="0"/>
        <v>AMBTION 250ML-box</v>
      </c>
      <c r="M5" s="44" t="str">
        <f>VLOOKUP(A5,'[3]Dealer Report working'!$A$2:$M$70,13,0)</f>
        <v>AMBITION 40X250ML BOT IN</v>
      </c>
      <c r="O5" s="45" t="s">
        <v>191</v>
      </c>
      <c r="P5" s="53">
        <v>-37</v>
      </c>
      <c r="Q5" s="53">
        <v>0</v>
      </c>
      <c r="R5" s="53">
        <v>0</v>
      </c>
      <c r="S5" s="53">
        <v>6</v>
      </c>
      <c r="T5" s="53">
        <v>0</v>
      </c>
      <c r="U5" s="53">
        <v>0</v>
      </c>
      <c r="V5" s="53">
        <v>-43</v>
      </c>
    </row>
    <row r="6" spans="1:22" x14ac:dyDescent="0.3">
      <c r="A6" s="72" t="s">
        <v>87</v>
      </c>
      <c r="B6" s="77">
        <v>-14</v>
      </c>
      <c r="C6" s="77">
        <v>0</v>
      </c>
      <c r="D6" s="77">
        <v>0</v>
      </c>
      <c r="E6" s="77">
        <v>0</v>
      </c>
      <c r="F6" s="77">
        <v>-14</v>
      </c>
      <c r="G6" s="77">
        <v>0</v>
      </c>
      <c r="H6" s="77">
        <v>0</v>
      </c>
      <c r="I6" s="77">
        <v>0</v>
      </c>
      <c r="J6" s="77">
        <v>-14</v>
      </c>
      <c r="K6" s="77">
        <v>0</v>
      </c>
      <c r="L6" s="44" t="str">
        <f t="shared" si="0"/>
        <v>ANRACOL-250GM-box</v>
      </c>
      <c r="M6" s="44" t="str">
        <f>VLOOKUP(A6,'[3]Dealer Report working'!$A$2:$M$70,13,0)</f>
        <v>ANTRACOL (T) WP70 40X250GR BAG IN</v>
      </c>
      <c r="O6" s="45" t="s">
        <v>192</v>
      </c>
      <c r="P6" s="53">
        <v>-262</v>
      </c>
      <c r="Q6" s="53">
        <v>0</v>
      </c>
      <c r="R6" s="53">
        <v>0</v>
      </c>
      <c r="S6" s="53">
        <v>7</v>
      </c>
      <c r="T6" s="53">
        <v>0</v>
      </c>
      <c r="U6" s="53">
        <v>0</v>
      </c>
      <c r="V6" s="53">
        <v>-269</v>
      </c>
    </row>
    <row r="7" spans="1:22" x14ac:dyDescent="0.3">
      <c r="A7" s="72" t="s">
        <v>89</v>
      </c>
      <c r="B7" s="77">
        <v>-262</v>
      </c>
      <c r="C7" s="77">
        <v>0</v>
      </c>
      <c r="D7" s="77">
        <v>0</v>
      </c>
      <c r="E7" s="77">
        <v>0</v>
      </c>
      <c r="F7" s="77">
        <v>-262</v>
      </c>
      <c r="G7" s="77">
        <v>7</v>
      </c>
      <c r="H7" s="77">
        <v>0</v>
      </c>
      <c r="I7" s="77">
        <v>0</v>
      </c>
      <c r="J7" s="77">
        <v>-269</v>
      </c>
      <c r="K7" s="77">
        <v>535</v>
      </c>
      <c r="L7" s="44" t="str">
        <f t="shared" si="0"/>
        <v>ANTRACOL -10*1KG-box</v>
      </c>
      <c r="M7" s="44" t="str">
        <f>VLOOKUP(A7,'[3]Dealer Report working'!$A$2:$M$70,13,0)</f>
        <v>ANTRACOL (T) WP70 10X1KG BAG IN</v>
      </c>
      <c r="O7" s="45" t="s">
        <v>193</v>
      </c>
      <c r="P7" s="53">
        <v>-67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-67</v>
      </c>
    </row>
    <row r="8" spans="1:22" x14ac:dyDescent="0.3">
      <c r="A8" s="72" t="s">
        <v>90</v>
      </c>
      <c r="B8" s="77">
        <v>-135</v>
      </c>
      <c r="C8" s="77">
        <v>0</v>
      </c>
      <c r="D8" s="77">
        <v>0</v>
      </c>
      <c r="E8" s="77">
        <v>0</v>
      </c>
      <c r="F8" s="77">
        <v>-135</v>
      </c>
      <c r="G8" s="77">
        <v>0</v>
      </c>
      <c r="H8" s="77">
        <v>0</v>
      </c>
      <c r="I8" s="77">
        <v>0</v>
      </c>
      <c r="J8" s="77">
        <v>-135</v>
      </c>
      <c r="K8" s="77">
        <v>0</v>
      </c>
      <c r="L8" s="44" t="str">
        <f t="shared" si="0"/>
        <v>ANTRACOL 250GM-box</v>
      </c>
      <c r="M8" s="44" t="str">
        <f>VLOOKUP(A8,'[3]Dealer Report working'!$A$2:$M$70,13,0)</f>
        <v>ANTRACOL (T) WP70 40X250GR BAG IN</v>
      </c>
      <c r="O8" s="45" t="s">
        <v>194</v>
      </c>
      <c r="P8" s="53">
        <v>-149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-149</v>
      </c>
    </row>
    <row r="9" spans="1:22" x14ac:dyDescent="0.3">
      <c r="A9" s="72" t="s">
        <v>91</v>
      </c>
      <c r="B9" s="77">
        <v>-2420</v>
      </c>
      <c r="C9" s="77">
        <v>0</v>
      </c>
      <c r="D9" s="77">
        <v>0</v>
      </c>
      <c r="E9" s="77">
        <v>0</v>
      </c>
      <c r="F9" s="77">
        <v>-2420</v>
      </c>
      <c r="G9" s="77">
        <v>25</v>
      </c>
      <c r="H9" s="77">
        <v>0</v>
      </c>
      <c r="I9" s="77">
        <v>0</v>
      </c>
      <c r="J9" s="77">
        <v>-2445</v>
      </c>
      <c r="K9" s="77">
        <v>66</v>
      </c>
      <c r="L9" s="44" t="str">
        <f t="shared" si="0"/>
        <v>ANTRACOL-100GM-box</v>
      </c>
      <c r="M9" s="44" t="str">
        <f>VLOOKUP(A9,'[3]Dealer Report working'!$A$2:$M$70,13,0)</f>
        <v>ANTRACOL (T) WP70 50X100GR BAG IN</v>
      </c>
      <c r="O9" s="45" t="s">
        <v>195</v>
      </c>
      <c r="P9" s="53">
        <v>-2420</v>
      </c>
      <c r="Q9" s="53">
        <v>0</v>
      </c>
      <c r="R9" s="53">
        <v>0</v>
      </c>
      <c r="S9" s="53">
        <v>25</v>
      </c>
      <c r="T9" s="53">
        <v>0</v>
      </c>
      <c r="U9" s="53">
        <v>0</v>
      </c>
      <c r="V9" s="53">
        <v>-2445</v>
      </c>
    </row>
    <row r="10" spans="1:22" x14ac:dyDescent="0.3">
      <c r="A10" s="72" t="s">
        <v>92</v>
      </c>
      <c r="B10" s="77">
        <v>-67</v>
      </c>
      <c r="C10" s="77">
        <v>0</v>
      </c>
      <c r="D10" s="77">
        <v>0</v>
      </c>
      <c r="E10" s="77">
        <v>0</v>
      </c>
      <c r="F10" s="77">
        <v>-67</v>
      </c>
      <c r="G10" s="77">
        <v>0</v>
      </c>
      <c r="H10" s="77">
        <v>0</v>
      </c>
      <c r="I10" s="77">
        <v>0</v>
      </c>
      <c r="J10" s="77">
        <v>-67</v>
      </c>
      <c r="K10" s="77">
        <v>0</v>
      </c>
      <c r="L10" s="44" t="str">
        <f t="shared" si="0"/>
        <v>ANTRACOL-500GM-box</v>
      </c>
      <c r="M10" s="44" t="str">
        <f>VLOOKUP(A10,'[3]Dealer Report working'!$A$2:$M$70,13,0)</f>
        <v>ANTRACOL (T) WP70 20X500GR BAG IN</v>
      </c>
      <c r="O10" s="45" t="s">
        <v>196</v>
      </c>
      <c r="P10" s="53">
        <v>-2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-2</v>
      </c>
    </row>
    <row r="11" spans="1:22" x14ac:dyDescent="0.3">
      <c r="A11" s="72" t="s">
        <v>94</v>
      </c>
      <c r="B11" s="77">
        <v>-2</v>
      </c>
      <c r="C11" s="77">
        <v>0</v>
      </c>
      <c r="D11" s="77">
        <v>0</v>
      </c>
      <c r="E11" s="77">
        <v>0</v>
      </c>
      <c r="F11" s="77" t="s">
        <v>96</v>
      </c>
      <c r="G11" s="77">
        <v>0</v>
      </c>
      <c r="H11" s="77">
        <v>0</v>
      </c>
      <c r="I11" s="77">
        <v>0</v>
      </c>
      <c r="J11" s="77">
        <v>-2</v>
      </c>
      <c r="K11" s="77">
        <v>0</v>
      </c>
      <c r="L11" s="44" t="str">
        <f t="shared" si="0"/>
        <v>ANTRACOL-50GM-box</v>
      </c>
      <c r="M11" s="44" t="str">
        <f>VLOOKUP(A11,'[3]Dealer Report working'!$A$2:$M$70,13,0)</f>
        <v>ANTRACOL (T) WP70 50X50GR BAG IN</v>
      </c>
      <c r="O11" s="45" t="s">
        <v>188</v>
      </c>
      <c r="P11" s="53">
        <v>0</v>
      </c>
      <c r="Q11" s="53">
        <v>0</v>
      </c>
      <c r="R11" s="53">
        <v>0</v>
      </c>
      <c r="S11" s="53">
        <v>2</v>
      </c>
      <c r="T11" s="53">
        <v>0</v>
      </c>
      <c r="U11" s="53">
        <v>0</v>
      </c>
      <c r="V11" s="53">
        <v>-2</v>
      </c>
    </row>
    <row r="12" spans="1:22" x14ac:dyDescent="0.3">
      <c r="A12" s="72" t="s">
        <v>97</v>
      </c>
      <c r="B12" s="77">
        <v>-54</v>
      </c>
      <c r="C12" s="77">
        <v>0</v>
      </c>
      <c r="D12" s="77">
        <v>0</v>
      </c>
      <c r="E12" s="77">
        <v>0</v>
      </c>
      <c r="F12" s="77">
        <v>-54</v>
      </c>
      <c r="G12" s="77">
        <v>0</v>
      </c>
      <c r="H12" s="77">
        <v>0</v>
      </c>
      <c r="I12" s="77">
        <v>0</v>
      </c>
      <c r="J12" s="77">
        <v>-54</v>
      </c>
      <c r="K12" s="77">
        <v>0</v>
      </c>
      <c r="L12" s="44" t="str">
        <f t="shared" si="0"/>
        <v>ARISE BORORN 100GM-box</v>
      </c>
      <c r="M12" s="44" t="str">
        <f>VLOOKUP(A12,'[3]Dealer Report working'!$A$2:$M$70,13,0)</f>
        <v>DISCOUNTINUE PRODUCT</v>
      </c>
      <c r="O12" s="45" t="s">
        <v>197</v>
      </c>
      <c r="P12" s="53">
        <v>-301</v>
      </c>
      <c r="Q12" s="53">
        <v>0</v>
      </c>
      <c r="R12" s="53">
        <v>0</v>
      </c>
      <c r="S12" s="53">
        <v>3</v>
      </c>
      <c r="T12" s="53">
        <v>0</v>
      </c>
      <c r="U12" s="53">
        <v>0</v>
      </c>
      <c r="V12" s="53">
        <v>-304</v>
      </c>
    </row>
    <row r="13" spans="1:22" x14ac:dyDescent="0.3">
      <c r="A13" s="72" t="s">
        <v>99</v>
      </c>
      <c r="B13" s="77">
        <v>-7</v>
      </c>
      <c r="C13" s="77">
        <v>0</v>
      </c>
      <c r="D13" s="77">
        <v>0</v>
      </c>
      <c r="E13" s="77">
        <v>0</v>
      </c>
      <c r="F13" s="77" t="s">
        <v>101</v>
      </c>
      <c r="G13" s="77">
        <v>0</v>
      </c>
      <c r="H13" s="77">
        <v>0</v>
      </c>
      <c r="I13" s="77">
        <v>0</v>
      </c>
      <c r="J13" s="77">
        <v>-7</v>
      </c>
      <c r="K13" s="77">
        <v>0</v>
      </c>
      <c r="L13" s="44" t="str">
        <f t="shared" si="0"/>
        <v>BLAZE LTR-box</v>
      </c>
      <c r="M13" s="44" t="str">
        <f>VLOOKUP(A13,'[3]Dealer Report working'!$A$2:$M$70,13,0)</f>
        <v>DISCOUNTINUE PRODUCT</v>
      </c>
      <c r="O13" s="45" t="s">
        <v>198</v>
      </c>
      <c r="P13" s="53">
        <v>-8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-8</v>
      </c>
    </row>
    <row r="14" spans="1:22" x14ac:dyDescent="0.3">
      <c r="A14" s="72" t="s">
        <v>102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2</v>
      </c>
      <c r="H14" s="77">
        <v>0</v>
      </c>
      <c r="I14" s="77">
        <v>0</v>
      </c>
      <c r="J14" s="77">
        <v>-2</v>
      </c>
      <c r="K14" s="77">
        <v>0</v>
      </c>
      <c r="L14" s="44" t="str">
        <f t="shared" si="0"/>
        <v>BONUS-250ML-box</v>
      </c>
      <c r="M14" s="44" t="s">
        <v>188</v>
      </c>
      <c r="O14" s="45" t="s">
        <v>199</v>
      </c>
      <c r="P14" s="53">
        <v>-26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-26</v>
      </c>
    </row>
    <row r="15" spans="1:22" x14ac:dyDescent="0.3">
      <c r="A15" s="72" t="s">
        <v>103</v>
      </c>
      <c r="B15" s="77">
        <v>-26</v>
      </c>
      <c r="C15" s="77">
        <v>0</v>
      </c>
      <c r="D15" s="77">
        <v>0</v>
      </c>
      <c r="E15" s="77">
        <v>0</v>
      </c>
      <c r="F15" s="77">
        <v>-26</v>
      </c>
      <c r="G15" s="77">
        <v>2</v>
      </c>
      <c r="H15" s="77">
        <v>0</v>
      </c>
      <c r="I15" s="77">
        <v>0</v>
      </c>
      <c r="J15" s="77">
        <v>-28</v>
      </c>
      <c r="K15" s="77">
        <v>0</v>
      </c>
      <c r="L15" s="44" t="str">
        <f t="shared" si="0"/>
        <v>CONFIDOR 100ML-box</v>
      </c>
      <c r="M15" s="44" t="str">
        <f>VLOOKUP(A15,'[3]Dealer Report working'!$A$2:$M$70,13,0)</f>
        <v>CONFIDOR (T) SL200 50X100ML BOT IN</v>
      </c>
      <c r="O15" s="45" t="s">
        <v>200</v>
      </c>
      <c r="P15" s="53">
        <v>-3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-3</v>
      </c>
    </row>
    <row r="16" spans="1:22" x14ac:dyDescent="0.3">
      <c r="A16" s="72" t="s">
        <v>106</v>
      </c>
      <c r="B16" s="77">
        <v>-301</v>
      </c>
      <c r="C16" s="77">
        <v>0</v>
      </c>
      <c r="D16" s="77">
        <v>0</v>
      </c>
      <c r="E16" s="77">
        <v>0</v>
      </c>
      <c r="F16" s="77">
        <v>-301</v>
      </c>
      <c r="G16" s="77">
        <v>3</v>
      </c>
      <c r="H16" s="77">
        <v>0</v>
      </c>
      <c r="I16" s="77">
        <v>0</v>
      </c>
      <c r="J16" s="77">
        <v>-304</v>
      </c>
      <c r="K16" s="77">
        <v>0</v>
      </c>
      <c r="L16" s="44" t="str">
        <f t="shared" si="0"/>
        <v>CONFIDOR 50ML-box</v>
      </c>
      <c r="M16" s="44" t="str">
        <f>VLOOKUP(A16,'[3]Dealer Report working'!$A$2:$M$70,13,0)</f>
        <v>CONFIDOR (T) SL200 100X50ML BOT IN</v>
      </c>
      <c r="O16" s="45" t="s">
        <v>201</v>
      </c>
      <c r="P16" s="53">
        <v>-26</v>
      </c>
      <c r="Q16" s="53">
        <v>0</v>
      </c>
      <c r="R16" s="53">
        <v>0</v>
      </c>
      <c r="S16" s="53">
        <v>2</v>
      </c>
      <c r="T16" s="53">
        <v>0</v>
      </c>
      <c r="U16" s="53">
        <v>0</v>
      </c>
      <c r="V16" s="53">
        <v>-28</v>
      </c>
    </row>
    <row r="17" spans="1:22" x14ac:dyDescent="0.3">
      <c r="A17" s="72" t="s">
        <v>107</v>
      </c>
      <c r="B17" s="77">
        <v>-8</v>
      </c>
      <c r="C17" s="77">
        <v>0</v>
      </c>
      <c r="D17" s="77">
        <v>0</v>
      </c>
      <c r="E17" s="77">
        <v>0</v>
      </c>
      <c r="F17" s="77" t="s">
        <v>109</v>
      </c>
      <c r="G17" s="77">
        <v>0</v>
      </c>
      <c r="H17" s="77">
        <v>0</v>
      </c>
      <c r="I17" s="77">
        <v>0</v>
      </c>
      <c r="J17" s="77">
        <v>-8</v>
      </c>
      <c r="K17" s="77">
        <v>0</v>
      </c>
      <c r="L17" s="44" t="str">
        <f t="shared" si="0"/>
        <v>CONFIDOR-1LTR-box</v>
      </c>
      <c r="M17" s="44" t="str">
        <f>VLOOKUP(A17,'[3]Dealer Report working'!$A$2:$M$70,13,0)</f>
        <v>CONFIDOR (T) SL200 10X1L BOT IN</v>
      </c>
      <c r="O17" s="45" t="s">
        <v>202</v>
      </c>
      <c r="P17" s="53">
        <v>-8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-8</v>
      </c>
    </row>
    <row r="18" spans="1:22" x14ac:dyDescent="0.3">
      <c r="A18" s="72" t="s">
        <v>110</v>
      </c>
      <c r="B18" s="77">
        <v>-26</v>
      </c>
      <c r="C18" s="77">
        <v>0</v>
      </c>
      <c r="D18" s="77">
        <v>0</v>
      </c>
      <c r="E18" s="77">
        <v>0</v>
      </c>
      <c r="F18" s="77">
        <v>-26</v>
      </c>
      <c r="G18" s="77">
        <v>0</v>
      </c>
      <c r="H18" s="77">
        <v>0</v>
      </c>
      <c r="I18" s="77">
        <v>0</v>
      </c>
      <c r="J18" s="77">
        <v>-26</v>
      </c>
      <c r="K18" s="77">
        <v>0</v>
      </c>
      <c r="L18" s="44" t="str">
        <f t="shared" si="0"/>
        <v>CONFIDOR-250ML-box</v>
      </c>
      <c r="M18" s="44" t="str">
        <f>VLOOKUP(A18,'[3]Dealer Report working'!$A$2:$M$70,13,0)</f>
        <v>CONFIDOR (T) SL200 20X250ML BOT IN</v>
      </c>
      <c r="O18" s="45" t="s">
        <v>203</v>
      </c>
      <c r="P18" s="53">
        <v>-14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-14</v>
      </c>
    </row>
    <row r="19" spans="1:22" x14ac:dyDescent="0.3">
      <c r="A19" s="72" t="s">
        <v>111</v>
      </c>
      <c r="B19" s="77">
        <v>-3</v>
      </c>
      <c r="C19" s="77">
        <v>0</v>
      </c>
      <c r="D19" s="77">
        <v>0</v>
      </c>
      <c r="E19" s="77">
        <v>0</v>
      </c>
      <c r="F19" s="77" t="s">
        <v>113</v>
      </c>
      <c r="G19" s="77">
        <v>0</v>
      </c>
      <c r="H19" s="77">
        <v>0</v>
      </c>
      <c r="I19" s="77">
        <v>0</v>
      </c>
      <c r="J19" s="77">
        <v>-3</v>
      </c>
      <c r="K19" s="77">
        <v>0</v>
      </c>
      <c r="L19" s="44" t="str">
        <f t="shared" si="0"/>
        <v>CONFIDOR-500ML-box</v>
      </c>
      <c r="M19" s="44" t="str">
        <f>VLOOKUP(A19,'[3]Dealer Report working'!$A$2:$M$70,13,0)</f>
        <v>CONFIDOR (T) SL200 20X500ML BOT IN</v>
      </c>
      <c r="O19" s="45" t="s">
        <v>204</v>
      </c>
      <c r="P19" s="53">
        <v>-38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-38</v>
      </c>
    </row>
    <row r="20" spans="1:22" x14ac:dyDescent="0.3">
      <c r="A20" s="72" t="s">
        <v>114</v>
      </c>
      <c r="B20" s="77">
        <v>-50</v>
      </c>
      <c r="C20" s="77">
        <v>0</v>
      </c>
      <c r="D20" s="77">
        <v>0</v>
      </c>
      <c r="E20" s="77">
        <v>0</v>
      </c>
      <c r="F20" s="77">
        <v>-50</v>
      </c>
      <c r="G20" s="77">
        <v>14</v>
      </c>
      <c r="H20" s="77">
        <v>0</v>
      </c>
      <c r="I20" s="77">
        <v>0</v>
      </c>
      <c r="J20" s="77">
        <v>-64</v>
      </c>
      <c r="K20" s="77">
        <v>0</v>
      </c>
      <c r="L20" s="44" t="str">
        <f t="shared" si="0"/>
        <v>DECIC 100 50ML-box</v>
      </c>
      <c r="M20" s="44" t="str">
        <f>VLOOKUP(A20,'[3]Dealer Report working'!$A$2:$M$70,13,0)</f>
        <v>DECIS EC101-2 100X50ML BOT IN</v>
      </c>
      <c r="O20" s="45" t="s">
        <v>205</v>
      </c>
      <c r="P20" s="53">
        <v>-144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-144</v>
      </c>
    </row>
    <row r="21" spans="1:22" x14ac:dyDescent="0.3">
      <c r="A21" s="78" t="s">
        <v>117</v>
      </c>
      <c r="B21" s="77">
        <v>-77</v>
      </c>
      <c r="C21" s="77">
        <v>0</v>
      </c>
      <c r="D21" s="77">
        <v>0</v>
      </c>
      <c r="E21" s="77">
        <v>0</v>
      </c>
      <c r="F21" s="77">
        <v>-77</v>
      </c>
      <c r="G21" s="77">
        <v>35</v>
      </c>
      <c r="H21" s="77">
        <v>0</v>
      </c>
      <c r="I21" s="77">
        <v>0</v>
      </c>
      <c r="J21" s="77">
        <v>-112</v>
      </c>
      <c r="K21" s="77">
        <v>0</v>
      </c>
      <c r="L21" s="44" t="str">
        <f t="shared" si="0"/>
        <v>DECIS 100 50*100ML-box</v>
      </c>
      <c r="M21" s="44" t="str">
        <f>VLOOKUP(A21,'[3]Dealer Report working'!$A$2:$M$70,13,0)</f>
        <v>DECIS EC101-2 50X100ML BOX IN</v>
      </c>
      <c r="O21" s="45" t="s">
        <v>206</v>
      </c>
      <c r="P21" s="53">
        <v>-50</v>
      </c>
      <c r="Q21" s="53">
        <v>0</v>
      </c>
      <c r="R21" s="53">
        <v>0</v>
      </c>
      <c r="S21" s="53">
        <v>14</v>
      </c>
      <c r="T21" s="53">
        <v>0</v>
      </c>
      <c r="U21" s="53">
        <v>0</v>
      </c>
      <c r="V21" s="53">
        <v>-64</v>
      </c>
    </row>
    <row r="22" spans="1:22" x14ac:dyDescent="0.3">
      <c r="A22" s="72" t="s">
        <v>119</v>
      </c>
      <c r="B22" s="77">
        <v>-8</v>
      </c>
      <c r="C22" s="77">
        <v>0</v>
      </c>
      <c r="D22" s="77">
        <v>0</v>
      </c>
      <c r="E22" s="77">
        <v>0</v>
      </c>
      <c r="F22" s="77" t="s">
        <v>109</v>
      </c>
      <c r="G22" s="77">
        <v>7</v>
      </c>
      <c r="H22" s="77">
        <v>0</v>
      </c>
      <c r="I22" s="77">
        <v>0</v>
      </c>
      <c r="J22" s="77">
        <v>-15</v>
      </c>
      <c r="K22" s="77">
        <v>0</v>
      </c>
      <c r="L22" s="44" t="str">
        <f t="shared" si="0"/>
        <v>DECIS 100 1LTR-box</v>
      </c>
      <c r="M22" s="44" t="str">
        <f>VLOOKUP(A22,'[3]Dealer Report working'!$A$2:$M$70,13,0)</f>
        <v>DECIS EC101-2 10X1L BOT IN</v>
      </c>
      <c r="O22" s="45" t="s">
        <v>207</v>
      </c>
      <c r="P22" s="53">
        <v>-8</v>
      </c>
      <c r="Q22" s="53">
        <v>0</v>
      </c>
      <c r="R22" s="53">
        <v>0</v>
      </c>
      <c r="S22" s="53">
        <v>7</v>
      </c>
      <c r="T22" s="53">
        <v>0</v>
      </c>
      <c r="U22" s="53">
        <v>0</v>
      </c>
      <c r="V22" s="53">
        <v>-15</v>
      </c>
    </row>
    <row r="23" spans="1:22" x14ac:dyDescent="0.3">
      <c r="A23" s="78" t="s">
        <v>121</v>
      </c>
      <c r="B23" s="77">
        <v>-8</v>
      </c>
      <c r="C23" s="77">
        <v>0</v>
      </c>
      <c r="D23" s="77">
        <v>0</v>
      </c>
      <c r="E23" s="77">
        <v>0</v>
      </c>
      <c r="F23" s="77" t="s">
        <v>109</v>
      </c>
      <c r="G23" s="77">
        <v>0</v>
      </c>
      <c r="H23" s="77">
        <v>0</v>
      </c>
      <c r="I23" s="77">
        <v>0</v>
      </c>
      <c r="J23" s="77">
        <v>-8</v>
      </c>
      <c r="K23" s="77">
        <v>0</v>
      </c>
      <c r="L23" s="44" t="str">
        <f t="shared" si="0"/>
        <v>DECIS 2.8 1LTR-box</v>
      </c>
      <c r="M23" s="44" t="str">
        <f>VLOOKUP(A23,'[3]Dealer Report working'!$A$2:$M$70,13,0)</f>
        <v>DECIS EC 28 10X1L BOT IN</v>
      </c>
      <c r="O23" s="45" t="s">
        <v>208</v>
      </c>
      <c r="P23" s="53">
        <v>-72</v>
      </c>
      <c r="Q23" s="53">
        <v>0</v>
      </c>
      <c r="R23" s="53">
        <v>0</v>
      </c>
      <c r="S23" s="53">
        <v>24</v>
      </c>
      <c r="T23" s="53">
        <v>0</v>
      </c>
      <c r="U23" s="53">
        <v>0</v>
      </c>
      <c r="V23" s="53">
        <v>-96</v>
      </c>
    </row>
    <row r="24" spans="1:22" x14ac:dyDescent="0.3">
      <c r="A24" s="72" t="s">
        <v>122</v>
      </c>
      <c r="B24" s="77">
        <v>-144</v>
      </c>
      <c r="C24" s="77">
        <v>0</v>
      </c>
      <c r="D24" s="77">
        <v>0</v>
      </c>
      <c r="E24" s="77">
        <v>0</v>
      </c>
      <c r="F24" s="77">
        <v>-144</v>
      </c>
      <c r="G24" s="77">
        <v>0</v>
      </c>
      <c r="H24" s="77">
        <v>0</v>
      </c>
      <c r="I24" s="77">
        <v>0</v>
      </c>
      <c r="J24" s="77">
        <v>-144</v>
      </c>
      <c r="K24" s="77">
        <v>0</v>
      </c>
      <c r="L24" s="44" t="str">
        <f t="shared" si="0"/>
        <v>DECIS 2.8 100ML-box</v>
      </c>
      <c r="M24" s="44" t="str">
        <f>VLOOKUP(A24,'[3]Dealer Report working'!$A$2:$M$70,13,0)</f>
        <v>DECIS EC 28 50X100ML BOT IN</v>
      </c>
      <c r="O24" s="45" t="s">
        <v>209</v>
      </c>
      <c r="P24" s="53">
        <v>-77</v>
      </c>
      <c r="Q24" s="53">
        <v>0</v>
      </c>
      <c r="R24" s="53">
        <v>0</v>
      </c>
      <c r="S24" s="53">
        <v>35</v>
      </c>
      <c r="T24" s="53">
        <v>0</v>
      </c>
      <c r="U24" s="53">
        <v>0</v>
      </c>
      <c r="V24" s="53">
        <v>-112</v>
      </c>
    </row>
    <row r="25" spans="1:22" x14ac:dyDescent="0.3">
      <c r="A25" s="72" t="s">
        <v>123</v>
      </c>
      <c r="B25" s="77">
        <v>-14</v>
      </c>
      <c r="C25" s="77">
        <v>0</v>
      </c>
      <c r="D25" s="77">
        <v>0</v>
      </c>
      <c r="E25" s="77">
        <v>0</v>
      </c>
      <c r="F25" s="77">
        <v>-14</v>
      </c>
      <c r="G25" s="77">
        <v>0</v>
      </c>
      <c r="H25" s="77">
        <v>0</v>
      </c>
      <c r="I25" s="77">
        <v>0</v>
      </c>
      <c r="J25" s="77">
        <v>-14</v>
      </c>
      <c r="K25" s="77">
        <v>0</v>
      </c>
      <c r="L25" s="44" t="str">
        <f t="shared" si="0"/>
        <v>DECIS 2.8 20*500ML-box</v>
      </c>
      <c r="M25" s="44" t="str">
        <f>VLOOKUP(A25,'[3]Dealer Report working'!$A$2:$M$70,13,0)</f>
        <v>DECIS EC 28 20X500ML BOT IN</v>
      </c>
      <c r="O25" s="45" t="s">
        <v>210</v>
      </c>
      <c r="P25" s="53">
        <v>-102</v>
      </c>
      <c r="Q25" s="53">
        <v>0</v>
      </c>
      <c r="R25" s="53">
        <v>0</v>
      </c>
      <c r="S25" s="53">
        <v>4</v>
      </c>
      <c r="T25" s="53">
        <v>0</v>
      </c>
      <c r="U25" s="53">
        <v>0</v>
      </c>
      <c r="V25" s="53">
        <v>-106</v>
      </c>
    </row>
    <row r="26" spans="1:22" x14ac:dyDescent="0.3">
      <c r="A26" s="78" t="s">
        <v>124</v>
      </c>
      <c r="B26" s="77">
        <v>-62</v>
      </c>
      <c r="C26" s="77">
        <v>0</v>
      </c>
      <c r="D26" s="77">
        <v>0</v>
      </c>
      <c r="E26" s="77">
        <v>0</v>
      </c>
      <c r="F26" s="77">
        <v>-62</v>
      </c>
      <c r="G26" s="77">
        <v>22</v>
      </c>
      <c r="H26" s="77">
        <v>0</v>
      </c>
      <c r="I26" s="77">
        <v>0</v>
      </c>
      <c r="J26" s="77">
        <v>-84</v>
      </c>
      <c r="K26" s="77">
        <v>0</v>
      </c>
      <c r="L26" s="44" t="str">
        <f t="shared" si="0"/>
        <v>DECIS-100 250ML-box</v>
      </c>
      <c r="M26" s="44" t="str">
        <f>VLOOKUP(A26,'[3]Dealer Report working'!$A$2:$M$70,13,0)</f>
        <v>DECIS EC101-2 40X250ML BOT IN</v>
      </c>
      <c r="O26" s="45" t="s">
        <v>211</v>
      </c>
      <c r="P26" s="53">
        <v>-713</v>
      </c>
      <c r="Q26" s="53">
        <v>0</v>
      </c>
      <c r="R26" s="53">
        <v>0</v>
      </c>
      <c r="S26" s="53">
        <v>23</v>
      </c>
      <c r="T26" s="53">
        <v>0</v>
      </c>
      <c r="U26" s="53">
        <v>0</v>
      </c>
      <c r="V26" s="53">
        <v>-736</v>
      </c>
    </row>
    <row r="27" spans="1:22" x14ac:dyDescent="0.3">
      <c r="A27" s="72" t="s">
        <v>127</v>
      </c>
      <c r="B27" s="77">
        <v>-38</v>
      </c>
      <c r="C27" s="77">
        <v>0</v>
      </c>
      <c r="D27" s="77">
        <v>0</v>
      </c>
      <c r="E27" s="77">
        <v>0</v>
      </c>
      <c r="F27" s="77">
        <v>-38</v>
      </c>
      <c r="G27" s="77">
        <v>0</v>
      </c>
      <c r="H27" s="77">
        <v>0</v>
      </c>
      <c r="I27" s="77">
        <v>0</v>
      </c>
      <c r="J27" s="77">
        <v>-38</v>
      </c>
      <c r="K27" s="77">
        <v>0</v>
      </c>
      <c r="L27" s="44" t="str">
        <f t="shared" si="0"/>
        <v>DECIS-2.8 250ML-box</v>
      </c>
      <c r="M27" s="44" t="str">
        <f>VLOOKUP(A27,'[3]Dealer Report working'!$A$2:$M$70,13,0)</f>
        <v>DECIS EC 28 40X250ML BOT IN</v>
      </c>
      <c r="O27" s="45" t="s">
        <v>212</v>
      </c>
      <c r="P27" s="53">
        <v>-326</v>
      </c>
      <c r="Q27" s="53">
        <v>0</v>
      </c>
      <c r="R27" s="53">
        <v>0</v>
      </c>
      <c r="S27" s="53">
        <v>4</v>
      </c>
      <c r="T27" s="53">
        <v>0</v>
      </c>
      <c r="U27" s="53">
        <v>0</v>
      </c>
      <c r="V27" s="53">
        <v>-330</v>
      </c>
    </row>
    <row r="28" spans="1:22" x14ac:dyDescent="0.3">
      <c r="A28" s="78" t="s">
        <v>129</v>
      </c>
      <c r="B28" s="77">
        <v>-10</v>
      </c>
      <c r="C28" s="77">
        <v>0</v>
      </c>
      <c r="D28" s="77">
        <v>0</v>
      </c>
      <c r="E28" s="77">
        <v>0</v>
      </c>
      <c r="F28" s="77">
        <v>-10</v>
      </c>
      <c r="G28" s="77">
        <v>2</v>
      </c>
      <c r="H28" s="77">
        <v>0</v>
      </c>
      <c r="I28" s="77">
        <v>0</v>
      </c>
      <c r="J28" s="77">
        <v>-12</v>
      </c>
      <c r="K28" s="77">
        <v>0</v>
      </c>
      <c r="L28" s="44" t="str">
        <f t="shared" si="0"/>
        <v>DECIS100 -250ML-box</v>
      </c>
      <c r="M28" s="44" t="str">
        <f>VLOOKUP(A28,'[3]Dealer Report working'!$A$2:$M$70,13,0)</f>
        <v>DECIS EC101-2 40X250ML BOT IN</v>
      </c>
      <c r="O28" s="45" t="s">
        <v>213</v>
      </c>
      <c r="P28" s="53">
        <v>-118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-118</v>
      </c>
    </row>
    <row r="29" spans="1:22" x14ac:dyDescent="0.3">
      <c r="A29" s="72" t="s">
        <v>132</v>
      </c>
      <c r="B29" s="77">
        <v>-713</v>
      </c>
      <c r="C29" s="77">
        <v>0</v>
      </c>
      <c r="D29" s="77">
        <v>0</v>
      </c>
      <c r="E29" s="77">
        <v>0</v>
      </c>
      <c r="F29" s="77">
        <v>-713</v>
      </c>
      <c r="G29" s="77">
        <v>23</v>
      </c>
      <c r="H29" s="77">
        <v>0</v>
      </c>
      <c r="I29" s="77">
        <v>0</v>
      </c>
      <c r="J29" s="77">
        <v>-736</v>
      </c>
      <c r="K29" s="77">
        <v>0</v>
      </c>
      <c r="L29" s="44" t="str">
        <f t="shared" si="0"/>
        <v>FAME-10ML-box</v>
      </c>
      <c r="M29" s="44" t="str">
        <f>VLOOKUP(A29,'[3]Dealer Report working'!$A$2:$M$70,13,0)</f>
        <v>FAME (T) SC480 10X(20X10ML) BOT IN</v>
      </c>
      <c r="O29" s="45" t="s">
        <v>214</v>
      </c>
      <c r="P29" s="53">
        <v>-2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-2</v>
      </c>
    </row>
    <row r="30" spans="1:22" x14ac:dyDescent="0.3">
      <c r="A30" s="72" t="s">
        <v>133</v>
      </c>
      <c r="B30" s="77">
        <v>-33</v>
      </c>
      <c r="C30" s="77">
        <v>0</v>
      </c>
      <c r="D30" s="77">
        <v>0</v>
      </c>
      <c r="E30" s="77">
        <v>0</v>
      </c>
      <c r="F30" s="77">
        <v>-33</v>
      </c>
      <c r="G30" s="77">
        <v>0</v>
      </c>
      <c r="H30" s="77">
        <v>0</v>
      </c>
      <c r="I30" s="77">
        <v>0</v>
      </c>
      <c r="J30" s="77">
        <v>-33</v>
      </c>
      <c r="K30" s="77">
        <v>0</v>
      </c>
      <c r="L30" s="44" t="str">
        <f t="shared" si="0"/>
        <v>GLOUMOR-box</v>
      </c>
      <c r="M30" s="44" t="str">
        <f>VLOOKUP(A30,'[3]Dealer Report working'!$A$2:$M$70,13,0)</f>
        <v>DISCOUNTINUE PRODUCT</v>
      </c>
      <c r="O30" s="45" t="s">
        <v>215</v>
      </c>
      <c r="P30" s="53">
        <v>-1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-1</v>
      </c>
    </row>
    <row r="31" spans="1:22" x14ac:dyDescent="0.3">
      <c r="A31" s="72" t="s">
        <v>135</v>
      </c>
      <c r="B31" s="77">
        <v>-1</v>
      </c>
      <c r="C31" s="77">
        <v>0</v>
      </c>
      <c r="D31" s="77">
        <v>0</v>
      </c>
      <c r="E31" s="77">
        <v>0</v>
      </c>
      <c r="F31" s="77" t="s">
        <v>137</v>
      </c>
      <c r="G31" s="77">
        <v>4</v>
      </c>
      <c r="H31" s="77">
        <v>0</v>
      </c>
      <c r="I31" s="77">
        <v>0</v>
      </c>
      <c r="J31" s="77">
        <v>-5</v>
      </c>
      <c r="K31" s="77">
        <v>0</v>
      </c>
      <c r="L31" s="44" t="str">
        <f t="shared" si="0"/>
        <v>JINGE 100GM-box</v>
      </c>
      <c r="M31" s="44" t="str">
        <f>VLOOKUP(A31,'[3]Dealer Report working'!$A$2:$M$70,13,0)</f>
        <v>DISCOUNTINUE PRODUCT</v>
      </c>
      <c r="O31" s="45" t="s">
        <v>216</v>
      </c>
      <c r="P31" s="53">
        <v>-415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-415</v>
      </c>
    </row>
    <row r="32" spans="1:22" x14ac:dyDescent="0.3">
      <c r="A32" s="72" t="s">
        <v>139</v>
      </c>
      <c r="B32" s="77">
        <v>-326</v>
      </c>
      <c r="C32" s="77">
        <v>0</v>
      </c>
      <c r="D32" s="77">
        <v>0</v>
      </c>
      <c r="E32" s="77">
        <v>0</v>
      </c>
      <c r="F32" s="77">
        <v>-326</v>
      </c>
      <c r="G32" s="77">
        <v>4</v>
      </c>
      <c r="H32" s="77">
        <v>0</v>
      </c>
      <c r="I32" s="77">
        <v>0</v>
      </c>
      <c r="J32" s="77">
        <v>-330</v>
      </c>
      <c r="K32" s="77">
        <v>0</v>
      </c>
      <c r="L32" s="44" t="str">
        <f t="shared" si="0"/>
        <v>JUMP 10PC*2GM-box</v>
      </c>
      <c r="M32" s="44" t="str">
        <f>VLOOKUP(A32,'[3]Dealer Report working'!$A$2:$M$70,13,0)</f>
        <v>JUMP WG80 160X(10X2GR) BAG IN</v>
      </c>
      <c r="O32" s="45" t="s">
        <v>217</v>
      </c>
      <c r="P32" s="53">
        <v>-591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-591</v>
      </c>
    </row>
    <row r="33" spans="1:22" x14ac:dyDescent="0.3">
      <c r="A33" s="72" t="s">
        <v>140</v>
      </c>
      <c r="B33" s="77">
        <v>-43</v>
      </c>
      <c r="C33" s="77">
        <v>0</v>
      </c>
      <c r="D33" s="77">
        <v>0</v>
      </c>
      <c r="E33" s="77">
        <v>0</v>
      </c>
      <c r="F33" s="77">
        <v>-43</v>
      </c>
      <c r="G33" s="77">
        <v>0</v>
      </c>
      <c r="H33" s="77">
        <v>0</v>
      </c>
      <c r="I33" s="77">
        <v>0</v>
      </c>
      <c r="J33" s="77">
        <v>-43</v>
      </c>
      <c r="K33" s="77">
        <v>0</v>
      </c>
      <c r="L33" s="44" t="str">
        <f t="shared" si="0"/>
        <v>KESARI 5111[BAYER]60*500GM-box</v>
      </c>
      <c r="M33" s="44" t="str">
        <f>VLOOKUP(A33,'[3]Dealer Report working'!$A$2:$M$70,13,0)</f>
        <v>MUSTARD KESARI 5111 60X500G BAG IN</v>
      </c>
      <c r="O33" s="45" t="s">
        <v>218</v>
      </c>
      <c r="P33" s="53">
        <v>-166</v>
      </c>
      <c r="Q33" s="53">
        <v>0</v>
      </c>
      <c r="R33" s="53">
        <v>0</v>
      </c>
      <c r="S33" s="53">
        <v>3</v>
      </c>
      <c r="T33" s="53">
        <v>0</v>
      </c>
      <c r="U33" s="53">
        <v>0</v>
      </c>
      <c r="V33" s="53">
        <v>-169</v>
      </c>
    </row>
    <row r="34" spans="1:22" x14ac:dyDescent="0.3">
      <c r="A34" s="78" t="s">
        <v>141</v>
      </c>
      <c r="B34" s="77">
        <v>-1</v>
      </c>
      <c r="C34" s="77">
        <v>0</v>
      </c>
      <c r="D34" s="77">
        <v>0</v>
      </c>
      <c r="E34" s="77">
        <v>0</v>
      </c>
      <c r="F34" s="77" t="s">
        <v>137</v>
      </c>
      <c r="G34" s="77">
        <v>0</v>
      </c>
      <c r="H34" s="77">
        <v>0</v>
      </c>
      <c r="I34" s="77">
        <v>0</v>
      </c>
      <c r="J34" s="77">
        <v>-1</v>
      </c>
      <c r="K34" s="77">
        <v>0</v>
      </c>
      <c r="L34" s="44" t="str">
        <f t="shared" si="0"/>
        <v>LAL DATA 100GM-box</v>
      </c>
      <c r="M34" s="44" t="str">
        <f>VLOOKUP(A34,'[3]Dealer Report working'!$A$2:$M$70,13,0)</f>
        <v>DISCOUNTINUE PRODUCT</v>
      </c>
      <c r="O34" s="45" t="s">
        <v>219</v>
      </c>
      <c r="P34" s="53">
        <v>-12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-12</v>
      </c>
    </row>
    <row r="35" spans="1:22" x14ac:dyDescent="0.3">
      <c r="A35" s="72" t="s">
        <v>142</v>
      </c>
      <c r="B35" s="77">
        <v>-118</v>
      </c>
      <c r="C35" s="77">
        <v>0</v>
      </c>
      <c r="D35" s="77">
        <v>0</v>
      </c>
      <c r="E35" s="77">
        <v>0</v>
      </c>
      <c r="F35" s="77">
        <v>-118</v>
      </c>
      <c r="G35" s="77">
        <v>0</v>
      </c>
      <c r="H35" s="77">
        <v>0</v>
      </c>
      <c r="I35" s="77">
        <v>0</v>
      </c>
      <c r="J35" s="77">
        <v>-118</v>
      </c>
      <c r="K35" s="77">
        <v>0</v>
      </c>
      <c r="L35" s="44" t="str">
        <f t="shared" si="0"/>
        <v>LARVIN 100GM-box</v>
      </c>
      <c r="M35" s="44" t="str">
        <f>VLOOKUP(A35,'[3]Dealer Report working'!$A$2:$M$70,13,0)</f>
        <v>LARVIN (T) WP75 40X100GR BAG IN</v>
      </c>
      <c r="O35" s="45" t="s">
        <v>220</v>
      </c>
      <c r="P35" s="53">
        <v>-14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-14</v>
      </c>
    </row>
    <row r="36" spans="1:22" x14ac:dyDescent="0.3">
      <c r="A36" s="72" t="s">
        <v>143</v>
      </c>
      <c r="B36" s="77">
        <v>-2</v>
      </c>
      <c r="C36" s="77">
        <v>0</v>
      </c>
      <c r="D36" s="77">
        <v>0</v>
      </c>
      <c r="E36" s="77">
        <v>0</v>
      </c>
      <c r="F36" s="77" t="s">
        <v>96</v>
      </c>
      <c r="G36" s="77">
        <v>0</v>
      </c>
      <c r="H36" s="77">
        <v>0</v>
      </c>
      <c r="I36" s="77">
        <v>0</v>
      </c>
      <c r="J36" s="77">
        <v>-2</v>
      </c>
      <c r="K36" s="77">
        <v>0</v>
      </c>
      <c r="L36" s="44" t="str">
        <f t="shared" si="0"/>
        <v>LAUDIS 10*57.5ML-box</v>
      </c>
      <c r="M36" s="44" t="str">
        <f>VLOOKUP(A36,'[3]Dealer Report working'!$A$2:$M$70,13,0)</f>
        <v>LAUDIS SC630 10X57.5ML BOT IN</v>
      </c>
      <c r="O36" s="45" t="s">
        <v>221</v>
      </c>
      <c r="P36" s="53">
        <v>-209</v>
      </c>
      <c r="Q36" s="53">
        <v>0</v>
      </c>
      <c r="R36" s="53">
        <v>0</v>
      </c>
      <c r="S36" s="53">
        <v>2</v>
      </c>
      <c r="T36" s="53">
        <v>0</v>
      </c>
      <c r="U36" s="53">
        <v>0</v>
      </c>
      <c r="V36" s="53">
        <v>-211</v>
      </c>
    </row>
    <row r="37" spans="1:22" x14ac:dyDescent="0.3">
      <c r="A37" s="72" t="s">
        <v>144</v>
      </c>
      <c r="B37" s="77">
        <v>-1</v>
      </c>
      <c r="C37" s="77">
        <v>0</v>
      </c>
      <c r="D37" s="77">
        <v>0</v>
      </c>
      <c r="E37" s="77">
        <v>0</v>
      </c>
      <c r="F37" s="77" t="s">
        <v>137</v>
      </c>
      <c r="G37" s="77">
        <v>0</v>
      </c>
      <c r="H37" s="77">
        <v>0</v>
      </c>
      <c r="I37" s="77">
        <v>0</v>
      </c>
      <c r="J37" s="77">
        <v>-1</v>
      </c>
      <c r="K37" s="77">
        <v>0</v>
      </c>
      <c r="L37" s="44" t="str">
        <f t="shared" si="0"/>
        <v>LAUDIS 3*230ML-box</v>
      </c>
      <c r="M37" s="44" t="str">
        <f>VLOOKUP(A37,'[3]Dealer Report working'!$A$2:$M$70,13,0)</f>
        <v>LAUDIS SC630 3X230ML BOT IN</v>
      </c>
      <c r="O37" s="45" t="s">
        <v>222</v>
      </c>
      <c r="P37" s="53">
        <v>-14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-14</v>
      </c>
    </row>
    <row r="38" spans="1:22" x14ac:dyDescent="0.3">
      <c r="A38" s="72" t="s">
        <v>145</v>
      </c>
      <c r="B38" s="77">
        <v>-415</v>
      </c>
      <c r="C38" s="77">
        <v>0</v>
      </c>
      <c r="D38" s="77">
        <v>0</v>
      </c>
      <c r="E38" s="77">
        <v>0</v>
      </c>
      <c r="F38" s="77">
        <v>-415</v>
      </c>
      <c r="G38" s="77">
        <v>0</v>
      </c>
      <c r="H38" s="77">
        <v>0</v>
      </c>
      <c r="I38" s="77">
        <v>0</v>
      </c>
      <c r="J38" s="77">
        <v>-415</v>
      </c>
      <c r="K38" s="77">
        <v>0</v>
      </c>
      <c r="L38" s="44" t="str">
        <f t="shared" si="0"/>
        <v>LUNA-250ML-box</v>
      </c>
      <c r="M38" s="44" t="str">
        <f>VLOOKUP(A38,'[3]Dealer Report working'!$A$2:$M$70,13,0)</f>
        <v>LUNA EXPERIENCE SC400 40X250ML BOT IN</v>
      </c>
      <c r="O38" s="45" t="s">
        <v>223</v>
      </c>
      <c r="P38" s="53">
        <v>-43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-43</v>
      </c>
    </row>
    <row r="39" spans="1:22" x14ac:dyDescent="0.3">
      <c r="A39" s="72" t="s">
        <v>146</v>
      </c>
      <c r="B39" s="77">
        <v>-591</v>
      </c>
      <c r="C39" s="77">
        <v>0</v>
      </c>
      <c r="D39" s="77">
        <v>0</v>
      </c>
      <c r="E39" s="77">
        <v>0</v>
      </c>
      <c r="F39" s="77">
        <v>-591</v>
      </c>
      <c r="G39" s="77">
        <v>0</v>
      </c>
      <c r="H39" s="77">
        <v>0</v>
      </c>
      <c r="I39" s="77">
        <v>0</v>
      </c>
      <c r="J39" s="77">
        <v>-591</v>
      </c>
      <c r="K39" s="77">
        <v>0</v>
      </c>
      <c r="L39" s="44" t="str">
        <f t="shared" si="0"/>
        <v>LUNA-50*100ML-box</v>
      </c>
      <c r="M39" s="44" t="str">
        <f>VLOOKUP(A39,'[3]Dealer Report working'!$A$2:$M$70,13,0)</f>
        <v>LUNA EXPERIENCE SC400 50X100ML BOT IN</v>
      </c>
      <c r="O39" s="45" t="s">
        <v>224</v>
      </c>
      <c r="P39" s="53">
        <v>-215</v>
      </c>
      <c r="Q39" s="53">
        <v>0</v>
      </c>
      <c r="R39" s="53">
        <v>0</v>
      </c>
      <c r="S39" s="53">
        <v>6</v>
      </c>
      <c r="T39" s="53">
        <v>1</v>
      </c>
      <c r="U39" s="53">
        <v>0</v>
      </c>
      <c r="V39" s="53">
        <v>-220</v>
      </c>
    </row>
    <row r="40" spans="1:22" x14ac:dyDescent="0.3">
      <c r="A40" s="72" t="s">
        <v>147</v>
      </c>
      <c r="B40" s="77">
        <v>-166</v>
      </c>
      <c r="C40" s="77">
        <v>0</v>
      </c>
      <c r="D40" s="77">
        <v>0</v>
      </c>
      <c r="E40" s="77">
        <v>0</v>
      </c>
      <c r="F40" s="77">
        <v>-166</v>
      </c>
      <c r="G40" s="77">
        <v>3</v>
      </c>
      <c r="H40" s="77">
        <v>0</v>
      </c>
      <c r="I40" s="77">
        <v>0</v>
      </c>
      <c r="J40" s="77">
        <v>-169</v>
      </c>
      <c r="K40" s="77">
        <v>0</v>
      </c>
      <c r="L40" s="44" t="str">
        <f t="shared" si="0"/>
        <v>MELODY-50*100GM-box</v>
      </c>
      <c r="M40" s="44" t="str">
        <f>VLOOKUP(A40,'[3]Dealer Report working'!$A$2:$M$70,13,0)</f>
        <v>MELODY DUO WP66 8 50X100GR BAG IN</v>
      </c>
      <c r="O40" s="45" t="s">
        <v>225</v>
      </c>
      <c r="P40" s="53">
        <v>-40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-40</v>
      </c>
    </row>
    <row r="41" spans="1:22" x14ac:dyDescent="0.3">
      <c r="A41" s="72" t="s">
        <v>148</v>
      </c>
      <c r="B41" s="77">
        <v>-12</v>
      </c>
      <c r="C41" s="77">
        <v>0</v>
      </c>
      <c r="D41" s="77">
        <v>0</v>
      </c>
      <c r="E41" s="77">
        <v>0</v>
      </c>
      <c r="F41" s="77">
        <v>-12</v>
      </c>
      <c r="G41" s="77">
        <v>0</v>
      </c>
      <c r="H41" s="77">
        <v>0</v>
      </c>
      <c r="I41" s="77">
        <v>0</v>
      </c>
      <c r="J41" s="77">
        <v>-12</v>
      </c>
      <c r="K41" s="77">
        <v>0</v>
      </c>
      <c r="L41" s="44" t="str">
        <f t="shared" si="0"/>
        <v>MONCERIN-10*1LTR-box</v>
      </c>
      <c r="M41" s="44" t="str">
        <f>VLOOKUP(A41,'[3]Dealer Report working'!$A$2:$M$70,13,0)</f>
        <v>MONCEREN SC250 10X1L BOT IN</v>
      </c>
      <c r="O41" s="45" t="s">
        <v>226</v>
      </c>
      <c r="P41" s="53">
        <v>-10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-10</v>
      </c>
    </row>
    <row r="42" spans="1:22" x14ac:dyDescent="0.3">
      <c r="A42" s="72" t="s">
        <v>149</v>
      </c>
      <c r="B42" s="77">
        <v>-209</v>
      </c>
      <c r="C42" s="77">
        <v>0</v>
      </c>
      <c r="D42" s="77">
        <v>0</v>
      </c>
      <c r="E42" s="77">
        <v>0</v>
      </c>
      <c r="F42" s="77">
        <v>-209</v>
      </c>
      <c r="G42" s="77">
        <v>2</v>
      </c>
      <c r="H42" s="77">
        <v>0</v>
      </c>
      <c r="I42" s="77">
        <v>0</v>
      </c>
      <c r="J42" s="77">
        <v>-211</v>
      </c>
      <c r="K42" s="77">
        <v>0</v>
      </c>
      <c r="L42" s="44" t="str">
        <f t="shared" si="0"/>
        <v>MONCERIN-100ML-box</v>
      </c>
      <c r="M42" s="44" t="str">
        <f>VLOOKUP(A42,'[3]Dealer Report working'!$A$2:$M$70,13,0)</f>
        <v>MONCEREN SC250 50X100ML BOT IN</v>
      </c>
      <c r="O42" s="45" t="s">
        <v>227</v>
      </c>
      <c r="P42" s="53">
        <v>-163</v>
      </c>
      <c r="Q42" s="53">
        <v>0</v>
      </c>
      <c r="R42" s="53">
        <v>0</v>
      </c>
      <c r="S42" s="53">
        <v>1</v>
      </c>
      <c r="T42" s="53">
        <v>0</v>
      </c>
      <c r="U42" s="53">
        <v>0</v>
      </c>
      <c r="V42" s="53">
        <v>-164</v>
      </c>
    </row>
    <row r="43" spans="1:22" x14ac:dyDescent="0.3">
      <c r="A43" s="72" t="s">
        <v>150</v>
      </c>
      <c r="B43" s="77">
        <v>-14</v>
      </c>
      <c r="C43" s="77">
        <v>0</v>
      </c>
      <c r="D43" s="77">
        <v>0</v>
      </c>
      <c r="E43" s="77">
        <v>0</v>
      </c>
      <c r="F43" s="77">
        <v>-14</v>
      </c>
      <c r="G43" s="77">
        <v>0</v>
      </c>
      <c r="H43" s="77">
        <v>0</v>
      </c>
      <c r="I43" s="77">
        <v>0</v>
      </c>
      <c r="J43" s="77">
        <v>-14</v>
      </c>
      <c r="K43" s="77">
        <v>0</v>
      </c>
      <c r="L43" s="44" t="str">
        <f t="shared" si="0"/>
        <v>MONCERIN-250ML-box</v>
      </c>
      <c r="M43" s="44" t="str">
        <f>VLOOKUP(A43,'[3]Dealer Report working'!$A$2:$M$70,13,0)</f>
        <v>MONCEREN SC250 40X250ML BOT IN</v>
      </c>
      <c r="O43" s="45" t="s">
        <v>228</v>
      </c>
      <c r="P43" s="53">
        <v>-137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-137</v>
      </c>
    </row>
    <row r="44" spans="1:22" x14ac:dyDescent="0.3">
      <c r="A44" s="72" t="s">
        <v>151</v>
      </c>
      <c r="B44" s="77">
        <v>-14</v>
      </c>
      <c r="C44" s="77">
        <v>0</v>
      </c>
      <c r="D44" s="77">
        <v>0</v>
      </c>
      <c r="E44" s="77">
        <v>0</v>
      </c>
      <c r="F44" s="77">
        <v>-14</v>
      </c>
      <c r="G44" s="77">
        <v>0</v>
      </c>
      <c r="H44" s="77">
        <v>0</v>
      </c>
      <c r="I44" s="77">
        <v>0</v>
      </c>
      <c r="J44" s="77">
        <v>-14</v>
      </c>
      <c r="K44" s="77">
        <v>0</v>
      </c>
      <c r="L44" s="44" t="str">
        <f t="shared" si="0"/>
        <v>MOVENTO-100MLL-box</v>
      </c>
      <c r="M44" s="44" t="str">
        <f>VLOOKUP(A44,'[3]Dealer Report working'!$A$2:$M$70,13,0)</f>
        <v>MOVENTO ENERGY SC240 50X100ML BOT IN</v>
      </c>
      <c r="O44" s="45" t="s">
        <v>229</v>
      </c>
      <c r="P44" s="53">
        <v>-177</v>
      </c>
      <c r="Q44" s="53">
        <v>0</v>
      </c>
      <c r="R44" s="53">
        <v>0</v>
      </c>
      <c r="S44" s="53">
        <v>1</v>
      </c>
      <c r="T44" s="53">
        <v>0</v>
      </c>
      <c r="U44" s="53">
        <v>0</v>
      </c>
      <c r="V44" s="53">
        <v>-178</v>
      </c>
    </row>
    <row r="45" spans="1:22" x14ac:dyDescent="0.3">
      <c r="A45" s="72" t="s">
        <v>152</v>
      </c>
      <c r="B45" s="77">
        <v>-144</v>
      </c>
      <c r="C45" s="77">
        <v>0</v>
      </c>
      <c r="D45" s="77">
        <v>1</v>
      </c>
      <c r="E45" s="77">
        <v>0</v>
      </c>
      <c r="F45" s="77">
        <v>-143</v>
      </c>
      <c r="G45" s="77">
        <v>2</v>
      </c>
      <c r="H45" s="77">
        <v>0</v>
      </c>
      <c r="I45" s="77">
        <v>0</v>
      </c>
      <c r="J45" s="77">
        <v>-145</v>
      </c>
      <c r="K45" s="77">
        <v>5800</v>
      </c>
      <c r="L45" s="44" t="str">
        <f t="shared" si="0"/>
        <v>NATIVO 1KG-box</v>
      </c>
      <c r="M45" s="44" t="str">
        <f>VLOOKUP(A45,'[3]Dealer Report working'!$A$2:$M$70,13,0)</f>
        <v>NATIVO WG75 10X1KG BAG IN</v>
      </c>
      <c r="O45" s="45" t="s">
        <v>230</v>
      </c>
      <c r="P45" s="53">
        <v>15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15</v>
      </c>
    </row>
    <row r="46" spans="1:22" x14ac:dyDescent="0.3">
      <c r="A46" s="72" t="s">
        <v>153</v>
      </c>
      <c r="B46" s="77">
        <v>-71</v>
      </c>
      <c r="C46" s="77">
        <v>0</v>
      </c>
      <c r="D46" s="77">
        <v>0</v>
      </c>
      <c r="E46" s="77">
        <v>0</v>
      </c>
      <c r="F46" s="77">
        <v>-71</v>
      </c>
      <c r="G46" s="77">
        <v>4</v>
      </c>
      <c r="H46" s="77">
        <v>0</v>
      </c>
      <c r="I46" s="77">
        <v>0</v>
      </c>
      <c r="J46" s="77">
        <v>-75</v>
      </c>
      <c r="K46" s="77">
        <v>0</v>
      </c>
      <c r="L46" s="44" t="str">
        <f t="shared" si="0"/>
        <v>NATIVO LOSE-box</v>
      </c>
      <c r="M46" s="44" t="str">
        <f>VLOOKUP(A46,'[3]Dealer Report working'!$A$2:$M$70,13,0)</f>
        <v>NATIVO WG75 10X1KG BAG IN</v>
      </c>
      <c r="O46" s="45" t="s">
        <v>231</v>
      </c>
      <c r="P46" s="53">
        <v>36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36</v>
      </c>
    </row>
    <row r="47" spans="1:22" x14ac:dyDescent="0.3">
      <c r="A47" s="72" t="s">
        <v>156</v>
      </c>
      <c r="B47" s="77">
        <v>-163</v>
      </c>
      <c r="C47" s="77">
        <v>0</v>
      </c>
      <c r="D47" s="77">
        <v>0</v>
      </c>
      <c r="E47" s="77">
        <v>0</v>
      </c>
      <c r="F47" s="77">
        <v>-163</v>
      </c>
      <c r="G47" s="77">
        <v>1</v>
      </c>
      <c r="H47" s="77">
        <v>0</v>
      </c>
      <c r="I47" s="77">
        <v>0</v>
      </c>
      <c r="J47" s="77">
        <v>-164</v>
      </c>
      <c r="K47" s="77">
        <v>0</v>
      </c>
      <c r="L47" s="44" t="str">
        <f t="shared" si="0"/>
        <v>NATIVO-100GM-box</v>
      </c>
      <c r="M47" s="44" t="str">
        <f>VLOOKUP(A47,'[3]Dealer Report working'!$A$2:$M$70,13,0)</f>
        <v>NATIVO WG75 50X100GR BAG IN</v>
      </c>
      <c r="O47" s="45" t="s">
        <v>232</v>
      </c>
      <c r="P47" s="53">
        <v>-80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-80</v>
      </c>
    </row>
    <row r="48" spans="1:22" x14ac:dyDescent="0.3">
      <c r="A48" s="72" t="s">
        <v>157</v>
      </c>
      <c r="B48" s="77">
        <v>-10</v>
      </c>
      <c r="C48" s="77">
        <v>0</v>
      </c>
      <c r="D48" s="77">
        <v>0</v>
      </c>
      <c r="E48" s="77">
        <v>0</v>
      </c>
      <c r="F48" s="77">
        <v>-10</v>
      </c>
      <c r="G48" s="77">
        <v>0</v>
      </c>
      <c r="H48" s="77">
        <v>0</v>
      </c>
      <c r="I48" s="77">
        <v>0</v>
      </c>
      <c r="J48" s="77">
        <v>-10</v>
      </c>
      <c r="K48" s="77">
        <v>0</v>
      </c>
      <c r="L48" s="44" t="str">
        <f t="shared" si="0"/>
        <v>NATIVO-250GM-box</v>
      </c>
      <c r="M48" s="44" t="str">
        <f>VLOOKUP(A48,'[3]Dealer Report working'!$A$2:$M$70,13,0)</f>
        <v>NATIVO WG75 40X250GR BAG IN</v>
      </c>
      <c r="O48" s="45" t="s">
        <v>233</v>
      </c>
      <c r="P48" s="53">
        <v>-735</v>
      </c>
      <c r="Q48" s="53">
        <v>0</v>
      </c>
      <c r="R48" s="53">
        <v>0</v>
      </c>
      <c r="S48" s="53">
        <v>20</v>
      </c>
      <c r="T48" s="53">
        <v>0</v>
      </c>
      <c r="U48" s="53">
        <v>0</v>
      </c>
      <c r="V48" s="53">
        <v>-755</v>
      </c>
    </row>
    <row r="49" spans="1:22" x14ac:dyDescent="0.3">
      <c r="A49" s="72" t="s">
        <v>158</v>
      </c>
      <c r="B49" s="77">
        <v>-40</v>
      </c>
      <c r="C49" s="77">
        <v>0</v>
      </c>
      <c r="D49" s="77">
        <v>0</v>
      </c>
      <c r="E49" s="77">
        <v>0</v>
      </c>
      <c r="F49" s="77">
        <v>-40</v>
      </c>
      <c r="G49" s="77">
        <v>0</v>
      </c>
      <c r="H49" s="77">
        <v>0</v>
      </c>
      <c r="I49" s="77">
        <v>0</v>
      </c>
      <c r="J49" s="77">
        <v>-40</v>
      </c>
      <c r="K49" s="77">
        <v>0</v>
      </c>
      <c r="L49" s="44" t="str">
        <f t="shared" si="0"/>
        <v>NATIVO-500GM-box</v>
      </c>
      <c r="M49" s="44" t="str">
        <f>VLOOKUP(A49,'[3]Dealer Report working'!$A$2:$M$70,13,0)</f>
        <v>NATIVO WG75 20X500GR BAG IN</v>
      </c>
      <c r="O49" s="45" t="s">
        <v>234</v>
      </c>
      <c r="P49" s="53">
        <v>-70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-70</v>
      </c>
    </row>
    <row r="50" spans="1:22" x14ac:dyDescent="0.3">
      <c r="A50" s="72" t="s">
        <v>160</v>
      </c>
      <c r="B50" s="77">
        <v>-1</v>
      </c>
      <c r="C50" s="77">
        <v>0</v>
      </c>
      <c r="D50" s="77">
        <v>0</v>
      </c>
      <c r="E50" s="77">
        <v>0</v>
      </c>
      <c r="F50" s="77" t="s">
        <v>137</v>
      </c>
      <c r="G50" s="77">
        <v>0</v>
      </c>
      <c r="H50" s="77">
        <v>0</v>
      </c>
      <c r="I50" s="77">
        <v>0</v>
      </c>
      <c r="J50" s="77">
        <v>-1</v>
      </c>
      <c r="K50" s="77">
        <v>0</v>
      </c>
      <c r="L50" s="44" t="str">
        <f t="shared" si="0"/>
        <v>NITITZ 10*1KG-box</v>
      </c>
      <c r="M50" s="44" t="str">
        <f>VLOOKUP(A50,'[3]Dealer Report working'!$A$2:$M$70,13,0)</f>
        <v>DISCOUNTINUE PRODUCT</v>
      </c>
      <c r="O50" s="45" t="s">
        <v>235</v>
      </c>
      <c r="P50" s="53">
        <v>-2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-2</v>
      </c>
    </row>
    <row r="51" spans="1:22" x14ac:dyDescent="0.3">
      <c r="A51" s="72" t="s">
        <v>161</v>
      </c>
      <c r="B51" s="77">
        <v>-137</v>
      </c>
      <c r="C51" s="77">
        <v>0</v>
      </c>
      <c r="D51" s="77">
        <v>0</v>
      </c>
      <c r="E51" s="77">
        <v>0</v>
      </c>
      <c r="F51" s="77">
        <v>-137</v>
      </c>
      <c r="G51" s="77">
        <v>0</v>
      </c>
      <c r="H51" s="77">
        <v>0</v>
      </c>
      <c r="I51" s="77">
        <v>0</v>
      </c>
      <c r="J51" s="77">
        <v>-137</v>
      </c>
      <c r="K51" s="77">
        <v>0</v>
      </c>
      <c r="L51" s="44" t="str">
        <f t="shared" si="0"/>
        <v>OBERON 100*50ML-box</v>
      </c>
      <c r="M51" s="44" t="str">
        <f>VLOOKUP(A51,'[3]Dealer Report working'!$A$2:$M$70,13,0)</f>
        <v>OBERON (T) SC240 100X50ML BOT IN</v>
      </c>
      <c r="O51" s="45" t="s">
        <v>236</v>
      </c>
      <c r="P51" s="53">
        <v>-457</v>
      </c>
      <c r="Q51" s="53">
        <v>0</v>
      </c>
      <c r="R51" s="53">
        <v>0</v>
      </c>
      <c r="S51" s="53">
        <v>3</v>
      </c>
      <c r="T51" s="53">
        <v>0</v>
      </c>
      <c r="U51" s="53">
        <v>0</v>
      </c>
      <c r="V51" s="53">
        <v>-460</v>
      </c>
    </row>
    <row r="52" spans="1:22" x14ac:dyDescent="0.3">
      <c r="A52" s="72" t="s">
        <v>162</v>
      </c>
      <c r="B52" s="77">
        <v>-177</v>
      </c>
      <c r="C52" s="77">
        <v>0</v>
      </c>
      <c r="D52" s="77">
        <v>0</v>
      </c>
      <c r="E52" s="77">
        <v>0</v>
      </c>
      <c r="F52" s="77">
        <v>-177</v>
      </c>
      <c r="G52" s="77">
        <v>1</v>
      </c>
      <c r="H52" s="77">
        <v>0</v>
      </c>
      <c r="I52" s="77">
        <v>0</v>
      </c>
      <c r="J52" s="77">
        <v>-178</v>
      </c>
      <c r="K52" s="77">
        <v>0</v>
      </c>
      <c r="L52" s="44" t="str">
        <f t="shared" si="0"/>
        <v>OBERON 50*100ML-box</v>
      </c>
      <c r="M52" s="44" t="str">
        <f>VLOOKUP(A52,'[3]Dealer Report working'!$A$2:$M$70,13,0)</f>
        <v>OBERON (T) SC240 50X100ML BOT IN</v>
      </c>
      <c r="O52" s="45" t="s">
        <v>237</v>
      </c>
      <c r="P52" s="53">
        <v>-16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-16</v>
      </c>
    </row>
    <row r="53" spans="1:22" x14ac:dyDescent="0.3">
      <c r="A53" s="72" t="s">
        <v>163</v>
      </c>
      <c r="B53" s="77">
        <v>15</v>
      </c>
      <c r="C53" s="77">
        <v>0</v>
      </c>
      <c r="D53" s="77">
        <v>0</v>
      </c>
      <c r="E53" s="77">
        <v>0</v>
      </c>
      <c r="F53" s="77">
        <v>15</v>
      </c>
      <c r="G53" s="77">
        <v>0</v>
      </c>
      <c r="H53" s="77">
        <v>0</v>
      </c>
      <c r="I53" s="77">
        <v>0</v>
      </c>
      <c r="J53" s="77">
        <v>15</v>
      </c>
      <c r="K53" s="77">
        <v>0</v>
      </c>
      <c r="L53" s="44" t="str">
        <f t="shared" si="0"/>
        <v>RAFT -20*500ML-box</v>
      </c>
      <c r="M53" s="44" t="str">
        <f>VLOOKUP(A53,'[3]Dealer Report working'!$A$2:$M$70,13,0)</f>
        <v>RAFT EC60 20X500ML BOT IN</v>
      </c>
      <c r="O53" s="45" t="s">
        <v>238</v>
      </c>
      <c r="P53" s="53">
        <v>-2093</v>
      </c>
      <c r="Q53" s="53">
        <v>0</v>
      </c>
      <c r="R53" s="53">
        <v>0</v>
      </c>
      <c r="S53" s="53">
        <v>186</v>
      </c>
      <c r="T53" s="53">
        <v>0</v>
      </c>
      <c r="U53" s="53">
        <v>0</v>
      </c>
      <c r="V53" s="53">
        <v>-2279</v>
      </c>
    </row>
    <row r="54" spans="1:22" x14ac:dyDescent="0.3">
      <c r="A54" s="72" t="s">
        <v>164</v>
      </c>
      <c r="B54" s="77">
        <v>36</v>
      </c>
      <c r="C54" s="77">
        <v>0</v>
      </c>
      <c r="D54" s="77">
        <v>0</v>
      </c>
      <c r="E54" s="77">
        <v>0</v>
      </c>
      <c r="F54" s="77">
        <v>36</v>
      </c>
      <c r="G54" s="77">
        <v>0</v>
      </c>
      <c r="H54" s="77">
        <v>0</v>
      </c>
      <c r="I54" s="77">
        <v>0</v>
      </c>
      <c r="J54" s="77">
        <v>36</v>
      </c>
      <c r="K54" s="77">
        <v>0</v>
      </c>
      <c r="L54" s="44" t="str">
        <f t="shared" si="0"/>
        <v>RAFT-40*250ML-box</v>
      </c>
      <c r="M54" s="44" t="str">
        <f>VLOOKUP(A54,'[3]Dealer Report working'!$A$2:$M$70,13,0)</f>
        <v>RAFT EC60 40X250ML BOT IN</v>
      </c>
      <c r="O54" s="45" t="s">
        <v>239</v>
      </c>
      <c r="P54" s="53">
        <v>-237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-237</v>
      </c>
    </row>
    <row r="55" spans="1:22" x14ac:dyDescent="0.3">
      <c r="A55" s="72" t="s">
        <v>165</v>
      </c>
      <c r="B55" s="77">
        <v>-735</v>
      </c>
      <c r="C55" s="77">
        <v>0</v>
      </c>
      <c r="D55" s="77">
        <v>0</v>
      </c>
      <c r="E55" s="77">
        <v>0</v>
      </c>
      <c r="F55" s="77">
        <v>-735</v>
      </c>
      <c r="G55" s="77">
        <v>20</v>
      </c>
      <c r="H55" s="77">
        <v>0</v>
      </c>
      <c r="I55" s="77">
        <v>0</v>
      </c>
      <c r="J55" s="77">
        <v>-755</v>
      </c>
      <c r="K55" s="77">
        <v>0</v>
      </c>
      <c r="L55" s="44" t="str">
        <f t="shared" si="0"/>
        <v>REGENT GR-20*1KG-box</v>
      </c>
      <c r="M55" s="44" t="str">
        <f>VLOOKUP(A55,'[3]Dealer Report working'!$A$2:$M$70,13,0)</f>
        <v>REGENT GR0 3 20X1KG BAG IN</v>
      </c>
      <c r="O55" s="45" t="s">
        <v>240</v>
      </c>
      <c r="P55" s="53">
        <v>-1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-1</v>
      </c>
    </row>
    <row r="56" spans="1:22" x14ac:dyDescent="0.3">
      <c r="A56" s="72" t="s">
        <v>166</v>
      </c>
      <c r="B56" s="77">
        <v>-80</v>
      </c>
      <c r="C56" s="77">
        <v>0</v>
      </c>
      <c r="D56" s="77">
        <v>0</v>
      </c>
      <c r="E56" s="77">
        <v>0</v>
      </c>
      <c r="F56" s="77">
        <v>-80</v>
      </c>
      <c r="G56" s="77">
        <v>0</v>
      </c>
      <c r="H56" s="77">
        <v>0</v>
      </c>
      <c r="I56" s="77">
        <v>0</v>
      </c>
      <c r="J56" s="77">
        <v>-80</v>
      </c>
      <c r="K56" s="77">
        <v>0</v>
      </c>
      <c r="L56" s="44" t="str">
        <f t="shared" si="0"/>
        <v>REGENT SC-100ML-box</v>
      </c>
      <c r="M56" s="44" t="str">
        <f>VLOOKUP(A56,'[3]Dealer Report working'!$A$2:$M$70,13,0)</f>
        <v>REGENT (T) SC50 50X100ML BOT IN</v>
      </c>
      <c r="O56" s="45" t="s">
        <v>241</v>
      </c>
      <c r="P56" s="53">
        <v>-28</v>
      </c>
      <c r="Q56" s="53">
        <v>0</v>
      </c>
      <c r="R56" s="53">
        <v>0</v>
      </c>
      <c r="S56" s="53">
        <v>2</v>
      </c>
      <c r="T56" s="53">
        <v>0</v>
      </c>
      <c r="U56" s="53">
        <v>0</v>
      </c>
      <c r="V56" s="53">
        <v>-30</v>
      </c>
    </row>
    <row r="57" spans="1:22" x14ac:dyDescent="0.3">
      <c r="A57" s="78" t="s">
        <v>168</v>
      </c>
      <c r="B57" s="77">
        <v>-1</v>
      </c>
      <c r="C57" s="77">
        <v>0</v>
      </c>
      <c r="D57" s="77">
        <v>0</v>
      </c>
      <c r="E57" s="77">
        <v>0</v>
      </c>
      <c r="F57" s="77" t="s">
        <v>137</v>
      </c>
      <c r="G57" s="77">
        <v>0</v>
      </c>
      <c r="H57" s="77">
        <v>0</v>
      </c>
      <c r="I57" s="77">
        <v>0</v>
      </c>
      <c r="J57" s="77">
        <v>-1</v>
      </c>
      <c r="K57" s="77">
        <v>0</v>
      </c>
      <c r="L57" s="44" t="str">
        <f t="shared" si="0"/>
        <v>SADA DATA 100GM-box</v>
      </c>
      <c r="M57" s="44" t="str">
        <f>VLOOKUP(A57,'[3]Dealer Report working'!$A$2:$M$70,13,0)</f>
        <v>DISCOUNTINUE PRODUCT</v>
      </c>
      <c r="O57" s="45" t="s">
        <v>242</v>
      </c>
      <c r="P57" s="53">
        <v>-18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-18</v>
      </c>
    </row>
    <row r="58" spans="1:22" x14ac:dyDescent="0.3">
      <c r="A58" s="72" t="s">
        <v>169</v>
      </c>
      <c r="B58" s="77">
        <v>-70</v>
      </c>
      <c r="C58" s="77">
        <v>0</v>
      </c>
      <c r="D58" s="77">
        <v>0</v>
      </c>
      <c r="E58" s="77">
        <v>0</v>
      </c>
      <c r="F58" s="77">
        <v>-70</v>
      </c>
      <c r="G58" s="77">
        <v>0</v>
      </c>
      <c r="H58" s="77">
        <v>0</v>
      </c>
      <c r="I58" s="77">
        <v>0</v>
      </c>
      <c r="J58" s="77">
        <v>-70</v>
      </c>
      <c r="K58" s="77">
        <v>0</v>
      </c>
      <c r="L58" s="44" t="str">
        <f t="shared" si="0"/>
        <v>SECTIN-100GM-box</v>
      </c>
      <c r="M58" s="44" t="str">
        <f>VLOOKUP(A58,'[3]Dealer Report working'!$A$2:$M$70,13,0)</f>
        <v>SECTIN WG60 50X100GR BAG IN</v>
      </c>
      <c r="O58" s="45" t="s">
        <v>243</v>
      </c>
      <c r="P58" s="53">
        <v>-84</v>
      </c>
      <c r="Q58" s="53">
        <v>0</v>
      </c>
      <c r="R58" s="53">
        <v>0</v>
      </c>
      <c r="S58" s="53">
        <v>23</v>
      </c>
      <c r="T58" s="53">
        <v>5</v>
      </c>
      <c r="U58" s="53">
        <v>0</v>
      </c>
      <c r="V58" s="53">
        <v>-102</v>
      </c>
    </row>
    <row r="59" spans="1:22" x14ac:dyDescent="0.3">
      <c r="A59" s="72" t="s">
        <v>171</v>
      </c>
      <c r="B59" s="77">
        <v>-1</v>
      </c>
      <c r="C59" s="77">
        <v>0</v>
      </c>
      <c r="D59" s="77">
        <v>0</v>
      </c>
      <c r="E59" s="77">
        <v>0</v>
      </c>
      <c r="F59" s="77" t="s">
        <v>137</v>
      </c>
      <c r="G59" s="77">
        <v>0</v>
      </c>
      <c r="H59" s="77">
        <v>0</v>
      </c>
      <c r="I59" s="77">
        <v>0</v>
      </c>
      <c r="J59" s="77">
        <v>-1</v>
      </c>
      <c r="K59" s="77">
        <v>0</v>
      </c>
      <c r="L59" s="44" t="str">
        <f t="shared" si="0"/>
        <v>SHOSA 250GM-box</v>
      </c>
      <c r="M59" s="44" t="str">
        <f>VLOOKUP(A59,'[3]Dealer Report working'!$A$2:$M$70,13,0)</f>
        <v>DISCOUNTINUE PRODUCT</v>
      </c>
      <c r="O59" s="45" t="s">
        <v>244</v>
      </c>
      <c r="P59" s="53">
        <v>-553</v>
      </c>
      <c r="Q59" s="53">
        <v>0</v>
      </c>
      <c r="R59" s="53">
        <v>0</v>
      </c>
      <c r="S59" s="53">
        <v>45</v>
      </c>
      <c r="T59" s="53">
        <v>10</v>
      </c>
      <c r="U59" s="53">
        <v>0</v>
      </c>
      <c r="V59" s="53">
        <v>-588</v>
      </c>
    </row>
    <row r="60" spans="1:22" x14ac:dyDescent="0.3">
      <c r="A60" s="72" t="s">
        <v>172</v>
      </c>
      <c r="B60" s="77">
        <v>-2</v>
      </c>
      <c r="C60" s="77">
        <v>0</v>
      </c>
      <c r="D60" s="77">
        <v>0</v>
      </c>
      <c r="E60" s="77">
        <v>0</v>
      </c>
      <c r="F60" s="77" t="s">
        <v>96</v>
      </c>
      <c r="G60" s="77">
        <v>0</v>
      </c>
      <c r="H60" s="77">
        <v>0</v>
      </c>
      <c r="I60" s="77">
        <v>0</v>
      </c>
      <c r="J60" s="77">
        <v>-2</v>
      </c>
      <c r="K60" s="77">
        <v>0</v>
      </c>
      <c r="L60" s="44" t="str">
        <f t="shared" si="0"/>
        <v>SOLOMON 250ML-box</v>
      </c>
      <c r="M60" s="44" t="str">
        <f>VLOOKUP(A60,'[3]Dealer Report working'!$A$2:$M$70,13,0)</f>
        <v>SOLOMON OD300 40X250ML BOT IN</v>
      </c>
      <c r="O60" s="45" t="s">
        <v>20</v>
      </c>
      <c r="P60" s="53">
        <v>-12005</v>
      </c>
      <c r="Q60" s="53">
        <v>0</v>
      </c>
      <c r="R60" s="53">
        <v>0</v>
      </c>
      <c r="S60" s="53">
        <v>467</v>
      </c>
      <c r="T60" s="53">
        <v>16</v>
      </c>
      <c r="U60" s="53">
        <v>0</v>
      </c>
      <c r="V60" s="53">
        <v>-12456</v>
      </c>
    </row>
    <row r="61" spans="1:22" x14ac:dyDescent="0.3">
      <c r="A61" s="72" t="s">
        <v>173</v>
      </c>
      <c r="B61" s="77">
        <v>-457</v>
      </c>
      <c r="C61" s="77">
        <v>0</v>
      </c>
      <c r="D61" s="77">
        <v>0</v>
      </c>
      <c r="E61" s="77">
        <v>0</v>
      </c>
      <c r="F61" s="77">
        <v>-457</v>
      </c>
      <c r="G61" s="77">
        <v>3</v>
      </c>
      <c r="H61" s="77">
        <v>0</v>
      </c>
      <c r="I61" s="77">
        <v>0</v>
      </c>
      <c r="J61" s="77">
        <v>-460</v>
      </c>
      <c r="K61" s="77">
        <v>0</v>
      </c>
      <c r="L61" s="44" t="str">
        <f t="shared" si="0"/>
        <v>SOLOMON 50*100ML-box</v>
      </c>
      <c r="M61" s="44" t="str">
        <f>VLOOKUP(A61,'[3]Dealer Report working'!$A$2:$M$70,13,0)</f>
        <v>SOLOMON OD300 50X100ML BOT IN</v>
      </c>
    </row>
    <row r="62" spans="1:22" x14ac:dyDescent="0.3">
      <c r="A62" s="72" t="s">
        <v>174</v>
      </c>
      <c r="B62" s="77">
        <v>-16</v>
      </c>
      <c r="C62" s="77">
        <v>0</v>
      </c>
      <c r="D62" s="77">
        <v>0</v>
      </c>
      <c r="E62" s="77">
        <v>0</v>
      </c>
      <c r="F62" s="77">
        <v>-16</v>
      </c>
      <c r="G62" s="77">
        <v>0</v>
      </c>
      <c r="H62" s="77">
        <v>0</v>
      </c>
      <c r="I62" s="77">
        <v>0</v>
      </c>
      <c r="J62" s="77">
        <v>-16</v>
      </c>
      <c r="K62" s="77">
        <v>0</v>
      </c>
      <c r="L62" s="44" t="str">
        <f t="shared" si="0"/>
        <v>SPRINTOR-75ML-box</v>
      </c>
      <c r="M62" s="44" t="str">
        <f>VLOOKUP(A62,'[3]Dealer Report working'!$A$2:$M$70,13,0)</f>
        <v>SPINTOR SC495 20X75ML BOT IN</v>
      </c>
    </row>
    <row r="63" spans="1:22" x14ac:dyDescent="0.3">
      <c r="A63" s="72" t="s">
        <v>176</v>
      </c>
      <c r="B63" s="77">
        <v>-2093</v>
      </c>
      <c r="C63" s="77">
        <v>0</v>
      </c>
      <c r="D63" s="77">
        <v>0</v>
      </c>
      <c r="E63" s="77">
        <v>0</v>
      </c>
      <c r="F63" s="77">
        <v>-2093</v>
      </c>
      <c r="G63" s="77">
        <v>186</v>
      </c>
      <c r="H63" s="77">
        <v>0</v>
      </c>
      <c r="I63" s="77">
        <v>0</v>
      </c>
      <c r="J63" s="77">
        <v>-2279</v>
      </c>
      <c r="K63" s="77">
        <v>268</v>
      </c>
      <c r="L63" s="44" t="str">
        <f t="shared" si="0"/>
        <v>SUNRISE 100*50GM-box</v>
      </c>
      <c r="M63" s="44" t="str">
        <f>VLOOKUP(A63,'[3]Dealer Report working'!$A$2:$M$70,13,0)</f>
        <v>SUNRICE WG15 100X50GR BOT IN</v>
      </c>
    </row>
    <row r="64" spans="1:22" x14ac:dyDescent="0.3">
      <c r="A64" s="72" t="s">
        <v>177</v>
      </c>
      <c r="B64" s="77">
        <v>-237</v>
      </c>
      <c r="C64" s="77">
        <v>0</v>
      </c>
      <c r="D64" s="77">
        <v>0</v>
      </c>
      <c r="E64" s="77">
        <v>0</v>
      </c>
      <c r="F64" s="77">
        <v>-237</v>
      </c>
      <c r="G64" s="77">
        <v>0</v>
      </c>
      <c r="H64" s="77">
        <v>0</v>
      </c>
      <c r="I64" s="77">
        <v>0</v>
      </c>
      <c r="J64" s="77">
        <v>-237</v>
      </c>
      <c r="K64" s="77">
        <v>170</v>
      </c>
      <c r="L64" s="44" t="str">
        <f t="shared" si="0"/>
        <v>TOPSTAR-22.5GM-box</v>
      </c>
      <c r="M64" s="44" t="str">
        <f>VLOOKUP(A64,'[3]Dealer Report working'!$A$2:$M$70,13,0)</f>
        <v>TOPSTAR (T) WP80 8X(20X22.5GR) BOX IN</v>
      </c>
    </row>
    <row r="65" spans="1:13" x14ac:dyDescent="0.3">
      <c r="A65" s="72" t="s">
        <v>178</v>
      </c>
      <c r="B65" s="77">
        <v>-1</v>
      </c>
      <c r="C65" s="77">
        <v>0</v>
      </c>
      <c r="D65" s="77">
        <v>0</v>
      </c>
      <c r="E65" s="77">
        <v>0</v>
      </c>
      <c r="F65" s="77" t="s">
        <v>137</v>
      </c>
      <c r="G65" s="77">
        <v>0</v>
      </c>
      <c r="H65" s="77">
        <v>0</v>
      </c>
      <c r="I65" s="77">
        <v>0</v>
      </c>
      <c r="J65" s="77">
        <v>-1</v>
      </c>
      <c r="K65" s="77">
        <v>0</v>
      </c>
      <c r="L65" s="44" t="str">
        <f t="shared" si="0"/>
        <v>VELUM PRIME 40*250ML-box</v>
      </c>
      <c r="M65" s="44" t="str">
        <f>VLOOKUP(A65,'[3]Dealer Report working'!$A$2:$M$70,13,0)</f>
        <v>VELUM PRIME SC400 40X250ML BOT IN</v>
      </c>
    </row>
    <row r="66" spans="1:13" x14ac:dyDescent="0.3">
      <c r="A66" s="72" t="s">
        <v>179</v>
      </c>
      <c r="B66" s="77">
        <v>-3</v>
      </c>
      <c r="C66" s="77">
        <v>0</v>
      </c>
      <c r="D66" s="77">
        <v>0</v>
      </c>
      <c r="E66" s="77">
        <v>0</v>
      </c>
      <c r="F66" s="77" t="s">
        <v>113</v>
      </c>
      <c r="G66" s="77">
        <v>0</v>
      </c>
      <c r="H66" s="77">
        <v>0</v>
      </c>
      <c r="I66" s="77">
        <v>0</v>
      </c>
      <c r="J66" s="77">
        <v>-3</v>
      </c>
      <c r="K66" s="77">
        <v>0</v>
      </c>
      <c r="L66" s="44" t="str">
        <f t="shared" si="0"/>
        <v>VENDI 100GM-box</v>
      </c>
      <c r="M66" s="44" t="str">
        <f>VLOOKUP(A66,'[3]Dealer Report working'!$A$2:$M$70,13,0)</f>
        <v>DISCOUNTINUE PRODUCT</v>
      </c>
    </row>
    <row r="67" spans="1:13" x14ac:dyDescent="0.3">
      <c r="A67" s="72" t="s">
        <v>180</v>
      </c>
      <c r="B67" s="77">
        <v>-18</v>
      </c>
      <c r="C67" s="77">
        <v>0</v>
      </c>
      <c r="D67" s="77">
        <v>0</v>
      </c>
      <c r="E67" s="77">
        <v>0</v>
      </c>
      <c r="F67" s="77">
        <v>-18</v>
      </c>
      <c r="G67" s="77">
        <v>0</v>
      </c>
      <c r="H67" s="77">
        <v>0</v>
      </c>
      <c r="I67" s="77">
        <v>0</v>
      </c>
      <c r="J67" s="77">
        <v>-18</v>
      </c>
      <c r="K67" s="77">
        <v>0</v>
      </c>
      <c r="L67" s="44" t="str">
        <f t="shared" ref="L67:L71" si="1">TRIM(A67&amp;"-box")</f>
        <v>WHIPE SUPER -20*500ML-box</v>
      </c>
      <c r="M67" s="44" t="str">
        <f>VLOOKUP(A67,'[3]Dealer Report working'!$A$2:$M$70,13,0)</f>
        <v>WHIPSUPER (T) EC90 20X500ML BOT IN</v>
      </c>
    </row>
    <row r="68" spans="1:13" x14ac:dyDescent="0.3">
      <c r="A68" s="72" t="s">
        <v>182</v>
      </c>
      <c r="B68" s="77">
        <v>-28</v>
      </c>
      <c r="C68" s="77">
        <v>0</v>
      </c>
      <c r="D68" s="77">
        <v>0</v>
      </c>
      <c r="E68" s="77">
        <v>0</v>
      </c>
      <c r="F68" s="77">
        <v>-28</v>
      </c>
      <c r="G68" s="77">
        <v>2</v>
      </c>
      <c r="H68" s="77">
        <v>0</v>
      </c>
      <c r="I68" s="77">
        <v>0</v>
      </c>
      <c r="J68" s="77">
        <v>-30</v>
      </c>
      <c r="K68" s="77">
        <v>0</v>
      </c>
      <c r="L68" s="44" t="str">
        <f t="shared" si="1"/>
        <v>WHIPE SUPER-10*1LTR-box</v>
      </c>
      <c r="M68" s="44" t="str">
        <f>VLOOKUP(A68,'[3]Dealer Report working'!$A$2:$M$70,13,0)</f>
        <v>WHIPSUPER (T) EC90 10X1L BOT IN</v>
      </c>
    </row>
    <row r="69" spans="1:13" x14ac:dyDescent="0.3">
      <c r="A69" s="72" t="s">
        <v>184</v>
      </c>
      <c r="B69" s="77">
        <v>-201</v>
      </c>
      <c r="C69" s="77">
        <v>0</v>
      </c>
      <c r="D69" s="77">
        <v>10</v>
      </c>
      <c r="E69" s="77">
        <v>0</v>
      </c>
      <c r="F69" s="77">
        <v>-191</v>
      </c>
      <c r="G69" s="77">
        <v>45</v>
      </c>
      <c r="H69" s="77">
        <v>0</v>
      </c>
      <c r="I69" s="77">
        <v>0</v>
      </c>
      <c r="J69" s="77">
        <v>-236</v>
      </c>
      <c r="K69" s="77">
        <v>0</v>
      </c>
      <c r="L69" s="44" t="str">
        <f t="shared" si="1"/>
        <v>WHIPE SUPER-100ML-box</v>
      </c>
      <c r="M69" s="44" t="str">
        <f>VLOOKUP(A69,'[3]Dealer Report working'!$A$2:$M$70,13,0)</f>
        <v>WHIPSUPER (T) EC90 50X100ML BOT IN</v>
      </c>
    </row>
    <row r="70" spans="1:13" x14ac:dyDescent="0.3">
      <c r="A70" s="72" t="s">
        <v>185</v>
      </c>
      <c r="B70" s="77">
        <v>-84</v>
      </c>
      <c r="C70" s="77">
        <v>0</v>
      </c>
      <c r="D70" s="77">
        <v>5</v>
      </c>
      <c r="E70" s="77">
        <v>0</v>
      </c>
      <c r="F70" s="77">
        <v>-79</v>
      </c>
      <c r="G70" s="77">
        <v>23</v>
      </c>
      <c r="H70" s="77">
        <v>0</v>
      </c>
      <c r="I70" s="77">
        <v>0</v>
      </c>
      <c r="J70" s="77">
        <v>-102</v>
      </c>
      <c r="K70" s="77">
        <v>0</v>
      </c>
      <c r="L70" s="44" t="str">
        <f t="shared" si="1"/>
        <v>WHIPE SUPER-250ML-box</v>
      </c>
      <c r="M70" s="44" t="str">
        <f>VLOOKUP(A70,'[3]Dealer Report working'!$A$2:$M$70,13,0)</f>
        <v>WHIPSUPER (T) EC90 40X250ML BOT IN</v>
      </c>
    </row>
    <row r="71" spans="1:13" x14ac:dyDescent="0.3">
      <c r="A71" s="72" t="s">
        <v>186</v>
      </c>
      <c r="B71" s="77">
        <v>-352</v>
      </c>
      <c r="C71" s="77">
        <v>0</v>
      </c>
      <c r="D71" s="77">
        <v>0</v>
      </c>
      <c r="E71" s="77">
        <v>0</v>
      </c>
      <c r="F71" s="77">
        <v>-352</v>
      </c>
      <c r="G71" s="77">
        <v>0</v>
      </c>
      <c r="H71" s="77">
        <v>0</v>
      </c>
      <c r="I71" s="77">
        <v>0</v>
      </c>
      <c r="J71" s="77">
        <v>-352</v>
      </c>
      <c r="K71" s="77">
        <v>0</v>
      </c>
      <c r="L71" s="44" t="str">
        <f t="shared" si="1"/>
        <v>WHIPE SUPER-50*100ML-box</v>
      </c>
      <c r="M71" s="44" t="str">
        <f>VLOOKUP(A71,'[3]Dealer Report working'!$A$2:$M$70,13,0)</f>
        <v>WHIPSUPER (T) EC90 50X100ML BOT IN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1"/>
  <sheetViews>
    <sheetView showGridLines="0" topLeftCell="A32" workbookViewId="0">
      <selection activeCell="B3" sqref="B3:B60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60" ca="1" si="0">VLOOKUP($B3,FinalDealer_vlookup,2,0)</f>
        <v>-399</v>
      </c>
      <c r="F3" s="39">
        <f t="shared" ref="F3:F60" ca="1" si="1">VLOOKUP($B3,FinalDealer_vlookup,3,0)</f>
        <v>0</v>
      </c>
      <c r="G3" s="40">
        <f t="shared" ref="G3:G60" ca="1" si="2">VLOOKUP($B3,FinalDealer_vlookup,4,0)</f>
        <v>0</v>
      </c>
      <c r="H3" s="40">
        <f t="shared" ref="H3:H60" ca="1" si="3">VLOOKUP($B3,FinalDealer_vlookup,5,0)</f>
        <v>19</v>
      </c>
      <c r="I3" s="40">
        <f t="shared" ref="I3:I60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60" ca="1" si="5">VLOOKUP($B3,FinalDealer_vlookup,8,0)</f>
        <v>-418</v>
      </c>
    </row>
    <row r="4" spans="1:13" x14ac:dyDescent="0.3">
      <c r="A4" s="16"/>
      <c r="B4" s="4" t="s">
        <v>189</v>
      </c>
      <c r="C4" s="3"/>
      <c r="D4" s="4"/>
      <c r="E4" s="42">
        <f t="shared" ca="1" si="0"/>
        <v>-52</v>
      </c>
      <c r="F4" s="39">
        <f t="shared" ca="1" si="1"/>
        <v>0</v>
      </c>
      <c r="G4" s="39">
        <f t="shared" ca="1" si="2"/>
        <v>0</v>
      </c>
      <c r="H4" s="39">
        <f t="shared" ca="1" si="3"/>
        <v>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-52</v>
      </c>
    </row>
    <row r="5" spans="1:13" x14ac:dyDescent="0.3">
      <c r="A5" s="16"/>
      <c r="B5" s="4" t="s">
        <v>190</v>
      </c>
      <c r="C5" s="3"/>
      <c r="D5" s="4"/>
      <c r="E5" s="42">
        <f t="shared" ca="1" si="0"/>
        <v>-51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-51</v>
      </c>
    </row>
    <row r="6" spans="1:13" x14ac:dyDescent="0.3">
      <c r="A6" s="16"/>
      <c r="B6" s="4" t="s">
        <v>191</v>
      </c>
      <c r="C6" s="3"/>
      <c r="D6" s="4"/>
      <c r="E6" s="42">
        <f t="shared" ca="1" si="0"/>
        <v>-37</v>
      </c>
      <c r="F6" s="39">
        <f t="shared" ca="1" si="1"/>
        <v>0</v>
      </c>
      <c r="G6" s="39">
        <f t="shared" ca="1" si="2"/>
        <v>0</v>
      </c>
      <c r="H6" s="39">
        <f t="shared" ca="1" si="3"/>
        <v>6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-43</v>
      </c>
    </row>
    <row r="7" spans="1:13" x14ac:dyDescent="0.3">
      <c r="A7" s="16"/>
      <c r="B7" s="4" t="s">
        <v>192</v>
      </c>
      <c r="C7" s="3"/>
      <c r="D7" s="4"/>
      <c r="E7" s="42">
        <f t="shared" ca="1" si="0"/>
        <v>-262</v>
      </c>
      <c r="F7" s="39">
        <f t="shared" ca="1" si="1"/>
        <v>0</v>
      </c>
      <c r="G7" s="39">
        <f t="shared" ca="1" si="2"/>
        <v>0</v>
      </c>
      <c r="H7" s="39">
        <f t="shared" ca="1" si="3"/>
        <v>7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-269</v>
      </c>
    </row>
    <row r="8" spans="1:13" x14ac:dyDescent="0.3">
      <c r="A8" s="16"/>
      <c r="B8" s="4" t="s">
        <v>193</v>
      </c>
      <c r="C8" s="3"/>
      <c r="D8" s="4"/>
      <c r="E8" s="42">
        <f t="shared" ca="1" si="0"/>
        <v>-67</v>
      </c>
      <c r="F8" s="39">
        <f t="shared" ca="1" si="1"/>
        <v>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-67</v>
      </c>
    </row>
    <row r="9" spans="1:13" x14ac:dyDescent="0.3">
      <c r="A9" s="16"/>
      <c r="B9" s="4" t="s">
        <v>194</v>
      </c>
      <c r="C9" s="3"/>
      <c r="D9" s="4"/>
      <c r="E9" s="42">
        <f t="shared" ca="1" si="0"/>
        <v>-149</v>
      </c>
      <c r="F9" s="39">
        <f t="shared" ca="1" si="1"/>
        <v>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-149</v>
      </c>
    </row>
    <row r="10" spans="1:13" x14ac:dyDescent="0.3">
      <c r="A10" s="16"/>
      <c r="B10" s="4" t="s">
        <v>195</v>
      </c>
      <c r="C10" s="3"/>
      <c r="D10" s="4"/>
      <c r="E10" s="42">
        <f t="shared" ca="1" si="0"/>
        <v>-2420</v>
      </c>
      <c r="F10" s="39">
        <f t="shared" ca="1" si="1"/>
        <v>0</v>
      </c>
      <c r="G10" s="39">
        <f t="shared" ca="1" si="2"/>
        <v>0</v>
      </c>
      <c r="H10" s="39">
        <f t="shared" ca="1" si="3"/>
        <v>25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-2445</v>
      </c>
    </row>
    <row r="11" spans="1:13" x14ac:dyDescent="0.3">
      <c r="A11" s="16"/>
      <c r="B11" s="4" t="s">
        <v>196</v>
      </c>
      <c r="C11" s="3"/>
      <c r="D11" s="4"/>
      <c r="E11" s="42">
        <f t="shared" ca="1" si="0"/>
        <v>-2</v>
      </c>
      <c r="F11" s="39">
        <f t="shared" ca="1" si="1"/>
        <v>0</v>
      </c>
      <c r="G11" s="39">
        <f t="shared" ca="1" si="2"/>
        <v>0</v>
      </c>
      <c r="H11" s="39">
        <f t="shared" ca="1" si="3"/>
        <v>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-2</v>
      </c>
    </row>
    <row r="12" spans="1:13" x14ac:dyDescent="0.3">
      <c r="A12" s="16"/>
      <c r="B12" s="4" t="s">
        <v>188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f t="shared" ca="1" si="2"/>
        <v>0</v>
      </c>
      <c r="H12" s="39">
        <f t="shared" ca="1" si="3"/>
        <v>2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-2</v>
      </c>
    </row>
    <row r="13" spans="1:13" x14ac:dyDescent="0.3">
      <c r="A13" s="16"/>
      <c r="B13" s="4" t="s">
        <v>197</v>
      </c>
      <c r="C13" s="3"/>
      <c r="D13" s="4"/>
      <c r="E13" s="42">
        <f t="shared" ca="1" si="0"/>
        <v>-301</v>
      </c>
      <c r="F13" s="39">
        <f t="shared" ca="1" si="1"/>
        <v>0</v>
      </c>
      <c r="G13" s="39">
        <f t="shared" ca="1" si="2"/>
        <v>0</v>
      </c>
      <c r="H13" s="39">
        <f t="shared" ca="1" si="3"/>
        <v>3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-304</v>
      </c>
    </row>
    <row r="14" spans="1:13" x14ac:dyDescent="0.3">
      <c r="A14" s="16"/>
      <c r="B14" s="4" t="s">
        <v>198</v>
      </c>
      <c r="C14" s="3"/>
      <c r="D14" s="4"/>
      <c r="E14" s="42">
        <f t="shared" ca="1" si="0"/>
        <v>-8</v>
      </c>
      <c r="F14" s="39">
        <f t="shared" ca="1" si="1"/>
        <v>0</v>
      </c>
      <c r="G14" s="39">
        <f t="shared" ca="1" si="2"/>
        <v>0</v>
      </c>
      <c r="H14" s="39">
        <f t="shared" ca="1" si="3"/>
        <v>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-8</v>
      </c>
    </row>
    <row r="15" spans="1:13" x14ac:dyDescent="0.3">
      <c r="A15" s="16"/>
      <c r="B15" s="4" t="s">
        <v>199</v>
      </c>
      <c r="C15" s="3"/>
      <c r="D15" s="4"/>
      <c r="E15" s="42">
        <f t="shared" ca="1" si="0"/>
        <v>-26</v>
      </c>
      <c r="F15" s="39">
        <f t="shared" ca="1" si="1"/>
        <v>0</v>
      </c>
      <c r="G15" s="39">
        <f t="shared" ca="1" si="2"/>
        <v>0</v>
      </c>
      <c r="H15" s="39">
        <f t="shared" ca="1" si="3"/>
        <v>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-26</v>
      </c>
    </row>
    <row r="16" spans="1:13" x14ac:dyDescent="0.3">
      <c r="A16" s="16"/>
      <c r="B16" s="4" t="s">
        <v>200</v>
      </c>
      <c r="C16" s="3"/>
      <c r="D16" s="4"/>
      <c r="E16" s="42">
        <f t="shared" ca="1" si="0"/>
        <v>-3</v>
      </c>
      <c r="F16" s="39">
        <f t="shared" ca="1" si="1"/>
        <v>0</v>
      </c>
      <c r="G16" s="39">
        <f t="shared" ca="1" si="2"/>
        <v>0</v>
      </c>
      <c r="H16" s="39">
        <f t="shared" ca="1" si="3"/>
        <v>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-3</v>
      </c>
    </row>
    <row r="17" spans="1:13" x14ac:dyDescent="0.3">
      <c r="A17" s="16"/>
      <c r="B17" s="4" t="s">
        <v>201</v>
      </c>
      <c r="C17" s="3"/>
      <c r="D17" s="4"/>
      <c r="E17" s="42">
        <f t="shared" ca="1" si="0"/>
        <v>-26</v>
      </c>
      <c r="F17" s="39">
        <f t="shared" ca="1" si="1"/>
        <v>0</v>
      </c>
      <c r="G17" s="39">
        <f t="shared" ca="1" si="2"/>
        <v>0</v>
      </c>
      <c r="H17" s="39">
        <f t="shared" ca="1" si="3"/>
        <v>2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-28</v>
      </c>
    </row>
    <row r="18" spans="1:13" x14ac:dyDescent="0.3">
      <c r="A18" s="16"/>
      <c r="B18" s="4" t="s">
        <v>202</v>
      </c>
      <c r="C18" s="3"/>
      <c r="D18" s="4"/>
      <c r="E18" s="42">
        <f t="shared" ca="1" si="0"/>
        <v>-8</v>
      </c>
      <c r="F18" s="39">
        <f t="shared" ca="1" si="1"/>
        <v>0</v>
      </c>
      <c r="G18" s="39">
        <f t="shared" ca="1" si="2"/>
        <v>0</v>
      </c>
      <c r="H18" s="39">
        <f t="shared" ca="1" si="3"/>
        <v>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-8</v>
      </c>
    </row>
    <row r="19" spans="1:13" x14ac:dyDescent="0.3">
      <c r="A19" s="16"/>
      <c r="B19" s="4" t="s">
        <v>203</v>
      </c>
      <c r="C19" s="3"/>
      <c r="D19" s="4"/>
      <c r="E19" s="42">
        <f t="shared" ca="1" si="0"/>
        <v>-14</v>
      </c>
      <c r="F19" s="39">
        <f t="shared" ca="1" si="1"/>
        <v>0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-14</v>
      </c>
    </row>
    <row r="20" spans="1:13" x14ac:dyDescent="0.3">
      <c r="A20" s="16"/>
      <c r="B20" s="4" t="s">
        <v>204</v>
      </c>
      <c r="C20" s="3"/>
      <c r="D20" s="4"/>
      <c r="E20" s="42">
        <f t="shared" ca="1" si="0"/>
        <v>-38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-38</v>
      </c>
    </row>
    <row r="21" spans="1:13" x14ac:dyDescent="0.3">
      <c r="A21" s="16"/>
      <c r="B21" s="4" t="s">
        <v>205</v>
      </c>
      <c r="C21" s="3"/>
      <c r="D21" s="4"/>
      <c r="E21" s="42">
        <f t="shared" ca="1" si="0"/>
        <v>-144</v>
      </c>
      <c r="F21" s="39">
        <f t="shared" ca="1" si="1"/>
        <v>0</v>
      </c>
      <c r="G21" s="39">
        <f t="shared" ca="1" si="2"/>
        <v>0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-144</v>
      </c>
    </row>
    <row r="22" spans="1:13" x14ac:dyDescent="0.3">
      <c r="A22" s="16"/>
      <c r="B22" s="4" t="s">
        <v>206</v>
      </c>
      <c r="C22" s="3"/>
      <c r="D22" s="4"/>
      <c r="E22" s="42">
        <f t="shared" ca="1" si="0"/>
        <v>-50</v>
      </c>
      <c r="F22" s="39">
        <f t="shared" ca="1" si="1"/>
        <v>0</v>
      </c>
      <c r="G22" s="39">
        <f t="shared" ca="1" si="2"/>
        <v>0</v>
      </c>
      <c r="H22" s="39">
        <f t="shared" ca="1" si="3"/>
        <v>14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-64</v>
      </c>
    </row>
    <row r="23" spans="1:13" x14ac:dyDescent="0.3">
      <c r="A23" s="16"/>
      <c r="B23" s="4" t="s">
        <v>207</v>
      </c>
      <c r="C23" s="3"/>
      <c r="D23" s="4"/>
      <c r="E23" s="42">
        <f t="shared" ca="1" si="0"/>
        <v>-8</v>
      </c>
      <c r="F23" s="39">
        <f t="shared" ca="1" si="1"/>
        <v>0</v>
      </c>
      <c r="G23" s="39">
        <f t="shared" ca="1" si="2"/>
        <v>0</v>
      </c>
      <c r="H23" s="39">
        <f t="shared" ca="1" si="3"/>
        <v>7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-15</v>
      </c>
    </row>
    <row r="24" spans="1:13" x14ac:dyDescent="0.3">
      <c r="A24" s="16"/>
      <c r="B24" s="4" t="s">
        <v>208</v>
      </c>
      <c r="C24" s="3"/>
      <c r="D24" s="4"/>
      <c r="E24" s="42">
        <f t="shared" ca="1" si="0"/>
        <v>-72</v>
      </c>
      <c r="F24" s="39">
        <f t="shared" ca="1" si="1"/>
        <v>0</v>
      </c>
      <c r="G24" s="39">
        <f t="shared" ca="1" si="2"/>
        <v>0</v>
      </c>
      <c r="H24" s="39">
        <f t="shared" ca="1" si="3"/>
        <v>24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-96</v>
      </c>
    </row>
    <row r="25" spans="1:13" x14ac:dyDescent="0.3">
      <c r="A25" s="16"/>
      <c r="B25" s="4" t="s">
        <v>209</v>
      </c>
      <c r="C25" s="3"/>
      <c r="D25" s="4"/>
      <c r="E25" s="42">
        <f t="shared" ca="1" si="0"/>
        <v>-77</v>
      </c>
      <c r="F25" s="39">
        <f t="shared" ca="1" si="1"/>
        <v>0</v>
      </c>
      <c r="G25" s="39">
        <f t="shared" ca="1" si="2"/>
        <v>0</v>
      </c>
      <c r="H25" s="39">
        <f t="shared" ca="1" si="3"/>
        <v>35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-112</v>
      </c>
    </row>
    <row r="26" spans="1:13" x14ac:dyDescent="0.3">
      <c r="A26" s="16"/>
      <c r="B26" s="4" t="s">
        <v>210</v>
      </c>
      <c r="C26" s="3"/>
      <c r="D26" s="4"/>
      <c r="E26" s="42">
        <f t="shared" ca="1" si="0"/>
        <v>-102</v>
      </c>
      <c r="F26" s="39">
        <f t="shared" ca="1" si="1"/>
        <v>0</v>
      </c>
      <c r="G26" s="39">
        <f t="shared" ca="1" si="2"/>
        <v>0</v>
      </c>
      <c r="H26" s="39">
        <f t="shared" ca="1" si="3"/>
        <v>4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-106</v>
      </c>
    </row>
    <row r="27" spans="1:13" x14ac:dyDescent="0.3">
      <c r="A27" s="16"/>
      <c r="B27" s="4" t="s">
        <v>211</v>
      </c>
      <c r="C27" s="3"/>
      <c r="D27" s="4"/>
      <c r="E27" s="42">
        <f t="shared" ca="1" si="0"/>
        <v>-713</v>
      </c>
      <c r="F27" s="39">
        <f t="shared" ca="1" si="1"/>
        <v>0</v>
      </c>
      <c r="G27" s="39">
        <f t="shared" ca="1" si="2"/>
        <v>0</v>
      </c>
      <c r="H27" s="39">
        <f t="shared" ca="1" si="3"/>
        <v>23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-736</v>
      </c>
    </row>
    <row r="28" spans="1:13" x14ac:dyDescent="0.3">
      <c r="A28" s="16"/>
      <c r="B28" s="4" t="s">
        <v>212</v>
      </c>
      <c r="C28" s="3"/>
      <c r="D28" s="4"/>
      <c r="E28" s="42">
        <f t="shared" ca="1" si="0"/>
        <v>-326</v>
      </c>
      <c r="F28" s="39">
        <f t="shared" ca="1" si="1"/>
        <v>0</v>
      </c>
      <c r="G28" s="39">
        <f t="shared" ca="1" si="2"/>
        <v>0</v>
      </c>
      <c r="H28" s="39">
        <f t="shared" ca="1" si="3"/>
        <v>4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-330</v>
      </c>
    </row>
    <row r="29" spans="1:13" x14ac:dyDescent="0.3">
      <c r="A29" s="16"/>
      <c r="B29" s="4" t="s">
        <v>213</v>
      </c>
      <c r="C29" s="3"/>
      <c r="D29" s="4"/>
      <c r="E29" s="42">
        <f t="shared" ca="1" si="0"/>
        <v>-118</v>
      </c>
      <c r="F29" s="39">
        <f t="shared" ca="1" si="1"/>
        <v>0</v>
      </c>
      <c r="G29" s="39">
        <f t="shared" ca="1" si="2"/>
        <v>0</v>
      </c>
      <c r="H29" s="39">
        <f t="shared" ca="1" si="3"/>
        <v>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-118</v>
      </c>
    </row>
    <row r="30" spans="1:13" x14ac:dyDescent="0.3">
      <c r="A30" s="16"/>
      <c r="B30" s="4" t="s">
        <v>214</v>
      </c>
      <c r="C30" s="3"/>
      <c r="D30" s="4"/>
      <c r="E30" s="42">
        <f t="shared" ca="1" si="0"/>
        <v>-2</v>
      </c>
      <c r="F30" s="39">
        <f t="shared" ca="1" si="1"/>
        <v>0</v>
      </c>
      <c r="G30" s="39">
        <f t="shared" ca="1" si="2"/>
        <v>0</v>
      </c>
      <c r="H30" s="39">
        <f t="shared" ca="1" si="3"/>
        <v>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-2</v>
      </c>
    </row>
    <row r="31" spans="1:13" x14ac:dyDescent="0.3">
      <c r="A31" s="16"/>
      <c r="B31" s="4" t="s">
        <v>215</v>
      </c>
      <c r="C31" s="3"/>
      <c r="D31" s="4"/>
      <c r="E31" s="42">
        <f t="shared" ca="1" si="0"/>
        <v>-1</v>
      </c>
      <c r="F31" s="39">
        <f t="shared" ca="1" si="1"/>
        <v>0</v>
      </c>
      <c r="G31" s="39">
        <f t="shared" ca="1" si="2"/>
        <v>0</v>
      </c>
      <c r="H31" s="39">
        <f t="shared" ca="1" si="3"/>
        <v>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-1</v>
      </c>
    </row>
    <row r="32" spans="1:13" x14ac:dyDescent="0.3">
      <c r="A32" s="16"/>
      <c r="B32" s="4" t="s">
        <v>216</v>
      </c>
      <c r="C32" s="3"/>
      <c r="D32" s="4"/>
      <c r="E32" s="42">
        <f t="shared" ca="1" si="0"/>
        <v>-415</v>
      </c>
      <c r="F32" s="39">
        <f t="shared" ca="1" si="1"/>
        <v>0</v>
      </c>
      <c r="G32" s="39">
        <f t="shared" ca="1" si="2"/>
        <v>0</v>
      </c>
      <c r="H32" s="39">
        <f t="shared" ca="1" si="3"/>
        <v>0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-415</v>
      </c>
    </row>
    <row r="33" spans="1:13" x14ac:dyDescent="0.3">
      <c r="A33" s="16"/>
      <c r="B33" s="4" t="s">
        <v>217</v>
      </c>
      <c r="C33" s="3"/>
      <c r="D33" s="4"/>
      <c r="E33" s="42">
        <f t="shared" ca="1" si="0"/>
        <v>-591</v>
      </c>
      <c r="F33" s="39">
        <f t="shared" ca="1" si="1"/>
        <v>0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-591</v>
      </c>
    </row>
    <row r="34" spans="1:13" x14ac:dyDescent="0.3">
      <c r="A34" s="16"/>
      <c r="B34" s="4" t="s">
        <v>218</v>
      </c>
      <c r="C34" s="3"/>
      <c r="D34" s="4"/>
      <c r="E34" s="42">
        <f t="shared" ca="1" si="0"/>
        <v>-166</v>
      </c>
      <c r="F34" s="39">
        <f t="shared" ca="1" si="1"/>
        <v>0</v>
      </c>
      <c r="G34" s="39">
        <f t="shared" ca="1" si="2"/>
        <v>0</v>
      </c>
      <c r="H34" s="39">
        <f t="shared" ca="1" si="3"/>
        <v>3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-169</v>
      </c>
    </row>
    <row r="35" spans="1:13" x14ac:dyDescent="0.3">
      <c r="A35" s="16"/>
      <c r="B35" s="4" t="s">
        <v>219</v>
      </c>
      <c r="C35" s="3"/>
      <c r="D35" s="4"/>
      <c r="E35" s="42">
        <f t="shared" ca="1" si="0"/>
        <v>-12</v>
      </c>
      <c r="F35" s="39">
        <f t="shared" ca="1" si="1"/>
        <v>0</v>
      </c>
      <c r="G35" s="39">
        <f t="shared" ca="1" si="2"/>
        <v>0</v>
      </c>
      <c r="H35" s="39">
        <f t="shared" ca="1" si="3"/>
        <v>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-12</v>
      </c>
    </row>
    <row r="36" spans="1:13" x14ac:dyDescent="0.3">
      <c r="A36" s="16"/>
      <c r="B36" s="4" t="s">
        <v>220</v>
      </c>
      <c r="C36" s="3"/>
      <c r="D36" s="4"/>
      <c r="E36" s="42">
        <f t="shared" ca="1" si="0"/>
        <v>-14</v>
      </c>
      <c r="F36" s="39">
        <f t="shared" ca="1" si="1"/>
        <v>0</v>
      </c>
      <c r="G36" s="39">
        <f t="shared" ca="1" si="2"/>
        <v>0</v>
      </c>
      <c r="H36" s="39">
        <f t="shared" ca="1" si="3"/>
        <v>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-14</v>
      </c>
    </row>
    <row r="37" spans="1:13" x14ac:dyDescent="0.3">
      <c r="A37" s="16"/>
      <c r="B37" s="4" t="s">
        <v>221</v>
      </c>
      <c r="C37" s="3"/>
      <c r="D37" s="4"/>
      <c r="E37" s="42">
        <f t="shared" ca="1" si="0"/>
        <v>-209</v>
      </c>
      <c r="F37" s="39">
        <f t="shared" ca="1" si="1"/>
        <v>0</v>
      </c>
      <c r="G37" s="39">
        <f t="shared" ca="1" si="2"/>
        <v>0</v>
      </c>
      <c r="H37" s="39">
        <f t="shared" ca="1" si="3"/>
        <v>2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-211</v>
      </c>
    </row>
    <row r="38" spans="1:13" x14ac:dyDescent="0.3">
      <c r="A38" s="16"/>
      <c r="B38" s="4" t="s">
        <v>222</v>
      </c>
      <c r="C38" s="3"/>
      <c r="D38" s="4"/>
      <c r="E38" s="42">
        <f t="shared" ca="1" si="0"/>
        <v>-14</v>
      </c>
      <c r="F38" s="39">
        <f t="shared" ca="1" si="1"/>
        <v>0</v>
      </c>
      <c r="G38" s="39">
        <f t="shared" ca="1" si="2"/>
        <v>0</v>
      </c>
      <c r="H38" s="39">
        <f t="shared" ca="1" si="3"/>
        <v>0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-14</v>
      </c>
    </row>
    <row r="39" spans="1:13" x14ac:dyDescent="0.3">
      <c r="A39" s="16"/>
      <c r="B39" s="4" t="s">
        <v>223</v>
      </c>
      <c r="C39" s="3"/>
      <c r="D39" s="4"/>
      <c r="E39" s="42">
        <f t="shared" ca="1" si="0"/>
        <v>-43</v>
      </c>
      <c r="F39" s="39">
        <f t="shared" ca="1" si="1"/>
        <v>0</v>
      </c>
      <c r="G39" s="39">
        <f t="shared" ca="1" si="2"/>
        <v>0</v>
      </c>
      <c r="H39" s="39">
        <f t="shared" ca="1" si="3"/>
        <v>0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-43</v>
      </c>
    </row>
    <row r="40" spans="1:13" x14ac:dyDescent="0.3">
      <c r="A40" s="16"/>
      <c r="B40" s="4" t="s">
        <v>224</v>
      </c>
      <c r="C40" s="3"/>
      <c r="D40" s="4"/>
      <c r="E40" s="42">
        <f t="shared" ca="1" si="0"/>
        <v>-215</v>
      </c>
      <c r="F40" s="39">
        <f t="shared" ca="1" si="1"/>
        <v>0</v>
      </c>
      <c r="G40" s="39">
        <f t="shared" ca="1" si="2"/>
        <v>0</v>
      </c>
      <c r="H40" s="39">
        <f t="shared" ca="1" si="3"/>
        <v>6</v>
      </c>
      <c r="I40" s="39">
        <f t="shared" ca="1" si="4"/>
        <v>1</v>
      </c>
      <c r="J40" s="39">
        <v>0</v>
      </c>
      <c r="K40" s="39">
        <v>0</v>
      </c>
      <c r="L40" s="39">
        <v>0</v>
      </c>
      <c r="M40" s="43">
        <f t="shared" ca="1" si="5"/>
        <v>-220</v>
      </c>
    </row>
    <row r="41" spans="1:13" x14ac:dyDescent="0.3">
      <c r="A41" s="16"/>
      <c r="B41" s="4" t="s">
        <v>225</v>
      </c>
      <c r="C41" s="3"/>
      <c r="D41" s="4"/>
      <c r="E41" s="42">
        <f t="shared" ca="1" si="0"/>
        <v>-40</v>
      </c>
      <c r="F41" s="39">
        <f t="shared" ca="1" si="1"/>
        <v>0</v>
      </c>
      <c r="G41" s="39">
        <f t="shared" ca="1" si="2"/>
        <v>0</v>
      </c>
      <c r="H41" s="39">
        <f t="shared" ca="1" si="3"/>
        <v>0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-40</v>
      </c>
    </row>
    <row r="42" spans="1:13" x14ac:dyDescent="0.3">
      <c r="A42" s="16"/>
      <c r="B42" s="4" t="s">
        <v>226</v>
      </c>
      <c r="C42" s="3"/>
      <c r="D42" s="4"/>
      <c r="E42" s="42">
        <f t="shared" ca="1" si="0"/>
        <v>-10</v>
      </c>
      <c r="F42" s="39">
        <f t="shared" ca="1" si="1"/>
        <v>0</v>
      </c>
      <c r="G42" s="39">
        <f t="shared" ca="1" si="2"/>
        <v>0</v>
      </c>
      <c r="H42" s="39">
        <f t="shared" ca="1" si="3"/>
        <v>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-10</v>
      </c>
    </row>
    <row r="43" spans="1:13" x14ac:dyDescent="0.3">
      <c r="A43" s="16"/>
      <c r="B43" s="4" t="s">
        <v>227</v>
      </c>
      <c r="C43" s="3"/>
      <c r="D43" s="4"/>
      <c r="E43" s="42">
        <f t="shared" ca="1" si="0"/>
        <v>-163</v>
      </c>
      <c r="F43" s="39">
        <f t="shared" ca="1" si="1"/>
        <v>0</v>
      </c>
      <c r="G43" s="39">
        <f t="shared" ca="1" si="2"/>
        <v>0</v>
      </c>
      <c r="H43" s="39">
        <f t="shared" ca="1" si="3"/>
        <v>1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-164</v>
      </c>
    </row>
    <row r="44" spans="1:13" x14ac:dyDescent="0.3">
      <c r="A44" s="16"/>
      <c r="B44" s="4" t="s">
        <v>228</v>
      </c>
      <c r="C44" s="3"/>
      <c r="D44" s="4"/>
      <c r="E44" s="42">
        <f t="shared" ca="1" si="0"/>
        <v>-137</v>
      </c>
      <c r="F44" s="39">
        <f t="shared" ca="1" si="1"/>
        <v>0</v>
      </c>
      <c r="G44" s="39">
        <f t="shared" ca="1" si="2"/>
        <v>0</v>
      </c>
      <c r="H44" s="39">
        <f t="shared" ca="1" si="3"/>
        <v>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-137</v>
      </c>
    </row>
    <row r="45" spans="1:13" x14ac:dyDescent="0.3">
      <c r="A45" s="16"/>
      <c r="B45" s="4" t="s">
        <v>229</v>
      </c>
      <c r="C45" s="3"/>
      <c r="D45" s="4"/>
      <c r="E45" s="42">
        <f t="shared" ca="1" si="0"/>
        <v>-177</v>
      </c>
      <c r="F45" s="39">
        <f t="shared" ca="1" si="1"/>
        <v>0</v>
      </c>
      <c r="G45" s="39">
        <f t="shared" ca="1" si="2"/>
        <v>0</v>
      </c>
      <c r="H45" s="39">
        <f t="shared" ca="1" si="3"/>
        <v>1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-178</v>
      </c>
    </row>
    <row r="46" spans="1:13" x14ac:dyDescent="0.3">
      <c r="A46" s="16"/>
      <c r="B46" s="4" t="s">
        <v>230</v>
      </c>
      <c r="C46" s="3"/>
      <c r="D46" s="4"/>
      <c r="E46" s="42">
        <f t="shared" ca="1" si="0"/>
        <v>15</v>
      </c>
      <c r="F46" s="39">
        <f t="shared" ca="1" si="1"/>
        <v>0</v>
      </c>
      <c r="G46" s="39">
        <f t="shared" ca="1" si="2"/>
        <v>0</v>
      </c>
      <c r="H46" s="39">
        <f t="shared" ca="1" si="3"/>
        <v>0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15</v>
      </c>
    </row>
    <row r="47" spans="1:13" x14ac:dyDescent="0.3">
      <c r="A47" s="16"/>
      <c r="B47" s="4" t="s">
        <v>231</v>
      </c>
      <c r="C47" s="3"/>
      <c r="D47" s="4"/>
      <c r="E47" s="42">
        <f t="shared" ca="1" si="0"/>
        <v>36</v>
      </c>
      <c r="F47" s="39">
        <f t="shared" ca="1" si="1"/>
        <v>0</v>
      </c>
      <c r="G47" s="39">
        <f t="shared" ca="1" si="2"/>
        <v>0</v>
      </c>
      <c r="H47" s="39">
        <f t="shared" ca="1" si="3"/>
        <v>0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36</v>
      </c>
    </row>
    <row r="48" spans="1:13" x14ac:dyDescent="0.3">
      <c r="A48" s="16"/>
      <c r="B48" s="4" t="s">
        <v>232</v>
      </c>
      <c r="C48" s="3"/>
      <c r="D48" s="4"/>
      <c r="E48" s="42">
        <f t="shared" ca="1" si="0"/>
        <v>-80</v>
      </c>
      <c r="F48" s="39">
        <f t="shared" ca="1" si="1"/>
        <v>0</v>
      </c>
      <c r="G48" s="39">
        <f t="shared" ca="1" si="2"/>
        <v>0</v>
      </c>
      <c r="H48" s="39">
        <f t="shared" ca="1" si="3"/>
        <v>0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-80</v>
      </c>
    </row>
    <row r="49" spans="1:13" x14ac:dyDescent="0.3">
      <c r="A49" s="16"/>
      <c r="B49" s="4" t="s">
        <v>233</v>
      </c>
      <c r="C49" s="3"/>
      <c r="D49" s="4"/>
      <c r="E49" s="42">
        <f t="shared" ca="1" si="0"/>
        <v>-735</v>
      </c>
      <c r="F49" s="39">
        <f t="shared" ca="1" si="1"/>
        <v>0</v>
      </c>
      <c r="G49" s="39">
        <f t="shared" ca="1" si="2"/>
        <v>0</v>
      </c>
      <c r="H49" s="39">
        <f t="shared" ca="1" si="3"/>
        <v>20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-755</v>
      </c>
    </row>
    <row r="50" spans="1:13" x14ac:dyDescent="0.3">
      <c r="A50" s="16"/>
      <c r="B50" s="4" t="s">
        <v>234</v>
      </c>
      <c r="C50" s="3"/>
      <c r="D50" s="4"/>
      <c r="E50" s="42">
        <f t="shared" ca="1" si="0"/>
        <v>-70</v>
      </c>
      <c r="F50" s="39">
        <f t="shared" ca="1" si="1"/>
        <v>0</v>
      </c>
      <c r="G50" s="39">
        <f t="shared" ca="1" si="2"/>
        <v>0</v>
      </c>
      <c r="H50" s="39">
        <f t="shared" ca="1" si="3"/>
        <v>0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-70</v>
      </c>
    </row>
    <row r="51" spans="1:13" x14ac:dyDescent="0.3">
      <c r="A51" s="16"/>
      <c r="B51" s="4" t="s">
        <v>235</v>
      </c>
      <c r="C51" s="3"/>
      <c r="D51" s="4"/>
      <c r="E51" s="42">
        <f t="shared" ca="1" si="0"/>
        <v>-2</v>
      </c>
      <c r="F51" s="39">
        <f t="shared" ca="1" si="1"/>
        <v>0</v>
      </c>
      <c r="G51" s="39">
        <f t="shared" ca="1" si="2"/>
        <v>0</v>
      </c>
      <c r="H51" s="39">
        <f t="shared" ca="1" si="3"/>
        <v>0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-2</v>
      </c>
    </row>
    <row r="52" spans="1:13" x14ac:dyDescent="0.3">
      <c r="A52" s="16"/>
      <c r="B52" s="4" t="s">
        <v>236</v>
      </c>
      <c r="C52" s="3"/>
      <c r="D52" s="4"/>
      <c r="E52" s="42">
        <f t="shared" ca="1" si="0"/>
        <v>-457</v>
      </c>
      <c r="F52" s="39">
        <f t="shared" ca="1" si="1"/>
        <v>0</v>
      </c>
      <c r="G52" s="39">
        <f t="shared" ca="1" si="2"/>
        <v>0</v>
      </c>
      <c r="H52" s="39">
        <f t="shared" ca="1" si="3"/>
        <v>3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-460</v>
      </c>
    </row>
    <row r="53" spans="1:13" x14ac:dyDescent="0.3">
      <c r="A53" s="16"/>
      <c r="B53" s="4" t="s">
        <v>237</v>
      </c>
      <c r="C53" s="3"/>
      <c r="D53" s="4"/>
      <c r="E53" s="42">
        <f t="shared" ca="1" si="0"/>
        <v>-16</v>
      </c>
      <c r="F53" s="39">
        <f t="shared" ca="1" si="1"/>
        <v>0</v>
      </c>
      <c r="G53" s="39">
        <f t="shared" ca="1" si="2"/>
        <v>0</v>
      </c>
      <c r="H53" s="39">
        <f t="shared" ca="1" si="3"/>
        <v>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-16</v>
      </c>
    </row>
    <row r="54" spans="1:13" x14ac:dyDescent="0.3">
      <c r="A54" s="16"/>
      <c r="B54" s="4" t="s">
        <v>238</v>
      </c>
      <c r="C54" s="3"/>
      <c r="D54" s="4"/>
      <c r="E54" s="42">
        <f t="shared" ca="1" si="0"/>
        <v>-2093</v>
      </c>
      <c r="F54" s="39">
        <f t="shared" ca="1" si="1"/>
        <v>0</v>
      </c>
      <c r="G54" s="39">
        <f t="shared" ca="1" si="2"/>
        <v>0</v>
      </c>
      <c r="H54" s="39">
        <f t="shared" ca="1" si="3"/>
        <v>186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-2279</v>
      </c>
    </row>
    <row r="55" spans="1:13" x14ac:dyDescent="0.3">
      <c r="A55" s="16"/>
      <c r="B55" s="4" t="s">
        <v>239</v>
      </c>
      <c r="C55" s="3"/>
      <c r="D55" s="4"/>
      <c r="E55" s="42">
        <f t="shared" ca="1" si="0"/>
        <v>-237</v>
      </c>
      <c r="F55" s="39">
        <f t="shared" ca="1" si="1"/>
        <v>0</v>
      </c>
      <c r="G55" s="39">
        <f t="shared" ca="1" si="2"/>
        <v>0</v>
      </c>
      <c r="H55" s="39">
        <f t="shared" ca="1" si="3"/>
        <v>0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-237</v>
      </c>
    </row>
    <row r="56" spans="1:13" x14ac:dyDescent="0.3">
      <c r="A56" s="16"/>
      <c r="B56" s="4" t="s">
        <v>240</v>
      </c>
      <c r="C56" s="3"/>
      <c r="D56" s="4"/>
      <c r="E56" s="42">
        <f t="shared" ca="1" si="0"/>
        <v>-1</v>
      </c>
      <c r="F56" s="39">
        <f t="shared" ca="1" si="1"/>
        <v>0</v>
      </c>
      <c r="G56" s="39">
        <f t="shared" ca="1" si="2"/>
        <v>0</v>
      </c>
      <c r="H56" s="39">
        <f t="shared" ca="1" si="3"/>
        <v>0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5"/>
        <v>-1</v>
      </c>
    </row>
    <row r="57" spans="1:13" x14ac:dyDescent="0.3">
      <c r="A57" s="16"/>
      <c r="B57" s="4" t="s">
        <v>241</v>
      </c>
      <c r="C57" s="3"/>
      <c r="D57" s="4"/>
      <c r="E57" s="42">
        <f t="shared" ca="1" si="0"/>
        <v>-28</v>
      </c>
      <c r="F57" s="39">
        <f t="shared" ca="1" si="1"/>
        <v>0</v>
      </c>
      <c r="G57" s="39">
        <f t="shared" ca="1" si="2"/>
        <v>0</v>
      </c>
      <c r="H57" s="39">
        <f t="shared" ca="1" si="3"/>
        <v>2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5"/>
        <v>-30</v>
      </c>
    </row>
    <row r="58" spans="1:13" x14ac:dyDescent="0.3">
      <c r="A58" s="16"/>
      <c r="B58" s="4" t="s">
        <v>242</v>
      </c>
      <c r="C58" s="3"/>
      <c r="D58" s="4"/>
      <c r="E58" s="42">
        <f t="shared" ca="1" si="0"/>
        <v>-18</v>
      </c>
      <c r="F58" s="39">
        <f t="shared" ca="1" si="1"/>
        <v>0</v>
      </c>
      <c r="G58" s="39">
        <f t="shared" ca="1" si="2"/>
        <v>0</v>
      </c>
      <c r="H58" s="39">
        <f t="shared" ca="1" si="3"/>
        <v>0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5"/>
        <v>-18</v>
      </c>
    </row>
    <row r="59" spans="1:13" x14ac:dyDescent="0.3">
      <c r="A59" s="16"/>
      <c r="B59" s="4" t="s">
        <v>243</v>
      </c>
      <c r="C59" s="3"/>
      <c r="D59" s="4"/>
      <c r="E59" s="42">
        <f t="shared" ca="1" si="0"/>
        <v>-84</v>
      </c>
      <c r="F59" s="39">
        <f t="shared" ca="1" si="1"/>
        <v>0</v>
      </c>
      <c r="G59" s="39">
        <f t="shared" ca="1" si="2"/>
        <v>0</v>
      </c>
      <c r="H59" s="39">
        <f t="shared" ca="1" si="3"/>
        <v>23</v>
      </c>
      <c r="I59" s="39">
        <f t="shared" ca="1" si="4"/>
        <v>5</v>
      </c>
      <c r="J59" s="39">
        <v>0</v>
      </c>
      <c r="K59" s="39">
        <v>0</v>
      </c>
      <c r="L59" s="39">
        <v>0</v>
      </c>
      <c r="M59" s="43">
        <f t="shared" ca="1" si="5"/>
        <v>-102</v>
      </c>
    </row>
    <row r="60" spans="1:13" ht="15" thickBot="1" x14ac:dyDescent="0.35">
      <c r="A60" s="16"/>
      <c r="B60" s="4" t="s">
        <v>244</v>
      </c>
      <c r="C60" s="3"/>
      <c r="D60" s="4"/>
      <c r="E60" s="42">
        <f t="shared" ca="1" si="0"/>
        <v>-553</v>
      </c>
      <c r="F60" s="39">
        <f t="shared" ca="1" si="1"/>
        <v>0</v>
      </c>
      <c r="G60" s="39">
        <f t="shared" ca="1" si="2"/>
        <v>0</v>
      </c>
      <c r="H60" s="39">
        <f t="shared" ca="1" si="3"/>
        <v>45</v>
      </c>
      <c r="I60" s="39">
        <f t="shared" ca="1" si="4"/>
        <v>10</v>
      </c>
      <c r="J60" s="39">
        <v>0</v>
      </c>
      <c r="K60" s="39">
        <v>0</v>
      </c>
      <c r="L60" s="39">
        <v>0</v>
      </c>
      <c r="M60" s="43">
        <f t="shared" ca="1" si="5"/>
        <v>-588</v>
      </c>
    </row>
    <row r="61" spans="1:13" ht="15" thickBot="1" x14ac:dyDescent="0.35">
      <c r="A61" s="16"/>
      <c r="B61" s="19"/>
      <c r="C61" s="18"/>
      <c r="D61" s="19" t="s">
        <v>18</v>
      </c>
      <c r="E61" s="24">
        <f ca="1">SUM(E3:E60)</f>
        <v>-12005</v>
      </c>
      <c r="F61" s="24">
        <f ca="1">SUM(F3:F60)</f>
        <v>0</v>
      </c>
      <c r="G61" s="24">
        <f ca="1">SUM(G3:G60)</f>
        <v>0</v>
      </c>
      <c r="H61" s="24">
        <f ca="1">SUM(H3:H60)</f>
        <v>467</v>
      </c>
      <c r="I61" s="24">
        <f ca="1">SUM(I3:I60)</f>
        <v>16</v>
      </c>
      <c r="J61" s="24">
        <f>SUM(J3:J60)</f>
        <v>0</v>
      </c>
      <c r="K61" s="24">
        <f>SUM(K3:K60)</f>
        <v>0</v>
      </c>
      <c r="L61" s="24">
        <f>SUM(L3:L60)</f>
        <v>0</v>
      </c>
      <c r="M61" s="25">
        <f ca="1">SUM(M3:M60)</f>
        <v>-12456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66"/>
  <sheetViews>
    <sheetView workbookViewId="0">
      <selection activeCell="C11" sqref="C1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14.4" customHeight="1" x14ac:dyDescent="0.3">
      <c r="A2" s="66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4" customHeight="1" x14ac:dyDescent="0.3">
      <c r="A3" s="66" t="s">
        <v>245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" customHeight="1" x14ac:dyDescent="0.3">
      <c r="A4" s="66" t="s">
        <v>246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14.4" customHeight="1" x14ac:dyDescent="0.3">
      <c r="A5" s="66" t="s">
        <v>247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14.4" customHeight="1" x14ac:dyDescent="0.3">
      <c r="A6" s="65" t="s">
        <v>248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ht="14.4" customHeight="1" x14ac:dyDescent="0.3">
      <c r="A7" s="65" t="s">
        <v>249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9.8" x14ac:dyDescent="0.3">
      <c r="A8" s="46" t="s">
        <v>12</v>
      </c>
      <c r="B8" s="46" t="s">
        <v>250</v>
      </c>
      <c r="C8" s="46" t="s">
        <v>251</v>
      </c>
      <c r="D8" s="46" t="s">
        <v>252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x14ac:dyDescent="0.3">
      <c r="A9" s="47" t="s">
        <v>253</v>
      </c>
      <c r="B9" s="48">
        <v>3832704</v>
      </c>
      <c r="C9" s="47" t="s">
        <v>24</v>
      </c>
      <c r="D9" s="48">
        <v>6101665</v>
      </c>
      <c r="E9" s="48">
        <v>-399</v>
      </c>
      <c r="F9" s="48">
        <v>0</v>
      </c>
      <c r="G9" s="48">
        <v>0</v>
      </c>
      <c r="H9" s="48">
        <v>19</v>
      </c>
      <c r="I9" s="48">
        <v>0</v>
      </c>
      <c r="J9" s="48">
        <v>0</v>
      </c>
      <c r="K9" s="48">
        <v>0</v>
      </c>
      <c r="L9" s="48">
        <v>0</v>
      </c>
      <c r="M9" s="48">
        <v>-418</v>
      </c>
    </row>
    <row r="10" spans="1:13" x14ac:dyDescent="0.3">
      <c r="A10" s="47" t="s">
        <v>253</v>
      </c>
      <c r="B10" s="48">
        <v>3832704</v>
      </c>
      <c r="C10" s="47" t="s">
        <v>189</v>
      </c>
      <c r="D10" s="48">
        <v>79901062</v>
      </c>
      <c r="E10" s="48">
        <v>-52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-52</v>
      </c>
    </row>
    <row r="11" spans="1:13" x14ac:dyDescent="0.3">
      <c r="A11" s="47" t="s">
        <v>253</v>
      </c>
      <c r="B11" s="48">
        <v>3832704</v>
      </c>
      <c r="C11" s="47" t="s">
        <v>190</v>
      </c>
      <c r="D11" s="48">
        <v>3822331</v>
      </c>
      <c r="E11" s="48">
        <v>-51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-51</v>
      </c>
    </row>
    <row r="12" spans="1:13" x14ac:dyDescent="0.3">
      <c r="A12" s="47" t="s">
        <v>253</v>
      </c>
      <c r="B12" s="48">
        <v>3832704</v>
      </c>
      <c r="C12" s="47" t="s">
        <v>191</v>
      </c>
      <c r="D12" s="48">
        <v>86232308</v>
      </c>
      <c r="E12" s="48">
        <v>-37</v>
      </c>
      <c r="F12" s="48">
        <v>0</v>
      </c>
      <c r="G12" s="48">
        <v>0</v>
      </c>
      <c r="H12" s="48">
        <v>6</v>
      </c>
      <c r="I12" s="48">
        <v>0</v>
      </c>
      <c r="J12" s="48">
        <v>0</v>
      </c>
      <c r="K12" s="48">
        <v>0</v>
      </c>
      <c r="L12" s="48">
        <v>0</v>
      </c>
      <c r="M12" s="48">
        <v>-43</v>
      </c>
    </row>
    <row r="13" spans="1:13" x14ac:dyDescent="0.3">
      <c r="A13" s="47" t="s">
        <v>253</v>
      </c>
      <c r="B13" s="48">
        <v>3832704</v>
      </c>
      <c r="C13" s="47" t="s">
        <v>192</v>
      </c>
      <c r="D13" s="48">
        <v>6077322</v>
      </c>
      <c r="E13" s="48">
        <v>-262</v>
      </c>
      <c r="F13" s="48">
        <v>0</v>
      </c>
      <c r="G13" s="48">
        <v>0</v>
      </c>
      <c r="H13" s="48">
        <v>7</v>
      </c>
      <c r="I13" s="48">
        <v>0</v>
      </c>
      <c r="J13" s="48">
        <v>0</v>
      </c>
      <c r="K13" s="48">
        <v>0</v>
      </c>
      <c r="L13" s="48">
        <v>0</v>
      </c>
      <c r="M13" s="48">
        <v>-269</v>
      </c>
    </row>
    <row r="14" spans="1:13" x14ac:dyDescent="0.3">
      <c r="A14" s="47" t="s">
        <v>253</v>
      </c>
      <c r="B14" s="48">
        <v>3832704</v>
      </c>
      <c r="C14" s="47" t="s">
        <v>193</v>
      </c>
      <c r="D14" s="48">
        <v>5999978</v>
      </c>
      <c r="E14" s="48">
        <v>-67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-67</v>
      </c>
    </row>
    <row r="15" spans="1:13" x14ac:dyDescent="0.3">
      <c r="A15" s="47" t="s">
        <v>253</v>
      </c>
      <c r="B15" s="48">
        <v>3832704</v>
      </c>
      <c r="C15" s="47" t="s">
        <v>194</v>
      </c>
      <c r="D15" s="48">
        <v>6112179</v>
      </c>
      <c r="E15" s="48">
        <v>-149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-149</v>
      </c>
    </row>
    <row r="16" spans="1:13" x14ac:dyDescent="0.3">
      <c r="A16" s="47" t="s">
        <v>253</v>
      </c>
      <c r="B16" s="48">
        <v>3832704</v>
      </c>
      <c r="C16" s="47" t="s">
        <v>195</v>
      </c>
      <c r="D16" s="48">
        <v>6113191</v>
      </c>
      <c r="E16" s="48">
        <v>-2420</v>
      </c>
      <c r="F16" s="48">
        <v>0</v>
      </c>
      <c r="G16" s="48">
        <v>0</v>
      </c>
      <c r="H16" s="48">
        <v>25</v>
      </c>
      <c r="I16" s="48">
        <v>0</v>
      </c>
      <c r="J16" s="48">
        <v>0</v>
      </c>
      <c r="K16" s="48">
        <v>0</v>
      </c>
      <c r="L16" s="48">
        <v>0</v>
      </c>
      <c r="M16" s="48">
        <v>-2445</v>
      </c>
    </row>
    <row r="17" spans="1:13" x14ac:dyDescent="0.3">
      <c r="A17" s="47" t="s">
        <v>253</v>
      </c>
      <c r="B17" s="48">
        <v>3832704</v>
      </c>
      <c r="C17" s="47" t="s">
        <v>197</v>
      </c>
      <c r="D17" s="48">
        <v>5708361</v>
      </c>
      <c r="E17" s="48">
        <v>-301</v>
      </c>
      <c r="F17" s="48">
        <v>0</v>
      </c>
      <c r="G17" s="48">
        <v>0</v>
      </c>
      <c r="H17" s="48">
        <v>3</v>
      </c>
      <c r="I17" s="48">
        <v>0</v>
      </c>
      <c r="J17" s="48">
        <v>0</v>
      </c>
      <c r="K17" s="48">
        <v>0</v>
      </c>
      <c r="L17" s="48">
        <v>0</v>
      </c>
      <c r="M17" s="48">
        <v>-304</v>
      </c>
    </row>
    <row r="18" spans="1:13" x14ac:dyDescent="0.3">
      <c r="A18" s="47" t="s">
        <v>253</v>
      </c>
      <c r="B18" s="48">
        <v>3832704</v>
      </c>
      <c r="C18" s="47" t="s">
        <v>198</v>
      </c>
      <c r="D18" s="48">
        <v>5697343</v>
      </c>
      <c r="E18" s="48">
        <v>-8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-8</v>
      </c>
    </row>
    <row r="19" spans="1:13" x14ac:dyDescent="0.3">
      <c r="A19" s="47" t="s">
        <v>253</v>
      </c>
      <c r="B19" s="48">
        <v>3832704</v>
      </c>
      <c r="C19" s="47" t="s">
        <v>199</v>
      </c>
      <c r="D19" s="48">
        <v>5699494</v>
      </c>
      <c r="E19" s="48">
        <v>-26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-26</v>
      </c>
    </row>
    <row r="20" spans="1:13" x14ac:dyDescent="0.3">
      <c r="A20" s="47" t="s">
        <v>253</v>
      </c>
      <c r="B20" s="48">
        <v>3832704</v>
      </c>
      <c r="C20" s="47" t="s">
        <v>200</v>
      </c>
      <c r="D20" s="48">
        <v>5704439</v>
      </c>
      <c r="E20" s="48">
        <v>-3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-3</v>
      </c>
    </row>
    <row r="21" spans="1:13" x14ac:dyDescent="0.3">
      <c r="A21" s="47" t="s">
        <v>253</v>
      </c>
      <c r="B21" s="48">
        <v>3832704</v>
      </c>
      <c r="C21" s="47" t="s">
        <v>201</v>
      </c>
      <c r="D21" s="48">
        <v>5703475</v>
      </c>
      <c r="E21" s="48">
        <v>-26</v>
      </c>
      <c r="F21" s="48">
        <v>0</v>
      </c>
      <c r="G21" s="48">
        <v>0</v>
      </c>
      <c r="H21" s="48">
        <v>2</v>
      </c>
      <c r="I21" s="48">
        <v>0</v>
      </c>
      <c r="J21" s="48">
        <v>0</v>
      </c>
      <c r="K21" s="48">
        <v>0</v>
      </c>
      <c r="L21" s="48">
        <v>0</v>
      </c>
      <c r="M21" s="48">
        <v>-28</v>
      </c>
    </row>
    <row r="22" spans="1:13" x14ac:dyDescent="0.3">
      <c r="A22" s="47" t="s">
        <v>253</v>
      </c>
      <c r="B22" s="48">
        <v>3832704</v>
      </c>
      <c r="C22" s="47" t="s">
        <v>202</v>
      </c>
      <c r="D22" s="48">
        <v>3823303</v>
      </c>
      <c r="E22" s="48">
        <v>-8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-8</v>
      </c>
    </row>
    <row r="23" spans="1:13" x14ac:dyDescent="0.3">
      <c r="A23" s="47" t="s">
        <v>253</v>
      </c>
      <c r="B23" s="48">
        <v>3832704</v>
      </c>
      <c r="C23" s="47" t="s">
        <v>203</v>
      </c>
      <c r="D23" s="48">
        <v>3823370</v>
      </c>
      <c r="E23" s="48">
        <v>-14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-14</v>
      </c>
    </row>
    <row r="24" spans="1:13" x14ac:dyDescent="0.3">
      <c r="A24" s="47" t="s">
        <v>253</v>
      </c>
      <c r="B24" s="48">
        <v>3832704</v>
      </c>
      <c r="C24" s="47" t="s">
        <v>204</v>
      </c>
      <c r="D24" s="48">
        <v>3823346</v>
      </c>
      <c r="E24" s="48">
        <v>-38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-38</v>
      </c>
    </row>
    <row r="25" spans="1:13" x14ac:dyDescent="0.3">
      <c r="A25" s="47" t="s">
        <v>253</v>
      </c>
      <c r="B25" s="48">
        <v>3832704</v>
      </c>
      <c r="C25" s="47" t="s">
        <v>211</v>
      </c>
      <c r="D25" s="48">
        <v>79305885</v>
      </c>
      <c r="E25" s="48">
        <v>-713</v>
      </c>
      <c r="F25" s="48">
        <v>0</v>
      </c>
      <c r="G25" s="48">
        <v>0</v>
      </c>
      <c r="H25" s="48">
        <v>23</v>
      </c>
      <c r="I25" s="48">
        <v>0</v>
      </c>
      <c r="J25" s="48">
        <v>0</v>
      </c>
      <c r="K25" s="48">
        <v>0</v>
      </c>
      <c r="L25" s="48">
        <v>0</v>
      </c>
      <c r="M25" s="48">
        <v>-736</v>
      </c>
    </row>
    <row r="26" spans="1:13" x14ac:dyDescent="0.3">
      <c r="A26" s="47" t="s">
        <v>253</v>
      </c>
      <c r="B26" s="48">
        <v>3832704</v>
      </c>
      <c r="C26" s="47" t="s">
        <v>212</v>
      </c>
      <c r="D26" s="48">
        <v>79215304</v>
      </c>
      <c r="E26" s="48">
        <v>-326</v>
      </c>
      <c r="F26" s="48">
        <v>0</v>
      </c>
      <c r="G26" s="48">
        <v>0</v>
      </c>
      <c r="H26" s="48">
        <v>4</v>
      </c>
      <c r="I26" s="48">
        <v>0</v>
      </c>
      <c r="J26" s="48">
        <v>0</v>
      </c>
      <c r="K26" s="48">
        <v>0</v>
      </c>
      <c r="L26" s="48">
        <v>0</v>
      </c>
      <c r="M26" s="48">
        <v>-330</v>
      </c>
    </row>
    <row r="27" spans="1:13" x14ac:dyDescent="0.3">
      <c r="A27" s="47" t="s">
        <v>253</v>
      </c>
      <c r="B27" s="48">
        <v>3832704</v>
      </c>
      <c r="C27" s="47" t="s">
        <v>213</v>
      </c>
      <c r="D27" s="48">
        <v>5980436</v>
      </c>
      <c r="E27" s="48">
        <v>-118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-118</v>
      </c>
    </row>
    <row r="28" spans="1:13" x14ac:dyDescent="0.3">
      <c r="A28" s="47" t="s">
        <v>253</v>
      </c>
      <c r="B28" s="48">
        <v>3832704</v>
      </c>
      <c r="C28" s="47" t="s">
        <v>214</v>
      </c>
      <c r="D28" s="48">
        <v>84470481</v>
      </c>
      <c r="E28" s="48">
        <v>-2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-2</v>
      </c>
    </row>
    <row r="29" spans="1:13" x14ac:dyDescent="0.3">
      <c r="A29" s="47" t="s">
        <v>253</v>
      </c>
      <c r="B29" s="48">
        <v>3832704</v>
      </c>
      <c r="C29" s="47" t="s">
        <v>215</v>
      </c>
      <c r="D29" s="48">
        <v>80563523</v>
      </c>
      <c r="E29" s="48">
        <v>-1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-1</v>
      </c>
    </row>
    <row r="30" spans="1:13" x14ac:dyDescent="0.3">
      <c r="A30" s="47" t="s">
        <v>253</v>
      </c>
      <c r="B30" s="48">
        <v>3832704</v>
      </c>
      <c r="C30" s="47" t="s">
        <v>216</v>
      </c>
      <c r="D30" s="48">
        <v>80549652</v>
      </c>
      <c r="E30" s="48">
        <v>-415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-415</v>
      </c>
    </row>
    <row r="31" spans="1:13" x14ac:dyDescent="0.3">
      <c r="A31" s="47" t="s">
        <v>253</v>
      </c>
      <c r="B31" s="48">
        <v>3832704</v>
      </c>
      <c r="C31" s="47" t="s">
        <v>217</v>
      </c>
      <c r="D31" s="48">
        <v>80199414</v>
      </c>
      <c r="E31" s="48">
        <v>-591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-591</v>
      </c>
    </row>
    <row r="32" spans="1:13" x14ac:dyDescent="0.3">
      <c r="A32" s="47" t="s">
        <v>253</v>
      </c>
      <c r="B32" s="48">
        <v>3832704</v>
      </c>
      <c r="C32" s="47" t="s">
        <v>218</v>
      </c>
      <c r="D32" s="48">
        <v>5997541</v>
      </c>
      <c r="E32" s="48">
        <v>-166</v>
      </c>
      <c r="F32" s="48">
        <v>0</v>
      </c>
      <c r="G32" s="48">
        <v>0</v>
      </c>
      <c r="H32" s="48">
        <v>3</v>
      </c>
      <c r="I32" s="48">
        <v>0</v>
      </c>
      <c r="J32" s="48">
        <v>0</v>
      </c>
      <c r="K32" s="48">
        <v>0</v>
      </c>
      <c r="L32" s="48">
        <v>0</v>
      </c>
      <c r="M32" s="48">
        <v>-169</v>
      </c>
    </row>
    <row r="33" spans="1:13" x14ac:dyDescent="0.3">
      <c r="A33" s="47" t="s">
        <v>253</v>
      </c>
      <c r="B33" s="48">
        <v>3832704</v>
      </c>
      <c r="C33" s="47" t="s">
        <v>219</v>
      </c>
      <c r="D33" s="48">
        <v>5949571</v>
      </c>
      <c r="E33" s="48">
        <v>-12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-12</v>
      </c>
    </row>
    <row r="34" spans="1:13" x14ac:dyDescent="0.3">
      <c r="A34" s="47" t="s">
        <v>253</v>
      </c>
      <c r="B34" s="48">
        <v>3832704</v>
      </c>
      <c r="C34" s="47" t="s">
        <v>220</v>
      </c>
      <c r="D34" s="48">
        <v>5818590</v>
      </c>
      <c r="E34" s="48">
        <v>-14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-14</v>
      </c>
    </row>
    <row r="35" spans="1:13" x14ac:dyDescent="0.3">
      <c r="A35" s="47" t="s">
        <v>253</v>
      </c>
      <c r="B35" s="48">
        <v>3832704</v>
      </c>
      <c r="C35" s="47" t="s">
        <v>221</v>
      </c>
      <c r="D35" s="48">
        <v>5978806</v>
      </c>
      <c r="E35" s="48">
        <v>-209</v>
      </c>
      <c r="F35" s="48">
        <v>0</v>
      </c>
      <c r="G35" s="48">
        <v>0</v>
      </c>
      <c r="H35" s="48">
        <v>2</v>
      </c>
      <c r="I35" s="48">
        <v>0</v>
      </c>
      <c r="J35" s="48">
        <v>0</v>
      </c>
      <c r="K35" s="48">
        <v>0</v>
      </c>
      <c r="L35" s="48">
        <v>0</v>
      </c>
      <c r="M35" s="48">
        <v>-211</v>
      </c>
    </row>
    <row r="36" spans="1:13" x14ac:dyDescent="0.3">
      <c r="A36" s="47" t="s">
        <v>253</v>
      </c>
      <c r="B36" s="48">
        <v>3832704</v>
      </c>
      <c r="C36" s="47" t="s">
        <v>222</v>
      </c>
      <c r="D36" s="48">
        <v>79722605</v>
      </c>
      <c r="E36" s="48">
        <v>-14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-14</v>
      </c>
    </row>
    <row r="37" spans="1:13" x14ac:dyDescent="0.3">
      <c r="A37" s="47" t="s">
        <v>253</v>
      </c>
      <c r="B37" s="48">
        <v>3832704</v>
      </c>
      <c r="C37" s="47" t="s">
        <v>223</v>
      </c>
      <c r="D37" s="48">
        <v>80926286</v>
      </c>
      <c r="E37" s="48">
        <v>-43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-43</v>
      </c>
    </row>
    <row r="38" spans="1:13" x14ac:dyDescent="0.3">
      <c r="A38" s="47" t="s">
        <v>253</v>
      </c>
      <c r="B38" s="48">
        <v>3832704</v>
      </c>
      <c r="C38" s="47" t="s">
        <v>224</v>
      </c>
      <c r="D38" s="48">
        <v>80525346</v>
      </c>
      <c r="E38" s="48">
        <v>-215</v>
      </c>
      <c r="F38" s="48">
        <v>0</v>
      </c>
      <c r="G38" s="48">
        <v>0</v>
      </c>
      <c r="H38" s="48">
        <v>6</v>
      </c>
      <c r="I38" s="48">
        <v>1</v>
      </c>
      <c r="J38" s="48">
        <v>0</v>
      </c>
      <c r="K38" s="48">
        <v>0</v>
      </c>
      <c r="L38" s="48">
        <v>0</v>
      </c>
      <c r="M38" s="48">
        <v>-220</v>
      </c>
    </row>
    <row r="39" spans="1:13" x14ac:dyDescent="0.3">
      <c r="A39" s="47" t="s">
        <v>253</v>
      </c>
      <c r="B39" s="48">
        <v>3832704</v>
      </c>
      <c r="C39" s="47" t="s">
        <v>225</v>
      </c>
      <c r="D39" s="48">
        <v>79198698</v>
      </c>
      <c r="E39" s="48">
        <v>-40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-40</v>
      </c>
    </row>
    <row r="40" spans="1:13" x14ac:dyDescent="0.3">
      <c r="A40" s="47" t="s">
        <v>253</v>
      </c>
      <c r="B40" s="48">
        <v>3832704</v>
      </c>
      <c r="C40" s="47" t="s">
        <v>226</v>
      </c>
      <c r="D40" s="48">
        <v>79237790</v>
      </c>
      <c r="E40" s="48">
        <v>-10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-10</v>
      </c>
    </row>
    <row r="41" spans="1:13" x14ac:dyDescent="0.3">
      <c r="A41" s="47" t="s">
        <v>253</v>
      </c>
      <c r="B41" s="48">
        <v>3832704</v>
      </c>
      <c r="C41" s="47" t="s">
        <v>227</v>
      </c>
      <c r="D41" s="48">
        <v>79304102</v>
      </c>
      <c r="E41" s="48">
        <v>-163</v>
      </c>
      <c r="F41" s="48">
        <v>0</v>
      </c>
      <c r="G41" s="48">
        <v>0</v>
      </c>
      <c r="H41" s="48">
        <v>1</v>
      </c>
      <c r="I41" s="48">
        <v>0</v>
      </c>
      <c r="J41" s="48">
        <v>0</v>
      </c>
      <c r="K41" s="48">
        <v>0</v>
      </c>
      <c r="L41" s="48">
        <v>0</v>
      </c>
      <c r="M41" s="48">
        <v>-164</v>
      </c>
    </row>
    <row r="42" spans="1:13" x14ac:dyDescent="0.3">
      <c r="A42" s="47" t="s">
        <v>253</v>
      </c>
      <c r="B42" s="48">
        <v>3832704</v>
      </c>
      <c r="C42" s="47" t="s">
        <v>228</v>
      </c>
      <c r="D42" s="48">
        <v>80021674</v>
      </c>
      <c r="E42" s="48">
        <v>-137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-137</v>
      </c>
    </row>
    <row r="43" spans="1:13" x14ac:dyDescent="0.3">
      <c r="A43" s="47" t="s">
        <v>253</v>
      </c>
      <c r="B43" s="48">
        <v>3832704</v>
      </c>
      <c r="C43" s="47" t="s">
        <v>229</v>
      </c>
      <c r="D43" s="48">
        <v>79998538</v>
      </c>
      <c r="E43" s="48">
        <v>-177</v>
      </c>
      <c r="F43" s="48">
        <v>0</v>
      </c>
      <c r="G43" s="48">
        <v>0</v>
      </c>
      <c r="H43" s="48">
        <v>1</v>
      </c>
      <c r="I43" s="48">
        <v>0</v>
      </c>
      <c r="J43" s="48">
        <v>0</v>
      </c>
      <c r="K43" s="48">
        <v>0</v>
      </c>
      <c r="L43" s="48">
        <v>0</v>
      </c>
      <c r="M43" s="48">
        <v>-178</v>
      </c>
    </row>
    <row r="44" spans="1:13" x14ac:dyDescent="0.3">
      <c r="A44" s="47" t="s">
        <v>253</v>
      </c>
      <c r="B44" s="48">
        <v>3832704</v>
      </c>
      <c r="C44" s="47" t="s">
        <v>230</v>
      </c>
      <c r="D44" s="48">
        <v>3825349</v>
      </c>
      <c r="E44" s="48">
        <v>15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15</v>
      </c>
    </row>
    <row r="45" spans="1:13" x14ac:dyDescent="0.3">
      <c r="A45" s="47" t="s">
        <v>253</v>
      </c>
      <c r="B45" s="48">
        <v>3832704</v>
      </c>
      <c r="C45" s="47" t="s">
        <v>231</v>
      </c>
      <c r="D45" s="48">
        <v>3825330</v>
      </c>
      <c r="E45" s="48">
        <v>36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36</v>
      </c>
    </row>
    <row r="46" spans="1:13" x14ac:dyDescent="0.3">
      <c r="A46" s="47" t="s">
        <v>253</v>
      </c>
      <c r="B46" s="48">
        <v>3832704</v>
      </c>
      <c r="C46" s="47" t="s">
        <v>232</v>
      </c>
      <c r="D46" s="48">
        <v>5975343</v>
      </c>
      <c r="E46" s="48">
        <v>-80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-80</v>
      </c>
    </row>
    <row r="47" spans="1:13" x14ac:dyDescent="0.3">
      <c r="A47" s="47" t="s">
        <v>253</v>
      </c>
      <c r="B47" s="48">
        <v>3832704</v>
      </c>
      <c r="C47" s="47" t="s">
        <v>233</v>
      </c>
      <c r="D47" s="48">
        <v>79667140</v>
      </c>
      <c r="E47" s="48">
        <v>-735</v>
      </c>
      <c r="F47" s="48">
        <v>0</v>
      </c>
      <c r="G47" s="48">
        <v>0</v>
      </c>
      <c r="H47" s="48">
        <v>20</v>
      </c>
      <c r="I47" s="48">
        <v>0</v>
      </c>
      <c r="J47" s="48">
        <v>0</v>
      </c>
      <c r="K47" s="48">
        <v>0</v>
      </c>
      <c r="L47" s="48">
        <v>0</v>
      </c>
      <c r="M47" s="48">
        <v>-755</v>
      </c>
    </row>
    <row r="48" spans="1:13" x14ac:dyDescent="0.3">
      <c r="A48" s="47" t="s">
        <v>253</v>
      </c>
      <c r="B48" s="48">
        <v>3832704</v>
      </c>
      <c r="C48" s="47" t="s">
        <v>234</v>
      </c>
      <c r="D48" s="48">
        <v>5950812</v>
      </c>
      <c r="E48" s="48">
        <v>-70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-70</v>
      </c>
    </row>
    <row r="49" spans="1:13" x14ac:dyDescent="0.3">
      <c r="A49" s="47" t="s">
        <v>253</v>
      </c>
      <c r="B49" s="48">
        <v>3832704</v>
      </c>
      <c r="C49" s="47" t="s">
        <v>235</v>
      </c>
      <c r="D49" s="48">
        <v>79706723</v>
      </c>
      <c r="E49" s="48">
        <v>-2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-2</v>
      </c>
    </row>
    <row r="50" spans="1:13" x14ac:dyDescent="0.3">
      <c r="A50" s="47" t="s">
        <v>253</v>
      </c>
      <c r="B50" s="48">
        <v>3832704</v>
      </c>
      <c r="C50" s="47" t="s">
        <v>236</v>
      </c>
      <c r="D50" s="48">
        <v>79641931</v>
      </c>
      <c r="E50" s="48">
        <v>-457</v>
      </c>
      <c r="F50" s="48">
        <v>0</v>
      </c>
      <c r="G50" s="48">
        <v>0</v>
      </c>
      <c r="H50" s="48">
        <v>3</v>
      </c>
      <c r="I50" s="48">
        <v>0</v>
      </c>
      <c r="J50" s="48">
        <v>0</v>
      </c>
      <c r="K50" s="48">
        <v>0</v>
      </c>
      <c r="L50" s="48">
        <v>0</v>
      </c>
      <c r="M50" s="48">
        <v>-460</v>
      </c>
    </row>
    <row r="51" spans="1:13" x14ac:dyDescent="0.3">
      <c r="A51" s="47" t="s">
        <v>253</v>
      </c>
      <c r="B51" s="48">
        <v>3832704</v>
      </c>
      <c r="C51" s="47" t="s">
        <v>237</v>
      </c>
      <c r="D51" s="48">
        <v>3826566</v>
      </c>
      <c r="E51" s="48">
        <v>-16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-16</v>
      </c>
    </row>
    <row r="52" spans="1:13" x14ac:dyDescent="0.3">
      <c r="A52" s="47" t="s">
        <v>253</v>
      </c>
      <c r="B52" s="48">
        <v>3832704</v>
      </c>
      <c r="C52" s="47" t="s">
        <v>238</v>
      </c>
      <c r="D52" s="48">
        <v>80219121</v>
      </c>
      <c r="E52" s="48">
        <v>-2093</v>
      </c>
      <c r="F52" s="48">
        <v>0</v>
      </c>
      <c r="G52" s="48">
        <v>0</v>
      </c>
      <c r="H52" s="48">
        <v>186</v>
      </c>
      <c r="I52" s="48">
        <v>0</v>
      </c>
      <c r="J52" s="48">
        <v>0</v>
      </c>
      <c r="K52" s="48">
        <v>0</v>
      </c>
      <c r="L52" s="48">
        <v>0</v>
      </c>
      <c r="M52" s="48">
        <v>-2279</v>
      </c>
    </row>
    <row r="53" spans="1:13" x14ac:dyDescent="0.3">
      <c r="A53" s="47" t="s">
        <v>253</v>
      </c>
      <c r="B53" s="48">
        <v>3832704</v>
      </c>
      <c r="C53" s="47" t="s">
        <v>240</v>
      </c>
      <c r="D53" s="48">
        <v>84474886</v>
      </c>
      <c r="E53" s="48">
        <v>-1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-1</v>
      </c>
    </row>
    <row r="54" spans="1:13" x14ac:dyDescent="0.3">
      <c r="A54" s="47" t="s">
        <v>253</v>
      </c>
      <c r="B54" s="48">
        <v>3832704</v>
      </c>
      <c r="C54" s="47" t="s">
        <v>241</v>
      </c>
      <c r="D54" s="48">
        <v>5972697</v>
      </c>
      <c r="E54" s="48">
        <v>-28</v>
      </c>
      <c r="F54" s="48">
        <v>0</v>
      </c>
      <c r="G54" s="48">
        <v>0</v>
      </c>
      <c r="H54" s="48">
        <v>2</v>
      </c>
      <c r="I54" s="48">
        <v>0</v>
      </c>
      <c r="J54" s="48">
        <v>0</v>
      </c>
      <c r="K54" s="48">
        <v>0</v>
      </c>
      <c r="L54" s="48">
        <v>0</v>
      </c>
      <c r="M54" s="48">
        <v>-30</v>
      </c>
    </row>
    <row r="55" spans="1:13" x14ac:dyDescent="0.3">
      <c r="A55" s="47" t="s">
        <v>253</v>
      </c>
      <c r="B55" s="48">
        <v>3832704</v>
      </c>
      <c r="C55" s="47" t="s">
        <v>242</v>
      </c>
      <c r="D55" s="48">
        <v>5955989</v>
      </c>
      <c r="E55" s="48">
        <v>-18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-18</v>
      </c>
    </row>
    <row r="56" spans="1:13" x14ac:dyDescent="0.3">
      <c r="A56" s="47" t="s">
        <v>253</v>
      </c>
      <c r="B56" s="48">
        <v>3832704</v>
      </c>
      <c r="C56" s="47" t="s">
        <v>243</v>
      </c>
      <c r="D56" s="48">
        <v>5966131</v>
      </c>
      <c r="E56" s="48">
        <v>-84</v>
      </c>
      <c r="F56" s="48">
        <v>0</v>
      </c>
      <c r="G56" s="48">
        <v>0</v>
      </c>
      <c r="H56" s="48">
        <v>23</v>
      </c>
      <c r="I56" s="48">
        <v>5</v>
      </c>
      <c r="J56" s="48">
        <v>0</v>
      </c>
      <c r="K56" s="48">
        <v>0</v>
      </c>
      <c r="L56" s="48">
        <v>0</v>
      </c>
      <c r="M56" s="48">
        <v>-102</v>
      </c>
    </row>
    <row r="57" spans="1:13" x14ac:dyDescent="0.3">
      <c r="A57" s="47" t="s">
        <v>253</v>
      </c>
      <c r="B57" s="48">
        <v>3832704</v>
      </c>
      <c r="C57" s="47" t="s">
        <v>244</v>
      </c>
      <c r="D57" s="48">
        <v>5994151</v>
      </c>
      <c r="E57" s="48">
        <v>-553</v>
      </c>
      <c r="F57" s="48">
        <v>0</v>
      </c>
      <c r="G57" s="48">
        <v>0</v>
      </c>
      <c r="H57" s="48">
        <v>45</v>
      </c>
      <c r="I57" s="48">
        <v>10</v>
      </c>
      <c r="J57" s="48">
        <v>0</v>
      </c>
      <c r="K57" s="48">
        <v>0</v>
      </c>
      <c r="L57" s="48">
        <v>0</v>
      </c>
      <c r="M57" s="48">
        <v>-588</v>
      </c>
    </row>
    <row r="58" spans="1:13" x14ac:dyDescent="0.3">
      <c r="A58" s="47" t="s">
        <v>253</v>
      </c>
      <c r="B58" s="48">
        <v>3832704</v>
      </c>
      <c r="C58" s="47" t="s">
        <v>205</v>
      </c>
      <c r="D58" s="48">
        <v>3823311</v>
      </c>
      <c r="E58" s="48">
        <v>-144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-144</v>
      </c>
    </row>
    <row r="59" spans="1:13" x14ac:dyDescent="0.3">
      <c r="A59" s="47" t="s">
        <v>253</v>
      </c>
      <c r="B59" s="48">
        <v>3832704</v>
      </c>
      <c r="C59" s="47" t="s">
        <v>206</v>
      </c>
      <c r="D59" s="48">
        <v>79646194</v>
      </c>
      <c r="E59" s="48">
        <v>-50</v>
      </c>
      <c r="F59" s="48">
        <v>0</v>
      </c>
      <c r="G59" s="48">
        <v>0</v>
      </c>
      <c r="H59" s="48">
        <v>14</v>
      </c>
      <c r="I59" s="48">
        <v>0</v>
      </c>
      <c r="J59" s="48">
        <v>0</v>
      </c>
      <c r="K59" s="48">
        <v>0</v>
      </c>
      <c r="L59" s="48">
        <v>0</v>
      </c>
      <c r="M59" s="48">
        <v>-64</v>
      </c>
    </row>
    <row r="60" spans="1:13" x14ac:dyDescent="0.3">
      <c r="A60" s="47" t="s">
        <v>253</v>
      </c>
      <c r="B60" s="48">
        <v>3832704</v>
      </c>
      <c r="C60" s="47" t="s">
        <v>209</v>
      </c>
      <c r="D60" s="48">
        <v>6103692</v>
      </c>
      <c r="E60" s="48">
        <v>-77</v>
      </c>
      <c r="F60" s="48">
        <v>0</v>
      </c>
      <c r="G60" s="48">
        <v>0</v>
      </c>
      <c r="H60" s="48">
        <v>35</v>
      </c>
      <c r="I60" s="48">
        <v>0</v>
      </c>
      <c r="J60" s="48">
        <v>0</v>
      </c>
      <c r="K60" s="48">
        <v>0</v>
      </c>
      <c r="L60" s="48">
        <v>0</v>
      </c>
      <c r="M60" s="48">
        <v>-112</v>
      </c>
    </row>
    <row r="61" spans="1:13" x14ac:dyDescent="0.3">
      <c r="A61" s="47" t="s">
        <v>253</v>
      </c>
      <c r="B61" s="48">
        <v>3832704</v>
      </c>
      <c r="C61" s="47" t="s">
        <v>207</v>
      </c>
      <c r="D61" s="48">
        <v>3823273</v>
      </c>
      <c r="E61" s="48">
        <v>-8</v>
      </c>
      <c r="F61" s="48">
        <v>0</v>
      </c>
      <c r="G61" s="48">
        <v>0</v>
      </c>
      <c r="H61" s="48">
        <v>7</v>
      </c>
      <c r="I61" s="48">
        <v>0</v>
      </c>
      <c r="J61" s="48">
        <v>0</v>
      </c>
      <c r="K61" s="48">
        <v>0</v>
      </c>
      <c r="L61" s="48">
        <v>0</v>
      </c>
      <c r="M61" s="48">
        <v>-15</v>
      </c>
    </row>
    <row r="62" spans="1:13" x14ac:dyDescent="0.3">
      <c r="A62" s="47" t="s">
        <v>253</v>
      </c>
      <c r="B62" s="48">
        <v>3832704</v>
      </c>
      <c r="C62" s="47" t="s">
        <v>208</v>
      </c>
      <c r="D62" s="48">
        <v>3823281</v>
      </c>
      <c r="E62" s="48">
        <v>-72</v>
      </c>
      <c r="F62" s="48">
        <v>0</v>
      </c>
      <c r="G62" s="48">
        <v>0</v>
      </c>
      <c r="H62" s="48">
        <v>24</v>
      </c>
      <c r="I62" s="48">
        <v>0</v>
      </c>
      <c r="J62" s="48">
        <v>0</v>
      </c>
      <c r="K62" s="48">
        <v>0</v>
      </c>
      <c r="L62" s="48">
        <v>0</v>
      </c>
      <c r="M62" s="48">
        <v>-96</v>
      </c>
    </row>
    <row r="63" spans="1:13" x14ac:dyDescent="0.3">
      <c r="A63" s="47" t="s">
        <v>253</v>
      </c>
      <c r="B63" s="48">
        <v>3832704</v>
      </c>
      <c r="C63" s="47" t="s">
        <v>239</v>
      </c>
      <c r="D63" s="48">
        <v>79140800</v>
      </c>
      <c r="E63" s="48">
        <v>-237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-237</v>
      </c>
    </row>
    <row r="64" spans="1:13" x14ac:dyDescent="0.3">
      <c r="A64" s="47" t="s">
        <v>253</v>
      </c>
      <c r="B64" s="48">
        <v>3832704</v>
      </c>
      <c r="C64" s="47" t="s">
        <v>254</v>
      </c>
      <c r="D64" s="48">
        <v>3832704</v>
      </c>
      <c r="E64" s="48">
        <v>-2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-2</v>
      </c>
    </row>
    <row r="65" spans="1:13" x14ac:dyDescent="0.3">
      <c r="A65" s="47" t="s">
        <v>253</v>
      </c>
      <c r="B65" s="48">
        <v>3832704</v>
      </c>
      <c r="C65" s="47" t="s">
        <v>188</v>
      </c>
      <c r="D65" s="48">
        <v>86224801</v>
      </c>
      <c r="E65" s="48">
        <v>0</v>
      </c>
      <c r="F65" s="48">
        <v>0</v>
      </c>
      <c r="G65" s="48">
        <v>0</v>
      </c>
      <c r="H65" s="48">
        <v>2</v>
      </c>
      <c r="I65" s="48">
        <v>0</v>
      </c>
      <c r="J65" s="48">
        <v>0</v>
      </c>
      <c r="K65" s="48">
        <v>0</v>
      </c>
      <c r="L65" s="48">
        <v>0</v>
      </c>
      <c r="M65" s="48">
        <v>-2</v>
      </c>
    </row>
    <row r="66" spans="1:13" x14ac:dyDescent="0.3">
      <c r="A66" s="79" t="s">
        <v>255</v>
      </c>
      <c r="B66" s="47"/>
      <c r="C66" s="47"/>
      <c r="D66" s="47"/>
      <c r="E66" s="48">
        <v>-11903</v>
      </c>
      <c r="F66" s="48">
        <v>0</v>
      </c>
      <c r="G66" s="48">
        <v>0</v>
      </c>
      <c r="H66" s="48">
        <v>463</v>
      </c>
      <c r="I66" s="48">
        <v>16</v>
      </c>
      <c r="J66" s="48">
        <v>0</v>
      </c>
      <c r="K66" s="48">
        <v>0</v>
      </c>
      <c r="L66" s="48">
        <v>0</v>
      </c>
      <c r="M66" s="48">
        <v>-12350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2"/>
  <sheetViews>
    <sheetView workbookViewId="0">
      <selection activeCell="C16" sqref="C1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TeamMember_ItemMaster_'!$B$9:$E$991,4,0)</f>
        <v>16</v>
      </c>
      <c r="C1">
        <v>12</v>
      </c>
    </row>
    <row r="2" spans="1:3" x14ac:dyDescent="0.3">
      <c r="A2" t="s">
        <v>51</v>
      </c>
      <c r="B2">
        <f>VLOOKUP(A2,'[2]Opration TeamMember_ItemMaster_'!$B$9:$E$991,4,0)</f>
        <v>19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0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10" style="20" bestFit="1" customWidth="1"/>
    <col min="3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10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10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7.109375" style="20" bestFit="1" customWidth="1"/>
    <col min="29" max="29" width="7.44140625" bestFit="1" customWidth="1"/>
  </cols>
  <sheetData>
    <row r="1" spans="1:29" ht="15" thickBot="1" x14ac:dyDescent="0.35">
      <c r="A1" s="5"/>
      <c r="B1" s="67" t="s">
        <v>256</v>
      </c>
      <c r="C1" s="68"/>
      <c r="D1" s="68"/>
      <c r="E1" s="68"/>
      <c r="F1" s="68"/>
      <c r="G1" s="68"/>
      <c r="H1" s="68"/>
      <c r="I1" s="68"/>
      <c r="J1" s="69"/>
      <c r="K1" s="67" t="s">
        <v>257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-399</v>
      </c>
      <c r="C4" s="20">
        <v>0</v>
      </c>
      <c r="D4" s="20">
        <v>0</v>
      </c>
      <c r="E4" s="20">
        <v>19</v>
      </c>
      <c r="F4" s="20">
        <v>0</v>
      </c>
      <c r="G4" s="20">
        <v>0</v>
      </c>
      <c r="H4" s="20">
        <v>0</v>
      </c>
      <c r="I4" s="20">
        <v>0</v>
      </c>
      <c r="J4" s="20">
        <v>-418</v>
      </c>
      <c r="K4" s="27">
        <v>-399</v>
      </c>
      <c r="L4" s="28">
        <v>0</v>
      </c>
      <c r="M4" s="28">
        <v>0</v>
      </c>
      <c r="N4" s="28">
        <v>19</v>
      </c>
      <c r="O4" s="28">
        <v>0</v>
      </c>
      <c r="P4" s="28">
        <v>0</v>
      </c>
      <c r="Q4" s="28">
        <v>0</v>
      </c>
      <c r="R4" s="28">
        <v>0</v>
      </c>
      <c r="S4" s="26">
        <v>-418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189</v>
      </c>
      <c r="B5" s="20">
        <v>-52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-52</v>
      </c>
      <c r="K5" s="27">
        <v>-52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-52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190</v>
      </c>
      <c r="B6" s="20">
        <v>-51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-51</v>
      </c>
      <c r="K6" s="27">
        <v>-51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-51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191</v>
      </c>
      <c r="B7" s="20">
        <v>-37</v>
      </c>
      <c r="C7" s="20">
        <v>0</v>
      </c>
      <c r="D7" s="20">
        <v>0</v>
      </c>
      <c r="E7" s="20">
        <v>6</v>
      </c>
      <c r="F7" s="20">
        <v>0</v>
      </c>
      <c r="G7" s="20">
        <v>0</v>
      </c>
      <c r="H7" s="20">
        <v>0</v>
      </c>
      <c r="I7" s="20">
        <v>0</v>
      </c>
      <c r="J7" s="26">
        <v>-43</v>
      </c>
      <c r="K7" s="27">
        <v>-37</v>
      </c>
      <c r="L7" s="20">
        <v>0</v>
      </c>
      <c r="M7" s="20">
        <v>0</v>
      </c>
      <c r="N7" s="20">
        <v>6</v>
      </c>
      <c r="O7" s="20">
        <v>0</v>
      </c>
      <c r="P7" s="20">
        <v>0</v>
      </c>
      <c r="Q7" s="20">
        <v>0</v>
      </c>
      <c r="R7" s="20">
        <v>0</v>
      </c>
      <c r="S7" s="26">
        <v>-43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192</v>
      </c>
      <c r="B8" s="20">
        <v>-262</v>
      </c>
      <c r="C8" s="20">
        <v>0</v>
      </c>
      <c r="D8" s="20">
        <v>0</v>
      </c>
      <c r="E8" s="20">
        <v>7</v>
      </c>
      <c r="F8" s="20">
        <v>0</v>
      </c>
      <c r="G8" s="20">
        <v>0</v>
      </c>
      <c r="H8" s="20">
        <v>0</v>
      </c>
      <c r="I8" s="20">
        <v>0</v>
      </c>
      <c r="J8" s="26">
        <v>-269</v>
      </c>
      <c r="K8" s="27">
        <v>-262</v>
      </c>
      <c r="L8" s="20">
        <v>0</v>
      </c>
      <c r="M8" s="20">
        <v>0</v>
      </c>
      <c r="N8" s="20">
        <v>7</v>
      </c>
      <c r="O8" s="20">
        <v>0</v>
      </c>
      <c r="P8" s="20">
        <v>0</v>
      </c>
      <c r="Q8" s="20">
        <v>0</v>
      </c>
      <c r="R8" s="20">
        <v>0</v>
      </c>
      <c r="S8" s="26">
        <v>-269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193</v>
      </c>
      <c r="B9" s="20">
        <v>-67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-67</v>
      </c>
      <c r="K9" s="27">
        <v>-67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-67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194</v>
      </c>
      <c r="B10" s="20">
        <v>-149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-149</v>
      </c>
      <c r="K10" s="27">
        <v>-149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-149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195</v>
      </c>
      <c r="B11" s="20">
        <v>-2420</v>
      </c>
      <c r="C11" s="20">
        <v>0</v>
      </c>
      <c r="D11" s="20">
        <v>0</v>
      </c>
      <c r="E11" s="20">
        <v>25</v>
      </c>
      <c r="F11" s="20">
        <v>0</v>
      </c>
      <c r="G11" s="20">
        <v>0</v>
      </c>
      <c r="H11" s="20">
        <v>0</v>
      </c>
      <c r="I11" s="20">
        <v>0</v>
      </c>
      <c r="J11" s="26">
        <v>-2445</v>
      </c>
      <c r="K11" s="27">
        <v>-2420</v>
      </c>
      <c r="L11" s="20">
        <v>0</v>
      </c>
      <c r="M11" s="20">
        <v>0</v>
      </c>
      <c r="N11" s="20">
        <v>25</v>
      </c>
      <c r="O11" s="20">
        <v>0</v>
      </c>
      <c r="P11" s="20">
        <v>0</v>
      </c>
      <c r="Q11" s="20">
        <v>0</v>
      </c>
      <c r="R11" s="20">
        <v>0</v>
      </c>
      <c r="S11" s="26">
        <v>-2445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197</v>
      </c>
      <c r="B12" s="20">
        <v>-301</v>
      </c>
      <c r="C12" s="20">
        <v>0</v>
      </c>
      <c r="D12" s="20">
        <v>0</v>
      </c>
      <c r="E12" s="20">
        <v>3</v>
      </c>
      <c r="F12" s="20">
        <v>0</v>
      </c>
      <c r="G12" s="20">
        <v>0</v>
      </c>
      <c r="H12" s="20">
        <v>0</v>
      </c>
      <c r="I12" s="20">
        <v>0</v>
      </c>
      <c r="J12" s="26">
        <v>-304</v>
      </c>
      <c r="K12" s="27">
        <v>-301</v>
      </c>
      <c r="L12" s="20">
        <v>0</v>
      </c>
      <c r="M12" s="20">
        <v>0</v>
      </c>
      <c r="N12" s="20">
        <v>3</v>
      </c>
      <c r="O12" s="20">
        <v>0</v>
      </c>
      <c r="P12" s="20">
        <v>0</v>
      </c>
      <c r="Q12" s="20">
        <v>0</v>
      </c>
      <c r="R12" s="20">
        <v>0</v>
      </c>
      <c r="S12" s="26">
        <v>-304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198</v>
      </c>
      <c r="B13" s="20">
        <v>-8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-8</v>
      </c>
      <c r="K13" s="27">
        <v>-8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-8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199</v>
      </c>
      <c r="B14" s="20">
        <v>-26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-26</v>
      </c>
      <c r="K14" s="27">
        <v>-26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-26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200</v>
      </c>
      <c r="B15" s="20">
        <v>-3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-3</v>
      </c>
      <c r="K15" s="27">
        <v>-3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-3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201</v>
      </c>
      <c r="B16" s="20">
        <v>-26</v>
      </c>
      <c r="C16" s="20">
        <v>0</v>
      </c>
      <c r="D16" s="20">
        <v>0</v>
      </c>
      <c r="E16" s="20">
        <v>2</v>
      </c>
      <c r="F16" s="20">
        <v>0</v>
      </c>
      <c r="G16" s="20">
        <v>0</v>
      </c>
      <c r="H16" s="20">
        <v>0</v>
      </c>
      <c r="I16" s="20">
        <v>0</v>
      </c>
      <c r="J16" s="26">
        <v>-28</v>
      </c>
      <c r="K16" s="27">
        <v>-26</v>
      </c>
      <c r="L16" s="20">
        <v>0</v>
      </c>
      <c r="M16" s="20">
        <v>0</v>
      </c>
      <c r="N16" s="20">
        <v>2</v>
      </c>
      <c r="O16" s="20">
        <v>0</v>
      </c>
      <c r="P16" s="20">
        <v>0</v>
      </c>
      <c r="Q16" s="20">
        <v>0</v>
      </c>
      <c r="R16" s="20">
        <v>0</v>
      </c>
      <c r="S16" s="26">
        <v>-28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202</v>
      </c>
      <c r="B17" s="20">
        <v>-8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-8</v>
      </c>
      <c r="K17" s="27">
        <v>-8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-8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203</v>
      </c>
      <c r="B18" s="20">
        <v>-14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-14</v>
      </c>
      <c r="K18" s="27">
        <v>-14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-14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204</v>
      </c>
      <c r="B19" s="20">
        <v>-38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-38</v>
      </c>
      <c r="K19" s="27">
        <v>-38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-38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52" si="3">E19-N19</f>
        <v>0</v>
      </c>
      <c r="X19" s="20">
        <f t="shared" ref="X19:X52" si="4">F19-O19</f>
        <v>0</v>
      </c>
      <c r="Y19" s="20">
        <f t="shared" ref="Y19:Y52" si="5">G19-P19</f>
        <v>0</v>
      </c>
      <c r="Z19" s="20">
        <f t="shared" ref="Z19:Z52" si="6">H19-Q19</f>
        <v>0</v>
      </c>
      <c r="AA19" s="20">
        <f t="shared" ref="AA19:AA52" si="7">I19-R19</f>
        <v>0</v>
      </c>
      <c r="AB19" s="20">
        <f t="shared" ref="AB19:AB52" si="8">J19-S19</f>
        <v>0</v>
      </c>
      <c r="AC19" s="17" t="s">
        <v>26</v>
      </c>
    </row>
    <row r="20" spans="1:29" x14ac:dyDescent="0.3">
      <c r="A20" s="17" t="s">
        <v>211</v>
      </c>
      <c r="B20" s="20">
        <v>-713</v>
      </c>
      <c r="C20" s="20">
        <v>0</v>
      </c>
      <c r="D20" s="20">
        <v>0</v>
      </c>
      <c r="E20" s="20">
        <v>23</v>
      </c>
      <c r="F20" s="20">
        <v>0</v>
      </c>
      <c r="G20" s="20">
        <v>0</v>
      </c>
      <c r="H20" s="20">
        <v>0</v>
      </c>
      <c r="I20" s="20">
        <v>0</v>
      </c>
      <c r="J20" s="26">
        <v>-736</v>
      </c>
      <c r="K20" s="27">
        <v>-713</v>
      </c>
      <c r="L20" s="20">
        <v>0</v>
      </c>
      <c r="M20" s="20">
        <v>0</v>
      </c>
      <c r="N20" s="20">
        <v>23</v>
      </c>
      <c r="O20" s="20">
        <v>0</v>
      </c>
      <c r="P20" s="20">
        <v>0</v>
      </c>
      <c r="Q20" s="20">
        <v>0</v>
      </c>
      <c r="R20" s="20">
        <v>0</v>
      </c>
      <c r="S20" s="26">
        <v>-736</v>
      </c>
      <c r="T20" s="20">
        <f t="shared" ref="T20:T52" si="9">B20-K20</f>
        <v>0</v>
      </c>
      <c r="U20" s="20">
        <f t="shared" ref="U20:U52" si="10">C20-L20</f>
        <v>0</v>
      </c>
      <c r="V20" s="20">
        <f t="shared" ref="V20:V52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212</v>
      </c>
      <c r="B21" s="20">
        <v>-326</v>
      </c>
      <c r="C21" s="20">
        <v>0</v>
      </c>
      <c r="D21" s="20">
        <v>0</v>
      </c>
      <c r="E21" s="20">
        <v>4</v>
      </c>
      <c r="F21" s="20">
        <v>0</v>
      </c>
      <c r="G21" s="20">
        <v>0</v>
      </c>
      <c r="H21" s="20">
        <v>0</v>
      </c>
      <c r="I21" s="20">
        <v>0</v>
      </c>
      <c r="J21" s="26">
        <v>-330</v>
      </c>
      <c r="K21" s="27">
        <v>-326</v>
      </c>
      <c r="L21" s="20">
        <v>0</v>
      </c>
      <c r="M21" s="20">
        <v>0</v>
      </c>
      <c r="N21" s="20">
        <v>4</v>
      </c>
      <c r="O21" s="20">
        <v>0</v>
      </c>
      <c r="P21" s="20">
        <v>0</v>
      </c>
      <c r="Q21" s="20">
        <v>0</v>
      </c>
      <c r="R21" s="20">
        <v>0</v>
      </c>
      <c r="S21" s="26">
        <v>-330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213</v>
      </c>
      <c r="B22" s="20">
        <v>-118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-118</v>
      </c>
      <c r="K22" s="27">
        <v>-118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-118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214</v>
      </c>
      <c r="B23" s="20">
        <v>-2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-2</v>
      </c>
      <c r="K23" s="27">
        <v>-2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-2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215</v>
      </c>
      <c r="B24" s="20">
        <v>-1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-1</v>
      </c>
      <c r="K24" s="27">
        <v>-1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-1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216</v>
      </c>
      <c r="B25" s="20">
        <v>-415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-415</v>
      </c>
      <c r="K25" s="27">
        <v>-415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-415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217</v>
      </c>
      <c r="B26" s="20">
        <v>-591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-591</v>
      </c>
      <c r="K26" s="27">
        <v>-591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-591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26</v>
      </c>
    </row>
    <row r="27" spans="1:29" x14ac:dyDescent="0.3">
      <c r="A27" s="17" t="s">
        <v>218</v>
      </c>
      <c r="B27" s="20">
        <v>-166</v>
      </c>
      <c r="C27" s="20">
        <v>0</v>
      </c>
      <c r="D27" s="20">
        <v>0</v>
      </c>
      <c r="E27" s="20">
        <v>3</v>
      </c>
      <c r="F27" s="20">
        <v>0</v>
      </c>
      <c r="G27" s="20">
        <v>0</v>
      </c>
      <c r="H27" s="20">
        <v>0</v>
      </c>
      <c r="I27" s="20">
        <v>0</v>
      </c>
      <c r="J27" s="26">
        <v>-169</v>
      </c>
      <c r="K27" s="27">
        <v>-166</v>
      </c>
      <c r="L27" s="20">
        <v>0</v>
      </c>
      <c r="M27" s="20">
        <v>0</v>
      </c>
      <c r="N27" s="20">
        <v>3</v>
      </c>
      <c r="O27" s="20">
        <v>0</v>
      </c>
      <c r="P27" s="20">
        <v>0</v>
      </c>
      <c r="Q27" s="20">
        <v>0</v>
      </c>
      <c r="R27" s="20">
        <v>0</v>
      </c>
      <c r="S27" s="26">
        <v>-169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219</v>
      </c>
      <c r="B28" s="20">
        <v>-12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-12</v>
      </c>
      <c r="K28" s="27">
        <v>-12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-12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x14ac:dyDescent="0.3">
      <c r="A29" s="17" t="s">
        <v>220</v>
      </c>
      <c r="B29" s="20">
        <v>-14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-14</v>
      </c>
      <c r="K29" s="27">
        <v>-14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-14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x14ac:dyDescent="0.3">
      <c r="A30" s="17" t="s">
        <v>221</v>
      </c>
      <c r="B30" s="20">
        <v>-209</v>
      </c>
      <c r="C30" s="20">
        <v>0</v>
      </c>
      <c r="D30" s="20">
        <v>0</v>
      </c>
      <c r="E30" s="20">
        <v>2</v>
      </c>
      <c r="F30" s="20">
        <v>0</v>
      </c>
      <c r="G30" s="20">
        <v>0</v>
      </c>
      <c r="H30" s="20">
        <v>0</v>
      </c>
      <c r="I30" s="20">
        <v>0</v>
      </c>
      <c r="J30" s="26">
        <v>-211</v>
      </c>
      <c r="K30" s="27">
        <v>-209</v>
      </c>
      <c r="L30" s="20">
        <v>0</v>
      </c>
      <c r="M30" s="20">
        <v>0</v>
      </c>
      <c r="N30" s="20">
        <v>2</v>
      </c>
      <c r="O30" s="20">
        <v>0</v>
      </c>
      <c r="P30" s="20">
        <v>0</v>
      </c>
      <c r="Q30" s="20">
        <v>0</v>
      </c>
      <c r="R30" s="20">
        <v>0</v>
      </c>
      <c r="S30" s="26">
        <v>-211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26</v>
      </c>
    </row>
    <row r="31" spans="1:29" x14ac:dyDescent="0.3">
      <c r="A31" s="17" t="s">
        <v>222</v>
      </c>
      <c r="B31" s="20">
        <v>-14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-14</v>
      </c>
      <c r="K31" s="27">
        <v>-14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-14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26</v>
      </c>
    </row>
    <row r="32" spans="1:29" x14ac:dyDescent="0.3">
      <c r="A32" s="17" t="s">
        <v>223</v>
      </c>
      <c r="B32" s="20">
        <v>-43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-43</v>
      </c>
      <c r="K32" s="27">
        <v>-43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-43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26</v>
      </c>
    </row>
    <row r="33" spans="1:29" x14ac:dyDescent="0.3">
      <c r="A33" s="17" t="s">
        <v>224</v>
      </c>
      <c r="B33" s="20">
        <v>-215</v>
      </c>
      <c r="C33" s="20">
        <v>0</v>
      </c>
      <c r="D33" s="20">
        <v>0</v>
      </c>
      <c r="E33" s="20">
        <v>6</v>
      </c>
      <c r="F33" s="20">
        <v>1</v>
      </c>
      <c r="G33" s="20">
        <v>0</v>
      </c>
      <c r="H33" s="20">
        <v>0</v>
      </c>
      <c r="I33" s="20">
        <v>0</v>
      </c>
      <c r="J33" s="26">
        <v>-220</v>
      </c>
      <c r="K33" s="27">
        <v>-215</v>
      </c>
      <c r="L33" s="20">
        <v>0</v>
      </c>
      <c r="M33" s="20">
        <v>0</v>
      </c>
      <c r="N33" s="20">
        <v>6</v>
      </c>
      <c r="O33" s="20">
        <v>1</v>
      </c>
      <c r="P33" s="20">
        <v>0</v>
      </c>
      <c r="Q33" s="20">
        <v>0</v>
      </c>
      <c r="R33" s="20">
        <v>0</v>
      </c>
      <c r="S33" s="26">
        <v>-220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26</v>
      </c>
    </row>
    <row r="34" spans="1:29" x14ac:dyDescent="0.3">
      <c r="A34" s="17" t="s">
        <v>225</v>
      </c>
      <c r="B34" s="20">
        <v>-40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-40</v>
      </c>
      <c r="K34" s="27">
        <v>-40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-40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26</v>
      </c>
    </row>
    <row r="35" spans="1:29" x14ac:dyDescent="0.3">
      <c r="A35" s="17" t="s">
        <v>226</v>
      </c>
      <c r="B35" s="20">
        <v>-10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-10</v>
      </c>
      <c r="K35" s="27">
        <v>-10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-10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26</v>
      </c>
    </row>
    <row r="36" spans="1:29" x14ac:dyDescent="0.3">
      <c r="A36" s="17" t="s">
        <v>227</v>
      </c>
      <c r="B36" s="20">
        <v>-163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6">
        <v>-164</v>
      </c>
      <c r="K36" s="27">
        <v>-163</v>
      </c>
      <c r="L36" s="20">
        <v>0</v>
      </c>
      <c r="M36" s="20">
        <v>0</v>
      </c>
      <c r="N36" s="20">
        <v>1</v>
      </c>
      <c r="O36" s="20">
        <v>0</v>
      </c>
      <c r="P36" s="20">
        <v>0</v>
      </c>
      <c r="Q36" s="20">
        <v>0</v>
      </c>
      <c r="R36" s="20">
        <v>0</v>
      </c>
      <c r="S36" s="26">
        <v>-164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0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26</v>
      </c>
    </row>
    <row r="37" spans="1:29" x14ac:dyDescent="0.3">
      <c r="A37" s="17" t="s">
        <v>228</v>
      </c>
      <c r="B37" s="20">
        <v>-137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-137</v>
      </c>
      <c r="K37" s="27">
        <v>-137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-137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0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26</v>
      </c>
    </row>
    <row r="38" spans="1:29" x14ac:dyDescent="0.3">
      <c r="A38" s="17" t="s">
        <v>229</v>
      </c>
      <c r="B38" s="20">
        <v>-177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6">
        <v>-178</v>
      </c>
      <c r="K38" s="27">
        <v>-177</v>
      </c>
      <c r="L38" s="20">
        <v>0</v>
      </c>
      <c r="M38" s="20">
        <v>0</v>
      </c>
      <c r="N38" s="20">
        <v>1</v>
      </c>
      <c r="O38" s="20">
        <v>0</v>
      </c>
      <c r="P38" s="20">
        <v>0</v>
      </c>
      <c r="Q38" s="20">
        <v>0</v>
      </c>
      <c r="R38" s="20">
        <v>0</v>
      </c>
      <c r="S38" s="26">
        <v>-178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0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26</v>
      </c>
    </row>
    <row r="39" spans="1:29" x14ac:dyDescent="0.3">
      <c r="A39" s="17" t="s">
        <v>230</v>
      </c>
      <c r="B39" s="20">
        <v>15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15</v>
      </c>
      <c r="K39" s="27">
        <v>15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15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0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26</v>
      </c>
    </row>
    <row r="40" spans="1:29" x14ac:dyDescent="0.3">
      <c r="A40" s="17" t="s">
        <v>231</v>
      </c>
      <c r="B40" s="20">
        <v>36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36</v>
      </c>
      <c r="K40" s="27">
        <v>36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36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26</v>
      </c>
    </row>
    <row r="41" spans="1:29" x14ac:dyDescent="0.3">
      <c r="A41" s="17" t="s">
        <v>232</v>
      </c>
      <c r="B41" s="20">
        <v>-80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-80</v>
      </c>
      <c r="K41" s="27">
        <v>-80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-80</v>
      </c>
      <c r="T41" s="20">
        <f t="shared" si="9"/>
        <v>0</v>
      </c>
      <c r="U41" s="20">
        <f t="shared" si="10"/>
        <v>0</v>
      </c>
      <c r="V41" s="20">
        <f t="shared" si="11"/>
        <v>0</v>
      </c>
      <c r="W41" s="20">
        <f t="shared" si="3"/>
        <v>0</v>
      </c>
      <c r="X41" s="20">
        <f t="shared" si="4"/>
        <v>0</v>
      </c>
      <c r="Y41" s="20">
        <f t="shared" si="5"/>
        <v>0</v>
      </c>
      <c r="Z41" s="20">
        <f t="shared" si="6"/>
        <v>0</v>
      </c>
      <c r="AA41" s="20">
        <f t="shared" si="7"/>
        <v>0</v>
      </c>
      <c r="AB41" s="20">
        <f t="shared" si="8"/>
        <v>0</v>
      </c>
      <c r="AC41" s="17" t="s">
        <v>26</v>
      </c>
    </row>
    <row r="42" spans="1:29" x14ac:dyDescent="0.3">
      <c r="A42" s="17" t="s">
        <v>233</v>
      </c>
      <c r="B42" s="20">
        <v>-735</v>
      </c>
      <c r="C42" s="20">
        <v>0</v>
      </c>
      <c r="D42" s="20">
        <v>0</v>
      </c>
      <c r="E42" s="20">
        <v>20</v>
      </c>
      <c r="F42" s="20">
        <v>0</v>
      </c>
      <c r="G42" s="20">
        <v>0</v>
      </c>
      <c r="H42" s="20">
        <v>0</v>
      </c>
      <c r="I42" s="20">
        <v>0</v>
      </c>
      <c r="J42" s="26">
        <v>-755</v>
      </c>
      <c r="K42" s="27">
        <v>-735</v>
      </c>
      <c r="L42" s="20">
        <v>0</v>
      </c>
      <c r="M42" s="20">
        <v>0</v>
      </c>
      <c r="N42" s="20">
        <v>20</v>
      </c>
      <c r="O42" s="20">
        <v>0</v>
      </c>
      <c r="P42" s="20">
        <v>0</v>
      </c>
      <c r="Q42" s="20">
        <v>0</v>
      </c>
      <c r="R42" s="20">
        <v>0</v>
      </c>
      <c r="S42" s="26">
        <v>-755</v>
      </c>
      <c r="T42" s="20">
        <f t="shared" si="9"/>
        <v>0</v>
      </c>
      <c r="U42" s="20">
        <f t="shared" si="10"/>
        <v>0</v>
      </c>
      <c r="V42" s="20">
        <f t="shared" si="11"/>
        <v>0</v>
      </c>
      <c r="W42" s="20">
        <f t="shared" si="3"/>
        <v>0</v>
      </c>
      <c r="X42" s="20">
        <f t="shared" si="4"/>
        <v>0</v>
      </c>
      <c r="Y42" s="20">
        <f t="shared" si="5"/>
        <v>0</v>
      </c>
      <c r="Z42" s="20">
        <f t="shared" si="6"/>
        <v>0</v>
      </c>
      <c r="AA42" s="20">
        <f t="shared" si="7"/>
        <v>0</v>
      </c>
      <c r="AB42" s="20">
        <f t="shared" si="8"/>
        <v>0</v>
      </c>
      <c r="AC42" s="17" t="s">
        <v>26</v>
      </c>
    </row>
    <row r="43" spans="1:29" x14ac:dyDescent="0.3">
      <c r="A43" s="17" t="s">
        <v>234</v>
      </c>
      <c r="B43" s="20">
        <v>-70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-70</v>
      </c>
      <c r="K43" s="27">
        <v>-70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-70</v>
      </c>
      <c r="T43" s="20">
        <f t="shared" si="9"/>
        <v>0</v>
      </c>
      <c r="U43" s="20">
        <f t="shared" si="10"/>
        <v>0</v>
      </c>
      <c r="V43" s="20">
        <f t="shared" si="11"/>
        <v>0</v>
      </c>
      <c r="W43" s="20">
        <f t="shared" si="3"/>
        <v>0</v>
      </c>
      <c r="X43" s="20">
        <f t="shared" si="4"/>
        <v>0</v>
      </c>
      <c r="Y43" s="20">
        <f t="shared" si="5"/>
        <v>0</v>
      </c>
      <c r="Z43" s="20">
        <f t="shared" si="6"/>
        <v>0</v>
      </c>
      <c r="AA43" s="20">
        <f t="shared" si="7"/>
        <v>0</v>
      </c>
      <c r="AB43" s="20">
        <f t="shared" si="8"/>
        <v>0</v>
      </c>
      <c r="AC43" s="17" t="s">
        <v>26</v>
      </c>
    </row>
    <row r="44" spans="1:29" x14ac:dyDescent="0.3">
      <c r="A44" s="17" t="s">
        <v>235</v>
      </c>
      <c r="B44" s="20">
        <v>-2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-2</v>
      </c>
      <c r="K44" s="27">
        <v>-2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-2</v>
      </c>
      <c r="T44" s="20">
        <f t="shared" si="9"/>
        <v>0</v>
      </c>
      <c r="U44" s="20">
        <f t="shared" si="10"/>
        <v>0</v>
      </c>
      <c r="V44" s="20">
        <f t="shared" si="11"/>
        <v>0</v>
      </c>
      <c r="W44" s="20">
        <f t="shared" si="3"/>
        <v>0</v>
      </c>
      <c r="X44" s="20">
        <f t="shared" si="4"/>
        <v>0</v>
      </c>
      <c r="Y44" s="20">
        <f t="shared" si="5"/>
        <v>0</v>
      </c>
      <c r="Z44" s="20">
        <f t="shared" si="6"/>
        <v>0</v>
      </c>
      <c r="AA44" s="20">
        <f t="shared" si="7"/>
        <v>0</v>
      </c>
      <c r="AB44" s="20">
        <f t="shared" si="8"/>
        <v>0</v>
      </c>
      <c r="AC44" s="17" t="s">
        <v>26</v>
      </c>
    </row>
    <row r="45" spans="1:29" x14ac:dyDescent="0.3">
      <c r="A45" s="17" t="s">
        <v>236</v>
      </c>
      <c r="B45" s="20">
        <v>-457</v>
      </c>
      <c r="C45" s="20">
        <v>0</v>
      </c>
      <c r="D45" s="20">
        <v>0</v>
      </c>
      <c r="E45" s="20">
        <v>3</v>
      </c>
      <c r="F45" s="20">
        <v>0</v>
      </c>
      <c r="G45" s="20">
        <v>0</v>
      </c>
      <c r="H45" s="20">
        <v>0</v>
      </c>
      <c r="I45" s="20">
        <v>0</v>
      </c>
      <c r="J45" s="26">
        <v>-460</v>
      </c>
      <c r="K45" s="27">
        <v>-457</v>
      </c>
      <c r="L45" s="20">
        <v>0</v>
      </c>
      <c r="M45" s="20">
        <v>0</v>
      </c>
      <c r="N45" s="20">
        <v>3</v>
      </c>
      <c r="O45" s="20">
        <v>0</v>
      </c>
      <c r="P45" s="20">
        <v>0</v>
      </c>
      <c r="Q45" s="20">
        <v>0</v>
      </c>
      <c r="R45" s="20">
        <v>0</v>
      </c>
      <c r="S45" s="26">
        <v>-460</v>
      </c>
      <c r="T45" s="20">
        <f t="shared" si="9"/>
        <v>0</v>
      </c>
      <c r="U45" s="20">
        <f t="shared" si="10"/>
        <v>0</v>
      </c>
      <c r="V45" s="20">
        <f t="shared" si="11"/>
        <v>0</v>
      </c>
      <c r="W45" s="20">
        <f t="shared" si="3"/>
        <v>0</v>
      </c>
      <c r="X45" s="20">
        <f t="shared" si="4"/>
        <v>0</v>
      </c>
      <c r="Y45" s="20">
        <f t="shared" si="5"/>
        <v>0</v>
      </c>
      <c r="Z45" s="20">
        <f t="shared" si="6"/>
        <v>0</v>
      </c>
      <c r="AA45" s="20">
        <f t="shared" si="7"/>
        <v>0</v>
      </c>
      <c r="AB45" s="20">
        <f t="shared" si="8"/>
        <v>0</v>
      </c>
      <c r="AC45" s="17" t="s">
        <v>26</v>
      </c>
    </row>
    <row r="46" spans="1:29" x14ac:dyDescent="0.3">
      <c r="A46" s="17" t="s">
        <v>237</v>
      </c>
      <c r="B46" s="20">
        <v>-16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-16</v>
      </c>
      <c r="K46" s="27">
        <v>-16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-16</v>
      </c>
      <c r="T46" s="20">
        <f t="shared" si="9"/>
        <v>0</v>
      </c>
      <c r="U46" s="20">
        <f t="shared" si="10"/>
        <v>0</v>
      </c>
      <c r="V46" s="20">
        <f t="shared" si="11"/>
        <v>0</v>
      </c>
      <c r="W46" s="20">
        <f t="shared" si="3"/>
        <v>0</v>
      </c>
      <c r="X46" s="20">
        <f t="shared" si="4"/>
        <v>0</v>
      </c>
      <c r="Y46" s="20">
        <f t="shared" si="5"/>
        <v>0</v>
      </c>
      <c r="Z46" s="20">
        <f t="shared" si="6"/>
        <v>0</v>
      </c>
      <c r="AA46" s="20">
        <f t="shared" si="7"/>
        <v>0</v>
      </c>
      <c r="AB46" s="20">
        <f t="shared" si="8"/>
        <v>0</v>
      </c>
      <c r="AC46" s="17" t="s">
        <v>26</v>
      </c>
    </row>
    <row r="47" spans="1:29" x14ac:dyDescent="0.3">
      <c r="A47" s="17" t="s">
        <v>238</v>
      </c>
      <c r="B47" s="20">
        <v>-2093</v>
      </c>
      <c r="C47" s="20">
        <v>0</v>
      </c>
      <c r="D47" s="20">
        <v>0</v>
      </c>
      <c r="E47" s="20">
        <v>186</v>
      </c>
      <c r="F47" s="20">
        <v>0</v>
      </c>
      <c r="G47" s="20">
        <v>0</v>
      </c>
      <c r="H47" s="20">
        <v>0</v>
      </c>
      <c r="I47" s="20">
        <v>0</v>
      </c>
      <c r="J47" s="26">
        <v>-2279</v>
      </c>
      <c r="K47" s="27">
        <v>-2093</v>
      </c>
      <c r="L47" s="20">
        <v>0</v>
      </c>
      <c r="M47" s="20">
        <v>0</v>
      </c>
      <c r="N47" s="20">
        <v>186</v>
      </c>
      <c r="O47" s="20">
        <v>0</v>
      </c>
      <c r="P47" s="20">
        <v>0</v>
      </c>
      <c r="Q47" s="20">
        <v>0</v>
      </c>
      <c r="R47" s="20">
        <v>0</v>
      </c>
      <c r="S47" s="26">
        <v>-2279</v>
      </c>
      <c r="T47" s="20">
        <f t="shared" si="9"/>
        <v>0</v>
      </c>
      <c r="U47" s="20">
        <f t="shared" si="10"/>
        <v>0</v>
      </c>
      <c r="V47" s="20">
        <f t="shared" si="11"/>
        <v>0</v>
      </c>
      <c r="W47" s="20">
        <f t="shared" si="3"/>
        <v>0</v>
      </c>
      <c r="X47" s="20">
        <f t="shared" si="4"/>
        <v>0</v>
      </c>
      <c r="Y47" s="20">
        <f t="shared" si="5"/>
        <v>0</v>
      </c>
      <c r="Z47" s="20">
        <f t="shared" si="6"/>
        <v>0</v>
      </c>
      <c r="AA47" s="20">
        <f t="shared" si="7"/>
        <v>0</v>
      </c>
      <c r="AB47" s="20">
        <f t="shared" si="8"/>
        <v>0</v>
      </c>
      <c r="AC47" s="17" t="s">
        <v>26</v>
      </c>
    </row>
    <row r="48" spans="1:29" x14ac:dyDescent="0.3">
      <c r="A48" s="17" t="s">
        <v>240</v>
      </c>
      <c r="B48" s="20">
        <v>-1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-1</v>
      </c>
      <c r="K48" s="27">
        <v>-1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-1</v>
      </c>
      <c r="T48" s="20">
        <f t="shared" si="9"/>
        <v>0</v>
      </c>
      <c r="U48" s="20">
        <f t="shared" si="10"/>
        <v>0</v>
      </c>
      <c r="V48" s="20">
        <f t="shared" si="11"/>
        <v>0</v>
      </c>
      <c r="W48" s="20">
        <f t="shared" si="3"/>
        <v>0</v>
      </c>
      <c r="X48" s="20">
        <f t="shared" si="4"/>
        <v>0</v>
      </c>
      <c r="Y48" s="20">
        <f t="shared" si="5"/>
        <v>0</v>
      </c>
      <c r="Z48" s="20">
        <f t="shared" si="6"/>
        <v>0</v>
      </c>
      <c r="AA48" s="20">
        <f t="shared" si="7"/>
        <v>0</v>
      </c>
      <c r="AB48" s="20">
        <f t="shared" si="8"/>
        <v>0</v>
      </c>
      <c r="AC48" s="17" t="s">
        <v>26</v>
      </c>
    </row>
    <row r="49" spans="1:29" x14ac:dyDescent="0.3">
      <c r="A49" s="17" t="s">
        <v>241</v>
      </c>
      <c r="B49" s="20">
        <v>-28</v>
      </c>
      <c r="C49" s="20">
        <v>0</v>
      </c>
      <c r="D49" s="20">
        <v>0</v>
      </c>
      <c r="E49" s="20">
        <v>2</v>
      </c>
      <c r="F49" s="20">
        <v>0</v>
      </c>
      <c r="G49" s="20">
        <v>0</v>
      </c>
      <c r="H49" s="20">
        <v>0</v>
      </c>
      <c r="I49" s="20">
        <v>0</v>
      </c>
      <c r="J49" s="26">
        <v>-30</v>
      </c>
      <c r="K49" s="27">
        <v>-28</v>
      </c>
      <c r="L49" s="20">
        <v>0</v>
      </c>
      <c r="M49" s="20">
        <v>0</v>
      </c>
      <c r="N49" s="20">
        <v>2</v>
      </c>
      <c r="O49" s="20">
        <v>0</v>
      </c>
      <c r="P49" s="20">
        <v>0</v>
      </c>
      <c r="Q49" s="20">
        <v>0</v>
      </c>
      <c r="R49" s="20">
        <v>0</v>
      </c>
      <c r="S49" s="26">
        <v>-30</v>
      </c>
      <c r="T49" s="20">
        <f t="shared" si="9"/>
        <v>0</v>
      </c>
      <c r="U49" s="20">
        <f t="shared" si="10"/>
        <v>0</v>
      </c>
      <c r="V49" s="20">
        <f t="shared" si="11"/>
        <v>0</v>
      </c>
      <c r="W49" s="20">
        <f t="shared" si="3"/>
        <v>0</v>
      </c>
      <c r="X49" s="20">
        <f t="shared" si="4"/>
        <v>0</v>
      </c>
      <c r="Y49" s="20">
        <f t="shared" si="5"/>
        <v>0</v>
      </c>
      <c r="Z49" s="20">
        <f t="shared" si="6"/>
        <v>0</v>
      </c>
      <c r="AA49" s="20">
        <f t="shared" si="7"/>
        <v>0</v>
      </c>
      <c r="AB49" s="20">
        <f t="shared" si="8"/>
        <v>0</v>
      </c>
      <c r="AC49" s="17" t="s">
        <v>26</v>
      </c>
    </row>
    <row r="50" spans="1:29" x14ac:dyDescent="0.3">
      <c r="A50" s="17" t="s">
        <v>242</v>
      </c>
      <c r="B50" s="20">
        <v>-18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-18</v>
      </c>
      <c r="K50" s="27">
        <v>-18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-18</v>
      </c>
      <c r="T50" s="20">
        <f t="shared" si="9"/>
        <v>0</v>
      </c>
      <c r="U50" s="20">
        <f t="shared" si="10"/>
        <v>0</v>
      </c>
      <c r="V50" s="20">
        <f t="shared" si="11"/>
        <v>0</v>
      </c>
      <c r="W50" s="20">
        <f t="shared" si="3"/>
        <v>0</v>
      </c>
      <c r="X50" s="20">
        <f t="shared" si="4"/>
        <v>0</v>
      </c>
      <c r="Y50" s="20">
        <f t="shared" si="5"/>
        <v>0</v>
      </c>
      <c r="Z50" s="20">
        <f t="shared" si="6"/>
        <v>0</v>
      </c>
      <c r="AA50" s="20">
        <f t="shared" si="7"/>
        <v>0</v>
      </c>
      <c r="AB50" s="20">
        <f t="shared" si="8"/>
        <v>0</v>
      </c>
      <c r="AC50" s="17" t="s">
        <v>26</v>
      </c>
    </row>
    <row r="51" spans="1:29" x14ac:dyDescent="0.3">
      <c r="A51" s="17" t="s">
        <v>243</v>
      </c>
      <c r="B51" s="20">
        <v>-84</v>
      </c>
      <c r="C51" s="20">
        <v>0</v>
      </c>
      <c r="D51" s="20">
        <v>0</v>
      </c>
      <c r="E51" s="20">
        <v>23</v>
      </c>
      <c r="F51" s="20">
        <v>5</v>
      </c>
      <c r="G51" s="20">
        <v>0</v>
      </c>
      <c r="H51" s="20">
        <v>0</v>
      </c>
      <c r="I51" s="20">
        <v>0</v>
      </c>
      <c r="J51" s="26">
        <v>-102</v>
      </c>
      <c r="K51" s="27">
        <v>-84</v>
      </c>
      <c r="L51" s="20">
        <v>0</v>
      </c>
      <c r="M51" s="20">
        <v>0</v>
      </c>
      <c r="N51" s="20">
        <v>23</v>
      </c>
      <c r="O51" s="20">
        <v>5</v>
      </c>
      <c r="P51" s="20">
        <v>0</v>
      </c>
      <c r="Q51" s="20">
        <v>0</v>
      </c>
      <c r="R51" s="20">
        <v>0</v>
      </c>
      <c r="S51" s="26">
        <v>-102</v>
      </c>
      <c r="T51" s="20">
        <f t="shared" si="9"/>
        <v>0</v>
      </c>
      <c r="U51" s="20">
        <f t="shared" si="10"/>
        <v>0</v>
      </c>
      <c r="V51" s="20">
        <f t="shared" si="11"/>
        <v>0</v>
      </c>
      <c r="W51" s="20">
        <f t="shared" si="3"/>
        <v>0</v>
      </c>
      <c r="X51" s="20">
        <f t="shared" si="4"/>
        <v>0</v>
      </c>
      <c r="Y51" s="20">
        <f t="shared" si="5"/>
        <v>0</v>
      </c>
      <c r="Z51" s="20">
        <f t="shared" si="6"/>
        <v>0</v>
      </c>
      <c r="AA51" s="20">
        <f t="shared" si="7"/>
        <v>0</v>
      </c>
      <c r="AB51" s="20">
        <f t="shared" si="8"/>
        <v>0</v>
      </c>
      <c r="AC51" s="17" t="s">
        <v>26</v>
      </c>
    </row>
    <row r="52" spans="1:29" x14ac:dyDescent="0.3">
      <c r="A52" s="17" t="s">
        <v>244</v>
      </c>
      <c r="B52" s="20">
        <v>-553</v>
      </c>
      <c r="C52" s="20">
        <v>0</v>
      </c>
      <c r="D52" s="20">
        <v>0</v>
      </c>
      <c r="E52" s="20">
        <v>45</v>
      </c>
      <c r="F52" s="20">
        <v>10</v>
      </c>
      <c r="G52" s="20">
        <v>0</v>
      </c>
      <c r="H52" s="20">
        <v>0</v>
      </c>
      <c r="I52" s="20">
        <v>0</v>
      </c>
      <c r="J52" s="26">
        <v>-588</v>
      </c>
      <c r="K52" s="27">
        <v>-553</v>
      </c>
      <c r="L52" s="20">
        <v>0</v>
      </c>
      <c r="M52" s="20">
        <v>0</v>
      </c>
      <c r="N52" s="20">
        <v>45</v>
      </c>
      <c r="O52" s="20">
        <v>10</v>
      </c>
      <c r="P52" s="20">
        <v>0</v>
      </c>
      <c r="Q52" s="20">
        <v>0</v>
      </c>
      <c r="R52" s="20">
        <v>0</v>
      </c>
      <c r="S52" s="26">
        <v>-588</v>
      </c>
      <c r="T52" s="20">
        <f t="shared" si="9"/>
        <v>0</v>
      </c>
      <c r="U52" s="20">
        <f t="shared" si="10"/>
        <v>0</v>
      </c>
      <c r="V52" s="20">
        <f t="shared" si="11"/>
        <v>0</v>
      </c>
      <c r="W52" s="20">
        <f t="shared" si="3"/>
        <v>0</v>
      </c>
      <c r="X52" s="20">
        <f t="shared" si="4"/>
        <v>0</v>
      </c>
      <c r="Y52" s="20">
        <f t="shared" si="5"/>
        <v>0</v>
      </c>
      <c r="Z52" s="20">
        <f t="shared" si="6"/>
        <v>0</v>
      </c>
      <c r="AA52" s="20">
        <f t="shared" si="7"/>
        <v>0</v>
      </c>
      <c r="AB52" s="20">
        <f t="shared" si="8"/>
        <v>0</v>
      </c>
      <c r="AC52" s="17" t="s">
        <v>26</v>
      </c>
    </row>
    <row r="53" spans="1:29" x14ac:dyDescent="0.3">
      <c r="A53" s="17" t="s">
        <v>205</v>
      </c>
      <c r="B53" s="20">
        <v>-144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-144</v>
      </c>
      <c r="K53" s="27">
        <v>-144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-144</v>
      </c>
      <c r="T53" s="20">
        <f t="shared" ref="T53:T59" si="12">B53-K53</f>
        <v>0</v>
      </c>
      <c r="U53" s="20">
        <f t="shared" ref="U53:U59" si="13">C53-L53</f>
        <v>0</v>
      </c>
      <c r="V53" s="20">
        <f t="shared" ref="V53:V59" si="14">D53-M53</f>
        <v>0</v>
      </c>
      <c r="W53" s="20">
        <f t="shared" ref="W53:W59" si="15">E53-N53</f>
        <v>0</v>
      </c>
      <c r="X53" s="20">
        <f t="shared" ref="X53:X59" si="16">F53-O53</f>
        <v>0</v>
      </c>
      <c r="Y53" s="20">
        <f t="shared" ref="Y53:Y59" si="17">G53-P53</f>
        <v>0</v>
      </c>
      <c r="Z53" s="20">
        <f t="shared" ref="Z53:Z59" si="18">H53-Q53</f>
        <v>0</v>
      </c>
      <c r="AA53" s="20">
        <f t="shared" ref="AA53:AA59" si="19">I53-R53</f>
        <v>0</v>
      </c>
      <c r="AB53" s="20">
        <f t="shared" ref="AB53:AB59" si="20">J53-S53</f>
        <v>0</v>
      </c>
      <c r="AC53" s="17" t="s">
        <v>26</v>
      </c>
    </row>
    <row r="54" spans="1:29" x14ac:dyDescent="0.3">
      <c r="A54" s="17" t="s">
        <v>206</v>
      </c>
      <c r="B54" s="20">
        <v>-50</v>
      </c>
      <c r="C54" s="20">
        <v>0</v>
      </c>
      <c r="D54" s="20">
        <v>0</v>
      </c>
      <c r="E54" s="20">
        <v>14</v>
      </c>
      <c r="F54" s="20">
        <v>0</v>
      </c>
      <c r="G54" s="20">
        <v>0</v>
      </c>
      <c r="H54" s="20">
        <v>0</v>
      </c>
      <c r="I54" s="20">
        <v>0</v>
      </c>
      <c r="J54" s="26">
        <v>-64</v>
      </c>
      <c r="K54" s="27">
        <v>-50</v>
      </c>
      <c r="L54" s="20">
        <v>0</v>
      </c>
      <c r="M54" s="20">
        <v>0</v>
      </c>
      <c r="N54" s="20">
        <v>14</v>
      </c>
      <c r="O54" s="20">
        <v>0</v>
      </c>
      <c r="P54" s="20">
        <v>0</v>
      </c>
      <c r="Q54" s="20">
        <v>0</v>
      </c>
      <c r="R54" s="20">
        <v>0</v>
      </c>
      <c r="S54" s="26">
        <v>-64</v>
      </c>
      <c r="T54" s="20">
        <f t="shared" si="12"/>
        <v>0</v>
      </c>
      <c r="U54" s="20">
        <f t="shared" si="13"/>
        <v>0</v>
      </c>
      <c r="V54" s="20">
        <f t="shared" si="14"/>
        <v>0</v>
      </c>
      <c r="W54" s="20">
        <f t="shared" si="15"/>
        <v>0</v>
      </c>
      <c r="X54" s="20">
        <f t="shared" si="16"/>
        <v>0</v>
      </c>
      <c r="Y54" s="20">
        <f t="shared" si="17"/>
        <v>0</v>
      </c>
      <c r="Z54" s="20">
        <f t="shared" si="18"/>
        <v>0</v>
      </c>
      <c r="AA54" s="20">
        <f t="shared" si="19"/>
        <v>0</v>
      </c>
      <c r="AB54" s="20">
        <f t="shared" si="20"/>
        <v>0</v>
      </c>
      <c r="AC54" s="17" t="s">
        <v>26</v>
      </c>
    </row>
    <row r="55" spans="1:29" x14ac:dyDescent="0.3">
      <c r="A55" s="17" t="s">
        <v>209</v>
      </c>
      <c r="B55" s="20">
        <v>-77</v>
      </c>
      <c r="C55" s="20">
        <v>0</v>
      </c>
      <c r="D55" s="20">
        <v>0</v>
      </c>
      <c r="E55" s="20">
        <v>35</v>
      </c>
      <c r="F55" s="20">
        <v>0</v>
      </c>
      <c r="G55" s="20">
        <v>0</v>
      </c>
      <c r="H55" s="20">
        <v>0</v>
      </c>
      <c r="I55" s="20">
        <v>0</v>
      </c>
      <c r="J55" s="26">
        <v>-112</v>
      </c>
      <c r="K55" s="27">
        <v>-77</v>
      </c>
      <c r="L55" s="20">
        <v>0</v>
      </c>
      <c r="M55" s="20">
        <v>0</v>
      </c>
      <c r="N55" s="20">
        <v>35</v>
      </c>
      <c r="O55" s="20">
        <v>0</v>
      </c>
      <c r="P55" s="20">
        <v>0</v>
      </c>
      <c r="Q55" s="20">
        <v>0</v>
      </c>
      <c r="R55" s="20">
        <v>0</v>
      </c>
      <c r="S55" s="26">
        <v>-112</v>
      </c>
      <c r="T55" s="20">
        <f t="shared" si="12"/>
        <v>0</v>
      </c>
      <c r="U55" s="20">
        <f t="shared" si="13"/>
        <v>0</v>
      </c>
      <c r="V55" s="20">
        <f t="shared" si="14"/>
        <v>0</v>
      </c>
      <c r="W55" s="20">
        <f t="shared" si="15"/>
        <v>0</v>
      </c>
      <c r="X55" s="20">
        <f t="shared" si="16"/>
        <v>0</v>
      </c>
      <c r="Y55" s="20">
        <f t="shared" si="17"/>
        <v>0</v>
      </c>
      <c r="Z55" s="20">
        <f t="shared" si="18"/>
        <v>0</v>
      </c>
      <c r="AA55" s="20">
        <f t="shared" si="19"/>
        <v>0</v>
      </c>
      <c r="AB55" s="20">
        <f t="shared" si="20"/>
        <v>0</v>
      </c>
      <c r="AC55" s="17" t="s">
        <v>26</v>
      </c>
    </row>
    <row r="56" spans="1:29" x14ac:dyDescent="0.3">
      <c r="A56" s="17" t="s">
        <v>207</v>
      </c>
      <c r="B56" s="20">
        <v>-8</v>
      </c>
      <c r="C56" s="20">
        <v>0</v>
      </c>
      <c r="D56" s="20">
        <v>0</v>
      </c>
      <c r="E56" s="20">
        <v>7</v>
      </c>
      <c r="F56" s="20">
        <v>0</v>
      </c>
      <c r="G56" s="20">
        <v>0</v>
      </c>
      <c r="H56" s="20">
        <v>0</v>
      </c>
      <c r="I56" s="20">
        <v>0</v>
      </c>
      <c r="J56" s="26">
        <v>-15</v>
      </c>
      <c r="K56" s="27">
        <v>-8</v>
      </c>
      <c r="L56" s="20">
        <v>0</v>
      </c>
      <c r="M56" s="20">
        <v>0</v>
      </c>
      <c r="N56" s="20">
        <v>7</v>
      </c>
      <c r="O56" s="20">
        <v>0</v>
      </c>
      <c r="P56" s="20">
        <v>0</v>
      </c>
      <c r="Q56" s="20">
        <v>0</v>
      </c>
      <c r="R56" s="20">
        <v>0</v>
      </c>
      <c r="S56" s="26">
        <v>-15</v>
      </c>
      <c r="T56" s="20">
        <f t="shared" si="12"/>
        <v>0</v>
      </c>
      <c r="U56" s="20">
        <f t="shared" si="13"/>
        <v>0</v>
      </c>
      <c r="V56" s="20">
        <f t="shared" si="14"/>
        <v>0</v>
      </c>
      <c r="W56" s="20">
        <f t="shared" si="15"/>
        <v>0</v>
      </c>
      <c r="X56" s="20">
        <f t="shared" si="16"/>
        <v>0</v>
      </c>
      <c r="Y56" s="20">
        <f t="shared" si="17"/>
        <v>0</v>
      </c>
      <c r="Z56" s="20">
        <f t="shared" si="18"/>
        <v>0</v>
      </c>
      <c r="AA56" s="20">
        <f t="shared" si="19"/>
        <v>0</v>
      </c>
      <c r="AB56" s="20">
        <f t="shared" si="20"/>
        <v>0</v>
      </c>
      <c r="AC56" s="17" t="s">
        <v>26</v>
      </c>
    </row>
    <row r="57" spans="1:29" x14ac:dyDescent="0.3">
      <c r="A57" s="17" t="s">
        <v>208</v>
      </c>
      <c r="B57" s="20">
        <v>-72</v>
      </c>
      <c r="C57" s="20">
        <v>0</v>
      </c>
      <c r="D57" s="20">
        <v>0</v>
      </c>
      <c r="E57" s="20">
        <v>24</v>
      </c>
      <c r="F57" s="20">
        <v>0</v>
      </c>
      <c r="G57" s="20">
        <v>0</v>
      </c>
      <c r="H57" s="20">
        <v>0</v>
      </c>
      <c r="I57" s="20">
        <v>0</v>
      </c>
      <c r="J57" s="26">
        <v>-96</v>
      </c>
      <c r="K57" s="27">
        <v>-72</v>
      </c>
      <c r="L57" s="20">
        <v>0</v>
      </c>
      <c r="M57" s="20">
        <v>0</v>
      </c>
      <c r="N57" s="20">
        <v>24</v>
      </c>
      <c r="O57" s="20">
        <v>0</v>
      </c>
      <c r="P57" s="20">
        <v>0</v>
      </c>
      <c r="Q57" s="20">
        <v>0</v>
      </c>
      <c r="R57" s="20">
        <v>0</v>
      </c>
      <c r="S57" s="26">
        <v>-96</v>
      </c>
      <c r="T57" s="20">
        <f t="shared" si="12"/>
        <v>0</v>
      </c>
      <c r="U57" s="20">
        <f t="shared" si="13"/>
        <v>0</v>
      </c>
      <c r="V57" s="20">
        <f t="shared" si="14"/>
        <v>0</v>
      </c>
      <c r="W57" s="20">
        <f t="shared" si="15"/>
        <v>0</v>
      </c>
      <c r="X57" s="20">
        <f t="shared" si="16"/>
        <v>0</v>
      </c>
      <c r="Y57" s="20">
        <f t="shared" si="17"/>
        <v>0</v>
      </c>
      <c r="Z57" s="20">
        <f t="shared" si="18"/>
        <v>0</v>
      </c>
      <c r="AA57" s="20">
        <f t="shared" si="19"/>
        <v>0</v>
      </c>
      <c r="AB57" s="20">
        <f t="shared" si="20"/>
        <v>0</v>
      </c>
      <c r="AC57" s="17" t="s">
        <v>26</v>
      </c>
    </row>
    <row r="58" spans="1:29" x14ac:dyDescent="0.3">
      <c r="A58" s="17" t="s">
        <v>239</v>
      </c>
      <c r="B58" s="20">
        <v>-237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-237</v>
      </c>
      <c r="K58" s="27">
        <v>-237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-237</v>
      </c>
      <c r="T58" s="20">
        <f t="shared" si="12"/>
        <v>0</v>
      </c>
      <c r="U58" s="20">
        <f t="shared" si="13"/>
        <v>0</v>
      </c>
      <c r="V58" s="20">
        <f t="shared" si="14"/>
        <v>0</v>
      </c>
      <c r="W58" s="20">
        <f t="shared" si="15"/>
        <v>0</v>
      </c>
      <c r="X58" s="20">
        <f t="shared" si="16"/>
        <v>0</v>
      </c>
      <c r="Y58" s="20">
        <f t="shared" si="17"/>
        <v>0</v>
      </c>
      <c r="Z58" s="20">
        <f t="shared" si="18"/>
        <v>0</v>
      </c>
      <c r="AA58" s="20">
        <f t="shared" si="19"/>
        <v>0</v>
      </c>
      <c r="AB58" s="20">
        <f t="shared" si="20"/>
        <v>0</v>
      </c>
      <c r="AC58" s="17" t="s">
        <v>26</v>
      </c>
    </row>
    <row r="59" spans="1:29" ht="15" thickBot="1" x14ac:dyDescent="0.35">
      <c r="A59" s="17" t="s">
        <v>188</v>
      </c>
      <c r="B59" s="20">
        <v>0</v>
      </c>
      <c r="C59" s="20">
        <v>0</v>
      </c>
      <c r="D59" s="20">
        <v>0</v>
      </c>
      <c r="E59" s="20">
        <v>2</v>
      </c>
      <c r="F59" s="20">
        <v>0</v>
      </c>
      <c r="G59" s="20">
        <v>0</v>
      </c>
      <c r="H59" s="20">
        <v>0</v>
      </c>
      <c r="I59" s="20">
        <v>0</v>
      </c>
      <c r="J59" s="26">
        <v>-2</v>
      </c>
      <c r="K59" s="27">
        <v>0</v>
      </c>
      <c r="L59" s="20">
        <v>0</v>
      </c>
      <c r="M59" s="20">
        <v>0</v>
      </c>
      <c r="N59" s="20">
        <v>2</v>
      </c>
      <c r="O59" s="20">
        <v>0</v>
      </c>
      <c r="P59" s="20">
        <v>0</v>
      </c>
      <c r="Q59" s="20">
        <v>0</v>
      </c>
      <c r="R59" s="20">
        <v>0</v>
      </c>
      <c r="S59" s="26">
        <v>-2</v>
      </c>
      <c r="T59" s="20">
        <f t="shared" si="12"/>
        <v>0</v>
      </c>
      <c r="U59" s="20">
        <f t="shared" si="13"/>
        <v>0</v>
      </c>
      <c r="V59" s="20">
        <f t="shared" si="14"/>
        <v>0</v>
      </c>
      <c r="W59" s="20">
        <f t="shared" si="15"/>
        <v>0</v>
      </c>
      <c r="X59" s="20">
        <f t="shared" si="16"/>
        <v>0</v>
      </c>
      <c r="Y59" s="20">
        <f t="shared" si="17"/>
        <v>0</v>
      </c>
      <c r="Z59" s="20">
        <f t="shared" si="18"/>
        <v>0</v>
      </c>
      <c r="AA59" s="20">
        <f t="shared" si="19"/>
        <v>0</v>
      </c>
      <c r="AB59" s="20">
        <f t="shared" si="20"/>
        <v>0</v>
      </c>
      <c r="AC59" s="17" t="s">
        <v>26</v>
      </c>
    </row>
    <row r="60" spans="1:29" s="37" customFormat="1" ht="16.2" thickBot="1" x14ac:dyDescent="0.35">
      <c r="A60" s="32" t="s">
        <v>19</v>
      </c>
      <c r="B60" s="33">
        <f>SUM(B4:B59)</f>
        <v>-11901</v>
      </c>
      <c r="C60" s="33">
        <f>SUM(C4:C59)</f>
        <v>0</v>
      </c>
      <c r="D60" s="33">
        <f>SUM(D4:D59)</f>
        <v>0</v>
      </c>
      <c r="E60" s="33">
        <f>SUM(E4:E59)</f>
        <v>463</v>
      </c>
      <c r="F60" s="33">
        <f>SUM(F4:F59)</f>
        <v>16</v>
      </c>
      <c r="G60" s="33">
        <f>SUM(G4:G59)</f>
        <v>0</v>
      </c>
      <c r="H60" s="33">
        <f>SUM(H4:H59)</f>
        <v>0</v>
      </c>
      <c r="I60" s="33">
        <f>SUM(I4:I59)</f>
        <v>0</v>
      </c>
      <c r="J60" s="34">
        <f>SUM(J4:J59)</f>
        <v>-12348</v>
      </c>
      <c r="K60" s="35">
        <f>SUM(K4:K59)</f>
        <v>-11901</v>
      </c>
      <c r="L60" s="33">
        <f>SUM(L4:L59)</f>
        <v>0</v>
      </c>
      <c r="M60" s="33">
        <f>SUM(M4:M59)</f>
        <v>0</v>
      </c>
      <c r="N60" s="33">
        <f>SUM(N4:N59)</f>
        <v>463</v>
      </c>
      <c r="O60" s="33">
        <f>SUM(O4:O59)</f>
        <v>16</v>
      </c>
      <c r="P60" s="33">
        <f>SUM(P4:P59)</f>
        <v>0</v>
      </c>
      <c r="Q60" s="33">
        <f>SUM(Q4:Q59)</f>
        <v>0</v>
      </c>
      <c r="R60" s="33">
        <f>SUM(R4:R59)</f>
        <v>0</v>
      </c>
      <c r="S60" s="34">
        <f>SUM(S4:S59)</f>
        <v>-12348</v>
      </c>
      <c r="T60" s="33">
        <f>SUM(T4:T59)</f>
        <v>0</v>
      </c>
      <c r="U60" s="33">
        <f>SUM(U4:U59)</f>
        <v>0</v>
      </c>
      <c r="V60" s="33">
        <f>SUM(V4:V59)</f>
        <v>0</v>
      </c>
      <c r="W60" s="33">
        <f>SUM(W4:W59)</f>
        <v>0</v>
      </c>
      <c r="X60" s="33">
        <f>SUM(X4:X59)</f>
        <v>0</v>
      </c>
      <c r="Y60" s="33">
        <f>SUM(Y4:Y59)</f>
        <v>0</v>
      </c>
      <c r="Z60" s="33">
        <f>SUM(Z4:Z59)</f>
        <v>0</v>
      </c>
      <c r="AA60" s="33">
        <f>SUM(AA4:AA59)</f>
        <v>0</v>
      </c>
      <c r="AB60" s="34">
        <f>SUM(AB4:AB59)</f>
        <v>0</v>
      </c>
      <c r="AC60" s="36"/>
    </row>
  </sheetData>
  <mergeCells count="3">
    <mergeCell ref="B1:J1"/>
    <mergeCell ref="K1:S1"/>
    <mergeCell ref="T1:AB1"/>
  </mergeCells>
  <conditionalFormatting sqref="A60:A1048576 A1:A5">
    <cfRule type="duplicateValues" dxfId="20" priority="68"/>
  </conditionalFormatting>
  <conditionalFormatting sqref="A6">
    <cfRule type="duplicateValues" dxfId="19" priority="71"/>
  </conditionalFormatting>
  <conditionalFormatting sqref="A54:A55">
    <cfRule type="duplicateValues" dxfId="18" priority="16"/>
  </conditionalFormatting>
  <conditionalFormatting sqref="A54:A55">
    <cfRule type="duplicateValues" dxfId="17" priority="15"/>
  </conditionalFormatting>
  <conditionalFormatting sqref="A44:A50">
    <cfRule type="duplicateValues" dxfId="16" priority="10"/>
  </conditionalFormatting>
  <conditionalFormatting sqref="A36:A43">
    <cfRule type="duplicateValues" dxfId="15" priority="9"/>
  </conditionalFormatting>
  <conditionalFormatting sqref="A19:A20 A8">
    <cfRule type="duplicateValues" dxfId="14" priority="11"/>
  </conditionalFormatting>
  <conditionalFormatting sqref="A36:A52 A19:A20 A8">
    <cfRule type="duplicateValues" dxfId="13" priority="8"/>
  </conditionalFormatting>
  <conditionalFormatting sqref="A29:A35">
    <cfRule type="duplicateValues" dxfId="12" priority="7"/>
  </conditionalFormatting>
  <conditionalFormatting sqref="A21:A28">
    <cfRule type="duplicateValues" dxfId="11" priority="6"/>
  </conditionalFormatting>
  <conditionalFormatting sqref="A21:A35">
    <cfRule type="duplicateValues" dxfId="10" priority="5"/>
  </conditionalFormatting>
  <conditionalFormatting sqref="A9:A10">
    <cfRule type="duplicateValues" dxfId="9" priority="4"/>
  </conditionalFormatting>
  <conditionalFormatting sqref="A9:A10">
    <cfRule type="duplicateValues" dxfId="8" priority="3"/>
  </conditionalFormatting>
  <conditionalFormatting sqref="A11:A18">
    <cfRule type="duplicateValues" dxfId="7" priority="2"/>
  </conditionalFormatting>
  <conditionalFormatting sqref="A11:A18">
    <cfRule type="duplicateValues" dxfId="6" priority="1"/>
  </conditionalFormatting>
  <conditionalFormatting sqref="A51:A52">
    <cfRule type="duplicateValues" dxfId="5" priority="12"/>
  </conditionalFormatting>
  <conditionalFormatting sqref="A7">
    <cfRule type="duplicateValues" dxfId="4" priority="95"/>
  </conditionalFormatting>
  <conditionalFormatting sqref="A60:A1048576 A1:A7">
    <cfRule type="duplicateValues" dxfId="3" priority="96"/>
  </conditionalFormatting>
  <conditionalFormatting sqref="A53">
    <cfRule type="duplicateValues" dxfId="2" priority="99"/>
  </conditionalFormatting>
  <conditionalFormatting sqref="A53">
    <cfRule type="duplicateValues" dxfId="1" priority="100"/>
  </conditionalFormatting>
  <conditionalFormatting sqref="A56:A59">
    <cfRule type="duplicateValues" dxfId="0" priority="11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2021-06-22T11:46:27Z</dcterms:modified>
</cp:coreProperties>
</file>