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RECO\02 FEB 2021\3835404-RAVJI KARAMSHI AND CO\"/>
    </mc:Choice>
  </mc:AlternateContent>
  <xr:revisionPtr revIDLastSave="0" documentId="13_ncr:1_{F57B0E63-51A0-4A9F-9957-548A50AE434B}" xr6:coauthVersionLast="46" xr6:coauthVersionMax="46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  <externalReference r:id="rId10"/>
  </externalReferences>
  <definedNames>
    <definedName name="_xlnm._FilterDatabase" localSheetId="0" hidden="1">'Dealer Report'!#REF!</definedName>
    <definedName name="_xlnm._FilterDatabase" localSheetId="1" hidden="1">'Dealer Report working'!$A$1:$K$129</definedName>
    <definedName name="_xlnm._FilterDatabase" localSheetId="5" hidden="1">Reco!$A$3:$AC$122</definedName>
    <definedName name="Dealer_Pivot">OFFSET('Dealer Report working'!$A$1,0,0,COUNTA('Dealer Report working'!$A:$A),COUNTA('Dealer Report working'!$A$1:$K$1))</definedName>
    <definedName name="FInal_Dealer">OFFSET('Final Dealer Work'!$B$2,0,0,COUNTA('Final Dealer Work'!$B:$B),COUNTA('Final Dealer Work'!$2:$2))</definedName>
    <definedName name="FinalDeal_Vlookup">OFFSET('Dealer Report working'!$M$1,0,0,COUNTA('Dealer Report working'!$M:$M),COUNTA('Dealer Report working'!$M$1:$Q$1))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40" r:id="rId11"/>
  </pivotCaches>
</workbook>
</file>

<file path=xl/calcChain.xml><?xml version="1.0" encoding="utf-8"?>
<calcChain xmlns="http://schemas.openxmlformats.org/spreadsheetml/2006/main">
  <c r="B2" i="6" l="1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116" i="6"/>
  <c r="B117" i="6"/>
  <c r="B118" i="6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M3" i="2"/>
  <c r="H3" i="2"/>
  <c r="F3" i="2"/>
  <c r="E3" i="2"/>
  <c r="J3" i="5"/>
  <c r="K3" i="5" s="1"/>
  <c r="J4" i="5"/>
  <c r="K4" i="5" s="1"/>
  <c r="J5" i="5"/>
  <c r="K5" i="5" s="1"/>
  <c r="J6" i="5"/>
  <c r="K6" i="5"/>
  <c r="J7" i="5"/>
  <c r="K7" i="5" s="1"/>
  <c r="J8" i="5"/>
  <c r="K8" i="5" s="1"/>
  <c r="J9" i="5"/>
  <c r="K9" i="5" s="1"/>
  <c r="J10" i="5"/>
  <c r="K10" i="5"/>
  <c r="J11" i="5"/>
  <c r="K11" i="5" s="1"/>
  <c r="J12" i="5"/>
  <c r="K12" i="5" s="1"/>
  <c r="J13" i="5"/>
  <c r="K13" i="5" s="1"/>
  <c r="J14" i="5"/>
  <c r="K14" i="5"/>
  <c r="J15" i="5"/>
  <c r="K15" i="5" s="1"/>
  <c r="J16" i="5"/>
  <c r="K16" i="5" s="1"/>
  <c r="J17" i="5"/>
  <c r="K17" i="5" s="1"/>
  <c r="J18" i="5"/>
  <c r="K18" i="5"/>
  <c r="J19" i="5"/>
  <c r="K19" i="5" s="1"/>
  <c r="J20" i="5"/>
  <c r="K20" i="5" s="1"/>
  <c r="J21" i="5"/>
  <c r="K21" i="5" s="1"/>
  <c r="J22" i="5"/>
  <c r="K22" i="5"/>
  <c r="J23" i="5"/>
  <c r="K23" i="5" s="1"/>
  <c r="J24" i="5"/>
  <c r="K24" i="5" s="1"/>
  <c r="J25" i="5"/>
  <c r="K25" i="5" s="1"/>
  <c r="J26" i="5"/>
  <c r="K26" i="5"/>
  <c r="J27" i="5"/>
  <c r="K27" i="5" s="1"/>
  <c r="J28" i="5"/>
  <c r="K28" i="5" s="1"/>
  <c r="J29" i="5"/>
  <c r="K29" i="5" s="1"/>
  <c r="J30" i="5"/>
  <c r="K30" i="5"/>
  <c r="J31" i="5"/>
  <c r="K31" i="5" s="1"/>
  <c r="J32" i="5"/>
  <c r="K32" i="5" s="1"/>
  <c r="J33" i="5"/>
  <c r="K33" i="5" s="1"/>
  <c r="J34" i="5"/>
  <c r="K34" i="5"/>
  <c r="J35" i="5"/>
  <c r="K35" i="5" s="1"/>
  <c r="J36" i="5"/>
  <c r="K36" i="5" s="1"/>
  <c r="J37" i="5"/>
  <c r="K37" i="5" s="1"/>
  <c r="J38" i="5"/>
  <c r="K38" i="5"/>
  <c r="J39" i="5"/>
  <c r="K39" i="5" s="1"/>
  <c r="J40" i="5"/>
  <c r="K40" i="5" s="1"/>
  <c r="J41" i="5"/>
  <c r="K41" i="5" s="1"/>
  <c r="J42" i="5"/>
  <c r="K42" i="5"/>
  <c r="J43" i="5"/>
  <c r="K43" i="5" s="1"/>
  <c r="J44" i="5"/>
  <c r="K44" i="5" s="1"/>
  <c r="J45" i="5"/>
  <c r="K45" i="5" s="1"/>
  <c r="J46" i="5"/>
  <c r="K46" i="5"/>
  <c r="J47" i="5"/>
  <c r="K47" i="5" s="1"/>
  <c r="J48" i="5"/>
  <c r="K48" i="5" s="1"/>
  <c r="J49" i="5"/>
  <c r="K49" i="5" s="1"/>
  <c r="J50" i="5"/>
  <c r="K50" i="5"/>
  <c r="J51" i="5"/>
  <c r="K51" i="5" s="1"/>
  <c r="J52" i="5"/>
  <c r="K52" i="5" s="1"/>
  <c r="J53" i="5"/>
  <c r="K53" i="5" s="1"/>
  <c r="J54" i="5"/>
  <c r="K54" i="5"/>
  <c r="J55" i="5"/>
  <c r="K55" i="5" s="1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118" i="5"/>
  <c r="J119" i="5"/>
  <c r="J120" i="5"/>
  <c r="J121" i="5"/>
  <c r="J122" i="5"/>
  <c r="J123" i="5"/>
  <c r="J124" i="5"/>
  <c r="J125" i="5"/>
  <c r="J126" i="5"/>
  <c r="J127" i="5"/>
  <c r="J128" i="5"/>
  <c r="J129" i="5"/>
  <c r="L135" i="1"/>
  <c r="M135" i="1" s="1"/>
  <c r="J135" i="1"/>
  <c r="K135" i="1" s="1"/>
  <c r="L134" i="1"/>
  <c r="M134" i="1" s="1"/>
  <c r="J134" i="1"/>
  <c r="K134" i="1" s="1"/>
  <c r="L133" i="1"/>
  <c r="J133" i="1"/>
  <c r="K133" i="1" s="1"/>
  <c r="L132" i="1"/>
  <c r="M132" i="1" s="1"/>
  <c r="J132" i="1"/>
  <c r="K132" i="1" s="1"/>
  <c r="L131" i="1"/>
  <c r="M131" i="1" s="1"/>
  <c r="J131" i="1"/>
  <c r="K131" i="1" s="1"/>
  <c r="L130" i="1"/>
  <c r="M130" i="1" s="1"/>
  <c r="J130" i="1"/>
  <c r="K130" i="1" s="1"/>
  <c r="L129" i="1"/>
  <c r="M129" i="1" s="1"/>
  <c r="J129" i="1"/>
  <c r="K129" i="1" s="1"/>
  <c r="L128" i="1"/>
  <c r="M128" i="1" s="1"/>
  <c r="J128" i="1"/>
  <c r="K128" i="1" s="1"/>
  <c r="L127" i="1"/>
  <c r="M127" i="1" s="1"/>
  <c r="J127" i="1"/>
  <c r="K127" i="1" s="1"/>
  <c r="L126" i="1"/>
  <c r="M126" i="1" s="1"/>
  <c r="J126" i="1"/>
  <c r="K126" i="1" s="1"/>
  <c r="L125" i="1"/>
  <c r="M125" i="1" s="1"/>
  <c r="J125" i="1"/>
  <c r="K125" i="1" s="1"/>
  <c r="L124" i="1"/>
  <c r="M124" i="1" s="1"/>
  <c r="J124" i="1"/>
  <c r="K124" i="1" s="1"/>
  <c r="L123" i="1"/>
  <c r="M123" i="1" s="1"/>
  <c r="J123" i="1"/>
  <c r="K123" i="1" s="1"/>
  <c r="L122" i="1"/>
  <c r="M122" i="1" s="1"/>
  <c r="J122" i="1"/>
  <c r="K122" i="1" s="1"/>
  <c r="N121" i="1"/>
  <c r="O121" i="1" s="1"/>
  <c r="L121" i="1"/>
  <c r="M121" i="1" s="1"/>
  <c r="J121" i="1"/>
  <c r="K121" i="1" s="1"/>
  <c r="L120" i="1"/>
  <c r="M120" i="1" s="1"/>
  <c r="J120" i="1"/>
  <c r="K120" i="1" s="1"/>
  <c r="L119" i="1"/>
  <c r="M119" i="1" s="1"/>
  <c r="J119" i="1"/>
  <c r="K119" i="1" s="1"/>
  <c r="L118" i="1"/>
  <c r="M118" i="1" s="1"/>
  <c r="J118" i="1"/>
  <c r="K118" i="1" s="1"/>
  <c r="L117" i="1"/>
  <c r="M117" i="1" s="1"/>
  <c r="J117" i="1"/>
  <c r="K117" i="1" s="1"/>
  <c r="L116" i="1"/>
  <c r="M116" i="1" s="1"/>
  <c r="J116" i="1"/>
  <c r="K116" i="1" s="1"/>
  <c r="L115" i="1"/>
  <c r="M115" i="1" s="1"/>
  <c r="J115" i="1"/>
  <c r="K115" i="1" s="1"/>
  <c r="L114" i="1"/>
  <c r="M114" i="1" s="1"/>
  <c r="J114" i="1"/>
  <c r="K114" i="1" s="1"/>
  <c r="L113" i="1"/>
  <c r="M113" i="1" s="1"/>
  <c r="J113" i="1"/>
  <c r="K113" i="1" s="1"/>
  <c r="L112" i="1"/>
  <c r="M112" i="1" s="1"/>
  <c r="J112" i="1"/>
  <c r="K112" i="1" s="1"/>
  <c r="L111" i="1"/>
  <c r="M111" i="1" s="1"/>
  <c r="J111" i="1"/>
  <c r="K111" i="1" s="1"/>
  <c r="L110" i="1"/>
  <c r="M110" i="1" s="1"/>
  <c r="J110" i="1"/>
  <c r="K110" i="1" s="1"/>
  <c r="L109" i="1"/>
  <c r="M109" i="1" s="1"/>
  <c r="J109" i="1"/>
  <c r="K109" i="1" s="1"/>
  <c r="L108" i="1"/>
  <c r="M108" i="1" s="1"/>
  <c r="J108" i="1"/>
  <c r="K108" i="1" s="1"/>
  <c r="L107" i="1"/>
  <c r="M107" i="1" s="1"/>
  <c r="J107" i="1"/>
  <c r="K107" i="1" s="1"/>
  <c r="L106" i="1"/>
  <c r="M106" i="1" s="1"/>
  <c r="J106" i="1"/>
  <c r="K106" i="1" s="1"/>
  <c r="L105" i="1"/>
  <c r="M105" i="1" s="1"/>
  <c r="J105" i="1"/>
  <c r="K105" i="1" s="1"/>
  <c r="L104" i="1"/>
  <c r="M104" i="1" s="1"/>
  <c r="J104" i="1"/>
  <c r="K104" i="1" s="1"/>
  <c r="L103" i="1"/>
  <c r="M103" i="1" s="1"/>
  <c r="J103" i="1"/>
  <c r="K103" i="1" s="1"/>
  <c r="L102" i="1"/>
  <c r="M102" i="1" s="1"/>
  <c r="J102" i="1"/>
  <c r="K102" i="1" s="1"/>
  <c r="L101" i="1"/>
  <c r="M101" i="1" s="1"/>
  <c r="J101" i="1"/>
  <c r="K101" i="1" s="1"/>
  <c r="L100" i="1"/>
  <c r="M100" i="1" s="1"/>
  <c r="J100" i="1"/>
  <c r="K100" i="1" s="1"/>
  <c r="L99" i="1"/>
  <c r="M99" i="1" s="1"/>
  <c r="J99" i="1"/>
  <c r="K99" i="1" s="1"/>
  <c r="L98" i="1"/>
  <c r="M98" i="1" s="1"/>
  <c r="J98" i="1"/>
  <c r="K98" i="1" s="1"/>
  <c r="L97" i="1"/>
  <c r="M97" i="1" s="1"/>
  <c r="J97" i="1"/>
  <c r="K97" i="1" s="1"/>
  <c r="L96" i="1"/>
  <c r="M96" i="1" s="1"/>
  <c r="J96" i="1"/>
  <c r="K96" i="1" s="1"/>
  <c r="L95" i="1"/>
  <c r="M95" i="1" s="1"/>
  <c r="J95" i="1"/>
  <c r="K95" i="1" s="1"/>
  <c r="L94" i="1"/>
  <c r="M94" i="1" s="1"/>
  <c r="J94" i="1"/>
  <c r="K94" i="1" s="1"/>
  <c r="L93" i="1"/>
  <c r="M93" i="1" s="1"/>
  <c r="J93" i="1"/>
  <c r="K93" i="1" s="1"/>
  <c r="L92" i="1"/>
  <c r="M92" i="1" s="1"/>
  <c r="J92" i="1"/>
  <c r="K92" i="1" s="1"/>
  <c r="L91" i="1"/>
  <c r="M91" i="1" s="1"/>
  <c r="J91" i="1"/>
  <c r="K91" i="1" s="1"/>
  <c r="L90" i="1"/>
  <c r="M90" i="1" s="1"/>
  <c r="J90" i="1"/>
  <c r="K90" i="1" s="1"/>
  <c r="L89" i="1"/>
  <c r="M89" i="1" s="1"/>
  <c r="J89" i="1"/>
  <c r="K89" i="1" s="1"/>
  <c r="L88" i="1"/>
  <c r="M88" i="1" s="1"/>
  <c r="J88" i="1"/>
  <c r="K88" i="1" s="1"/>
  <c r="L87" i="1"/>
  <c r="M87" i="1" s="1"/>
  <c r="J87" i="1"/>
  <c r="K87" i="1" s="1"/>
  <c r="L86" i="1"/>
  <c r="M86" i="1" s="1"/>
  <c r="J86" i="1"/>
  <c r="K86" i="1" s="1"/>
  <c r="L85" i="1"/>
  <c r="M85" i="1" s="1"/>
  <c r="J85" i="1"/>
  <c r="K85" i="1" s="1"/>
  <c r="L84" i="1"/>
  <c r="M84" i="1" s="1"/>
  <c r="J84" i="1"/>
  <c r="K84" i="1" s="1"/>
  <c r="L83" i="1"/>
  <c r="M83" i="1" s="1"/>
  <c r="J83" i="1"/>
  <c r="K83" i="1" s="1"/>
  <c r="L82" i="1"/>
  <c r="M82" i="1" s="1"/>
  <c r="J82" i="1"/>
  <c r="K82" i="1" s="1"/>
  <c r="L81" i="1"/>
  <c r="M81" i="1" s="1"/>
  <c r="J81" i="1"/>
  <c r="K81" i="1" s="1"/>
  <c r="L80" i="1"/>
  <c r="M80" i="1" s="1"/>
  <c r="J80" i="1"/>
  <c r="K80" i="1" s="1"/>
  <c r="L79" i="1"/>
  <c r="M79" i="1" s="1"/>
  <c r="J79" i="1"/>
  <c r="K79" i="1" s="1"/>
  <c r="L78" i="1"/>
  <c r="M78" i="1" s="1"/>
  <c r="J78" i="1"/>
  <c r="K78" i="1" s="1"/>
  <c r="L77" i="1"/>
  <c r="M77" i="1" s="1"/>
  <c r="J77" i="1"/>
  <c r="K77" i="1" s="1"/>
  <c r="L76" i="1"/>
  <c r="M76" i="1" s="1"/>
  <c r="J76" i="1"/>
  <c r="K76" i="1" s="1"/>
  <c r="L75" i="1"/>
  <c r="M75" i="1" s="1"/>
  <c r="J75" i="1"/>
  <c r="K75" i="1" s="1"/>
  <c r="L74" i="1"/>
  <c r="M74" i="1" s="1"/>
  <c r="J74" i="1"/>
  <c r="K74" i="1" s="1"/>
  <c r="L73" i="1"/>
  <c r="M73" i="1" s="1"/>
  <c r="J73" i="1"/>
  <c r="K73" i="1" s="1"/>
  <c r="L72" i="1"/>
  <c r="M72" i="1" s="1"/>
  <c r="J72" i="1"/>
  <c r="K72" i="1" s="1"/>
  <c r="L71" i="1"/>
  <c r="M71" i="1" s="1"/>
  <c r="J71" i="1"/>
  <c r="K71" i="1" s="1"/>
  <c r="L70" i="1"/>
  <c r="M70" i="1" s="1"/>
  <c r="J70" i="1"/>
  <c r="K70" i="1" s="1"/>
  <c r="L69" i="1"/>
  <c r="M69" i="1" s="1"/>
  <c r="J69" i="1"/>
  <c r="K69" i="1" s="1"/>
  <c r="L68" i="1"/>
  <c r="M68" i="1" s="1"/>
  <c r="J68" i="1"/>
  <c r="K68" i="1" s="1"/>
  <c r="L67" i="1"/>
  <c r="M67" i="1" s="1"/>
  <c r="J67" i="1"/>
  <c r="K67" i="1" s="1"/>
  <c r="L66" i="1"/>
  <c r="M66" i="1" s="1"/>
  <c r="J66" i="1"/>
  <c r="K66" i="1" s="1"/>
  <c r="L65" i="1"/>
  <c r="M65" i="1" s="1"/>
  <c r="J65" i="1"/>
  <c r="K65" i="1" s="1"/>
  <c r="L64" i="1"/>
  <c r="M64" i="1" s="1"/>
  <c r="J64" i="1"/>
  <c r="K64" i="1" s="1"/>
  <c r="L63" i="1"/>
  <c r="M63" i="1" s="1"/>
  <c r="J63" i="1"/>
  <c r="K63" i="1" s="1"/>
  <c r="L62" i="1"/>
  <c r="M62" i="1" s="1"/>
  <c r="J62" i="1"/>
  <c r="K62" i="1" s="1"/>
  <c r="L61" i="1"/>
  <c r="M61" i="1" s="1"/>
  <c r="J61" i="1"/>
  <c r="K61" i="1" s="1"/>
  <c r="L60" i="1"/>
  <c r="M60" i="1" s="1"/>
  <c r="J60" i="1"/>
  <c r="K60" i="1" s="1"/>
  <c r="L59" i="1"/>
  <c r="M59" i="1" s="1"/>
  <c r="J59" i="1"/>
  <c r="K59" i="1" s="1"/>
  <c r="L58" i="1"/>
  <c r="M58" i="1" s="1"/>
  <c r="J58" i="1"/>
  <c r="K58" i="1" s="1"/>
  <c r="L57" i="1"/>
  <c r="M57" i="1" s="1"/>
  <c r="J57" i="1"/>
  <c r="K57" i="1" s="1"/>
  <c r="L56" i="1"/>
  <c r="M56" i="1" s="1"/>
  <c r="J56" i="1"/>
  <c r="K56" i="1" s="1"/>
  <c r="L55" i="1"/>
  <c r="M55" i="1" s="1"/>
  <c r="J55" i="1"/>
  <c r="K55" i="1" s="1"/>
  <c r="L54" i="1"/>
  <c r="M54" i="1" s="1"/>
  <c r="J54" i="1"/>
  <c r="K54" i="1" s="1"/>
  <c r="L53" i="1"/>
  <c r="M53" i="1" s="1"/>
  <c r="J53" i="1"/>
  <c r="K53" i="1" s="1"/>
  <c r="L52" i="1"/>
  <c r="M52" i="1" s="1"/>
  <c r="J52" i="1"/>
  <c r="K52" i="1" s="1"/>
  <c r="L51" i="1"/>
  <c r="M51" i="1" s="1"/>
  <c r="J51" i="1"/>
  <c r="K51" i="1" s="1"/>
  <c r="L50" i="1"/>
  <c r="M50" i="1" s="1"/>
  <c r="J50" i="1"/>
  <c r="K50" i="1" s="1"/>
  <c r="L49" i="1"/>
  <c r="M49" i="1" s="1"/>
  <c r="J49" i="1"/>
  <c r="K49" i="1" s="1"/>
  <c r="L48" i="1"/>
  <c r="M48" i="1" s="1"/>
  <c r="J48" i="1"/>
  <c r="K48" i="1" s="1"/>
  <c r="L47" i="1"/>
  <c r="M47" i="1" s="1"/>
  <c r="J47" i="1"/>
  <c r="K47" i="1" s="1"/>
  <c r="L46" i="1"/>
  <c r="M46" i="1" s="1"/>
  <c r="J46" i="1"/>
  <c r="K46" i="1" s="1"/>
  <c r="L45" i="1"/>
  <c r="M45" i="1" s="1"/>
  <c r="J45" i="1"/>
  <c r="K45" i="1" s="1"/>
  <c r="L44" i="1"/>
  <c r="M44" i="1" s="1"/>
  <c r="J44" i="1"/>
  <c r="K44" i="1" s="1"/>
  <c r="L43" i="1"/>
  <c r="M43" i="1" s="1"/>
  <c r="J43" i="1"/>
  <c r="K43" i="1" s="1"/>
  <c r="L42" i="1"/>
  <c r="M42" i="1" s="1"/>
  <c r="J42" i="1"/>
  <c r="K42" i="1" s="1"/>
  <c r="N41" i="1"/>
  <c r="O41" i="1" s="1"/>
  <c r="L41" i="1"/>
  <c r="M41" i="1" s="1"/>
  <c r="J41" i="1"/>
  <c r="K41" i="1" s="1"/>
  <c r="L40" i="1"/>
  <c r="M40" i="1" s="1"/>
  <c r="J40" i="1"/>
  <c r="K40" i="1" s="1"/>
  <c r="L39" i="1"/>
  <c r="M39" i="1" s="1"/>
  <c r="J39" i="1"/>
  <c r="K39" i="1" s="1"/>
  <c r="L38" i="1"/>
  <c r="M38" i="1" s="1"/>
  <c r="J38" i="1"/>
  <c r="K38" i="1" s="1"/>
  <c r="L37" i="1"/>
  <c r="M37" i="1" s="1"/>
  <c r="J37" i="1"/>
  <c r="K37" i="1" s="1"/>
  <c r="L36" i="1"/>
  <c r="J36" i="1"/>
  <c r="K36" i="1" s="1"/>
  <c r="L35" i="1"/>
  <c r="M35" i="1" s="1"/>
  <c r="J35" i="1"/>
  <c r="K35" i="1" s="1"/>
  <c r="L34" i="1"/>
  <c r="M34" i="1" s="1"/>
  <c r="J34" i="1"/>
  <c r="K34" i="1" s="1"/>
  <c r="L33" i="1"/>
  <c r="M33" i="1" s="1"/>
  <c r="J33" i="1"/>
  <c r="K33" i="1" s="1"/>
  <c r="L32" i="1"/>
  <c r="M32" i="1" s="1"/>
  <c r="J32" i="1"/>
  <c r="K32" i="1" s="1"/>
  <c r="L31" i="1"/>
  <c r="M31" i="1" s="1"/>
  <c r="J31" i="1"/>
  <c r="K31" i="1" s="1"/>
  <c r="L30" i="1"/>
  <c r="M30" i="1" s="1"/>
  <c r="J30" i="1"/>
  <c r="K30" i="1" s="1"/>
  <c r="L29" i="1"/>
  <c r="J29" i="1"/>
  <c r="K29" i="1" s="1"/>
  <c r="L28" i="1"/>
  <c r="M28" i="1" s="1"/>
  <c r="J28" i="1"/>
  <c r="K28" i="1" s="1"/>
  <c r="L27" i="1"/>
  <c r="M27" i="1" s="1"/>
  <c r="J27" i="1"/>
  <c r="K27" i="1" s="1"/>
  <c r="L26" i="1"/>
  <c r="M26" i="1" s="1"/>
  <c r="J26" i="1"/>
  <c r="K26" i="1" s="1"/>
  <c r="L25" i="1"/>
  <c r="J25" i="1"/>
  <c r="K25" i="1" s="1"/>
  <c r="M24" i="1"/>
  <c r="L24" i="1"/>
  <c r="J24" i="1"/>
  <c r="K24" i="1" s="1"/>
  <c r="L23" i="1"/>
  <c r="M23" i="1" s="1"/>
  <c r="J23" i="1"/>
  <c r="K23" i="1" s="1"/>
  <c r="L22" i="1"/>
  <c r="J22" i="1"/>
  <c r="K22" i="1" s="1"/>
  <c r="M21" i="1"/>
  <c r="L21" i="1"/>
  <c r="N21" i="1" s="1"/>
  <c r="O21" i="1" s="1"/>
  <c r="J21" i="1"/>
  <c r="K21" i="1" s="1"/>
  <c r="L20" i="1"/>
  <c r="M20" i="1" s="1"/>
  <c r="J20" i="1"/>
  <c r="K20" i="1" s="1"/>
  <c r="L19" i="1"/>
  <c r="J19" i="1"/>
  <c r="K19" i="1" s="1"/>
  <c r="L18" i="1"/>
  <c r="J18" i="1"/>
  <c r="K18" i="1" s="1"/>
  <c r="N17" i="1"/>
  <c r="O17" i="1" s="1"/>
  <c r="L17" i="1"/>
  <c r="M17" i="1" s="1"/>
  <c r="J17" i="1"/>
  <c r="K17" i="1" s="1"/>
  <c r="L16" i="1"/>
  <c r="M16" i="1" s="1"/>
  <c r="J16" i="1"/>
  <c r="K16" i="1" s="1"/>
  <c r="L15" i="1"/>
  <c r="J15" i="1"/>
  <c r="K15" i="1" s="1"/>
  <c r="L14" i="1"/>
  <c r="J14" i="1"/>
  <c r="K14" i="1" s="1"/>
  <c r="L13" i="1"/>
  <c r="M13" i="1" s="1"/>
  <c r="J13" i="1"/>
  <c r="K13" i="1" s="1"/>
  <c r="L12" i="1"/>
  <c r="M12" i="1" s="1"/>
  <c r="J12" i="1"/>
  <c r="K12" i="1" s="1"/>
  <c r="L11" i="1"/>
  <c r="N11" i="1" s="1"/>
  <c r="O11" i="1" s="1"/>
  <c r="J11" i="1"/>
  <c r="K11" i="1" s="1"/>
  <c r="L10" i="1"/>
  <c r="J10" i="1"/>
  <c r="K10" i="1" s="1"/>
  <c r="L9" i="1"/>
  <c r="M9" i="1" s="1"/>
  <c r="J9" i="1"/>
  <c r="K9" i="1" s="1"/>
  <c r="L8" i="1"/>
  <c r="M8" i="1" s="1"/>
  <c r="J8" i="1"/>
  <c r="K8" i="1" s="1"/>
  <c r="AB11" i="4" l="1"/>
  <c r="N18" i="1"/>
  <c r="O18" i="1" s="1"/>
  <c r="N26" i="1"/>
  <c r="O26" i="1" s="1"/>
  <c r="N81" i="1"/>
  <c r="O81" i="1" s="1"/>
  <c r="N89" i="1"/>
  <c r="O89" i="1" s="1"/>
  <c r="N24" i="1"/>
  <c r="O24" i="1" s="1"/>
  <c r="N113" i="1"/>
  <c r="O113" i="1" s="1"/>
  <c r="V105" i="4"/>
  <c r="V109" i="4"/>
  <c r="V117" i="4"/>
  <c r="V121" i="4"/>
  <c r="V44" i="4"/>
  <c r="V48" i="4"/>
  <c r="V52" i="4"/>
  <c r="V56" i="4"/>
  <c r="V60" i="4"/>
  <c r="V64" i="4"/>
  <c r="V20" i="4"/>
  <c r="V40" i="4"/>
  <c r="Z66" i="4"/>
  <c r="X53" i="4"/>
  <c r="X65" i="4"/>
  <c r="Z50" i="4"/>
  <c r="V66" i="4"/>
  <c r="V93" i="4"/>
  <c r="V101" i="4"/>
  <c r="X5" i="4"/>
  <c r="V24" i="4"/>
  <c r="Y66" i="4"/>
  <c r="V85" i="4"/>
  <c r="AA66" i="4"/>
  <c r="X17" i="4"/>
  <c r="X21" i="4"/>
  <c r="X33" i="4"/>
  <c r="Z34" i="4"/>
  <c r="X37" i="4"/>
  <c r="Z38" i="4"/>
  <c r="X41" i="4"/>
  <c r="Z42" i="4"/>
  <c r="X45" i="4"/>
  <c r="Z46" i="4"/>
  <c r="X49" i="4"/>
  <c r="Z53" i="4"/>
  <c r="Z57" i="4"/>
  <c r="Z61" i="4"/>
  <c r="Y94" i="4"/>
  <c r="Y33" i="4"/>
  <c r="Y37" i="4"/>
  <c r="Y41" i="4"/>
  <c r="Y45" i="4"/>
  <c r="Y49" i="4"/>
  <c r="Y53" i="4"/>
  <c r="Y57" i="4"/>
  <c r="Y61" i="4"/>
  <c r="W68" i="4"/>
  <c r="W72" i="4"/>
  <c r="W74" i="4"/>
  <c r="W78" i="4"/>
  <c r="W84" i="4"/>
  <c r="Z64" i="4"/>
  <c r="N15" i="1"/>
  <c r="O15" i="1" s="1"/>
  <c r="N78" i="1"/>
  <c r="O78" i="1" s="1"/>
  <c r="N110" i="1"/>
  <c r="O110" i="1" s="1"/>
  <c r="V31" i="4"/>
  <c r="V39" i="4"/>
  <c r="V43" i="4"/>
  <c r="V47" i="4"/>
  <c r="V51" i="4"/>
  <c r="V55" i="4"/>
  <c r="V59" i="4"/>
  <c r="V63" i="4"/>
  <c r="Y44" i="4"/>
  <c r="Y48" i="4"/>
  <c r="Y52" i="4"/>
  <c r="Y60" i="4"/>
  <c r="Y64" i="4"/>
  <c r="AA65" i="4"/>
  <c r="N49" i="1"/>
  <c r="O49" i="1" s="1"/>
  <c r="N86" i="1"/>
  <c r="O86" i="1" s="1"/>
  <c r="N118" i="1"/>
  <c r="O118" i="1" s="1"/>
  <c r="N9" i="1"/>
  <c r="O9" i="1" s="1"/>
  <c r="N19" i="1"/>
  <c r="O19" i="1" s="1"/>
  <c r="N57" i="1"/>
  <c r="O57" i="1" s="1"/>
  <c r="N97" i="1"/>
  <c r="O97" i="1" s="1"/>
  <c r="N129" i="1"/>
  <c r="O129" i="1" s="1"/>
  <c r="N13" i="1"/>
  <c r="O13" i="1" s="1"/>
  <c r="N22" i="1"/>
  <c r="O22" i="1" s="1"/>
  <c r="N25" i="1"/>
  <c r="O25" i="1" s="1"/>
  <c r="N65" i="1"/>
  <c r="O65" i="1" s="1"/>
  <c r="N94" i="1"/>
  <c r="O94" i="1" s="1"/>
  <c r="N126" i="1"/>
  <c r="O126" i="1" s="1"/>
  <c r="N10" i="1"/>
  <c r="O10" i="1" s="1"/>
  <c r="N36" i="1"/>
  <c r="O36" i="1" s="1"/>
  <c r="N73" i="1"/>
  <c r="O73" i="1" s="1"/>
  <c r="N105" i="1"/>
  <c r="O105" i="1" s="1"/>
  <c r="N14" i="1"/>
  <c r="O14" i="1" s="1"/>
  <c r="N29" i="1"/>
  <c r="O29" i="1" s="1"/>
  <c r="M36" i="1"/>
  <c r="N102" i="1"/>
  <c r="O102" i="1" s="1"/>
  <c r="V102" i="4"/>
  <c r="V106" i="4"/>
  <c r="V110" i="4"/>
  <c r="X111" i="4"/>
  <c r="V114" i="4"/>
  <c r="X115" i="4"/>
  <c r="V118" i="4"/>
  <c r="V25" i="4"/>
  <c r="V29" i="4"/>
  <c r="X30" i="4"/>
  <c r="Z35" i="4"/>
  <c r="X38" i="4"/>
  <c r="Z39" i="4"/>
  <c r="X42" i="4"/>
  <c r="Z43" i="4"/>
  <c r="X46" i="4"/>
  <c r="Z47" i="4"/>
  <c r="X50" i="4"/>
  <c r="Z51" i="4"/>
  <c r="X54" i="4"/>
  <c r="X66" i="4"/>
  <c r="V71" i="4"/>
  <c r="Z73" i="4"/>
  <c r="V75" i="4"/>
  <c r="AA97" i="4"/>
  <c r="Y20" i="4"/>
  <c r="Z89" i="4"/>
  <c r="X92" i="4"/>
  <c r="Z90" i="4"/>
  <c r="Z98" i="4"/>
  <c r="Z5" i="4"/>
  <c r="Z9" i="4"/>
  <c r="X12" i="4"/>
  <c r="Z13" i="4"/>
  <c r="Z21" i="4"/>
  <c r="Z25" i="4"/>
  <c r="X36" i="4"/>
  <c r="AB89" i="4"/>
  <c r="V91" i="4"/>
  <c r="X108" i="4"/>
  <c r="X116" i="4"/>
  <c r="X120" i="4"/>
  <c r="V6" i="4"/>
  <c r="V10" i="4"/>
  <c r="V14" i="4"/>
  <c r="X15" i="4"/>
  <c r="V18" i="4"/>
  <c r="X19" i="4"/>
  <c r="Z20" i="4"/>
  <c r="V22" i="4"/>
  <c r="V26" i="4"/>
  <c r="X27" i="4"/>
  <c r="Z28" i="4"/>
  <c r="V30" i="4"/>
  <c r="Z32" i="4"/>
  <c r="Z36" i="4"/>
  <c r="X39" i="4"/>
  <c r="Z40" i="4"/>
  <c r="X43" i="4"/>
  <c r="Z44" i="4"/>
  <c r="X47" i="4"/>
  <c r="Z48" i="4"/>
  <c r="V50" i="4"/>
  <c r="X51" i="4"/>
  <c r="Z52" i="4"/>
  <c r="X55" i="4"/>
  <c r="V70" i="4"/>
  <c r="Y15" i="4"/>
  <c r="Y19" i="4"/>
  <c r="Y31" i="4"/>
  <c r="Y39" i="4"/>
  <c r="Y43" i="4"/>
  <c r="Y47" i="4"/>
  <c r="Y51" i="4"/>
  <c r="V73" i="4"/>
  <c r="W70" i="4"/>
  <c r="U35" i="4"/>
  <c r="AB9" i="4"/>
  <c r="AB13" i="4"/>
  <c r="X22" i="4"/>
  <c r="Z23" i="4"/>
  <c r="X28" i="4"/>
  <c r="Z29" i="4"/>
  <c r="T17" i="4"/>
  <c r="T23" i="4"/>
  <c r="Z69" i="4"/>
  <c r="V92" i="4"/>
  <c r="Y102" i="4"/>
  <c r="Y106" i="4"/>
  <c r="Y110" i="4"/>
  <c r="Y114" i="4"/>
  <c r="Y118" i="4"/>
  <c r="Y6" i="4"/>
  <c r="Y10" i="4"/>
  <c r="Y14" i="4"/>
  <c r="Y18" i="4"/>
  <c r="U36" i="4"/>
  <c r="Y40" i="4"/>
  <c r="Y56" i="4"/>
  <c r="Y35" i="4"/>
  <c r="AB17" i="4"/>
  <c r="AB23" i="4"/>
  <c r="T9" i="4"/>
  <c r="T13" i="4"/>
  <c r="T26" i="4"/>
  <c r="Z68" i="4"/>
  <c r="Z78" i="4"/>
  <c r="Z82" i="4"/>
  <c r="Y88" i="4"/>
  <c r="Y92" i="4"/>
  <c r="Y104" i="4"/>
  <c r="Y108" i="4"/>
  <c r="Y112" i="4"/>
  <c r="Y116" i="4"/>
  <c r="Y12" i="4"/>
  <c r="V77" i="4"/>
  <c r="V86" i="4"/>
  <c r="V88" i="4"/>
  <c r="V112" i="4"/>
  <c r="V120" i="4"/>
  <c r="V16" i="4"/>
  <c r="V27" i="4"/>
  <c r="AA33" i="4"/>
  <c r="Y93" i="4"/>
  <c r="Y97" i="4"/>
  <c r="Y101" i="4"/>
  <c r="Y113" i="4"/>
  <c r="V11" i="4"/>
  <c r="Y13" i="4"/>
  <c r="Y22" i="4"/>
  <c r="Y28" i="4"/>
  <c r="AA28" i="4"/>
  <c r="AA29" i="4"/>
  <c r="Z12" i="4"/>
  <c r="AA56" i="4"/>
  <c r="V84" i="4"/>
  <c r="Z97" i="4"/>
  <c r="V34" i="4"/>
  <c r="V36" i="4"/>
  <c r="X76" i="4"/>
  <c r="Y81" i="4"/>
  <c r="Z86" i="4"/>
  <c r="Z88" i="4"/>
  <c r="Z67" i="4"/>
  <c r="V69" i="4"/>
  <c r="AA15" i="4"/>
  <c r="V33" i="4"/>
  <c r="V37" i="4"/>
  <c r="V41" i="4"/>
  <c r="V45" i="4"/>
  <c r="V49" i="4"/>
  <c r="V53" i="4"/>
  <c r="V57" i="4"/>
  <c r="V61" i="4"/>
  <c r="V65" i="4"/>
  <c r="V87" i="4"/>
  <c r="Z95" i="4"/>
  <c r="V97" i="4"/>
  <c r="AA98" i="4"/>
  <c r="Z103" i="4"/>
  <c r="Z106" i="4"/>
  <c r="X110" i="4"/>
  <c r="Z111" i="4"/>
  <c r="Z119" i="4"/>
  <c r="X14" i="4"/>
  <c r="Z15" i="4"/>
  <c r="X18" i="4"/>
  <c r="Z19" i="4"/>
  <c r="Z24" i="4"/>
  <c r="T25" i="4"/>
  <c r="AB25" i="4"/>
  <c r="Y34" i="4"/>
  <c r="Y38" i="4"/>
  <c r="Y42" i="4"/>
  <c r="Y46" i="4"/>
  <c r="Y50" i="4"/>
  <c r="Y54" i="4"/>
  <c r="Y58" i="4"/>
  <c r="Y62" i="4"/>
  <c r="AA72" i="4"/>
  <c r="AA73" i="4"/>
  <c r="V81" i="4"/>
  <c r="V5" i="4"/>
  <c r="Y7" i="4"/>
  <c r="AA8" i="4"/>
  <c r="X11" i="4"/>
  <c r="X16" i="4"/>
  <c r="Y17" i="4"/>
  <c r="AA17" i="4"/>
  <c r="Y25" i="4"/>
  <c r="X32" i="4"/>
  <c r="Z33" i="4"/>
  <c r="V35" i="4"/>
  <c r="AA37" i="4"/>
  <c r="AA41" i="4"/>
  <c r="AA45" i="4"/>
  <c r="AA49" i="4"/>
  <c r="AA53" i="4"/>
  <c r="AA57" i="4"/>
  <c r="AA61" i="4"/>
  <c r="Y77" i="4"/>
  <c r="AA79" i="4"/>
  <c r="AA83" i="4"/>
  <c r="X88" i="4"/>
  <c r="X93" i="4"/>
  <c r="Z93" i="4"/>
  <c r="Z94" i="4"/>
  <c r="Z101" i="4"/>
  <c r="Z102" i="4"/>
  <c r="Z110" i="4"/>
  <c r="X113" i="4"/>
  <c r="X117" i="4"/>
  <c r="Z118" i="4"/>
  <c r="X121" i="4"/>
  <c r="Z7" i="4"/>
  <c r="X10" i="4"/>
  <c r="Z10" i="4"/>
  <c r="Y16" i="4"/>
  <c r="Z17" i="4"/>
  <c r="X23" i="4"/>
  <c r="X31" i="4"/>
  <c r="Y32" i="4"/>
  <c r="AA32" i="4"/>
  <c r="Z37" i="4"/>
  <c r="X40" i="4"/>
  <c r="Z41" i="4"/>
  <c r="X44" i="4"/>
  <c r="Z45" i="4"/>
  <c r="X48" i="4"/>
  <c r="Z49" i="4"/>
  <c r="X52" i="4"/>
  <c r="Z56" i="4"/>
  <c r="Z60" i="4"/>
  <c r="Z65" i="4"/>
  <c r="X84" i="4"/>
  <c r="AA86" i="4"/>
  <c r="AA93" i="4"/>
  <c r="W35" i="4"/>
  <c r="AA40" i="4"/>
  <c r="AA44" i="4"/>
  <c r="AA48" i="4"/>
  <c r="AA52" i="4"/>
  <c r="AA60" i="4"/>
  <c r="AA67" i="4"/>
  <c r="V68" i="4"/>
  <c r="V74" i="4"/>
  <c r="AA76" i="4"/>
  <c r="AA77" i="4"/>
  <c r="AA92" i="4"/>
  <c r="V103" i="4"/>
  <c r="Z104" i="4"/>
  <c r="V107" i="4"/>
  <c r="Z108" i="4"/>
  <c r="V119" i="4"/>
  <c r="Z120" i="4"/>
  <c r="V8" i="4"/>
  <c r="AA25" i="4"/>
  <c r="Z26" i="4"/>
  <c r="V28" i="4"/>
  <c r="X29" i="4"/>
  <c r="Y30" i="4"/>
  <c r="AA30" i="4"/>
  <c r="Z31" i="4"/>
  <c r="V38" i="4"/>
  <c r="V42" i="4"/>
  <c r="V46" i="4"/>
  <c r="V54" i="4"/>
  <c r="Z55" i="4"/>
  <c r="V58" i="4"/>
  <c r="Z59" i="4"/>
  <c r="V62" i="4"/>
  <c r="Z63" i="4"/>
  <c r="U87" i="4"/>
  <c r="Y5" i="4"/>
  <c r="AA6" i="4"/>
  <c r="Y8" i="4"/>
  <c r="AA10" i="4"/>
  <c r="V12" i="4"/>
  <c r="X13" i="4"/>
  <c r="X20" i="4"/>
  <c r="Y21" i="4"/>
  <c r="AA21" i="4"/>
  <c r="Z22" i="4"/>
  <c r="U25" i="4"/>
  <c r="Y29" i="4"/>
  <c r="Z30" i="4"/>
  <c r="AA31" i="4"/>
  <c r="X34" i="4"/>
  <c r="AA39" i="4"/>
  <c r="AA43" i="4"/>
  <c r="AA47" i="4"/>
  <c r="AA51" i="4"/>
  <c r="Y55" i="4"/>
  <c r="AA55" i="4"/>
  <c r="Y59" i="4"/>
  <c r="AA59" i="4"/>
  <c r="Y63" i="4"/>
  <c r="V72" i="4"/>
  <c r="AA80" i="4"/>
  <c r="AA91" i="4"/>
  <c r="Z99" i="4"/>
  <c r="Z115" i="4"/>
  <c r="AA13" i="4"/>
  <c r="AA34" i="4"/>
  <c r="W36" i="4"/>
  <c r="Z54" i="4"/>
  <c r="Z58" i="4"/>
  <c r="Z62" i="4"/>
  <c r="AA74" i="4"/>
  <c r="Y99" i="4"/>
  <c r="Y107" i="4"/>
  <c r="Y111" i="4"/>
  <c r="V15" i="4"/>
  <c r="AA19" i="4"/>
  <c r="W25" i="4"/>
  <c r="V32" i="4"/>
  <c r="T35" i="4"/>
  <c r="AB35" i="4"/>
  <c r="AA35" i="4"/>
  <c r="AA38" i="4"/>
  <c r="AA42" i="4"/>
  <c r="AA46" i="4"/>
  <c r="AA50" i="4"/>
  <c r="AA54" i="4"/>
  <c r="AA58" i="4"/>
  <c r="V67" i="4"/>
  <c r="Y75" i="4"/>
  <c r="Z76" i="4"/>
  <c r="V79" i="4"/>
  <c r="V83" i="4"/>
  <c r="Z85" i="4"/>
  <c r="AA88" i="4"/>
  <c r="V90" i="4"/>
  <c r="X91" i="4"/>
  <c r="Z113" i="4"/>
  <c r="Z11" i="4"/>
  <c r="AA87" i="4"/>
  <c r="X69" i="4"/>
  <c r="X71" i="4"/>
  <c r="Y74" i="4"/>
  <c r="AA81" i="4"/>
  <c r="X67" i="4"/>
  <c r="X70" i="4"/>
  <c r="Z72" i="4"/>
  <c r="Z74" i="4"/>
  <c r="AA75" i="4"/>
  <c r="X79" i="4"/>
  <c r="Z80" i="4"/>
  <c r="X83" i="4"/>
  <c r="AA70" i="4"/>
  <c r="Z71" i="4"/>
  <c r="V76" i="4"/>
  <c r="AA69" i="4"/>
  <c r="Z70" i="4"/>
  <c r="AA71" i="4"/>
  <c r="AA78" i="4"/>
  <c r="AA82" i="4"/>
  <c r="Z87" i="4"/>
  <c r="X77" i="4"/>
  <c r="Z77" i="4"/>
  <c r="Z84" i="4"/>
  <c r="W87" i="4"/>
  <c r="V89" i="4"/>
  <c r="Z96" i="4"/>
  <c r="X98" i="4"/>
  <c r="V99" i="4"/>
  <c r="X100" i="4"/>
  <c r="Z100" i="4"/>
  <c r="V104" i="4"/>
  <c r="Z105" i="4"/>
  <c r="V108" i="4"/>
  <c r="X109" i="4"/>
  <c r="Z109" i="4"/>
  <c r="V113" i="4"/>
  <c r="Y115" i="4"/>
  <c r="X119" i="4"/>
  <c r="Z121" i="4"/>
  <c r="X8" i="4"/>
  <c r="Z8" i="4"/>
  <c r="X9" i="4"/>
  <c r="Y11" i="4"/>
  <c r="AA11" i="4"/>
  <c r="AA14" i="4"/>
  <c r="AA16" i="4"/>
  <c r="AA18" i="4"/>
  <c r="AA20" i="4"/>
  <c r="AA22" i="4"/>
  <c r="X26" i="4"/>
  <c r="Y27" i="4"/>
  <c r="AA27" i="4"/>
  <c r="X87" i="4"/>
  <c r="AA90" i="4"/>
  <c r="Y96" i="4"/>
  <c r="Y100" i="4"/>
  <c r="AA100" i="4"/>
  <c r="Y105" i="4"/>
  <c r="Y109" i="4"/>
  <c r="X114" i="4"/>
  <c r="Z114" i="4"/>
  <c r="X118" i="4"/>
  <c r="Y119" i="4"/>
  <c r="X6" i="4"/>
  <c r="Z6" i="4"/>
  <c r="X7" i="4"/>
  <c r="Y9" i="4"/>
  <c r="AA9" i="4"/>
  <c r="AA12" i="4"/>
  <c r="Y26" i="4"/>
  <c r="AA26" i="4"/>
  <c r="Z27" i="4"/>
  <c r="AA62" i="4"/>
  <c r="AA63" i="4"/>
  <c r="AA64" i="4"/>
  <c r="AA7" i="4"/>
  <c r="AA94" i="4"/>
  <c r="AA99" i="4"/>
  <c r="V111" i="4"/>
  <c r="V116" i="4"/>
  <c r="Z117" i="4"/>
  <c r="AA5" i="4"/>
  <c r="V13" i="4"/>
  <c r="V23" i="4"/>
  <c r="X25" i="4"/>
  <c r="Y36" i="4"/>
  <c r="Y103" i="4"/>
  <c r="Z107" i="4"/>
  <c r="X112" i="4"/>
  <c r="Z112" i="4"/>
  <c r="Y117" i="4"/>
  <c r="Y24" i="4"/>
  <c r="AA24" i="4"/>
  <c r="V115" i="4"/>
  <c r="Z116" i="4"/>
  <c r="V9" i="4"/>
  <c r="Z14" i="4"/>
  <c r="V96" i="4"/>
  <c r="X97" i="4"/>
  <c r="V100" i="4"/>
  <c r="X101" i="4"/>
  <c r="V7" i="4"/>
  <c r="X35" i="4"/>
  <c r="T36" i="4"/>
  <c r="AB36" i="4"/>
  <c r="AA36" i="4"/>
  <c r="X56" i="4"/>
  <c r="X57" i="4"/>
  <c r="X58" i="4"/>
  <c r="X59" i="4"/>
  <c r="X60" i="4"/>
  <c r="X61" i="4"/>
  <c r="X62" i="4"/>
  <c r="X63" i="4"/>
  <c r="X64" i="4"/>
  <c r="Y65" i="4"/>
  <c r="AB68" i="4"/>
  <c r="AB6" i="4"/>
  <c r="AB72" i="4"/>
  <c r="AB10" i="4"/>
  <c r="AB74" i="4"/>
  <c r="AB12" i="4"/>
  <c r="AB78" i="4"/>
  <c r="AB16" i="4"/>
  <c r="AB84" i="4"/>
  <c r="AB22" i="4"/>
  <c r="AB30" i="4"/>
  <c r="AB34" i="4"/>
  <c r="AB38" i="4"/>
  <c r="AB40" i="4"/>
  <c r="AB69" i="4"/>
  <c r="Y70" i="4"/>
  <c r="Y71" i="4"/>
  <c r="AB75" i="4"/>
  <c r="Y76" i="4"/>
  <c r="X78" i="4"/>
  <c r="Y79" i="4"/>
  <c r="Z79" i="4"/>
  <c r="X81" i="4"/>
  <c r="V82" i="4"/>
  <c r="X89" i="4"/>
  <c r="X90" i="4"/>
  <c r="Y91" i="4"/>
  <c r="Z92" i="4"/>
  <c r="X99" i="4"/>
  <c r="X107" i="4"/>
  <c r="W8" i="4"/>
  <c r="Z18" i="4"/>
  <c r="V21" i="4"/>
  <c r="AA23" i="4"/>
  <c r="W89" i="4"/>
  <c r="W27" i="4"/>
  <c r="T70" i="4"/>
  <c r="T8" i="4"/>
  <c r="T76" i="4"/>
  <c r="T14" i="4"/>
  <c r="T86" i="4"/>
  <c r="T24" i="4"/>
  <c r="T90" i="4"/>
  <c r="T28" i="4"/>
  <c r="T32" i="4"/>
  <c r="T39" i="4"/>
  <c r="T37" i="4"/>
  <c r="T41" i="4"/>
  <c r="T43" i="4"/>
  <c r="T69" i="4"/>
  <c r="Y78" i="4"/>
  <c r="X80" i="4"/>
  <c r="Y89" i="4"/>
  <c r="Y90" i="4"/>
  <c r="Z91" i="4"/>
  <c r="X106" i="4"/>
  <c r="T11" i="4"/>
  <c r="W16" i="4"/>
  <c r="W34" i="4"/>
  <c r="U69" i="4"/>
  <c r="U7" i="4"/>
  <c r="U67" i="4"/>
  <c r="U5" i="4"/>
  <c r="U70" i="4"/>
  <c r="U8" i="4"/>
  <c r="U71" i="4"/>
  <c r="U9" i="4"/>
  <c r="U75" i="4"/>
  <c r="U13" i="4"/>
  <c r="U76" i="4"/>
  <c r="U14" i="4"/>
  <c r="U81" i="4"/>
  <c r="U83" i="4"/>
  <c r="U86" i="4"/>
  <c r="U24" i="4"/>
  <c r="U88" i="4"/>
  <c r="U26" i="4"/>
  <c r="U32" i="4"/>
  <c r="U39" i="4"/>
  <c r="U37" i="4"/>
  <c r="U41" i="4"/>
  <c r="U43" i="4"/>
  <c r="Y67" i="4"/>
  <c r="AB71" i="4"/>
  <c r="X72" i="4"/>
  <c r="X73" i="4"/>
  <c r="T75" i="4"/>
  <c r="AB77" i="4"/>
  <c r="AB79" i="4"/>
  <c r="Y80" i="4"/>
  <c r="Z81" i="4"/>
  <c r="X82" i="4"/>
  <c r="Y83" i="4"/>
  <c r="X85" i="4"/>
  <c r="X86" i="4"/>
  <c r="V95" i="4"/>
  <c r="X105" i="4"/>
  <c r="W10" i="4"/>
  <c r="V17" i="4"/>
  <c r="W22" i="4"/>
  <c r="W79" i="4"/>
  <c r="W17" i="4"/>
  <c r="W30" i="4"/>
  <c r="W69" i="4"/>
  <c r="W7" i="4"/>
  <c r="W67" i="4"/>
  <c r="W5" i="4"/>
  <c r="W71" i="4"/>
  <c r="W9" i="4"/>
  <c r="W75" i="4"/>
  <c r="W13" i="4"/>
  <c r="W76" i="4"/>
  <c r="W81" i="4"/>
  <c r="W83" i="4"/>
  <c r="W86" i="4"/>
  <c r="W24" i="4"/>
  <c r="W90" i="4"/>
  <c r="W28" i="4"/>
  <c r="W88" i="4"/>
  <c r="W26" i="4"/>
  <c r="W32" i="4"/>
  <c r="W39" i="4"/>
  <c r="W37" i="4"/>
  <c r="W41" i="4"/>
  <c r="W43" i="4"/>
  <c r="Y72" i="4"/>
  <c r="Y73" i="4"/>
  <c r="T77" i="4"/>
  <c r="AB81" i="4"/>
  <c r="Y82" i="4"/>
  <c r="Z83" i="4"/>
  <c r="Y85" i="4"/>
  <c r="Y86" i="4"/>
  <c r="T88" i="4"/>
  <c r="AA89" i="4"/>
  <c r="V94" i="4"/>
  <c r="X96" i="4"/>
  <c r="V98" i="4"/>
  <c r="X104" i="4"/>
  <c r="T5" i="4"/>
  <c r="AB5" i="4"/>
  <c r="AB27" i="4"/>
  <c r="W38" i="4"/>
  <c r="AB70" i="4"/>
  <c r="AB8" i="4"/>
  <c r="AB76" i="4"/>
  <c r="AB14" i="4"/>
  <c r="AB86" i="4"/>
  <c r="AB24" i="4"/>
  <c r="AB90" i="4"/>
  <c r="AB28" i="4"/>
  <c r="AB88" i="4"/>
  <c r="AB26" i="4"/>
  <c r="AB32" i="4"/>
  <c r="AB39" i="4"/>
  <c r="AB37" i="4"/>
  <c r="AB41" i="4"/>
  <c r="AB43" i="4"/>
  <c r="AB67" i="4"/>
  <c r="X68" i="4"/>
  <c r="T71" i="4"/>
  <c r="T79" i="4"/>
  <c r="AB83" i="4"/>
  <c r="Y84" i="4"/>
  <c r="AA84" i="4"/>
  <c r="X95" i="4"/>
  <c r="AA96" i="4"/>
  <c r="X103" i="4"/>
  <c r="W12" i="4"/>
  <c r="W73" i="4"/>
  <c r="W11" i="4"/>
  <c r="W77" i="4"/>
  <c r="W15" i="4"/>
  <c r="W40" i="4"/>
  <c r="T68" i="4"/>
  <c r="T6" i="4"/>
  <c r="T72" i="4"/>
  <c r="T10" i="4"/>
  <c r="T74" i="4"/>
  <c r="T12" i="4"/>
  <c r="T78" i="4"/>
  <c r="T16" i="4"/>
  <c r="T84" i="4"/>
  <c r="T22" i="4"/>
  <c r="T89" i="4"/>
  <c r="T27" i="4"/>
  <c r="T30" i="4"/>
  <c r="T34" i="4"/>
  <c r="T38" i="4"/>
  <c r="T40" i="4"/>
  <c r="Y68" i="4"/>
  <c r="AA68" i="4"/>
  <c r="Y69" i="4"/>
  <c r="AB73" i="4"/>
  <c r="X74" i="4"/>
  <c r="X75" i="4"/>
  <c r="V78" i="4"/>
  <c r="T81" i="4"/>
  <c r="AA85" i="4"/>
  <c r="AB85" i="4"/>
  <c r="X94" i="4"/>
  <c r="Y95" i="4"/>
  <c r="AA95" i="4"/>
  <c r="X102" i="4"/>
  <c r="T7" i="4"/>
  <c r="AB7" i="4"/>
  <c r="T15" i="4"/>
  <c r="AB15" i="4"/>
  <c r="Z16" i="4"/>
  <c r="V19" i="4"/>
  <c r="W85" i="4"/>
  <c r="W23" i="4"/>
  <c r="U68" i="4"/>
  <c r="U6" i="4"/>
  <c r="U72" i="4"/>
  <c r="U10" i="4"/>
  <c r="U73" i="4"/>
  <c r="U11" i="4"/>
  <c r="U74" i="4"/>
  <c r="U12" i="4"/>
  <c r="U77" i="4"/>
  <c r="U15" i="4"/>
  <c r="U78" i="4"/>
  <c r="U16" i="4"/>
  <c r="U79" i="4"/>
  <c r="U17" i="4"/>
  <c r="U84" i="4"/>
  <c r="U22" i="4"/>
  <c r="U85" i="4"/>
  <c r="U23" i="4"/>
  <c r="U89" i="4"/>
  <c r="U27" i="4"/>
  <c r="U30" i="4"/>
  <c r="U34" i="4"/>
  <c r="U38" i="4"/>
  <c r="U40" i="4"/>
  <c r="T67" i="4"/>
  <c r="T73" i="4"/>
  <c r="Z75" i="4"/>
  <c r="V80" i="4"/>
  <c r="T83" i="4"/>
  <c r="T87" i="4"/>
  <c r="AB87" i="4"/>
  <c r="W6" i="4"/>
  <c r="W14" i="4"/>
  <c r="U28" i="4"/>
  <c r="AA101" i="4"/>
  <c r="AA102" i="4"/>
  <c r="AA103" i="4"/>
  <c r="AA104" i="4"/>
  <c r="AA105" i="4"/>
  <c r="AA106" i="4"/>
  <c r="AA107" i="4"/>
  <c r="AA108" i="4"/>
  <c r="AA109" i="4"/>
  <c r="AA110" i="4"/>
  <c r="AA111" i="4"/>
  <c r="AA112" i="4"/>
  <c r="AA113" i="4"/>
  <c r="AA114" i="4"/>
  <c r="AA115" i="4"/>
  <c r="AA116" i="4"/>
  <c r="AA117" i="4"/>
  <c r="AA118" i="4"/>
  <c r="AA119" i="4"/>
  <c r="Y120" i="4"/>
  <c r="AA120" i="4"/>
  <c r="Y121" i="4"/>
  <c r="AA121" i="4"/>
  <c r="Y98" i="4"/>
  <c r="Y23" i="4"/>
  <c r="X24" i="4"/>
  <c r="T85" i="4"/>
  <c r="U90" i="4"/>
  <c r="Y87" i="4"/>
  <c r="N8" i="1"/>
  <c r="O8" i="1" s="1"/>
  <c r="N12" i="1"/>
  <c r="O12" i="1" s="1"/>
  <c r="N16" i="1"/>
  <c r="O16" i="1" s="1"/>
  <c r="N20" i="1"/>
  <c r="O20" i="1" s="1"/>
  <c r="N28" i="1"/>
  <c r="O28" i="1" s="1"/>
  <c r="N30" i="1"/>
  <c r="O30" i="1" s="1"/>
  <c r="N32" i="1"/>
  <c r="O32" i="1" s="1"/>
  <c r="N39" i="1"/>
  <c r="O39" i="1" s="1"/>
  <c r="N47" i="1"/>
  <c r="O47" i="1" s="1"/>
  <c r="N55" i="1"/>
  <c r="O55" i="1" s="1"/>
  <c r="N63" i="1"/>
  <c r="O63" i="1" s="1"/>
  <c r="N71" i="1"/>
  <c r="O71" i="1" s="1"/>
  <c r="N79" i="1"/>
  <c r="O79" i="1" s="1"/>
  <c r="N87" i="1"/>
  <c r="O87" i="1" s="1"/>
  <c r="N95" i="1"/>
  <c r="O95" i="1" s="1"/>
  <c r="N103" i="1"/>
  <c r="O103" i="1" s="1"/>
  <c r="N111" i="1"/>
  <c r="O111" i="1" s="1"/>
  <c r="N119" i="1"/>
  <c r="O119" i="1" s="1"/>
  <c r="N127" i="1"/>
  <c r="O127" i="1" s="1"/>
  <c r="M11" i="1"/>
  <c r="M15" i="1"/>
  <c r="M19" i="1"/>
  <c r="N23" i="1"/>
  <c r="O23" i="1" s="1"/>
  <c r="M25" i="1"/>
  <c r="N42" i="1"/>
  <c r="O42" i="1" s="1"/>
  <c r="N50" i="1"/>
  <c r="O50" i="1" s="1"/>
  <c r="N58" i="1"/>
  <c r="O58" i="1" s="1"/>
  <c r="N66" i="1"/>
  <c r="O66" i="1" s="1"/>
  <c r="N74" i="1"/>
  <c r="O74" i="1" s="1"/>
  <c r="N82" i="1"/>
  <c r="O82" i="1" s="1"/>
  <c r="N90" i="1"/>
  <c r="O90" i="1" s="1"/>
  <c r="N98" i="1"/>
  <c r="O98" i="1" s="1"/>
  <c r="N106" i="1"/>
  <c r="O106" i="1" s="1"/>
  <c r="N114" i="1"/>
  <c r="O114" i="1" s="1"/>
  <c r="N122" i="1"/>
  <c r="O122" i="1" s="1"/>
  <c r="N130" i="1"/>
  <c r="O130" i="1" s="1"/>
  <c r="N133" i="1"/>
  <c r="O133" i="1" s="1"/>
  <c r="M133" i="1"/>
  <c r="N37" i="1"/>
  <c r="O37" i="1" s="1"/>
  <c r="N45" i="1"/>
  <c r="O45" i="1" s="1"/>
  <c r="N53" i="1"/>
  <c r="O53" i="1" s="1"/>
  <c r="N61" i="1"/>
  <c r="O61" i="1" s="1"/>
  <c r="N69" i="1"/>
  <c r="O69" i="1" s="1"/>
  <c r="N77" i="1"/>
  <c r="O77" i="1" s="1"/>
  <c r="N85" i="1"/>
  <c r="O85" i="1" s="1"/>
  <c r="N93" i="1"/>
  <c r="O93" i="1" s="1"/>
  <c r="N101" i="1"/>
  <c r="O101" i="1" s="1"/>
  <c r="N109" i="1"/>
  <c r="O109" i="1" s="1"/>
  <c r="N117" i="1"/>
  <c r="O117" i="1" s="1"/>
  <c r="N125" i="1"/>
  <c r="O125" i="1" s="1"/>
  <c r="M10" i="1"/>
  <c r="M14" i="1"/>
  <c r="M18" i="1"/>
  <c r="M22" i="1"/>
  <c r="N27" i="1"/>
  <c r="O27" i="1" s="1"/>
  <c r="M29" i="1"/>
  <c r="N33" i="1"/>
  <c r="O33" i="1" s="1"/>
  <c r="N35" i="1"/>
  <c r="O35" i="1" s="1"/>
  <c r="N40" i="1"/>
  <c r="O40" i="1" s="1"/>
  <c r="N48" i="1"/>
  <c r="O48" i="1" s="1"/>
  <c r="N56" i="1"/>
  <c r="O56" i="1" s="1"/>
  <c r="N64" i="1"/>
  <c r="O64" i="1" s="1"/>
  <c r="N72" i="1"/>
  <c r="O72" i="1" s="1"/>
  <c r="N80" i="1"/>
  <c r="O80" i="1" s="1"/>
  <c r="N88" i="1"/>
  <c r="O88" i="1" s="1"/>
  <c r="N96" i="1"/>
  <c r="O96" i="1" s="1"/>
  <c r="N104" i="1"/>
  <c r="O104" i="1" s="1"/>
  <c r="N112" i="1"/>
  <c r="O112" i="1" s="1"/>
  <c r="N120" i="1"/>
  <c r="O120" i="1" s="1"/>
  <c r="N128" i="1"/>
  <c r="O128" i="1" s="1"/>
  <c r="N31" i="1"/>
  <c r="O31" i="1" s="1"/>
  <c r="N43" i="1"/>
  <c r="O43" i="1" s="1"/>
  <c r="N51" i="1"/>
  <c r="O51" i="1" s="1"/>
  <c r="N59" i="1"/>
  <c r="O59" i="1" s="1"/>
  <c r="N67" i="1"/>
  <c r="O67" i="1" s="1"/>
  <c r="N75" i="1"/>
  <c r="O75" i="1" s="1"/>
  <c r="N83" i="1"/>
  <c r="O83" i="1" s="1"/>
  <c r="N91" i="1"/>
  <c r="O91" i="1" s="1"/>
  <c r="N99" i="1"/>
  <c r="O99" i="1" s="1"/>
  <c r="N107" i="1"/>
  <c r="O107" i="1" s="1"/>
  <c r="N115" i="1"/>
  <c r="O115" i="1" s="1"/>
  <c r="N123" i="1"/>
  <c r="O123" i="1" s="1"/>
  <c r="N131" i="1"/>
  <c r="O131" i="1" s="1"/>
  <c r="N134" i="1"/>
  <c r="O134" i="1" s="1"/>
  <c r="N38" i="1"/>
  <c r="O38" i="1" s="1"/>
  <c r="N46" i="1"/>
  <c r="O46" i="1" s="1"/>
  <c r="N54" i="1"/>
  <c r="O54" i="1" s="1"/>
  <c r="N62" i="1"/>
  <c r="O62" i="1" s="1"/>
  <c r="N70" i="1"/>
  <c r="O70" i="1" s="1"/>
  <c r="N34" i="1"/>
  <c r="O34" i="1" s="1"/>
  <c r="N44" i="1"/>
  <c r="O44" i="1" s="1"/>
  <c r="N52" i="1"/>
  <c r="O52" i="1" s="1"/>
  <c r="N60" i="1"/>
  <c r="O60" i="1" s="1"/>
  <c r="N68" i="1"/>
  <c r="O68" i="1" s="1"/>
  <c r="N76" i="1"/>
  <c r="O76" i="1" s="1"/>
  <c r="N84" i="1"/>
  <c r="O84" i="1" s="1"/>
  <c r="N92" i="1"/>
  <c r="O92" i="1" s="1"/>
  <c r="N100" i="1"/>
  <c r="O100" i="1" s="1"/>
  <c r="N108" i="1"/>
  <c r="O108" i="1" s="1"/>
  <c r="N116" i="1"/>
  <c r="O116" i="1" s="1"/>
  <c r="N124" i="1"/>
  <c r="O124" i="1" s="1"/>
  <c r="N132" i="1"/>
  <c r="O132" i="1" s="1"/>
  <c r="N135" i="1"/>
  <c r="O135" i="1" s="1"/>
  <c r="J2" i="5"/>
  <c r="K2" i="5" s="1"/>
  <c r="M120" i="2"/>
  <c r="AB121" i="4" s="1"/>
  <c r="H120" i="2"/>
  <c r="W121" i="4" s="1"/>
  <c r="F120" i="2"/>
  <c r="U121" i="4" s="1"/>
  <c r="E120" i="2"/>
  <c r="T121" i="4" s="1"/>
  <c r="M119" i="2"/>
  <c r="AB120" i="4" s="1"/>
  <c r="H119" i="2"/>
  <c r="W120" i="4" s="1"/>
  <c r="F119" i="2"/>
  <c r="U120" i="4" s="1"/>
  <c r="E119" i="2"/>
  <c r="T120" i="4" s="1"/>
  <c r="M118" i="2"/>
  <c r="H118" i="2"/>
  <c r="F118" i="2"/>
  <c r="E118" i="2"/>
  <c r="M117" i="2"/>
  <c r="H117" i="2"/>
  <c r="F117" i="2"/>
  <c r="E117" i="2"/>
  <c r="M116" i="2"/>
  <c r="H116" i="2"/>
  <c r="F116" i="2"/>
  <c r="E116" i="2"/>
  <c r="M115" i="2"/>
  <c r="H115" i="2"/>
  <c r="F115" i="2"/>
  <c r="E115" i="2"/>
  <c r="M114" i="2"/>
  <c r="H114" i="2"/>
  <c r="F114" i="2"/>
  <c r="E114" i="2"/>
  <c r="M113" i="2"/>
  <c r="H113" i="2"/>
  <c r="F113" i="2"/>
  <c r="E113" i="2"/>
  <c r="M112" i="2"/>
  <c r="AB58" i="4" s="1"/>
  <c r="H112" i="2"/>
  <c r="W58" i="4" s="1"/>
  <c r="F112" i="2"/>
  <c r="U58" i="4" s="1"/>
  <c r="E112" i="2"/>
  <c r="T58" i="4" s="1"/>
  <c r="M111" i="2"/>
  <c r="H111" i="2"/>
  <c r="F111" i="2"/>
  <c r="E111" i="2"/>
  <c r="M110" i="2"/>
  <c r="H110" i="2"/>
  <c r="F110" i="2"/>
  <c r="E110" i="2"/>
  <c r="M109" i="2"/>
  <c r="H109" i="2"/>
  <c r="F109" i="2"/>
  <c r="E109" i="2"/>
  <c r="M108" i="2"/>
  <c r="H108" i="2"/>
  <c r="F108" i="2"/>
  <c r="E108" i="2"/>
  <c r="M107" i="2"/>
  <c r="H107" i="2"/>
  <c r="F107" i="2"/>
  <c r="E107" i="2"/>
  <c r="M106" i="2"/>
  <c r="H106" i="2"/>
  <c r="F106" i="2"/>
  <c r="E106" i="2"/>
  <c r="M105" i="2"/>
  <c r="H105" i="2"/>
  <c r="F105" i="2"/>
  <c r="E105" i="2"/>
  <c r="M104" i="2"/>
  <c r="AB31" i="4" s="1"/>
  <c r="H104" i="2"/>
  <c r="W31" i="4" s="1"/>
  <c r="F104" i="2"/>
  <c r="U31" i="4" s="1"/>
  <c r="E104" i="2"/>
  <c r="T31" i="4" s="1"/>
  <c r="M103" i="2"/>
  <c r="H103" i="2"/>
  <c r="F103" i="2"/>
  <c r="E103" i="2"/>
  <c r="M102" i="2"/>
  <c r="H102" i="2"/>
  <c r="F102" i="2"/>
  <c r="E102" i="2"/>
  <c r="M101" i="2"/>
  <c r="H101" i="2"/>
  <c r="F101" i="2"/>
  <c r="E101" i="2"/>
  <c r="M100" i="2"/>
  <c r="AB105" i="4" s="1"/>
  <c r="H100" i="2"/>
  <c r="F100" i="2"/>
  <c r="E100" i="2"/>
  <c r="T105" i="4" s="1"/>
  <c r="M99" i="2"/>
  <c r="H99" i="2"/>
  <c r="F99" i="2"/>
  <c r="E99" i="2"/>
  <c r="M98" i="2"/>
  <c r="H98" i="2"/>
  <c r="F98" i="2"/>
  <c r="E98" i="2"/>
  <c r="M97" i="2"/>
  <c r="H97" i="2"/>
  <c r="F97" i="2"/>
  <c r="E97" i="2"/>
  <c r="T102" i="4" s="1"/>
  <c r="M96" i="2"/>
  <c r="H96" i="2"/>
  <c r="F96" i="2"/>
  <c r="U101" i="4" s="1"/>
  <c r="E96" i="2"/>
  <c r="M95" i="2"/>
  <c r="H95" i="2"/>
  <c r="F95" i="2"/>
  <c r="E95" i="2"/>
  <c r="M94" i="2"/>
  <c r="AB44" i="4" s="1"/>
  <c r="H94" i="2"/>
  <c r="W44" i="4" s="1"/>
  <c r="F94" i="2"/>
  <c r="U44" i="4" s="1"/>
  <c r="E94" i="2"/>
  <c r="T44" i="4" s="1"/>
  <c r="M93" i="2"/>
  <c r="AB66" i="4" s="1"/>
  <c r="H93" i="2"/>
  <c r="W66" i="4" s="1"/>
  <c r="F93" i="2"/>
  <c r="U66" i="4" s="1"/>
  <c r="E93" i="2"/>
  <c r="T66" i="4" s="1"/>
  <c r="M92" i="2"/>
  <c r="AB65" i="4" s="1"/>
  <c r="H92" i="2"/>
  <c r="W65" i="4" s="1"/>
  <c r="F92" i="2"/>
  <c r="U65" i="4" s="1"/>
  <c r="E92" i="2"/>
  <c r="T65" i="4" s="1"/>
  <c r="M91" i="2"/>
  <c r="H91" i="2"/>
  <c r="F91" i="2"/>
  <c r="E91" i="2"/>
  <c r="M90" i="2"/>
  <c r="H90" i="2"/>
  <c r="F90" i="2"/>
  <c r="E90" i="2"/>
  <c r="M89" i="2"/>
  <c r="AB62" i="4" s="1"/>
  <c r="H89" i="2"/>
  <c r="W62" i="4" s="1"/>
  <c r="F89" i="2"/>
  <c r="U62" i="4" s="1"/>
  <c r="E89" i="2"/>
  <c r="T62" i="4" s="1"/>
  <c r="M88" i="2"/>
  <c r="H88" i="2"/>
  <c r="F88" i="2"/>
  <c r="U29" i="4" s="1"/>
  <c r="E88" i="2"/>
  <c r="M87" i="2"/>
  <c r="AB20" i="4" s="1"/>
  <c r="H87" i="2"/>
  <c r="W20" i="4" s="1"/>
  <c r="F87" i="2"/>
  <c r="U20" i="4" s="1"/>
  <c r="E87" i="2"/>
  <c r="T20" i="4" s="1"/>
  <c r="M86" i="2"/>
  <c r="H86" i="2"/>
  <c r="F86" i="2"/>
  <c r="U96" i="4" s="1"/>
  <c r="E86" i="2"/>
  <c r="T96" i="4" s="1"/>
  <c r="M85" i="2"/>
  <c r="AB18" i="4" s="1"/>
  <c r="H85" i="2"/>
  <c r="W18" i="4" s="1"/>
  <c r="F85" i="2"/>
  <c r="U18" i="4" s="1"/>
  <c r="E85" i="2"/>
  <c r="T18" i="4" s="1"/>
  <c r="M84" i="2"/>
  <c r="H84" i="2"/>
  <c r="F84" i="2"/>
  <c r="E84" i="2"/>
  <c r="M83" i="2"/>
  <c r="AB56" i="4" s="1"/>
  <c r="H83" i="2"/>
  <c r="W56" i="4" s="1"/>
  <c r="F83" i="2"/>
  <c r="E83" i="2"/>
  <c r="T56" i="4" s="1"/>
  <c r="M82" i="2"/>
  <c r="AB57" i="4" s="1"/>
  <c r="H82" i="2"/>
  <c r="W57" i="4" s="1"/>
  <c r="F82" i="2"/>
  <c r="U57" i="4" s="1"/>
  <c r="E82" i="2"/>
  <c r="T57" i="4" s="1"/>
  <c r="M81" i="2"/>
  <c r="AB59" i="4" s="1"/>
  <c r="H81" i="2"/>
  <c r="W59" i="4" s="1"/>
  <c r="F81" i="2"/>
  <c r="E81" i="2"/>
  <c r="M80" i="2"/>
  <c r="H80" i="2"/>
  <c r="F80" i="2"/>
  <c r="E80" i="2"/>
  <c r="M79" i="2"/>
  <c r="AB94" i="4" s="1"/>
  <c r="H79" i="2"/>
  <c r="W94" i="4" s="1"/>
  <c r="F79" i="2"/>
  <c r="E79" i="2"/>
  <c r="T94" i="4" s="1"/>
  <c r="M78" i="2"/>
  <c r="H78" i="2"/>
  <c r="F78" i="2"/>
  <c r="E78" i="2"/>
  <c r="M77" i="2"/>
  <c r="H77" i="2"/>
  <c r="F77" i="2"/>
  <c r="E77" i="2"/>
  <c r="M76" i="2"/>
  <c r="H76" i="2"/>
  <c r="F76" i="2"/>
  <c r="E76" i="2"/>
  <c r="M75" i="2"/>
  <c r="H75" i="2"/>
  <c r="F75" i="2"/>
  <c r="E75" i="2"/>
  <c r="M74" i="2"/>
  <c r="H74" i="2"/>
  <c r="F74" i="2"/>
  <c r="E74" i="2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AB45" i="4" s="1"/>
  <c r="H69" i="2"/>
  <c r="W45" i="4" s="1"/>
  <c r="F69" i="2"/>
  <c r="U45" i="4" s="1"/>
  <c r="E69" i="2"/>
  <c r="T45" i="4" s="1"/>
  <c r="U56" i="4" l="1"/>
  <c r="AC78" i="4"/>
  <c r="AB52" i="4"/>
  <c r="T52" i="4"/>
  <c r="T33" i="4"/>
  <c r="T48" i="4"/>
  <c r="T49" i="4"/>
  <c r="AC83" i="4"/>
  <c r="U52" i="4"/>
  <c r="W52" i="4"/>
  <c r="W48" i="4"/>
  <c r="W49" i="4"/>
  <c r="W33" i="4"/>
  <c r="AB33" i="4"/>
  <c r="AB48" i="4"/>
  <c r="AB49" i="4"/>
  <c r="W54" i="4"/>
  <c r="W61" i="4"/>
  <c r="U60" i="4"/>
  <c r="U46" i="4"/>
  <c r="U50" i="4"/>
  <c r="U55" i="4"/>
  <c r="T46" i="4"/>
  <c r="U47" i="4"/>
  <c r="AC16" i="4"/>
  <c r="AC75" i="4"/>
  <c r="AB46" i="4"/>
  <c r="AB54" i="4"/>
  <c r="AB61" i="4"/>
  <c r="AB63" i="4"/>
  <c r="AB97" i="4"/>
  <c r="AB51" i="4"/>
  <c r="U102" i="4"/>
  <c r="AB92" i="4"/>
  <c r="AB21" i="4"/>
  <c r="T47" i="4"/>
  <c r="T50" i="4"/>
  <c r="T53" i="4"/>
  <c r="T55" i="4"/>
  <c r="T64" i="4"/>
  <c r="T98" i="4"/>
  <c r="T100" i="4"/>
  <c r="AB103" i="4"/>
  <c r="AB93" i="4"/>
  <c r="W103" i="4"/>
  <c r="W93" i="4"/>
  <c r="W92" i="4"/>
  <c r="T103" i="4"/>
  <c r="T93" i="4"/>
  <c r="AC35" i="4"/>
  <c r="AB19" i="4"/>
  <c r="W105" i="4"/>
  <c r="U53" i="4"/>
  <c r="U64" i="4"/>
  <c r="U98" i="4"/>
  <c r="U100" i="4"/>
  <c r="AC34" i="4"/>
  <c r="AB29" i="4"/>
  <c r="W29" i="4"/>
  <c r="W21" i="4"/>
  <c r="U105" i="4"/>
  <c r="U94" i="4"/>
  <c r="T29" i="4"/>
  <c r="AB102" i="4"/>
  <c r="AC102" i="4" s="1"/>
  <c r="W46" i="4"/>
  <c r="W47" i="4"/>
  <c r="W50" i="4"/>
  <c r="W53" i="4"/>
  <c r="W55" i="4"/>
  <c r="W64" i="4"/>
  <c r="W98" i="4"/>
  <c r="W102" i="4"/>
  <c r="AB99" i="4"/>
  <c r="AB91" i="4"/>
  <c r="W100" i="4"/>
  <c r="W99" i="4"/>
  <c r="W91" i="4"/>
  <c r="U21" i="4"/>
  <c r="T99" i="4"/>
  <c r="T91" i="4"/>
  <c r="T21" i="4"/>
  <c r="W51" i="4"/>
  <c r="AB47" i="4"/>
  <c r="AB50" i="4"/>
  <c r="AB53" i="4"/>
  <c r="AB55" i="4"/>
  <c r="AB64" i="4"/>
  <c r="AB98" i="4"/>
  <c r="AC72" i="4"/>
  <c r="AC81" i="4"/>
  <c r="T59" i="4"/>
  <c r="AC59" i="4" s="1"/>
  <c r="AB60" i="4"/>
  <c r="W60" i="4"/>
  <c r="W19" i="4"/>
  <c r="U103" i="4"/>
  <c r="U93" i="4"/>
  <c r="T60" i="4"/>
  <c r="AB100" i="4"/>
  <c r="T19" i="4"/>
  <c r="AC19" i="4" s="1"/>
  <c r="W63" i="4"/>
  <c r="W97" i="4"/>
  <c r="T54" i="4"/>
  <c r="T61" i="4"/>
  <c r="T63" i="4"/>
  <c r="T97" i="4"/>
  <c r="T51" i="4"/>
  <c r="AC38" i="4"/>
  <c r="U59" i="4"/>
  <c r="T92" i="4"/>
  <c r="AB101" i="4"/>
  <c r="W101" i="4"/>
  <c r="U19" i="4"/>
  <c r="T101" i="4"/>
  <c r="U48" i="4"/>
  <c r="U49" i="4"/>
  <c r="U54" i="4"/>
  <c r="U61" i="4"/>
  <c r="U33" i="4"/>
  <c r="U63" i="4"/>
  <c r="U97" i="4"/>
  <c r="U51" i="4"/>
  <c r="U92" i="4"/>
  <c r="U99" i="4"/>
  <c r="U91" i="4"/>
  <c r="W96" i="4"/>
  <c r="AB96" i="4"/>
  <c r="AC96" i="4" s="1"/>
  <c r="AC45" i="4"/>
  <c r="AC73" i="4"/>
  <c r="AC7" i="4"/>
  <c r="AC11" i="4"/>
  <c r="AC14" i="4"/>
  <c r="AC25" i="4"/>
  <c r="AC87" i="4"/>
  <c r="AC121" i="4"/>
  <c r="AC69" i="4"/>
  <c r="AC76" i="4"/>
  <c r="AC32" i="4"/>
  <c r="AC39" i="4"/>
  <c r="AC10" i="4"/>
  <c r="AC79" i="4"/>
  <c r="AC27" i="4"/>
  <c r="AC77" i="4"/>
  <c r="AC74" i="4"/>
  <c r="AC71" i="4"/>
  <c r="AC26" i="4"/>
  <c r="AC90" i="4"/>
  <c r="AC56" i="4"/>
  <c r="AC18" i="4"/>
  <c r="AC20" i="4"/>
  <c r="AC62" i="4"/>
  <c r="AC66" i="4"/>
  <c r="AC22" i="4"/>
  <c r="AC6" i="4"/>
  <c r="AC24" i="4"/>
  <c r="AC68" i="4"/>
  <c r="AC58" i="4"/>
  <c r="AC85" i="4"/>
  <c r="AC40" i="4"/>
  <c r="AC84" i="4"/>
  <c r="AC36" i="4"/>
  <c r="AC9" i="4"/>
  <c r="AC8" i="4"/>
  <c r="AC17" i="4"/>
  <c r="AC94" i="4"/>
  <c r="AC41" i="4"/>
  <c r="AC30" i="4"/>
  <c r="AC12" i="4"/>
  <c r="AC65" i="4"/>
  <c r="AC44" i="4"/>
  <c r="AC57" i="4"/>
  <c r="AC52" i="4"/>
  <c r="AC15" i="4"/>
  <c r="AC13" i="4"/>
  <c r="AC86" i="4"/>
  <c r="AC31" i="4"/>
  <c r="AC43" i="4"/>
  <c r="AC5" i="4"/>
  <c r="AC23" i="4"/>
  <c r="AC37" i="4"/>
  <c r="AC67" i="4"/>
  <c r="AC28" i="4"/>
  <c r="W107" i="4"/>
  <c r="W108" i="4"/>
  <c r="W109" i="4"/>
  <c r="W112" i="4"/>
  <c r="W115" i="4"/>
  <c r="W117" i="4"/>
  <c r="W118" i="4"/>
  <c r="W80" i="4"/>
  <c r="W82" i="4"/>
  <c r="AC120" i="4"/>
  <c r="U109" i="4"/>
  <c r="U118" i="4"/>
  <c r="AB112" i="4"/>
  <c r="AB80" i="4"/>
  <c r="T110" i="4"/>
  <c r="T111" i="4"/>
  <c r="T114" i="4"/>
  <c r="T119" i="4"/>
  <c r="T116" i="4"/>
  <c r="T95" i="4"/>
  <c r="T106" i="4"/>
  <c r="T113" i="4"/>
  <c r="AC88" i="4"/>
  <c r="U107" i="4"/>
  <c r="U115" i="4"/>
  <c r="U82" i="4"/>
  <c r="U110" i="4"/>
  <c r="U111" i="4"/>
  <c r="U114" i="4"/>
  <c r="U119" i="4"/>
  <c r="U116" i="4"/>
  <c r="U95" i="4"/>
  <c r="U106" i="4"/>
  <c r="U113" i="4"/>
  <c r="U108" i="4"/>
  <c r="U117" i="4"/>
  <c r="AB109" i="4"/>
  <c r="AB117" i="4"/>
  <c r="W110" i="4"/>
  <c r="W111" i="4"/>
  <c r="W114" i="4"/>
  <c r="W119" i="4"/>
  <c r="W116" i="4"/>
  <c r="W95" i="4"/>
  <c r="W106" i="4"/>
  <c r="W113" i="4"/>
  <c r="U112" i="4"/>
  <c r="U80" i="4"/>
  <c r="AB107" i="4"/>
  <c r="AB115" i="4"/>
  <c r="AB82" i="4"/>
  <c r="AB110" i="4"/>
  <c r="AB111" i="4"/>
  <c r="AB114" i="4"/>
  <c r="AB119" i="4"/>
  <c r="AB116" i="4"/>
  <c r="AB95" i="4"/>
  <c r="AB106" i="4"/>
  <c r="AB113" i="4"/>
  <c r="AC89" i="4"/>
  <c r="AC105" i="4"/>
  <c r="AC70" i="4"/>
  <c r="AB108" i="4"/>
  <c r="AB118" i="4"/>
  <c r="T107" i="4"/>
  <c r="T108" i="4"/>
  <c r="T109" i="4"/>
  <c r="T112" i="4"/>
  <c r="T115" i="4"/>
  <c r="T117" i="4"/>
  <c r="T118" i="4"/>
  <c r="T80" i="4"/>
  <c r="T82" i="4"/>
  <c r="AB4" i="4"/>
  <c r="T4" i="4"/>
  <c r="U4" i="4"/>
  <c r="W4" i="4"/>
  <c r="V4" i="4"/>
  <c r="X4" i="4"/>
  <c r="AA4" i="4"/>
  <c r="Y4" i="4"/>
  <c r="Z4" i="4"/>
  <c r="AC33" i="4" l="1"/>
  <c r="AC48" i="4"/>
  <c r="AC46" i="4"/>
  <c r="AC97" i="4"/>
  <c r="AC49" i="4"/>
  <c r="AC51" i="4"/>
  <c r="AC64" i="4"/>
  <c r="AC99" i="4"/>
  <c r="AC50" i="4"/>
  <c r="AC61" i="4"/>
  <c r="AC54" i="4"/>
  <c r="AC60" i="4"/>
  <c r="AC91" i="4"/>
  <c r="AC29" i="4"/>
  <c r="AC100" i="4"/>
  <c r="AC92" i="4"/>
  <c r="AC55" i="4"/>
  <c r="AC103" i="4"/>
  <c r="AC101" i="4"/>
  <c r="AC53" i="4"/>
  <c r="AC63" i="4"/>
  <c r="AC93" i="4"/>
  <c r="AC109" i="4"/>
  <c r="AC47" i="4"/>
  <c r="AC21" i="4"/>
  <c r="AC118" i="4"/>
  <c r="AC115" i="4"/>
  <c r="AC112" i="4"/>
  <c r="AC117" i="4"/>
  <c r="AC98" i="4"/>
  <c r="AC80" i="4"/>
  <c r="AC108" i="4"/>
  <c r="AC82" i="4"/>
  <c r="AC107" i="4"/>
  <c r="AC116" i="4"/>
  <c r="AC110" i="4"/>
  <c r="AC119" i="4"/>
  <c r="AC113" i="4"/>
  <c r="AC95" i="4"/>
  <c r="AC114" i="4"/>
  <c r="AC106" i="4"/>
  <c r="AC111" i="4"/>
  <c r="AC4" i="4"/>
  <c r="F68" i="2"/>
  <c r="U42" i="4" s="1"/>
  <c r="U104" i="4" l="1"/>
  <c r="M68" i="2"/>
  <c r="AB42" i="4" s="1"/>
  <c r="H68" i="2"/>
  <c r="W42" i="4" s="1"/>
  <c r="E68" i="2"/>
  <c r="T42" i="4" s="1"/>
  <c r="U11" i="5"/>
  <c r="AC42" i="4" l="1"/>
  <c r="AB104" i="4"/>
  <c r="W104" i="4"/>
  <c r="T104" i="4"/>
  <c r="B1" i="6"/>
  <c r="AC104" i="4" l="1"/>
  <c r="M122" i="4"/>
  <c r="E122" i="4"/>
  <c r="I122" i="4" l="1"/>
  <c r="H122" i="4"/>
  <c r="P122" i="4"/>
  <c r="J122" i="4"/>
  <c r="R122" i="4"/>
  <c r="Q122" i="4"/>
  <c r="D122" i="4"/>
  <c r="L122" i="4"/>
  <c r="F122" i="4"/>
  <c r="N122" i="4"/>
  <c r="G122" i="4"/>
  <c r="C122" i="4"/>
  <c r="S122" i="4"/>
  <c r="O122" i="4"/>
  <c r="B122" i="4"/>
  <c r="M121" i="2" l="1"/>
  <c r="L121" i="2"/>
  <c r="K121" i="2"/>
  <c r="J121" i="2"/>
  <c r="I121" i="2"/>
  <c r="H121" i="2"/>
  <c r="G121" i="2"/>
  <c r="F121" i="2"/>
  <c r="E121" i="2"/>
  <c r="K122" i="4" l="1"/>
  <c r="X122" i="4" l="1"/>
  <c r="W122" i="4"/>
  <c r="T122" i="4" l="1"/>
  <c r="AA122" i="4"/>
  <c r="V122" i="4"/>
  <c r="Z122" i="4"/>
  <c r="AB122" i="4"/>
  <c r="U122" i="4"/>
  <c r="Y122" i="4"/>
</calcChain>
</file>

<file path=xl/sharedStrings.xml><?xml version="1.0" encoding="utf-8"?>
<sst xmlns="http://schemas.openxmlformats.org/spreadsheetml/2006/main" count="1077" uniqueCount="312">
  <si>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</si>
  <si>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</si>
  <si>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</si>
  <si>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</si>
  <si>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</si>
  <si>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</si>
  <si>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</si>
  <si>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</si>
  <si>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</si>
  <si>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</si>
  <si>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</si>
  <si>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</si>
  <si>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</si>
  <si>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</si>
  <si>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</si>
  <si>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</si>
  <si>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</si>
  <si>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</si>
  <si>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</si>
  <si>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</si>
  <si>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</si>
  <si>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</si>
  <si>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Combi Name</t>
  </si>
  <si>
    <t>ALIETTE WP80 20X250GR BAG IN</t>
  </si>
  <si>
    <t>Row Labels</t>
  </si>
  <si>
    <t>ALIETTE WP80 20X500GR BAG IN</t>
  </si>
  <si>
    <t>ALIETTE WP80 40X100GR BAG IN</t>
  </si>
  <si>
    <t>Company Name:-BAYER</t>
  </si>
  <si>
    <t>DISTRIBUTOR PRODUCTWISE</t>
  </si>
  <si>
    <t>PRODUCT</t>
  </si>
  <si>
    <t>OUTPUT IN : PIC,DETAILS AS : Column,CONSIDER : Voucher Date,INCLUDE VALIDATION : False</t>
  </si>
  <si>
    <t>AMBITION 10X1L BOT IN</t>
  </si>
  <si>
    <t>From Date 01/04/2020 To 31/01/2021</t>
  </si>
  <si>
    <t>Product</t>
  </si>
  <si>
    <t>Op. Qty</t>
  </si>
  <si>
    <t>Op. Amount</t>
  </si>
  <si>
    <t>Receipt Qty</t>
  </si>
  <si>
    <t>Rec. Amount</t>
  </si>
  <si>
    <t>Issue Qty</t>
  </si>
  <si>
    <t>Issue Amount</t>
  </si>
  <si>
    <t>Closing Qty</t>
  </si>
  <si>
    <t>Cl. Amount</t>
  </si>
  <si>
    <t>AMBITION 40X250ML BOT IN</t>
  </si>
  <si>
    <t>AMBITION 20X500ML BOT IN</t>
  </si>
  <si>
    <t>ANTRACOL (T) WP70 10X1KG BAG IN</t>
  </si>
  <si>
    <t>ANTRACOL (T) WP70 20X500GR BAG IN</t>
  </si>
  <si>
    <t>BELT EXPERT SC480 50X100ML BOT IN</t>
  </si>
  <si>
    <t>CONFIDOR SUPER (T) SC350 50X100ML BOT IN</t>
  </si>
  <si>
    <t>CONFIDOR SUPER (T) SC350 20X250ML BOT IN</t>
  </si>
  <si>
    <t>DECIS EC 28 10X1L BOT IN</t>
  </si>
  <si>
    <t>DECIS EC 28 40X250ML BOT IN</t>
  </si>
  <si>
    <t>EVERGOL XTEND FS308 50X100ML BOT IN</t>
  </si>
  <si>
    <t>EVERGOL XTEND FS308 100X40ML BOT IN</t>
  </si>
  <si>
    <t>FENOS QUICK SC150 50X100ML BOT IN</t>
  </si>
  <si>
    <t>FOLICUR (T) EC250 10X1L BOT IN</t>
  </si>
  <si>
    <t>FOLICUR (T) EC250 40X250ML BOT IN</t>
  </si>
  <si>
    <t>FOLICUR (T) EC250 20X500ML BOT IN</t>
  </si>
  <si>
    <t>GAUCHO FS600 50X100ML BOT IN</t>
  </si>
  <si>
    <t>GAUCHO FS600 40X250ML BOT IN</t>
  </si>
  <si>
    <t>GAUCHO FS600 100X50ML BOT IN</t>
  </si>
  <si>
    <t>LARVIN (T) WP75 10X1KG BAG IN</t>
  </si>
  <si>
    <t>LARVIN (T) WP75 20X250GR BAG IN</t>
  </si>
  <si>
    <t>LARVIN (T) WP75 20X500GR BAG IN</t>
  </si>
  <si>
    <t>LESENTA WG80 50X100GR BAG IN</t>
  </si>
  <si>
    <t>LESENTA WG80 100X40GR BAG IN</t>
  </si>
  <si>
    <t>NATIVO WG75 50X100GR BAG IN</t>
  </si>
  <si>
    <t>NATIVO WG75 40X250GR BAG IN</t>
  </si>
  <si>
    <t>NATIVO WG75 20X500GR BAG IN</t>
  </si>
  <si>
    <t>PLANOFIX SL4 5 40X250ML BOT IN</t>
  </si>
  <si>
    <t>PLANOFIX SL4 5 20X500ML BOT IN</t>
  </si>
  <si>
    <t>REGENT GOLD SC200 40X250ML BOT IN</t>
  </si>
  <si>
    <t>REGENT (T) SC50 10X1L BOT IN</t>
  </si>
  <si>
    <t>REGENT (T) SC50 20X250ML BOT IN</t>
  </si>
  <si>
    <t>REGENT (T) SC50 20X500ML BOT IN</t>
  </si>
  <si>
    <t>REGENT ULTRA GR0 6 5X4KG BAG IN</t>
  </si>
  <si>
    <t>SOLOMON OD300 10X1L BOT IN</t>
  </si>
  <si>
    <t>SOLOMON OD300 40X250ML BOT IN</t>
  </si>
  <si>
    <t>SOLOMON OD300 20X500ML BOT IN</t>
  </si>
  <si>
    <t>SPINTOR SC495 20X75ML BOT IN</t>
  </si>
  <si>
    <t>VELUM PRIME SC400 40X250ML BOT IN</t>
  </si>
  <si>
    <t>WHIPSUPER (T) EC90 40X250ML BOT IN</t>
  </si>
  <si>
    <t>WHIPSUPER (T) EC90 20X500ML BOT IN</t>
  </si>
  <si>
    <t>ALANTO (T) SC240 40X250ML BOT IN</t>
  </si>
  <si>
    <t>DISCOUNTINUE PRODUCT</t>
  </si>
  <si>
    <t>BUONOS SC430 10X1L BOT IN</t>
  </si>
  <si>
    <t>BUONOS SC430 40X250ML BOT IN</t>
  </si>
  <si>
    <t>BUONOS SC430 20X500ML BOT IN</t>
  </si>
  <si>
    <t>DECIS EC101-2 40X250ML BOT IN</t>
  </si>
  <si>
    <t>EVERGOL XTEND FS308 40X250ML BOT IN</t>
  </si>
  <si>
    <t>FAME (T) SC480 20X100ML BOT IN</t>
  </si>
  <si>
    <t>FENOS QUICK SC150 40X250ML BOT IN</t>
  </si>
  <si>
    <t>LESENTA WG80 20X250GR BAG IN</t>
  </si>
  <si>
    <t>MOVENTO OD150 20X500ML BOT IN</t>
  </si>
  <si>
    <t>RAFT EC60 10X1L BOT IN</t>
  </si>
  <si>
    <t>RAFT EC60 40X250ML BOT IN</t>
  </si>
  <si>
    <t>RAXIL (T) DS2 5X(10X100GR) BAG IN</t>
  </si>
  <si>
    <t>REGENT GOLD SC200 20X500ML BOT IN</t>
  </si>
  <si>
    <t>REGENT ULTRA GR0 6 20X1KG BAG IN</t>
  </si>
  <si>
    <t>VELUM PRIME SC400 20X500ML BOT IN</t>
  </si>
  <si>
    <t>WHIPSUPER (T) EC90 10X1L BOT IN</t>
  </si>
  <si>
    <t>Stock and Sales FOR THE PERIOD 01-Apr-2020 TO 31-Jan-2021</t>
  </si>
  <si>
    <t>SAPCODE</t>
  </si>
  <si>
    <t>GRANDTOTAL</t>
  </si>
  <si>
    <t>Zylem Report -01-Apr-2020 TO 31-Jan-2021</t>
  </si>
  <si>
    <t>Dealer Report -01-Apr-2020 TO 31-Jan-2021</t>
  </si>
  <si>
    <t>M/S RAVJI KARAMSHI &amp; CO.</t>
  </si>
  <si>
    <t>BUS STAND ROAD,NR.PRATIK GAS AGENCY,KUTIYANA</t>
  </si>
  <si>
    <t>PH:02804-261281,M:9426915681,9879399045</t>
  </si>
  <si>
    <t>Stock Statement (Both Unit)</t>
  </si>
  <si>
    <t>Op. NOS</t>
  </si>
  <si>
    <t>Op. KG</t>
  </si>
  <si>
    <t>Receipt NOS</t>
  </si>
  <si>
    <t>Receipt KG</t>
  </si>
  <si>
    <t>Issue NOS</t>
  </si>
  <si>
    <t>Issue KG</t>
  </si>
  <si>
    <t>Closing NOS</t>
  </si>
  <si>
    <t>Closing KG</t>
  </si>
  <si>
    <t>sapl sale</t>
  </si>
  <si>
    <t>diff</t>
  </si>
  <si>
    <t>sapl pur</t>
  </si>
  <si>
    <t>CLOsing sapl</t>
  </si>
  <si>
    <t>ADMIRE 150GM</t>
  </si>
  <si>
    <t>ADMIRE 16GM</t>
  </si>
  <si>
    <t>ADMIRE 2GM</t>
  </si>
  <si>
    <t>ADMIRE 300GM</t>
  </si>
  <si>
    <t>ADMIRE 30GM</t>
  </si>
  <si>
    <t>ADMIRE 75GM</t>
  </si>
  <si>
    <t>ADUE  40GM</t>
  </si>
  <si>
    <t>ADUE 100GM</t>
  </si>
  <si>
    <t>ALANTO 100ML</t>
  </si>
  <si>
    <t>ALANTO 250ML</t>
  </si>
  <si>
    <t>ALANTO 500ML</t>
  </si>
  <si>
    <t>ALIETTE 100GM</t>
  </si>
  <si>
    <t>ALIETTE 1KG</t>
  </si>
  <si>
    <t>ALIETTE 250GM</t>
  </si>
  <si>
    <t>ALIETTE 500GM</t>
  </si>
  <si>
    <t>AMBITION 1LTR</t>
  </si>
  <si>
    <t>AMBITION 250ML</t>
  </si>
  <si>
    <t>AMBITION 500ML</t>
  </si>
  <si>
    <t>ANTRACOL 1KG.</t>
  </si>
  <si>
    <t>ANTRACOL 250GM</t>
  </si>
  <si>
    <t>ANTRACOL 500GM</t>
  </si>
  <si>
    <t>BAJRA PROAGRO 9450 1.5KG.</t>
  </si>
  <si>
    <t>BAJRA PROAGRO 9461 1.5KG</t>
  </si>
  <si>
    <t>BAYFOLAN ALGAE 1LTR</t>
  </si>
  <si>
    <t>BAYFOLAN ALGAE 250ML</t>
  </si>
  <si>
    <t>BAYFOLAN ALGAE 500ML</t>
  </si>
  <si>
    <t>BELT EXPERT 100ML</t>
  </si>
  <si>
    <t>BIO-M-POWER  50ML</t>
  </si>
  <si>
    <t>BUONOS 1LTR</t>
  </si>
  <si>
    <t>BUONOS 250ML</t>
  </si>
  <si>
    <t>BUONOS 500ML</t>
  </si>
  <si>
    <t>CONFIDOR 17.8% 100ML</t>
  </si>
  <si>
    <t>CONFIDOR 17.8% 1LTR</t>
  </si>
  <si>
    <t>CONFIDOR 17.8% 250ML</t>
  </si>
  <si>
    <t>CONFIDOR 17.8% 500ML</t>
  </si>
  <si>
    <t>CONFIDOR SUPER 30.5% 100ML</t>
  </si>
  <si>
    <t>CONFIDOR SUPER 30.5% 1LTR</t>
  </si>
  <si>
    <t>CONFIDOR SUPER 30.5% 250ML</t>
  </si>
  <si>
    <t>CONFIDOR SUPER 30.5% 500ML</t>
  </si>
  <si>
    <t>CONFIDOR SUPER 30.5% 50ML</t>
  </si>
  <si>
    <t>DECIS 100EC 250ML</t>
  </si>
  <si>
    <t>DECIS 100EC 500ML</t>
  </si>
  <si>
    <t>DECIS 2.8%EC 100ML</t>
  </si>
  <si>
    <t>DECIS 2.8%EC 1LTR</t>
  </si>
  <si>
    <t>DECIS 2.8%EC 250ML</t>
  </si>
  <si>
    <t>DECIS 2.8%EC 500ML</t>
  </si>
  <si>
    <t>ETHREL 500ML</t>
  </si>
  <si>
    <t>EVERGOL XTEND 100ML</t>
  </si>
  <si>
    <t>EVERGOL XTEND 1LTR</t>
  </si>
  <si>
    <t>EVERGOL XTEND 250ML</t>
  </si>
  <si>
    <t>EVERGOL XTEND 40ML</t>
  </si>
  <si>
    <t>FAME 100ML</t>
  </si>
  <si>
    <t>FAME 10ML</t>
  </si>
  <si>
    <t>FAME 250ML</t>
  </si>
  <si>
    <t>FAME 50ML</t>
  </si>
  <si>
    <t>FENOS QUICK SC150 100ML</t>
  </si>
  <si>
    <t>FENOS QUICK SC150 250ML</t>
  </si>
  <si>
    <t>FOLICUR 1LTR</t>
  </si>
  <si>
    <t>FOLICUR 250ML</t>
  </si>
  <si>
    <t>FOLICUR 500ML</t>
  </si>
  <si>
    <t>GAUCHO 600FS 100ML</t>
  </si>
  <si>
    <t>GAUCHO 600FS 250ML</t>
  </si>
  <si>
    <t>GAUCHO 600FS 50ML</t>
  </si>
  <si>
    <t>JUMP WG 2GM</t>
  </si>
  <si>
    <t>JUMP WG 40GM</t>
  </si>
  <si>
    <t>LARVIN 100GM</t>
  </si>
  <si>
    <t>LARVIN 1KG</t>
  </si>
  <si>
    <t>LARVIN 250GM</t>
  </si>
  <si>
    <t>LARVIN 500GM</t>
  </si>
  <si>
    <t>LESENTA  40GM</t>
  </si>
  <si>
    <t>LESENTA 100GM</t>
  </si>
  <si>
    <t>LESENTA 250GM</t>
  </si>
  <si>
    <t>MELODY DUO WP66 400GRM</t>
  </si>
  <si>
    <t>MOVENTO ENERGY 100ML</t>
  </si>
  <si>
    <t>MOVENTO ENERGY 1LTR</t>
  </si>
  <si>
    <t>MOVENTO ENERGY 250ML</t>
  </si>
  <si>
    <t>MOVENTO OD 500ML</t>
  </si>
  <si>
    <t>NATIVO 100GM</t>
  </si>
  <si>
    <t>NATIVO 250GM</t>
  </si>
  <si>
    <t>NATIVO 500GM</t>
  </si>
  <si>
    <t>NATIVO 50GM</t>
  </si>
  <si>
    <t>OBERON 100ML</t>
  </si>
  <si>
    <t>OBERON 200ML</t>
  </si>
  <si>
    <t>OBERON 500ML</t>
  </si>
  <si>
    <t>PLANOFIX 1LTR</t>
  </si>
  <si>
    <t>PLANOFIX 250ML</t>
  </si>
  <si>
    <t>PLANOFIX 500ML</t>
  </si>
  <si>
    <t>RAFT 1LTR</t>
  </si>
  <si>
    <t>RAFT 250ML</t>
  </si>
  <si>
    <t>RAFT 500ML</t>
  </si>
  <si>
    <t>RAXIL 100GM</t>
  </si>
  <si>
    <t>RAXIL 40GM</t>
  </si>
  <si>
    <t>REGENT GOLD 250ML</t>
  </si>
  <si>
    <t>REGENT GOLD 500ML</t>
  </si>
  <si>
    <t>REGENT GR 1KG</t>
  </si>
  <si>
    <t>REGENT GR 25KG</t>
  </si>
  <si>
    <t>REGENT GR 5KG</t>
  </si>
  <si>
    <t>REGENT SC 100ML</t>
  </si>
  <si>
    <t>REGENT SC 1LTR</t>
  </si>
  <si>
    <t>REGENT SC 250ML</t>
  </si>
  <si>
    <t>REGENT SC 500ML</t>
  </si>
  <si>
    <t>REGENT ULTRA GR 1KG</t>
  </si>
  <si>
    <t>REGENT ULTRA GR 4KG</t>
  </si>
  <si>
    <t>ROUNDUP 1LTR</t>
  </si>
  <si>
    <t>ROUNDUP 500ML</t>
  </si>
  <si>
    <t>ROUNDUP 5LTR</t>
  </si>
  <si>
    <t>SIVANTO PRIME 1LTR</t>
  </si>
  <si>
    <t>SIVANTO PRIME 500ML</t>
  </si>
  <si>
    <t>SOLOMON 100ML</t>
  </si>
  <si>
    <t>SOLOMON 1LTR</t>
  </si>
  <si>
    <t>SOLOMON 250ML</t>
  </si>
  <si>
    <t>SOLOMON 500ML</t>
  </si>
  <si>
    <t>SPINTOR 7 ML</t>
  </si>
  <si>
    <t>SPINTOR 75ML</t>
  </si>
  <si>
    <t>SURPASS FIRST CLASS BG II 475GM</t>
  </si>
  <si>
    <t>SURPASS SP7575 BG-2 450GM</t>
  </si>
  <si>
    <t>SURPASS SUPERB BG II 475GM</t>
  </si>
  <si>
    <t>SURPASS US 07 120GM</t>
  </si>
  <si>
    <t>SURPASS-7576 BGII 475gm</t>
  </si>
  <si>
    <t>TAMARON GOLD 1KG</t>
  </si>
  <si>
    <t>TAMARON GOLD 250GM</t>
  </si>
  <si>
    <t>TAMARON GOLD 500GM</t>
  </si>
  <si>
    <t>VELUM PRIME 250ML</t>
  </si>
  <si>
    <t>VELUM PRIME 500ML</t>
  </si>
  <si>
    <t>WHIP SUPER 100ML</t>
  </si>
  <si>
    <t>WHIP SUPER 1LTR</t>
  </si>
  <si>
    <t>WHIP SUPER 250ML</t>
  </si>
  <si>
    <t>WHIP SUPER 500ML</t>
  </si>
  <si>
    <t>ADMIRE WG70 125X(8X2GR) BAG IN</t>
  </si>
  <si>
    <t>ALANTO (T) SC240 50X100ML BOT IN</t>
  </si>
  <si>
    <t>ALIETTE WP80 10X1KG BAG IN</t>
  </si>
  <si>
    <t>ANTRACOL (T) WP70 40X250GR BAG IN</t>
  </si>
  <si>
    <t>CONFIDOR (T) SL200 50X100ML BOT IN</t>
  </si>
  <si>
    <t>CONFIDOR (T) SL200 10X1L BOT IN</t>
  </si>
  <si>
    <t>CONFIDOR (T) SL200 20X250ML BOT IN</t>
  </si>
  <si>
    <t>CONFIDOR (T) SL200 20X500ML BOT IN</t>
  </si>
  <si>
    <t>CONFIDOR SUPER (T) SC350 20X500ML BOT IN</t>
  </si>
  <si>
    <t>CONFIDOR SUPER (T) SC350 50X50ML BOT IN</t>
  </si>
  <si>
    <t>DECIS EC 28 50X100ML BOT IN</t>
  </si>
  <si>
    <t>DECIS EC 28 20X500ML BOT IN</t>
  </si>
  <si>
    <t>ETHREL SL39 20X500ML BOT IN</t>
  </si>
  <si>
    <t>FAME (T) SC480 10X(20X10ML) BOT IN</t>
  </si>
  <si>
    <t>FAME (T) SC480 40X50ML BOT IN</t>
  </si>
  <si>
    <t>JUMP WG80 160X(10X2GR) BAG IN</t>
  </si>
  <si>
    <t>JUMP WG80 80X40GR BAG IN</t>
  </si>
  <si>
    <t>LARVIN (T) WP75 40X100GR BAG IN</t>
  </si>
  <si>
    <t>MELODY DUO WP66 8 10X800G BAG IN</t>
  </si>
  <si>
    <t>MOVENTO ENERGY SC240 50X100ML BOT IN</t>
  </si>
  <si>
    <t>MOVENTO ENERGY SC240 40X250ML BOT IN</t>
  </si>
  <si>
    <t>NATIVO WG75 100X50GR BAG IN</t>
  </si>
  <si>
    <t>OBERON (T) SC240 50X100ML BOT IN</t>
  </si>
  <si>
    <t>OBERON (T) SC240 40X200ML BOT IN</t>
  </si>
  <si>
    <t>OBERON (T) SC240 20X500ML BOT IN</t>
  </si>
  <si>
    <t>PLANOFIX SL45 10X1L BOT IN</t>
  </si>
  <si>
    <t>REGENT GR0 3 20X1KG BAG IN</t>
  </si>
  <si>
    <t>REGENT GR0 3 1X25KG BOX WW</t>
  </si>
  <si>
    <t>REGENT GR0 3 4X5KG BAG IN</t>
  </si>
  <si>
    <t>REGENT (T) SC50 50X100ML BOT IN</t>
  </si>
  <si>
    <t>SOLOMON OD300 50X100ML BOT IN</t>
  </si>
  <si>
    <t>WHIPSUPER (T) EC90 50X100ML BOT IN</t>
  </si>
  <si>
    <t>ADMIRE (T) WG70 30X150GR BOT IN</t>
  </si>
  <si>
    <t>ADMIRE WG70 20X300GR BAG IN</t>
  </si>
  <si>
    <t>ADMIRE (T) WG70 150X30GR BOT IN</t>
  </si>
  <si>
    <t>ADMIRE (T) WG70 60X75GR BOT IN</t>
  </si>
  <si>
    <t>ADUE WG70 15X40G BOT IN</t>
  </si>
  <si>
    <t>ADUE WG70 6X100G BOT IN</t>
  </si>
  <si>
    <t>ALANTO (T) SC240 20X500ML BOT IN</t>
  </si>
  <si>
    <t>MILLET HYBRID 9450 20X1 5KG BAG IN</t>
  </si>
  <si>
    <t>MILLET HYBRID 9461 20X1.5KG BAG IN</t>
  </si>
  <si>
    <t>CONFIDOR SUPER (T) SC350 10X1L BOT IN</t>
  </si>
  <si>
    <t>EVERGOL XTEND FS308 10X1L BOT IN</t>
  </si>
  <si>
    <t>FAME (T) SC480 8X250ML BOT IN</t>
  </si>
  <si>
    <t>MOVENTO ENERGY SC240 10X1L BOT IN</t>
  </si>
  <si>
    <t>RAFT EC60 20X500ML BOT IN</t>
  </si>
  <si>
    <t>RAXIL (T) DS2 5X(25X40GR) BAG IN</t>
  </si>
  <si>
    <t>ROUNDUP 41% SL (IN) 10X1 LTR</t>
  </si>
  <si>
    <t>ROUNDUP 41% SL (IN) 20X500 ML</t>
  </si>
  <si>
    <t>ROUNDUP 41% SL (IN) 2X5 LTR</t>
  </si>
  <si>
    <t>SIVANTO PRIME SL200 10X1L BOT IN</t>
  </si>
  <si>
    <t>SIVANTO PRIME SL200 20X500ML BOT IN</t>
  </si>
  <si>
    <t>SPINTOR SC495 10X(20X7ML) BOT IN</t>
  </si>
  <si>
    <t>SURPASS FIRSTCLASS 7149B2 20X450G BAG IN</t>
  </si>
  <si>
    <t>SURPASS SUPERB BG2 20X450G BAG IN</t>
  </si>
  <si>
    <t>SURPASS 7576 BG2 (LOC) 20X450GR BAG IN</t>
  </si>
  <si>
    <t>DISTRIBUTOR:Ravji Karamshi And Co,</t>
  </si>
  <si>
    <t>Ravji Karamshi And Co</t>
  </si>
  <si>
    <t>Sum of Op. Amount</t>
  </si>
  <si>
    <t>Sum of Rec. Amount</t>
  </si>
  <si>
    <t>Sum of Issue Amount</t>
  </si>
  <si>
    <t>Sum of Cl. Amount</t>
  </si>
  <si>
    <t>Generated on 2/24/2021 11:36:01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</si>
</sst>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##.00"/>
    <numFmt numFmtId="165" formatCode="&quot;&quot;0&quot; pouch&quot;"/>
    <numFmt numFmtId="166" formatCode="&quot;&quot;0"/>
    <numFmt numFmtId="167" formatCode="&quot;&quot;0&quot; Nos.&quot;"/>
    <numFmt numFmtId="168" formatCode="0.00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7"/>
      <color rgb="FFFFFF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B7DBFF"/>
        <bgColor indexed="64"/>
      </patternFill>
    </fill>
    <fill>
      <patternFill patternType="solid">
        <fgColor rgb="FF929A94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49" fontId="6" fillId="0" borderId="22" xfId="0" applyNumberFormat="1" applyFont="1" applyBorder="1" applyAlignment="1">
      <alignment horizontal="left" vertical="top" indent="2"/>
    </xf>
    <xf numFmtId="49" fontId="6" fillId="0" borderId="23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vertical="top"/>
    </xf>
    <xf numFmtId="166" fontId="7" fillId="0" borderId="22" xfId="0" applyNumberFormat="1" applyFont="1" applyBorder="1" applyAlignment="1">
      <alignment horizontal="right" vertical="top"/>
    </xf>
    <xf numFmtId="49" fontId="6" fillId="0" borderId="0" xfId="0" applyNumberFormat="1" applyFont="1" applyBorder="1" applyAlignment="1">
      <alignment horizontal="center" vertical="top" wrapText="1"/>
    </xf>
    <xf numFmtId="165" fontId="7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167" fontId="7" fillId="0" borderId="23" xfId="0" applyNumberFormat="1" applyFont="1" applyBorder="1" applyAlignment="1">
      <alignment horizontal="right" vertical="top"/>
    </xf>
    <xf numFmtId="167" fontId="7" fillId="0" borderId="22" xfId="0" applyNumberFormat="1" applyFont="1" applyBorder="1" applyAlignment="1">
      <alignment horizontal="right" vertical="top"/>
    </xf>
    <xf numFmtId="49" fontId="7" fillId="0" borderId="0" xfId="0" applyNumberFormat="1" applyFont="1" applyAlignment="1">
      <alignment vertical="top" wrapText="1"/>
    </xf>
    <xf numFmtId="49" fontId="14" fillId="6" borderId="24" xfId="0" applyNumberFormat="1" applyFont="1" applyFill="1" applyBorder="1" applyAlignment="1">
      <alignment vertical="center"/>
    </xf>
    <xf numFmtId="49" fontId="14" fillId="6" borderId="24" xfId="0" applyNumberFormat="1" applyFont="1" applyFill="1" applyBorder="1" applyAlignment="1">
      <alignment horizontal="right" vertical="center"/>
    </xf>
    <xf numFmtId="49" fontId="14" fillId="6" borderId="0" xfId="0" applyNumberFormat="1" applyFont="1" applyFill="1" applyAlignment="1">
      <alignment horizontal="right" vertical="center"/>
    </xf>
    <xf numFmtId="2" fontId="15" fillId="7" borderId="11" xfId="0" applyNumberFormat="1" applyFont="1" applyFill="1" applyBorder="1" applyAlignment="1">
      <alignment horizontal="left" wrapText="1"/>
    </xf>
    <xf numFmtId="0" fontId="0" fillId="0" borderId="0" xfId="0"/>
    <xf numFmtId="49" fontId="13" fillId="0" borderId="0" xfId="0" applyNumberFormat="1" applyFont="1" applyAlignment="1">
      <alignment vertical="center"/>
    </xf>
    <xf numFmtId="49" fontId="14" fillId="6" borderId="25" xfId="0" applyNumberFormat="1" applyFont="1" applyFill="1" applyBorder="1" applyAlignment="1">
      <alignment horizontal="right" vertical="center"/>
    </xf>
    <xf numFmtId="1" fontId="13" fillId="0" borderId="0" xfId="0" applyNumberFormat="1" applyFont="1" applyAlignment="1">
      <alignment horizontal="right" vertical="center"/>
    </xf>
    <xf numFmtId="168" fontId="13" fillId="0" borderId="0" xfId="0" applyNumberFormat="1" applyFont="1" applyAlignment="1">
      <alignment horizontal="right" vertical="center"/>
    </xf>
    <xf numFmtId="168" fontId="0" fillId="0" borderId="0" xfId="0" applyNumberFormat="1"/>
    <xf numFmtId="1" fontId="14" fillId="6" borderId="0" xfId="0" applyNumberFormat="1" applyFont="1" applyFill="1" applyAlignment="1">
      <alignment horizontal="right" vertical="center"/>
    </xf>
    <xf numFmtId="168" fontId="14" fillId="6" borderId="0" xfId="0" applyNumberFormat="1" applyFont="1" applyFill="1" applyAlignment="1">
      <alignment horizontal="right" vertical="center"/>
    </xf>
    <xf numFmtId="0" fontId="0" fillId="0" borderId="0" xfId="0"/>
    <xf numFmtId="49" fontId="13" fillId="0" borderId="0" xfId="0" applyNumberFormat="1" applyFont="1" applyAlignment="1">
      <alignment vertical="center"/>
    </xf>
    <xf numFmtId="49" fontId="12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0" fillId="0" borderId="0" xfId="0"/>
    <xf numFmtId="49" fontId="14" fillId="0" borderId="0" xfId="0" applyNumberFormat="1" applyFont="1" applyAlignment="1">
      <alignment vertical="center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sns%20report%2020%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Opration%20TeamMember_ProductLink_2021Feb2306202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p sale"/>
      <sheetName val="sale"/>
      <sheetName val="p pur"/>
      <sheetName val="pur"/>
      <sheetName val="prod"/>
    </sheetNames>
    <sheetDataSet>
      <sheetData sheetId="0"/>
      <sheetData sheetId="1">
        <row r="5">
          <cell r="G5" t="str">
            <v>REGENT GOLD 250ML</v>
          </cell>
          <cell r="H5">
            <v>13</v>
          </cell>
        </row>
        <row r="6">
          <cell r="G6" t="str">
            <v>AMBITION 500ML</v>
          </cell>
          <cell r="H6">
            <v>503</v>
          </cell>
        </row>
        <row r="7">
          <cell r="G7" t="str">
            <v>VELUM PRIME 500ML</v>
          </cell>
          <cell r="H7">
            <v>43</v>
          </cell>
        </row>
        <row r="8">
          <cell r="G8" t="str">
            <v>EVERGOL XTEND 40ML</v>
          </cell>
          <cell r="H8">
            <v>4.84</v>
          </cell>
        </row>
        <row r="9">
          <cell r="G9" t="str">
            <v>AMBITION 1LTR</v>
          </cell>
          <cell r="H9">
            <v>1068</v>
          </cell>
        </row>
        <row r="10">
          <cell r="G10" t="str">
            <v>AMBITION 250ML</v>
          </cell>
          <cell r="H10">
            <v>138.5</v>
          </cell>
        </row>
        <row r="11">
          <cell r="G11" t="str">
            <v>MOVENTO ENERGY 100ML</v>
          </cell>
          <cell r="H11">
            <v>5</v>
          </cell>
        </row>
        <row r="12">
          <cell r="G12" t="str">
            <v>SIVANTO PRIME 1LTR</v>
          </cell>
          <cell r="H12">
            <v>1</v>
          </cell>
        </row>
        <row r="13">
          <cell r="G13" t="str">
            <v>MOVENTO ENERGY 1LTR</v>
          </cell>
          <cell r="H13">
            <v>16</v>
          </cell>
        </row>
        <row r="14">
          <cell r="G14" t="str">
            <v>GAUCHO 600FS 250ML</v>
          </cell>
          <cell r="H14">
            <v>77.75</v>
          </cell>
        </row>
        <row r="15">
          <cell r="G15" t="str">
            <v>SURPASS FIRST CLASS BG II 475GM</v>
          </cell>
          <cell r="H15">
            <v>47.5</v>
          </cell>
        </row>
        <row r="16">
          <cell r="G16" t="str">
            <v>ALANTO 100ML</v>
          </cell>
          <cell r="H16">
            <v>20</v>
          </cell>
        </row>
        <row r="17">
          <cell r="G17" t="str">
            <v>ALANTO 250ML</v>
          </cell>
          <cell r="H17">
            <v>50</v>
          </cell>
        </row>
        <row r="18">
          <cell r="G18" t="str">
            <v>MOVENTO ENERGY 250ML</v>
          </cell>
          <cell r="H18">
            <v>25.25</v>
          </cell>
        </row>
        <row r="19">
          <cell r="G19" t="str">
            <v>VELUM PRIME 250ML</v>
          </cell>
          <cell r="H19">
            <v>38</v>
          </cell>
        </row>
        <row r="20">
          <cell r="G20" t="str">
            <v>REGENT ULTRA GR 4KG</v>
          </cell>
          <cell r="H20">
            <v>136</v>
          </cell>
        </row>
        <row r="21">
          <cell r="G21" t="str">
            <v>EVERGOL XTEND 250ML</v>
          </cell>
          <cell r="H21">
            <v>329.25</v>
          </cell>
        </row>
        <row r="22">
          <cell r="G22" t="str">
            <v>EVERGOL XTEND 100ML</v>
          </cell>
          <cell r="H22">
            <v>97.9</v>
          </cell>
        </row>
        <row r="23">
          <cell r="G23" t="str">
            <v>DECIS 2.8%EC 250ML</v>
          </cell>
          <cell r="H23">
            <v>3.75</v>
          </cell>
        </row>
        <row r="24">
          <cell r="G24" t="str">
            <v>SURPASS SUPERB BG II 475GM</v>
          </cell>
          <cell r="H24">
            <v>1206.5</v>
          </cell>
        </row>
        <row r="25">
          <cell r="G25" t="str">
            <v>SURPASS-7576 BGII 475gm</v>
          </cell>
          <cell r="H25">
            <v>190</v>
          </cell>
        </row>
        <row r="26">
          <cell r="G26" t="str">
            <v>ROUNDUP 500ML</v>
          </cell>
          <cell r="H26">
            <v>3.5</v>
          </cell>
        </row>
        <row r="27">
          <cell r="G27" t="str">
            <v>FAME 250ML</v>
          </cell>
          <cell r="H27">
            <v>4</v>
          </cell>
        </row>
        <row r="28">
          <cell r="G28" t="str">
            <v>FENOS QUICK SC150 100ML</v>
          </cell>
          <cell r="H28">
            <v>2.5</v>
          </cell>
        </row>
        <row r="29">
          <cell r="G29" t="str">
            <v>BAYFOLAN ALGAE 250ML</v>
          </cell>
          <cell r="H29">
            <v>0.75</v>
          </cell>
        </row>
        <row r="30">
          <cell r="G30" t="str">
            <v>FENOS QUICK SC150 250ML</v>
          </cell>
          <cell r="H30">
            <v>1.95</v>
          </cell>
        </row>
        <row r="31">
          <cell r="G31" t="str">
            <v>BUONOS 1LTR</v>
          </cell>
          <cell r="H31">
            <v>218</v>
          </cell>
        </row>
        <row r="32">
          <cell r="G32" t="str">
            <v>ALANTO 500ML</v>
          </cell>
          <cell r="H32">
            <v>10</v>
          </cell>
        </row>
        <row r="33">
          <cell r="G33" t="str">
            <v>ETHREL 500ML</v>
          </cell>
          <cell r="H33">
            <v>8</v>
          </cell>
        </row>
        <row r="34">
          <cell r="G34" t="str">
            <v>BAYFOLAN ALGAE 500ML</v>
          </cell>
          <cell r="H34">
            <v>19</v>
          </cell>
        </row>
        <row r="35">
          <cell r="G35" t="str">
            <v>BUONOS 500ML</v>
          </cell>
          <cell r="H35">
            <v>188</v>
          </cell>
        </row>
        <row r="36">
          <cell r="G36" t="str">
            <v>BUONOS 250ML</v>
          </cell>
          <cell r="H36">
            <v>44.75</v>
          </cell>
        </row>
        <row r="37">
          <cell r="G37" t="str">
            <v>BAYFOLAN ALGAE 1LTR</v>
          </cell>
          <cell r="H37">
            <v>27</v>
          </cell>
        </row>
        <row r="38">
          <cell r="G38" t="str">
            <v>MOVENTO OD 500ML</v>
          </cell>
          <cell r="H38">
            <v>1.5</v>
          </cell>
        </row>
        <row r="39">
          <cell r="G39" t="str">
            <v>ANTRACOL 250GM</v>
          </cell>
          <cell r="H39">
            <v>49</v>
          </cell>
        </row>
        <row r="40">
          <cell r="G40" t="str">
            <v>BAJRA PROAGRO 9450 1.5KG.</v>
          </cell>
          <cell r="H40">
            <v>232.5</v>
          </cell>
        </row>
        <row r="41">
          <cell r="G41" t="str">
            <v>CONFIDOR 17.8% 250ML</v>
          </cell>
          <cell r="H41">
            <v>25</v>
          </cell>
        </row>
        <row r="42">
          <cell r="G42" t="str">
            <v>CONFIDOR SUPER 30.5% 100ML</v>
          </cell>
          <cell r="H42">
            <v>8.5</v>
          </cell>
        </row>
        <row r="43">
          <cell r="G43" t="str">
            <v>CONFIDOR 17.8% 100ML</v>
          </cell>
          <cell r="H43">
            <v>6.6</v>
          </cell>
        </row>
        <row r="44">
          <cell r="G44" t="str">
            <v>ANTRACOL 1KG.</v>
          </cell>
          <cell r="H44">
            <v>814</v>
          </cell>
        </row>
        <row r="45">
          <cell r="G45" t="str">
            <v>ALIETTE 250GM</v>
          </cell>
          <cell r="H45">
            <v>178.5</v>
          </cell>
        </row>
        <row r="46">
          <cell r="G46" t="str">
            <v>LARVIN 500GM</v>
          </cell>
          <cell r="H46">
            <v>28</v>
          </cell>
        </row>
        <row r="47">
          <cell r="G47" t="str">
            <v>REGENT SC 500ML</v>
          </cell>
          <cell r="H47">
            <v>40</v>
          </cell>
        </row>
        <row r="48">
          <cell r="G48" t="str">
            <v>OBERON 100ML</v>
          </cell>
          <cell r="H48">
            <v>9</v>
          </cell>
        </row>
        <row r="49">
          <cell r="G49" t="str">
            <v>SOLOMON 1LTR</v>
          </cell>
          <cell r="H49">
            <v>625</v>
          </cell>
        </row>
        <row r="50">
          <cell r="G50" t="str">
            <v>WHIP SUPER 1LTR</v>
          </cell>
          <cell r="H50">
            <v>170</v>
          </cell>
        </row>
        <row r="51">
          <cell r="G51" t="str">
            <v>PLANOFIX 500ML</v>
          </cell>
          <cell r="H51">
            <v>80</v>
          </cell>
        </row>
        <row r="52">
          <cell r="G52" t="str">
            <v>GAUCHO 600FS 100ML</v>
          </cell>
          <cell r="H52">
            <v>80</v>
          </cell>
        </row>
        <row r="53">
          <cell r="G53" t="str">
            <v>REGENT SC 1LTR</v>
          </cell>
          <cell r="H53">
            <v>45</v>
          </cell>
        </row>
        <row r="54">
          <cell r="G54" t="str">
            <v>OBERON 200ML</v>
          </cell>
          <cell r="H54">
            <v>9.4</v>
          </cell>
        </row>
        <row r="55">
          <cell r="G55" t="str">
            <v>SOLOMON 500ML</v>
          </cell>
          <cell r="H55">
            <v>663.5</v>
          </cell>
        </row>
        <row r="56">
          <cell r="G56" t="str">
            <v>RAFT 250ML</v>
          </cell>
          <cell r="H56">
            <v>8.5</v>
          </cell>
        </row>
        <row r="57">
          <cell r="G57" t="str">
            <v>ALIETTE 1KG</v>
          </cell>
          <cell r="H57">
            <v>90</v>
          </cell>
        </row>
        <row r="58">
          <cell r="G58" t="str">
            <v>ALIETTE 500GM</v>
          </cell>
          <cell r="H58">
            <v>352</v>
          </cell>
        </row>
        <row r="59">
          <cell r="G59" t="str">
            <v>REGENT GR 1KG</v>
          </cell>
          <cell r="H59">
            <v>63</v>
          </cell>
        </row>
        <row r="60">
          <cell r="G60" t="str">
            <v>LESENTA 100GM</v>
          </cell>
          <cell r="H60">
            <v>218.3</v>
          </cell>
        </row>
        <row r="61">
          <cell r="G61" t="str">
            <v>RAFT 500ML</v>
          </cell>
          <cell r="H61">
            <v>1</v>
          </cell>
        </row>
        <row r="62">
          <cell r="G62" t="str">
            <v>NATIVO 250GM</v>
          </cell>
          <cell r="H62">
            <v>302.5</v>
          </cell>
        </row>
        <row r="63">
          <cell r="G63" t="str">
            <v>CONFIDOR SUPER 30.5% 500ML</v>
          </cell>
          <cell r="H63">
            <v>20</v>
          </cell>
        </row>
        <row r="64">
          <cell r="G64" t="str">
            <v>REGENT GR 5KG</v>
          </cell>
          <cell r="H64">
            <v>115</v>
          </cell>
        </row>
        <row r="65">
          <cell r="G65" t="str">
            <v>LESENTA 250GM</v>
          </cell>
          <cell r="H65">
            <v>119.5</v>
          </cell>
        </row>
        <row r="66">
          <cell r="G66" t="str">
            <v>NATIVO 100GM</v>
          </cell>
          <cell r="H66">
            <v>89.1</v>
          </cell>
        </row>
        <row r="67">
          <cell r="G67" t="str">
            <v>FOLICUR 500ML</v>
          </cell>
          <cell r="H67">
            <v>719</v>
          </cell>
        </row>
        <row r="68">
          <cell r="G68" t="str">
            <v>SOLOMON 100ML</v>
          </cell>
          <cell r="H68">
            <v>74.099999999999994</v>
          </cell>
        </row>
        <row r="69">
          <cell r="G69" t="str">
            <v>WHIP SUPER 250ML</v>
          </cell>
          <cell r="H69">
            <v>80</v>
          </cell>
        </row>
        <row r="70">
          <cell r="G70" t="str">
            <v>DECIS 2.8%EC 500ML</v>
          </cell>
          <cell r="H70">
            <v>74.5</v>
          </cell>
        </row>
        <row r="71">
          <cell r="G71" t="str">
            <v>SOLOMON 250ML</v>
          </cell>
          <cell r="H71">
            <v>327.25</v>
          </cell>
        </row>
        <row r="72">
          <cell r="G72" t="str">
            <v>ANTRACOL 500GM</v>
          </cell>
          <cell r="H72">
            <v>498</v>
          </cell>
        </row>
        <row r="73">
          <cell r="G73" t="str">
            <v>ROUNDUP 5LTR</v>
          </cell>
          <cell r="H73">
            <v>15</v>
          </cell>
        </row>
        <row r="74">
          <cell r="G74" t="str">
            <v>ROUNDUP 1LTR</v>
          </cell>
          <cell r="H74">
            <v>16</v>
          </cell>
        </row>
        <row r="75">
          <cell r="G75" t="str">
            <v>LARVIN 250GM</v>
          </cell>
          <cell r="H75">
            <v>30.25</v>
          </cell>
        </row>
        <row r="76">
          <cell r="G76" t="str">
            <v>DECIS 100EC 250ML</v>
          </cell>
          <cell r="H76">
            <v>60</v>
          </cell>
        </row>
        <row r="77">
          <cell r="G77" t="str">
            <v>NATIVO 500GM</v>
          </cell>
          <cell r="H77">
            <v>84</v>
          </cell>
        </row>
        <row r="78">
          <cell r="G78" t="str">
            <v>FOLICUR 250ML</v>
          </cell>
          <cell r="H78">
            <v>30</v>
          </cell>
        </row>
        <row r="79">
          <cell r="G79" t="str">
            <v>WHIP SUPER 500ML</v>
          </cell>
          <cell r="H79">
            <v>110</v>
          </cell>
        </row>
        <row r="80">
          <cell r="G80" t="str">
            <v>PLANOFIX 250ML</v>
          </cell>
          <cell r="H80">
            <v>20</v>
          </cell>
        </row>
        <row r="81">
          <cell r="G81" t="str">
            <v>BELT EXPERT 100ML</v>
          </cell>
          <cell r="H81">
            <v>1.3</v>
          </cell>
        </row>
        <row r="82">
          <cell r="G82" t="str">
            <v>FAME 50ML</v>
          </cell>
          <cell r="H82">
            <v>2</v>
          </cell>
        </row>
        <row r="83">
          <cell r="G83" t="str">
            <v>FAME 100ML</v>
          </cell>
          <cell r="H83">
            <v>6</v>
          </cell>
        </row>
        <row r="84">
          <cell r="G84" t="str">
            <v>REGENT SC 250ML</v>
          </cell>
          <cell r="H84">
            <v>12.5</v>
          </cell>
        </row>
        <row r="85">
          <cell r="G85" t="str">
            <v>FOLICUR 1LTR</v>
          </cell>
          <cell r="H85">
            <v>1432</v>
          </cell>
        </row>
        <row r="86">
          <cell r="G86" t="str">
            <v>GAUCHO 600FS 50ML</v>
          </cell>
          <cell r="H86">
            <v>42.15</v>
          </cell>
        </row>
        <row r="87">
          <cell r="G87" t="str">
            <v>LESENTA  40GM</v>
          </cell>
          <cell r="H87">
            <v>2.76</v>
          </cell>
        </row>
        <row r="88">
          <cell r="G88" t="str">
            <v>CONFIDOR 17.8% 500ML</v>
          </cell>
          <cell r="H88">
            <v>16.5</v>
          </cell>
        </row>
        <row r="89">
          <cell r="G89" t="str">
            <v>DECIS 2.8%EC 1LTR</v>
          </cell>
          <cell r="H89">
            <v>176</v>
          </cell>
        </row>
        <row r="90">
          <cell r="G90" t="str">
            <v>CONFIDOR SUPER 30.5% 250ML</v>
          </cell>
          <cell r="H90">
            <v>25</v>
          </cell>
        </row>
        <row r="91">
          <cell r="G91" t="str">
            <v>LARVIN 100GM</v>
          </cell>
          <cell r="H91">
            <v>4</v>
          </cell>
        </row>
        <row r="92">
          <cell r="G92" t="str">
            <v>PLANOFIX 1LTR</v>
          </cell>
          <cell r="H92">
            <v>120</v>
          </cell>
        </row>
      </sheetData>
      <sheetData sheetId="2"/>
      <sheetData sheetId="3">
        <row r="6">
          <cell r="H6" t="str">
            <v>REGENT GOLD 250ML</v>
          </cell>
          <cell r="I6">
            <v>10</v>
          </cell>
        </row>
        <row r="7">
          <cell r="H7" t="str">
            <v>AMBITION 500ML</v>
          </cell>
          <cell r="I7">
            <v>500</v>
          </cell>
        </row>
        <row r="8">
          <cell r="H8" t="str">
            <v>VELUM PRIME 500ML</v>
          </cell>
          <cell r="I8">
            <v>50</v>
          </cell>
        </row>
        <row r="9">
          <cell r="H9" t="str">
            <v>AMBITION 1LTR</v>
          </cell>
          <cell r="I9">
            <v>1120</v>
          </cell>
        </row>
        <row r="10">
          <cell r="H10" t="str">
            <v>AMBITION 250ML</v>
          </cell>
          <cell r="I10">
            <v>150</v>
          </cell>
        </row>
        <row r="11">
          <cell r="H11" t="str">
            <v>MOVENTO ENERGY 100ML</v>
          </cell>
          <cell r="I11">
            <v>5</v>
          </cell>
        </row>
        <row r="12">
          <cell r="H12" t="str">
            <v>MOVENTO ENERGY 1LTR</v>
          </cell>
          <cell r="I12">
            <v>30</v>
          </cell>
        </row>
        <row r="13">
          <cell r="H13" t="str">
            <v>GAUCHO 600FS 250ML</v>
          </cell>
          <cell r="I13">
            <v>80</v>
          </cell>
        </row>
        <row r="14">
          <cell r="H14" t="str">
            <v>SURPASS FIRST CLASS BG II 475GM</v>
          </cell>
          <cell r="I14">
            <v>47.5</v>
          </cell>
        </row>
        <row r="15">
          <cell r="H15" t="str">
            <v>ALANTO 100ML</v>
          </cell>
          <cell r="I15">
            <v>20</v>
          </cell>
        </row>
        <row r="16">
          <cell r="H16" t="str">
            <v>ALANTO 250ML</v>
          </cell>
          <cell r="I16">
            <v>50</v>
          </cell>
        </row>
        <row r="17">
          <cell r="H17" t="str">
            <v>MOVENTO ENERGY 250ML</v>
          </cell>
          <cell r="I17">
            <v>30</v>
          </cell>
        </row>
        <row r="18">
          <cell r="H18" t="str">
            <v>VELUM PRIME 250ML</v>
          </cell>
          <cell r="I18">
            <v>40</v>
          </cell>
        </row>
        <row r="19">
          <cell r="H19" t="str">
            <v>REGENT ULTRA GR 4KG</v>
          </cell>
          <cell r="I19">
            <v>180</v>
          </cell>
        </row>
        <row r="20">
          <cell r="H20" t="str">
            <v>EVERGOL XTEND 250ML</v>
          </cell>
          <cell r="I20">
            <v>330</v>
          </cell>
        </row>
        <row r="21">
          <cell r="H21" t="str">
            <v>EVERGOL XTEND 100ML</v>
          </cell>
          <cell r="I21">
            <v>95</v>
          </cell>
        </row>
        <row r="22">
          <cell r="H22" t="str">
            <v>DECIS 2.8%EC 250ML</v>
          </cell>
          <cell r="I22">
            <v>10</v>
          </cell>
        </row>
        <row r="23">
          <cell r="H23" t="str">
            <v>SURPASS SUPERB BG II 475GM</v>
          </cell>
          <cell r="I23">
            <v>1206.5</v>
          </cell>
        </row>
        <row r="24">
          <cell r="H24" t="str">
            <v>SURPASS-7576 BGII 475gm</v>
          </cell>
          <cell r="I24">
            <v>190</v>
          </cell>
        </row>
        <row r="25">
          <cell r="H25" t="str">
            <v>REGENT ULTRA GR 1KG</v>
          </cell>
          <cell r="I25">
            <v>20</v>
          </cell>
        </row>
        <row r="26">
          <cell r="H26" t="str">
            <v>ROUNDUP 500ML</v>
          </cell>
          <cell r="I26">
            <v>10</v>
          </cell>
        </row>
        <row r="27">
          <cell r="H27" t="str">
            <v>FAME 250ML</v>
          </cell>
          <cell r="I27">
            <v>4</v>
          </cell>
        </row>
        <row r="28">
          <cell r="H28" t="str">
            <v>FENOS QUICK SC150 100ML</v>
          </cell>
          <cell r="I28">
            <v>5</v>
          </cell>
        </row>
        <row r="29">
          <cell r="H29" t="str">
            <v>BAYFOLAN ALGAE 250ML</v>
          </cell>
          <cell r="I29">
            <v>10</v>
          </cell>
        </row>
        <row r="30">
          <cell r="H30" t="str">
            <v>FENOS QUICK SC150 250ML</v>
          </cell>
          <cell r="I30">
            <v>2</v>
          </cell>
        </row>
        <row r="31">
          <cell r="H31" t="str">
            <v>BUONOS 1LTR</v>
          </cell>
          <cell r="I31">
            <v>280</v>
          </cell>
        </row>
        <row r="32">
          <cell r="H32" t="str">
            <v>ALANTO 500ML</v>
          </cell>
          <cell r="I32">
            <v>10</v>
          </cell>
        </row>
        <row r="33">
          <cell r="H33" t="str">
            <v>ETHREL 500ML</v>
          </cell>
          <cell r="I33">
            <v>10</v>
          </cell>
        </row>
        <row r="34">
          <cell r="H34" t="str">
            <v>BAYFOLAN ALGAE 500ML</v>
          </cell>
          <cell r="I34">
            <v>30</v>
          </cell>
        </row>
        <row r="35">
          <cell r="H35" t="str">
            <v>BUONOS 500ML</v>
          </cell>
          <cell r="I35">
            <v>220</v>
          </cell>
        </row>
        <row r="36">
          <cell r="H36" t="str">
            <v>BUONOS 250ML</v>
          </cell>
          <cell r="I36">
            <v>60</v>
          </cell>
        </row>
        <row r="37">
          <cell r="H37" t="str">
            <v>BAYFOLAN ALGAE 1LTR</v>
          </cell>
          <cell r="I37">
            <v>60</v>
          </cell>
        </row>
        <row r="38">
          <cell r="H38" t="str">
            <v>MOVENTO OD 500ML</v>
          </cell>
          <cell r="I38">
            <v>10</v>
          </cell>
        </row>
        <row r="39">
          <cell r="H39" t="str">
            <v>ANTRACOL 250GM</v>
          </cell>
          <cell r="I39">
            <v>60</v>
          </cell>
        </row>
        <row r="40">
          <cell r="H40" t="str">
            <v>BAJRA PROAGRO 9450 1.5KG.</v>
          </cell>
          <cell r="I40">
            <v>270</v>
          </cell>
        </row>
        <row r="41">
          <cell r="H41" t="str">
            <v>CONFIDOR 17.8% 250ML</v>
          </cell>
          <cell r="I41">
            <v>25</v>
          </cell>
        </row>
        <row r="42">
          <cell r="H42" t="str">
            <v>CONFIDOR SUPER 30.5% 100ML</v>
          </cell>
          <cell r="I42">
            <v>15</v>
          </cell>
        </row>
        <row r="43">
          <cell r="H43" t="str">
            <v>CONFIDOR 17.8% 100ML</v>
          </cell>
          <cell r="I43">
            <v>5</v>
          </cell>
        </row>
        <row r="44">
          <cell r="H44" t="str">
            <v>ANTRACOL 1KG.</v>
          </cell>
          <cell r="I44">
            <v>840</v>
          </cell>
        </row>
        <row r="45">
          <cell r="H45" t="str">
            <v>ALIETTE 250GM</v>
          </cell>
          <cell r="I45">
            <v>185</v>
          </cell>
        </row>
        <row r="46">
          <cell r="H46" t="str">
            <v>LARVIN 500GM</v>
          </cell>
          <cell r="I46">
            <v>20</v>
          </cell>
        </row>
        <row r="47">
          <cell r="H47" t="str">
            <v>REGENT SC 500ML</v>
          </cell>
          <cell r="I47">
            <v>40</v>
          </cell>
        </row>
        <row r="48">
          <cell r="H48" t="str">
            <v>OBERON 100ML</v>
          </cell>
          <cell r="I48">
            <v>5</v>
          </cell>
        </row>
        <row r="49">
          <cell r="H49" t="str">
            <v>SOLOMON 1LTR</v>
          </cell>
          <cell r="I49">
            <v>570</v>
          </cell>
        </row>
        <row r="50">
          <cell r="H50" t="str">
            <v>WHIP SUPER 1LTR</v>
          </cell>
          <cell r="I50">
            <v>170</v>
          </cell>
        </row>
        <row r="51">
          <cell r="H51" t="str">
            <v>PLANOFIX 500ML</v>
          </cell>
          <cell r="I51">
            <v>80</v>
          </cell>
        </row>
        <row r="52">
          <cell r="H52" t="str">
            <v>GAUCHO 600FS 100ML</v>
          </cell>
          <cell r="I52">
            <v>80</v>
          </cell>
        </row>
        <row r="53">
          <cell r="H53" t="str">
            <v>REGENT SC 1LTR</v>
          </cell>
          <cell r="I53">
            <v>50</v>
          </cell>
        </row>
        <row r="54">
          <cell r="H54" t="str">
            <v>OBERON 200ML</v>
          </cell>
          <cell r="I54">
            <v>8</v>
          </cell>
        </row>
        <row r="55">
          <cell r="H55" t="str">
            <v>SOLOMON 500ML</v>
          </cell>
          <cell r="I55">
            <v>670</v>
          </cell>
        </row>
        <row r="56">
          <cell r="H56" t="str">
            <v>RAFT 250ML</v>
          </cell>
          <cell r="I56">
            <v>10</v>
          </cell>
        </row>
        <row r="57">
          <cell r="H57" t="str">
            <v>ALIETTE 1KG</v>
          </cell>
          <cell r="I57">
            <v>90</v>
          </cell>
        </row>
        <row r="58">
          <cell r="H58" t="str">
            <v>ALIETTE 500GM</v>
          </cell>
          <cell r="I58">
            <v>360</v>
          </cell>
        </row>
        <row r="59">
          <cell r="H59" t="str">
            <v>REGENT GR 1KG</v>
          </cell>
          <cell r="I59">
            <v>80</v>
          </cell>
        </row>
        <row r="60">
          <cell r="H60" t="str">
            <v>LESENTA 100GM</v>
          </cell>
          <cell r="I60">
            <v>225</v>
          </cell>
        </row>
        <row r="61">
          <cell r="H61" t="str">
            <v>NATIVO 250GM</v>
          </cell>
          <cell r="I61">
            <v>320</v>
          </cell>
        </row>
        <row r="62">
          <cell r="H62" t="str">
            <v>CONFIDOR SUPER 30.5% 500ML</v>
          </cell>
          <cell r="I62">
            <v>20</v>
          </cell>
        </row>
        <row r="63">
          <cell r="H63" t="str">
            <v>REGENT GR 5KG</v>
          </cell>
          <cell r="I63">
            <v>140</v>
          </cell>
        </row>
        <row r="64">
          <cell r="H64" t="str">
            <v>LESENTA 250GM</v>
          </cell>
          <cell r="I64">
            <v>125</v>
          </cell>
        </row>
        <row r="65">
          <cell r="H65" t="str">
            <v>NATIVO 100GM</v>
          </cell>
          <cell r="I65">
            <v>100</v>
          </cell>
        </row>
        <row r="66">
          <cell r="H66" t="str">
            <v>FOLICUR 500ML</v>
          </cell>
          <cell r="I66">
            <v>720</v>
          </cell>
        </row>
        <row r="67">
          <cell r="H67" t="str">
            <v>SOLOMON 100ML</v>
          </cell>
          <cell r="I67">
            <v>80</v>
          </cell>
        </row>
        <row r="68">
          <cell r="H68" t="str">
            <v>WHIP SUPER 250ML</v>
          </cell>
          <cell r="I68">
            <v>90</v>
          </cell>
        </row>
        <row r="69">
          <cell r="H69" t="str">
            <v>DECIS 2.8%EC 500ML</v>
          </cell>
          <cell r="I69">
            <v>80</v>
          </cell>
        </row>
        <row r="70">
          <cell r="H70" t="str">
            <v>SOLOMON 250ML</v>
          </cell>
          <cell r="I70">
            <v>330</v>
          </cell>
        </row>
        <row r="71">
          <cell r="H71" t="str">
            <v>ANTRACOL 500GM</v>
          </cell>
          <cell r="I71">
            <v>520</v>
          </cell>
        </row>
        <row r="72">
          <cell r="H72" t="str">
            <v>ROUNDUP 5LTR</v>
          </cell>
          <cell r="I72">
            <v>40</v>
          </cell>
        </row>
        <row r="73">
          <cell r="H73" t="str">
            <v>ROUNDUP 1LTR</v>
          </cell>
          <cell r="I73">
            <v>150</v>
          </cell>
        </row>
        <row r="74">
          <cell r="H74" t="str">
            <v>LARVIN 250GM</v>
          </cell>
          <cell r="I74">
            <v>25</v>
          </cell>
        </row>
        <row r="75">
          <cell r="H75" t="str">
            <v>DECIS 100EC 250ML</v>
          </cell>
          <cell r="I75">
            <v>60</v>
          </cell>
        </row>
        <row r="76">
          <cell r="H76" t="str">
            <v>NATIVO 500GM</v>
          </cell>
          <cell r="I76">
            <v>80</v>
          </cell>
        </row>
        <row r="77">
          <cell r="H77" t="str">
            <v>FOLICUR 250ML</v>
          </cell>
          <cell r="I77">
            <v>30</v>
          </cell>
        </row>
        <row r="78">
          <cell r="H78" t="str">
            <v>WHIP SUPER 500ML</v>
          </cell>
          <cell r="I78">
            <v>110</v>
          </cell>
        </row>
        <row r="79">
          <cell r="H79" t="str">
            <v>PLANOFIX 250ML</v>
          </cell>
          <cell r="I79">
            <v>20</v>
          </cell>
        </row>
        <row r="80">
          <cell r="H80" t="str">
            <v>BELT EXPERT 100ML</v>
          </cell>
          <cell r="I80">
            <v>5</v>
          </cell>
        </row>
        <row r="81">
          <cell r="H81" t="str">
            <v>FAME 50ML</v>
          </cell>
          <cell r="I81">
            <v>2</v>
          </cell>
        </row>
        <row r="82">
          <cell r="H82" t="str">
            <v>FAME 100ML</v>
          </cell>
          <cell r="I82">
            <v>6</v>
          </cell>
        </row>
        <row r="83">
          <cell r="H83" t="str">
            <v>REGENT SC 250ML</v>
          </cell>
          <cell r="I83">
            <v>15</v>
          </cell>
        </row>
        <row r="84">
          <cell r="H84" t="str">
            <v>FOLICUR 1LTR</v>
          </cell>
          <cell r="I84">
            <v>1420</v>
          </cell>
        </row>
        <row r="85">
          <cell r="H85" t="str">
            <v>GAUCHO 600FS 50ML</v>
          </cell>
          <cell r="I85">
            <v>42.5</v>
          </cell>
        </row>
        <row r="86">
          <cell r="H86" t="str">
            <v>LESENTA  40GM</v>
          </cell>
          <cell r="I86">
            <v>4</v>
          </cell>
        </row>
        <row r="87">
          <cell r="H87" t="str">
            <v>CONFIDOR 17.8% 500ML</v>
          </cell>
          <cell r="I87">
            <v>40</v>
          </cell>
        </row>
        <row r="88">
          <cell r="H88" t="str">
            <v>DECIS 2.8%EC 1LTR</v>
          </cell>
          <cell r="I88">
            <v>180</v>
          </cell>
        </row>
        <row r="89">
          <cell r="H89" t="str">
            <v>CONFIDOR SUPER 30.5% 250ML</v>
          </cell>
          <cell r="I89">
            <v>25</v>
          </cell>
        </row>
        <row r="90">
          <cell r="H90" t="str">
            <v>LARVIN 100GM</v>
          </cell>
          <cell r="I90">
            <v>4</v>
          </cell>
        </row>
        <row r="91">
          <cell r="H91" t="str">
            <v>PLANOFIX 1LTR</v>
          </cell>
          <cell r="I91">
            <v>130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4"/>
      <sheetName val="Sheet3"/>
    </sheetNames>
    <sheetDataSet>
      <sheetData sheetId="0"/>
      <sheetData sheetId="1">
        <row r="1">
          <cell r="G1" t="str">
            <v>NAME</v>
          </cell>
          <cell r="H1" t="str">
            <v>MASTERNAME</v>
          </cell>
        </row>
        <row r="2">
          <cell r="G2" t="str">
            <v>5222 (500gms)-Kg of 1000 Gms</v>
          </cell>
          <cell r="H2" t="str">
            <v>MUSTARD 5222 60X500G BAG IN</v>
          </cell>
        </row>
        <row r="3">
          <cell r="G3" t="str">
            <v>5222 1 Kgs-Kg of 1000 Gms</v>
          </cell>
          <cell r="H3" t="str">
            <v>MUSTARD 5222 30X1KG BAG IN</v>
          </cell>
        </row>
        <row r="4">
          <cell r="G4" t="str">
            <v>5232 Laahi-Kg of 1000 Gms</v>
          </cell>
          <cell r="H4" t="str">
            <v>MUSTARD PA 5232 (LOC) 30X1KG BAG IN</v>
          </cell>
        </row>
        <row r="5">
          <cell r="G5" t="str">
            <v>6129 GOLD-kgs</v>
          </cell>
          <cell r="H5" t="str">
            <v>ARIZE 6129 GOLD LOC 30X1KG BAG IN</v>
          </cell>
        </row>
        <row r="6">
          <cell r="G6" t="str">
            <v>6129 RICE SEED-Kg of 1000 Gms</v>
          </cell>
          <cell r="H6" t="str">
            <v>ARIZE 6129 LOC 30X1KG BAG IN</v>
          </cell>
        </row>
        <row r="7">
          <cell r="G7" t="str">
            <v>6444 1Kg-Kg of 1000 Gms</v>
          </cell>
          <cell r="H7" t="str">
            <v>ARIZE 6444 LOC 30X1KG BAG IN</v>
          </cell>
        </row>
        <row r="8">
          <cell r="G8" t="str">
            <v>6444 GOLD 1KG-kgs</v>
          </cell>
          <cell r="H8" t="str">
            <v>ARIZE 6444 GOLD LOC 30X1 BAG IN</v>
          </cell>
        </row>
        <row r="9">
          <cell r="G9" t="str">
            <v>6444 GOLD 3KG-kgs</v>
          </cell>
          <cell r="H9" t="str">
            <v>ARIZE 6444 GOLD LOC 10X3KG BAG IN</v>
          </cell>
        </row>
        <row r="10">
          <cell r="G10" t="str">
            <v>6444 Gold Paddy-Kgs.</v>
          </cell>
          <cell r="H10" t="str">
            <v>ARIZE 6444 GOLD LOC 30X1 BAG IN</v>
          </cell>
        </row>
        <row r="11">
          <cell r="G11" t="str">
            <v>6508 Az Paddy-kgs</v>
          </cell>
          <cell r="H11" t="str">
            <v>ARIZE AZ 6508 LOC 30X1KG BAG IN</v>
          </cell>
        </row>
        <row r="12">
          <cell r="G12" t="str">
            <v>6508 Rice-Kg of 1000 Gms</v>
          </cell>
          <cell r="H12" t="str">
            <v>ARIZE AZ 6508 LOC 30X1KG BAG IN</v>
          </cell>
        </row>
        <row r="13">
          <cell r="G13" t="str">
            <v>6633 Arize Az-kgs</v>
          </cell>
          <cell r="H13" t="str">
            <v>ARIZE AZ 6633 LOC 30X1KG BAG IN</v>
          </cell>
        </row>
        <row r="14">
          <cell r="G14" t="str">
            <v>6633 Rice Seeds-Kg of 1000 Gms</v>
          </cell>
          <cell r="H14" t="str">
            <v>ARIZE AZ 6633 LOC 30X1KG BAG IN</v>
          </cell>
        </row>
        <row r="15">
          <cell r="G15" t="str">
            <v>9001 BAJRA-Kgs.</v>
          </cell>
          <cell r="H15" t="str">
            <v>MILLET HYBRID 9001 20X1.5 BAG IN</v>
          </cell>
        </row>
        <row r="16">
          <cell r="G16" t="str">
            <v>9450 BAJRA-Kgs.</v>
          </cell>
          <cell r="H16" t="str">
            <v>MILLET HYBRID 9450 20X1 5KG BAG IN</v>
          </cell>
        </row>
        <row r="17">
          <cell r="G17" t="str">
            <v>ACCORD PLUS (500X20)-LT.</v>
          </cell>
          <cell r="H17" t="str">
            <v>DISCOUNTINUE PRODUCT</v>
          </cell>
        </row>
        <row r="18">
          <cell r="G18" t="str">
            <v>Acothion 1 Ltr</v>
          </cell>
          <cell r="H18" t="str">
            <v>DISCOUNTINUE PRODUCT</v>
          </cell>
        </row>
        <row r="19">
          <cell r="G19" t="str">
            <v>Acothion 250ML</v>
          </cell>
          <cell r="H19" t="str">
            <v>DISCOUNTINUE PRODUCT</v>
          </cell>
        </row>
        <row r="20">
          <cell r="G20" t="str">
            <v>ADMIRE 150GM</v>
          </cell>
          <cell r="H20" t="str">
            <v>ADMIRE (T) WG70 30X150GR BOT IN</v>
          </cell>
        </row>
        <row r="21">
          <cell r="G21" t="str">
            <v>ADMIRE 150GM</v>
          </cell>
          <cell r="H21" t="str">
            <v>ADMIRE (T) WG70 30X150GR BOT IN</v>
          </cell>
        </row>
        <row r="22">
          <cell r="G22" t="str">
            <v>ADMIRE 150GM-150GM</v>
          </cell>
          <cell r="H22" t="str">
            <v>ADMIRE (T) WG70 30X150GR BOT IN</v>
          </cell>
        </row>
        <row r="23">
          <cell r="G23" t="str">
            <v>ADMIRE 16GM</v>
          </cell>
          <cell r="H23" t="str">
            <v>ADMIRE WG70 125X(8X2GR) BAG IN</v>
          </cell>
        </row>
        <row r="24">
          <cell r="G24" t="str">
            <v>ADMIRE 16GM-16GM</v>
          </cell>
          <cell r="H24" t="str">
            <v>ADMIRE WG70 125X(8X2GR) BAG IN</v>
          </cell>
        </row>
        <row r="25">
          <cell r="G25" t="str">
            <v>ADMIRE 2 GM-BOX</v>
          </cell>
          <cell r="H25" t="str">
            <v>ADMIRE WG70 125X(8X2GR) BAG IN</v>
          </cell>
        </row>
        <row r="26">
          <cell r="G26" t="str">
            <v>ADMIRE 2GM</v>
          </cell>
          <cell r="H26" t="str">
            <v>ADMIRE WG70 125X(8X2GR) BAG IN</v>
          </cell>
        </row>
        <row r="27">
          <cell r="G27" t="str">
            <v>ADMIRE 2GM-Kg of 1000 Gms</v>
          </cell>
          <cell r="H27" t="str">
            <v>ADMIRE WG70 125X(8X2GR) BAG IN</v>
          </cell>
        </row>
        <row r="28">
          <cell r="G28" t="str">
            <v>ADMIRE 300GM</v>
          </cell>
          <cell r="H28" t="str">
            <v>ADMIRE WG70 20X300GR BAG IN</v>
          </cell>
        </row>
        <row r="29">
          <cell r="G29" t="str">
            <v>ADMIRE 300gm-300gm</v>
          </cell>
          <cell r="H29" t="str">
            <v>ADMIRE WG70 20X300GR BAG IN</v>
          </cell>
        </row>
        <row r="30">
          <cell r="G30" t="str">
            <v>ADMIRE 30GM</v>
          </cell>
          <cell r="H30" t="str">
            <v>ADMIRE (T) WG70 150X30GR BOT IN</v>
          </cell>
        </row>
        <row r="31">
          <cell r="G31" t="str">
            <v>ADMIRE 70% WG -1 (2GM)-nos</v>
          </cell>
          <cell r="H31" t="str">
            <v>ADMIRE WG70 125X(8X2GR) BAG IN</v>
          </cell>
        </row>
        <row r="32">
          <cell r="G32" t="str">
            <v>ADMIRE 70%(2X8X125)IMIDACLOPRID 70%WG-UNT</v>
          </cell>
          <cell r="H32" t="str">
            <v>ADMIRE WG70 125X(8X2GR) BAG IN</v>
          </cell>
        </row>
        <row r="33">
          <cell r="G33" t="str">
            <v>ADMIRE 70%(30GMX150)IMIDACLOPRID 70%WG-UNT</v>
          </cell>
          <cell r="H33" t="str">
            <v>ADMIRE (T) WG70 150X30GR BOT IN</v>
          </cell>
        </row>
        <row r="34">
          <cell r="G34" t="str">
            <v>ADMIRE 75GM</v>
          </cell>
          <cell r="H34" t="str">
            <v>ADMIRE (T) WG70 60X75GR BOT IN</v>
          </cell>
        </row>
        <row r="35">
          <cell r="G35" t="str">
            <v>ADMIRE 75GM</v>
          </cell>
          <cell r="H35" t="str">
            <v>ADMIRE (T) WG70 60X75GR BOT IN</v>
          </cell>
        </row>
        <row r="36">
          <cell r="G36" t="str">
            <v>ADMIRE 75gm-75gm</v>
          </cell>
          <cell r="H36" t="str">
            <v>ADMIRE (T) WG70 60X75GR BOT IN</v>
          </cell>
        </row>
        <row r="37">
          <cell r="G37" t="str">
            <v>Admire Wg70 30gm-Pcs.</v>
          </cell>
          <cell r="H37" t="str">
            <v>ADMIRE (T) WG70 150X30GR BOT IN</v>
          </cell>
        </row>
        <row r="38">
          <cell r="G38" t="str">
            <v>ADMIRE[2GM*8] 2GM-BOX</v>
          </cell>
          <cell r="H38" t="str">
            <v>ADMIRE WG70 125X(8X2GR) BAG IN</v>
          </cell>
        </row>
        <row r="39">
          <cell r="G39" t="str">
            <v>Admire-30gm (GST-18%)-Pc</v>
          </cell>
          <cell r="H39" t="str">
            <v>ADMIRE (T) WG70 150X30GR BOT IN</v>
          </cell>
        </row>
        <row r="40">
          <cell r="G40" t="str">
            <v>ADORA (100MLX50)BISPYRIBAC SODIUM 10%SC-UNT</v>
          </cell>
          <cell r="H40" t="str">
            <v>ADORA (T) SC100 50X100ML BOT IN</v>
          </cell>
        </row>
        <row r="41">
          <cell r="G41" t="str">
            <v>ADORA (10MLX100)BISPYRIBAC SODIUM 10%SC-UNT</v>
          </cell>
          <cell r="H41" t="str">
            <v>ADORA (T) SC100 100X10ML BOT IN</v>
          </cell>
        </row>
        <row r="42">
          <cell r="G42" t="str">
            <v>ADORA (1LITX4)BISPYRIBAC SODIUM 10%SC-UNT</v>
          </cell>
          <cell r="H42" t="str">
            <v>ADORA (T) SC100 4X1L BOT IN</v>
          </cell>
        </row>
        <row r="43">
          <cell r="G43" t="str">
            <v>ADORA (200MLX20)BISPYRIBAC SODIUM 10%SC-UNT</v>
          </cell>
          <cell r="H43" t="str">
            <v>ADORA (T) SC100 20X200ML BOT IN</v>
          </cell>
        </row>
        <row r="44">
          <cell r="G44" t="str">
            <v>ADORA (500MLX8)BISPYRIBAC SODIUM 10%SC-UNT</v>
          </cell>
          <cell r="H44" t="str">
            <v>ADORA (T) SC100 8X500ML BOT IN</v>
          </cell>
        </row>
        <row r="45">
          <cell r="G45" t="str">
            <v>ADORA (50MLX50)BISPYRIBAC SODIUM 10%SC-UNT</v>
          </cell>
          <cell r="H45" t="str">
            <v>ADORA (T) SC100 50X50ML BOT IN</v>
          </cell>
        </row>
        <row r="46">
          <cell r="G46" t="str">
            <v>ADORA 1 LTR-Ml</v>
          </cell>
          <cell r="H46" t="str">
            <v>ADORA (T) SC100 4X1L BOT IN</v>
          </cell>
        </row>
        <row r="47">
          <cell r="G47" t="str">
            <v>ADORA 10 ML-Ml</v>
          </cell>
          <cell r="H47" t="str">
            <v>ADORA (T) SC100 100X10ML BOT IN</v>
          </cell>
        </row>
        <row r="48">
          <cell r="G48" t="str">
            <v>ADORA 100 ML-Lts.</v>
          </cell>
          <cell r="H48" t="str">
            <v>ADORA (T) SC100 50X100ML BOT IN</v>
          </cell>
        </row>
        <row r="49">
          <cell r="G49" t="str">
            <v>ADORA 100 ML-Ml</v>
          </cell>
          <cell r="H49" t="str">
            <v>ADORA (T) SC100 50X100ML BOT IN</v>
          </cell>
        </row>
        <row r="50">
          <cell r="G50" t="str">
            <v>Adora 200ml-Pcs</v>
          </cell>
          <cell r="H50" t="str">
            <v>ADORA (T) SC100 20X200ML BOT IN</v>
          </cell>
        </row>
        <row r="51">
          <cell r="G51" t="str">
            <v>ADORA 50 ML-Lts.</v>
          </cell>
          <cell r="H51" t="str">
            <v>ADORA (T) SC100 50X50ML BOT IN</v>
          </cell>
        </row>
        <row r="52">
          <cell r="G52" t="str">
            <v>ADORA 500 ML-Ml</v>
          </cell>
          <cell r="H52" t="str">
            <v>ADORA (T) SC100 8X500ML BOT IN</v>
          </cell>
        </row>
        <row r="53">
          <cell r="G53" t="str">
            <v>ADORA 50Ml-Ml</v>
          </cell>
          <cell r="H53" t="str">
            <v>ADORA (T) SC100 50X50ML BOT IN</v>
          </cell>
        </row>
        <row r="54">
          <cell r="G54" t="str">
            <v>Adora-100ml (GST-18%)-Pc</v>
          </cell>
          <cell r="H54" t="str">
            <v>ADORA (T) SC100 50X100ML BOT IN</v>
          </cell>
        </row>
        <row r="55">
          <cell r="G55" t="str">
            <v>Adora-1lt (GST-18%)-Pc</v>
          </cell>
          <cell r="H55" t="str">
            <v>ADORA (T) SC100 4X1L BOT IN</v>
          </cell>
        </row>
        <row r="56">
          <cell r="G56" t="str">
            <v>Adora-200ml (GST-18%)-Pc</v>
          </cell>
          <cell r="H56" t="str">
            <v>ADORA (T) SC100 20X200ML BOT IN</v>
          </cell>
        </row>
        <row r="57">
          <cell r="G57" t="str">
            <v>Adora-500ml (GST-18%)-Pc</v>
          </cell>
          <cell r="H57" t="str">
            <v>ADORA (T) SC100 8X500ML BOT IN</v>
          </cell>
        </row>
        <row r="58">
          <cell r="G58" t="str">
            <v>ADUE 100 GM-100 GM</v>
          </cell>
          <cell r="H58" t="str">
            <v>ADUE WG70 6X100G BOT IN</v>
          </cell>
        </row>
        <row r="59">
          <cell r="G59" t="str">
            <v>ADUE 100GM</v>
          </cell>
          <cell r="H59" t="str">
            <v>ADUE WG70 6X100G BOT IN</v>
          </cell>
        </row>
        <row r="60">
          <cell r="G60" t="str">
            <v>ADUE 100GM</v>
          </cell>
          <cell r="H60" t="str">
            <v>ADUE WG70 6X100G BOT IN</v>
          </cell>
        </row>
        <row r="61">
          <cell r="G61" t="str">
            <v>ADUE 200GM-200GM</v>
          </cell>
          <cell r="H61" t="str">
            <v>ADUE WG70 3X200G BOT IN</v>
          </cell>
        </row>
        <row r="62">
          <cell r="G62" t="str">
            <v>ADUE 40GM</v>
          </cell>
          <cell r="H62" t="str">
            <v>ADUE WG70 15X40G BOT IN</v>
          </cell>
        </row>
        <row r="63">
          <cell r="G63" t="str">
            <v>ADUE 40GM</v>
          </cell>
          <cell r="H63" t="str">
            <v>ADUE WG70 15X40G BOT IN</v>
          </cell>
        </row>
        <row r="64">
          <cell r="G64" t="str">
            <v>ADUE 40GM-40GM</v>
          </cell>
          <cell r="H64" t="str">
            <v>ADUE WG70 15X40G BOT IN</v>
          </cell>
        </row>
        <row r="65">
          <cell r="G65" t="str">
            <v>ADUE 70 WG -1 (40GM)</v>
          </cell>
          <cell r="H65" t="str">
            <v>ADUE WG70 15X40G BOT IN</v>
          </cell>
        </row>
        <row r="66">
          <cell r="G66" t="str">
            <v>AGILE 1 LTR-Ml</v>
          </cell>
          <cell r="H66" t="str">
            <v>DISCOUNTINUE PRODUCT</v>
          </cell>
        </row>
        <row r="67">
          <cell r="G67" t="str">
            <v>AGILE 100ML-Ml</v>
          </cell>
          <cell r="H67" t="str">
            <v>DISCOUNTINUE PRODUCT</v>
          </cell>
        </row>
        <row r="68">
          <cell r="G68" t="str">
            <v>AGILE 250ML-Ml</v>
          </cell>
          <cell r="H68" t="str">
            <v>DISCOUNTINUE PRODUCT</v>
          </cell>
        </row>
        <row r="69">
          <cell r="G69" t="str">
            <v>AGILE 500ML-Ml</v>
          </cell>
          <cell r="H69" t="str">
            <v>DISCOUNTINUE PRODUCT</v>
          </cell>
        </row>
        <row r="70">
          <cell r="G70" t="str">
            <v>ALANTO (100MLX50)THIACLOPRID 21.7%SC-UNT</v>
          </cell>
          <cell r="H70" t="str">
            <v>ALANTO (T) SC240 50X100ML BOT IN</v>
          </cell>
        </row>
        <row r="71">
          <cell r="G71" t="str">
            <v>ALANTO (250X40) THIACLOPRID 21.7%SC-UNT</v>
          </cell>
          <cell r="H71" t="str">
            <v>ALANTO (T) SC240 40X250ML BOT IN</v>
          </cell>
        </row>
        <row r="72">
          <cell r="G72" t="str">
            <v>ALANTO 1 LTR-1 LTR</v>
          </cell>
          <cell r="H72" t="str">
            <v>ALANTO (T) SC240 10X1L BOT IN</v>
          </cell>
        </row>
        <row r="73">
          <cell r="G73" t="str">
            <v>ALANTO 100ML</v>
          </cell>
          <cell r="H73" t="str">
            <v>ALANTO (T) SC240 50X100ML BOT IN</v>
          </cell>
        </row>
        <row r="74">
          <cell r="G74" t="str">
            <v>ALANTO 100ML</v>
          </cell>
          <cell r="H74" t="str">
            <v>ALANTO (T) SC240 50X100ML BOT IN</v>
          </cell>
        </row>
        <row r="75">
          <cell r="G75" t="str">
            <v>ALANTO 100Ml-Ml</v>
          </cell>
          <cell r="H75" t="str">
            <v>ALANTO (T) SC240 50X100ML BOT IN</v>
          </cell>
        </row>
        <row r="76">
          <cell r="G76" t="str">
            <v>ALANTO 1LT-BOX</v>
          </cell>
          <cell r="H76" t="str">
            <v>ALANTO (T) SC240 10X1L BOT IN</v>
          </cell>
        </row>
        <row r="77">
          <cell r="G77" t="str">
            <v>ALANTO 1LTR</v>
          </cell>
          <cell r="H77" t="str">
            <v>ALANTO (T) SC240 10X1L BOT IN</v>
          </cell>
        </row>
        <row r="78">
          <cell r="G78" t="str">
            <v>ALANTO 21.7%SC - 1 (500ML)-nos</v>
          </cell>
          <cell r="H78" t="str">
            <v>ALANTO (T) SC240 20X500ML BOT IN</v>
          </cell>
        </row>
        <row r="79">
          <cell r="G79" t="str">
            <v>ALANTO 21.7%SC - 2 (250ML)-nos</v>
          </cell>
          <cell r="H79" t="str">
            <v>ALANTO (T) SC240 40X250ML BOT IN</v>
          </cell>
        </row>
        <row r="80">
          <cell r="G80" t="str">
            <v>Alanto 250 ML</v>
          </cell>
          <cell r="H80" t="str">
            <v>ALANTO (T) SC240 40X250ML BOT IN</v>
          </cell>
        </row>
        <row r="81">
          <cell r="G81" t="str">
            <v>ALANTO 250 ML-250 ML</v>
          </cell>
          <cell r="H81" t="str">
            <v>ALANTO (T) SC240 40X250ML BOT IN</v>
          </cell>
        </row>
        <row r="82">
          <cell r="G82" t="str">
            <v>ALANTO 250ML</v>
          </cell>
          <cell r="H82" t="str">
            <v>ALANTO (T) SC240 40X250ML BOT IN</v>
          </cell>
        </row>
        <row r="83">
          <cell r="G83" t="str">
            <v>ALANTO 250ML</v>
          </cell>
          <cell r="H83" t="str">
            <v>ALANTO (T) SC240 40X250ML BOT IN</v>
          </cell>
        </row>
        <row r="84">
          <cell r="G84" t="str">
            <v>ALANTO 500 ML-500 ML</v>
          </cell>
          <cell r="H84" t="str">
            <v>ALANTO (T) SC240 20X500ML BOT IN</v>
          </cell>
        </row>
        <row r="85">
          <cell r="G85" t="str">
            <v>ALANTO 500ML</v>
          </cell>
          <cell r="H85" t="str">
            <v>ALANTO (T) SC240 20X500ML BOT IN</v>
          </cell>
        </row>
        <row r="86">
          <cell r="G86" t="str">
            <v>ALANTO 500ML</v>
          </cell>
          <cell r="H86" t="str">
            <v>ALANTO (T) SC240 20X500ML BOT IN</v>
          </cell>
        </row>
        <row r="87">
          <cell r="G87" t="str">
            <v>ALANTO 500ML-BOX</v>
          </cell>
          <cell r="H87" t="str">
            <v>ALANTO (T) SC240 20X500ML BOT IN</v>
          </cell>
        </row>
        <row r="88">
          <cell r="G88" t="str">
            <v>Alanto T 100ml-Liter</v>
          </cell>
          <cell r="H88" t="str">
            <v>ALANTO (T) SC240 50X100ML BOT IN</v>
          </cell>
        </row>
        <row r="89">
          <cell r="G89" t="str">
            <v>Alanto T 250ml-Liter</v>
          </cell>
          <cell r="H89" t="str">
            <v>ALANTO (T) SC240 40X250ML BOT IN</v>
          </cell>
        </row>
        <row r="90">
          <cell r="G90" t="str">
            <v>Alanto T 500ml-Liter</v>
          </cell>
          <cell r="H90" t="str">
            <v>ALANTO (T) SC240 20X500ML BOT IN</v>
          </cell>
        </row>
        <row r="91">
          <cell r="G91" t="str">
            <v>ALANTO[100ML*50] 100ML-BOX</v>
          </cell>
          <cell r="H91" t="str">
            <v>ALANTO (T) SC240 50X100ML BOT IN</v>
          </cell>
        </row>
        <row r="92">
          <cell r="G92" t="str">
            <v>Alanto-ltr</v>
          </cell>
          <cell r="H92" t="str">
            <v>ALANTO (T) SC240 10X1L BOT IN</v>
          </cell>
        </row>
        <row r="93">
          <cell r="G93" t="str">
            <v>ALIETE 500GM 500 GM-500 GM</v>
          </cell>
          <cell r="H93" t="str">
            <v>ALIETTE WP80 20X500GR BAG IN</v>
          </cell>
        </row>
        <row r="94">
          <cell r="G94" t="str">
            <v>ALIETEE 250 GM-250 GM</v>
          </cell>
          <cell r="H94" t="str">
            <v>ALIETTE WP80 20X250GR BAG IN</v>
          </cell>
        </row>
        <row r="95">
          <cell r="G95" t="str">
            <v>ALIETTE (100GMX40) FOSETYL-AL 80%WP-KG</v>
          </cell>
          <cell r="H95" t="str">
            <v>ALIETTE WP80 40X100GR BAG IN</v>
          </cell>
        </row>
        <row r="96">
          <cell r="G96" t="str">
            <v>ALIETTE 1 KG-1 KG</v>
          </cell>
          <cell r="H96" t="str">
            <v>ALIETTE WP80 10X1KG BAG IN</v>
          </cell>
        </row>
        <row r="97">
          <cell r="G97" t="str">
            <v>Aliette 100 GM</v>
          </cell>
          <cell r="H97" t="str">
            <v>ALIETTE WP80 40X100GR BAG IN</v>
          </cell>
        </row>
        <row r="98">
          <cell r="G98" t="str">
            <v>ALIETTE 100 GM-100 GM</v>
          </cell>
          <cell r="H98" t="str">
            <v>ALIETTE WP80 40X100GR BAG IN</v>
          </cell>
        </row>
        <row r="99">
          <cell r="G99" t="str">
            <v>ALIETTE 100 GM-100 GM</v>
          </cell>
          <cell r="H99" t="str">
            <v>ALIETTE WP80 40X100GR BAG IN</v>
          </cell>
        </row>
        <row r="100">
          <cell r="G100" t="str">
            <v>ALIETTE 100GM</v>
          </cell>
          <cell r="H100" t="str">
            <v>ALIETTE WP80 40X100GR BAG IN</v>
          </cell>
        </row>
        <row r="101">
          <cell r="G101" t="str">
            <v>ALIETTE 100GM 100 GM-100 GM</v>
          </cell>
          <cell r="H101" t="str">
            <v>ALIETTE WP80 40X100GR BAG IN</v>
          </cell>
        </row>
        <row r="102">
          <cell r="G102" t="str">
            <v>ALIETTE 1KG</v>
          </cell>
          <cell r="H102" t="str">
            <v>ALIETTE WP80 10X1KG BAG IN</v>
          </cell>
        </row>
        <row r="103">
          <cell r="G103" t="str">
            <v>ALIETTE 1KG</v>
          </cell>
          <cell r="H103" t="str">
            <v>ALIETTE WP80 10X1KG BAG IN</v>
          </cell>
        </row>
        <row r="104">
          <cell r="G104" t="str">
            <v>Aliette 250 GM</v>
          </cell>
          <cell r="H104" t="str">
            <v>ALIETTE WP80 20X250GR BAG IN</v>
          </cell>
        </row>
        <row r="105">
          <cell r="G105" t="str">
            <v>ALIETTE 250 GM-250 GM</v>
          </cell>
          <cell r="H105" t="str">
            <v>ALIETTE WP80 20X250GR BAG IN</v>
          </cell>
        </row>
        <row r="106">
          <cell r="G106" t="str">
            <v>ALIETTE 250GM</v>
          </cell>
          <cell r="H106" t="str">
            <v>ALIETTE WP80 20X250GR BAG IN</v>
          </cell>
        </row>
        <row r="107">
          <cell r="G107" t="str">
            <v>ALIETTE 250GM</v>
          </cell>
          <cell r="H107" t="str">
            <v>ALIETTE WP80 20X250GR BAG IN</v>
          </cell>
        </row>
        <row r="108">
          <cell r="G108" t="str">
            <v>ALIETTE 250GM 250 GM-250 GM</v>
          </cell>
          <cell r="H108" t="str">
            <v>ALIETTE WP80 20X250GR BAG IN</v>
          </cell>
        </row>
        <row r="109">
          <cell r="G109" t="str">
            <v>Aliette 500 GM</v>
          </cell>
          <cell r="H109" t="str">
            <v>ALIETTE WP80 20X500GR BAG IN</v>
          </cell>
        </row>
        <row r="110">
          <cell r="G110" t="str">
            <v>ALIETTE 500 GM-500 GM</v>
          </cell>
          <cell r="H110" t="str">
            <v>ALIETTE WP80 20X500GR BAG IN</v>
          </cell>
        </row>
        <row r="111">
          <cell r="G111" t="str">
            <v>ALIETTE 500 GM-500 GM</v>
          </cell>
          <cell r="H111" t="str">
            <v>ALIETTE WP80 20X500GR BAG IN</v>
          </cell>
        </row>
        <row r="112">
          <cell r="G112" t="str">
            <v>ALIETTE 500GM</v>
          </cell>
          <cell r="H112" t="str">
            <v>ALIETTE WP80 20X500GR BAG IN</v>
          </cell>
        </row>
        <row r="113">
          <cell r="G113" t="str">
            <v>ALIETTE 500GM</v>
          </cell>
          <cell r="H113" t="str">
            <v>ALIETTE WP80 20X500GR BAG IN</v>
          </cell>
        </row>
        <row r="114">
          <cell r="G114" t="str">
            <v>Aliette WP80-kgs</v>
          </cell>
          <cell r="H114" t="str">
            <v>ALIETTE WP80 10X1KG BAG IN</v>
          </cell>
        </row>
        <row r="115">
          <cell r="G115" t="str">
            <v>Aliette-250gm (GST-18%)-Pc</v>
          </cell>
          <cell r="H115" t="str">
            <v>ALIETTE WP80 20X250GR BAG IN</v>
          </cell>
        </row>
        <row r="116">
          <cell r="G116" t="str">
            <v>Aliette-500gm (GST-18%)-Pc</v>
          </cell>
          <cell r="H116" t="str">
            <v>ALIETTE WP80 20X500GR BAG IN</v>
          </cell>
        </row>
        <row r="117">
          <cell r="G117" t="str">
            <v>ALIETTE80%WG - 1 (250GM)-nos</v>
          </cell>
          <cell r="H117" t="str">
            <v>ALIETTE WP80 20X250GR BAG IN</v>
          </cell>
        </row>
        <row r="118">
          <cell r="G118" t="str">
            <v>ALIETTE80%WP - 2 (100GM)-nos</v>
          </cell>
          <cell r="H118" t="str">
            <v>ALIETTE WP80 40X100GR BAG IN</v>
          </cell>
        </row>
        <row r="119">
          <cell r="G119" t="str">
            <v>ALIETTE80%WP -3 (500GM)-nos</v>
          </cell>
          <cell r="H119" t="str">
            <v>ALIETTE WP80 20X500GR BAG IN</v>
          </cell>
        </row>
        <row r="120">
          <cell r="G120" t="str">
            <v>Ambition - 100ml</v>
          </cell>
          <cell r="H120" t="str">
            <v>AMBITION 50X100ML BOT IN</v>
          </cell>
        </row>
        <row r="121">
          <cell r="G121" t="str">
            <v>Ambition - 250ml</v>
          </cell>
          <cell r="H121" t="str">
            <v>AMBITION 40X250ML BOT IN</v>
          </cell>
        </row>
        <row r="122">
          <cell r="G122" t="str">
            <v>AMBITION (100MLX50)-LT.</v>
          </cell>
          <cell r="H122" t="str">
            <v>AMBITION 50X100ML BOT IN</v>
          </cell>
        </row>
        <row r="123">
          <cell r="G123" t="str">
            <v>AMBITION (250MLX40)-KG</v>
          </cell>
          <cell r="H123" t="str">
            <v>AMBITION 40X250ML BOT IN</v>
          </cell>
        </row>
        <row r="124">
          <cell r="G124" t="str">
            <v>AMBITION (500MLX20)-LT.</v>
          </cell>
          <cell r="H124" t="str">
            <v>AMBITION 20X500ML BOT IN</v>
          </cell>
        </row>
        <row r="125">
          <cell r="G125" t="str">
            <v>AMBITION -1 (1LITRE)-nos</v>
          </cell>
          <cell r="H125" t="str">
            <v>AMBITION 10X1L BOT IN</v>
          </cell>
        </row>
        <row r="126">
          <cell r="G126" t="str">
            <v>Ambition 1 Ltr</v>
          </cell>
          <cell r="H126" t="str">
            <v>AMBITION 10X1L BOT IN</v>
          </cell>
        </row>
        <row r="127">
          <cell r="G127" t="str">
            <v>AMBITION 1 LTR-1 LTR</v>
          </cell>
          <cell r="H127" t="str">
            <v>AMBITION 10X1L BOT IN</v>
          </cell>
        </row>
        <row r="128">
          <cell r="G128" t="str">
            <v>AMBITION 1 LTR-1 LTR</v>
          </cell>
          <cell r="H128" t="str">
            <v>AMBITION 10X1L BOT IN</v>
          </cell>
        </row>
        <row r="129">
          <cell r="G129" t="str">
            <v>Ambition 1 Ltr-ltr</v>
          </cell>
          <cell r="H129" t="str">
            <v>AMBITION 10X1L BOT IN</v>
          </cell>
        </row>
        <row r="130">
          <cell r="G130" t="str">
            <v>Ambition 100ml-Pcs</v>
          </cell>
          <cell r="H130" t="str">
            <v>AMBITION 50X100ML BOT IN</v>
          </cell>
        </row>
        <row r="131">
          <cell r="G131" t="str">
            <v>AMBITION 1LTR</v>
          </cell>
          <cell r="H131" t="str">
            <v>AMBITION 10X1L BOT IN</v>
          </cell>
        </row>
        <row r="132">
          <cell r="G132" t="str">
            <v>AMBITION 1LTR</v>
          </cell>
          <cell r="H132" t="str">
            <v>AMBITION 10X1L BOT IN</v>
          </cell>
        </row>
        <row r="133">
          <cell r="G133" t="str">
            <v>Ambition 1ltr 31010099-Liter</v>
          </cell>
          <cell r="H133" t="str">
            <v>AMBITION 10X1L BOT IN</v>
          </cell>
        </row>
        <row r="134">
          <cell r="G134" t="str">
            <v>AMBITION 1LTR-Lts.</v>
          </cell>
          <cell r="H134" t="str">
            <v>AMBITION 10X1L BOT IN</v>
          </cell>
        </row>
        <row r="135">
          <cell r="G135" t="str">
            <v>AMBITION -2 (500ML)-nos</v>
          </cell>
          <cell r="H135" t="str">
            <v>AMBITION 20X500ML BOT IN</v>
          </cell>
        </row>
        <row r="136">
          <cell r="G136" t="str">
            <v>AMBITION 250 250 ML-250 ML</v>
          </cell>
          <cell r="H136" t="str">
            <v>AMBITION 40X250ML BOT IN</v>
          </cell>
        </row>
        <row r="137">
          <cell r="G137" t="str">
            <v>Ambition 250 ML</v>
          </cell>
          <cell r="H137" t="str">
            <v>AMBITION 40X250ML BOT IN</v>
          </cell>
        </row>
        <row r="138">
          <cell r="G138" t="str">
            <v>AMBITION 250 ML-250 ML</v>
          </cell>
          <cell r="H138" t="str">
            <v>AMBITION 40X250ML BOT IN</v>
          </cell>
        </row>
        <row r="139">
          <cell r="G139" t="str">
            <v>AMBITION 250ML</v>
          </cell>
          <cell r="H139" t="str">
            <v>AMBITION 40X250ML BOT IN</v>
          </cell>
        </row>
        <row r="140">
          <cell r="G140" t="str">
            <v>AMBITION 250ML</v>
          </cell>
          <cell r="H140" t="str">
            <v>AMBITION 40X250ML BOT IN</v>
          </cell>
        </row>
        <row r="141">
          <cell r="G141" t="str">
            <v>Ambition 250ml-Pcs</v>
          </cell>
          <cell r="H141" t="str">
            <v>AMBITION 40X250ML BOT IN</v>
          </cell>
        </row>
        <row r="142">
          <cell r="G142" t="str">
            <v>AMBITION -3 (250ML)-nos</v>
          </cell>
          <cell r="H142" t="str">
            <v>AMBITION 40X250ML BOT IN</v>
          </cell>
        </row>
        <row r="143">
          <cell r="G143" t="str">
            <v>AMBITION 500 500 ML-500 ML</v>
          </cell>
          <cell r="H143" t="str">
            <v>AMBITION 20X500ML BOT IN</v>
          </cell>
        </row>
        <row r="144">
          <cell r="G144" t="str">
            <v>Ambition 500 ML</v>
          </cell>
          <cell r="H144" t="str">
            <v>AMBITION 20X500ML BOT IN</v>
          </cell>
        </row>
        <row r="145">
          <cell r="G145" t="str">
            <v>AMBITION 500 ML-500 ML</v>
          </cell>
          <cell r="H145" t="str">
            <v>AMBITION 20X500ML BOT IN</v>
          </cell>
        </row>
        <row r="146">
          <cell r="G146" t="str">
            <v>Ambition 500 Ml-ltr</v>
          </cell>
          <cell r="H146" t="str">
            <v>AMBITION 20X500ML BOT IN</v>
          </cell>
        </row>
        <row r="147">
          <cell r="G147" t="str">
            <v>AMBITION 500ML</v>
          </cell>
          <cell r="H147" t="str">
            <v>AMBITION 20X500ML BOT IN</v>
          </cell>
        </row>
        <row r="148">
          <cell r="G148" t="str">
            <v>AMBITION 500ML</v>
          </cell>
          <cell r="H148" t="str">
            <v>AMBITION 20X500ML BOT IN</v>
          </cell>
        </row>
        <row r="149">
          <cell r="G149" t="str">
            <v>Ambition 500ml 31010099-Liter</v>
          </cell>
          <cell r="H149" t="str">
            <v>AMBITION 20X500ML BOT IN</v>
          </cell>
        </row>
        <row r="150">
          <cell r="G150" t="str">
            <v>Ambition 500ml-Pcs</v>
          </cell>
          <cell r="H150" t="str">
            <v>AMBITION 20X500ML BOT IN</v>
          </cell>
        </row>
        <row r="151">
          <cell r="G151" t="str">
            <v>AMBITION[100ML*50] 100ML-BOX</v>
          </cell>
          <cell r="H151" t="str">
            <v>AMBITION 50X100ML BOT IN</v>
          </cell>
        </row>
        <row r="152">
          <cell r="G152" t="str">
            <v>AMBITION[1LTR*10] 1LTR-BOX</v>
          </cell>
          <cell r="H152" t="str">
            <v>AMBITION 10X1L BOT IN</v>
          </cell>
        </row>
        <row r="153">
          <cell r="G153" t="str">
            <v>AMBITION[250ML*40] 250ML-BOX</v>
          </cell>
          <cell r="H153" t="str">
            <v>AMBITION 40X250ML BOT IN</v>
          </cell>
        </row>
        <row r="154">
          <cell r="G154" t="str">
            <v>AMBITION[500ML*20] 500ML-BOX</v>
          </cell>
          <cell r="H154" t="str">
            <v>AMBITION 20X500ML BOT IN</v>
          </cell>
        </row>
        <row r="155">
          <cell r="G155" t="str">
            <v>Ambition-1lt (GST-5%)-Pc</v>
          </cell>
          <cell r="H155" t="str">
            <v>AMBITION 10X1L BOT IN</v>
          </cell>
        </row>
        <row r="156">
          <cell r="G156" t="str">
            <v>Ambition-250ml (GST-5%)-Pc</v>
          </cell>
          <cell r="H156" t="str">
            <v>AMBITION 40X250ML BOT IN</v>
          </cell>
        </row>
        <row r="157">
          <cell r="G157" t="str">
            <v>Ambition-500ml (GST-5%)-Pc</v>
          </cell>
          <cell r="H157" t="str">
            <v>AMBITION 20X500ML BOT IN</v>
          </cell>
        </row>
        <row r="158">
          <cell r="G158" t="str">
            <v>AMPUS 5ML-Pcs</v>
          </cell>
          <cell r="H158" t="str">
            <v>DISCOUNTINUE PRODUCT</v>
          </cell>
        </row>
        <row r="159">
          <cell r="G159" t="str">
            <v>AMSAC 100 ML-Ml</v>
          </cell>
          <cell r="H159" t="str">
            <v>DISCOUNTINUE PRODUCT</v>
          </cell>
        </row>
        <row r="160">
          <cell r="G160" t="str">
            <v>AMSAC 200Ml-Ml</v>
          </cell>
          <cell r="H160" t="str">
            <v>DISCOUNTINUE PRODUCT</v>
          </cell>
        </row>
        <row r="161">
          <cell r="G161" t="str">
            <v>AMSAC 50 ML-Ml</v>
          </cell>
          <cell r="H161" t="str">
            <v>DISCOUNTINUE PRODUCT</v>
          </cell>
        </row>
        <row r="162">
          <cell r="G162" t="str">
            <v>ANOKHI BOTTELGAURD 250 SEEDS-250 SEEDS</v>
          </cell>
          <cell r="H162" t="str">
            <v>DISCOUNTINUE PRODUCT</v>
          </cell>
        </row>
        <row r="163">
          <cell r="G163" t="str">
            <v>Antracol - 1kg-pic</v>
          </cell>
          <cell r="H163" t="str">
            <v>ANTRACOL (T) WP70 10X1KG BAG IN</v>
          </cell>
        </row>
        <row r="164">
          <cell r="G164" t="str">
            <v>Antracol - 500gm-pic</v>
          </cell>
          <cell r="H164" t="str">
            <v>ANTRACOL (T) WP70 20X500GR BAG IN</v>
          </cell>
        </row>
        <row r="165">
          <cell r="G165" t="str">
            <v>Antracol 1 KG</v>
          </cell>
          <cell r="H165" t="str">
            <v>ANTRACOL (T) WP70 10X1KG BAG IN</v>
          </cell>
        </row>
        <row r="166">
          <cell r="G166" t="str">
            <v>ANTRACOL 1 KG-1 KG</v>
          </cell>
          <cell r="H166" t="str">
            <v>ANTRACOL (T) WP70 10X1KG BAG IN</v>
          </cell>
        </row>
        <row r="167">
          <cell r="G167" t="str">
            <v>Antracol 1 Kgs-kgs</v>
          </cell>
          <cell r="H167" t="str">
            <v>ANTRACOL (T) WP70 10X1KG BAG IN</v>
          </cell>
        </row>
        <row r="168">
          <cell r="G168" t="str">
            <v>ANTRACOL 100 GM-100 GM</v>
          </cell>
          <cell r="H168" t="str">
            <v>ANTRACOL (T) WP70 50X100GR BAG IN</v>
          </cell>
        </row>
        <row r="169">
          <cell r="G169" t="str">
            <v>ANTRACOL 100Gm-Kg of 1000 Gms</v>
          </cell>
          <cell r="H169" t="str">
            <v>ANTRACOL (T) WP70 50X100GR BAG IN</v>
          </cell>
        </row>
        <row r="170">
          <cell r="G170" t="str">
            <v>Antracol 100gm-kgs</v>
          </cell>
          <cell r="H170" t="str">
            <v>ANTRACOL (T) WP70 50X100GR BAG IN</v>
          </cell>
        </row>
        <row r="171">
          <cell r="G171" t="str">
            <v>ANTRACOL 1KG</v>
          </cell>
          <cell r="H171" t="str">
            <v>ANTRACOL (T) WP70 10X1KG BAG IN</v>
          </cell>
        </row>
        <row r="172">
          <cell r="G172" t="str">
            <v>ANTRACOL 1KG 1 KG-1 KG</v>
          </cell>
          <cell r="H172" t="str">
            <v>ANTRACOL (T) WP70 10X1KG BAG IN</v>
          </cell>
        </row>
        <row r="173">
          <cell r="G173" t="str">
            <v>ANTRACOL 1KG.</v>
          </cell>
          <cell r="H173" t="str">
            <v>ANTRACOL (T) WP70 10X1KG BAG IN</v>
          </cell>
        </row>
        <row r="174">
          <cell r="G174" t="str">
            <v>ANTRACOL 1Kg-Kg of 1000 Gms</v>
          </cell>
          <cell r="H174" t="str">
            <v>ANTRACOL (T) WP70 50X100GR BAG IN</v>
          </cell>
        </row>
        <row r="175">
          <cell r="G175" t="str">
            <v>Antracol 1kgs 38089290-Kgs.</v>
          </cell>
          <cell r="H175" t="str">
            <v>ANTRACOL (T) WP70 10X1KG BAG IN</v>
          </cell>
        </row>
        <row r="176">
          <cell r="G176" t="str">
            <v>ANTRACOL 250 GM-250 GM</v>
          </cell>
          <cell r="H176" t="str">
            <v>ANTRACOL (T) WP70 40X250GR BAG IN</v>
          </cell>
        </row>
        <row r="177">
          <cell r="G177" t="str">
            <v>ANTRACOL 250GM</v>
          </cell>
          <cell r="H177" t="str">
            <v>ANTRACOL (T) WP70 40X250GR BAG IN</v>
          </cell>
        </row>
        <row r="178">
          <cell r="G178" t="str">
            <v>Antracol 250GM</v>
          </cell>
          <cell r="H178" t="str">
            <v>ANTRACOL (T) WP70 40X250GR BAG IN</v>
          </cell>
        </row>
        <row r="179">
          <cell r="G179" t="str">
            <v>ANTRACOL 250GM</v>
          </cell>
          <cell r="H179" t="str">
            <v>ANTRACOL (T) WP70 40X250GR BAG IN</v>
          </cell>
        </row>
        <row r="180">
          <cell r="G180" t="str">
            <v>ANTRACOL 250Gm-Kg of 1000 Gms</v>
          </cell>
          <cell r="H180" t="str">
            <v>ANTRACOL (T) WP70 40X250GR BAG IN</v>
          </cell>
        </row>
        <row r="181">
          <cell r="G181" t="str">
            <v>ANTRACOL 500 GM-500 GM</v>
          </cell>
          <cell r="H181" t="str">
            <v>ANTRACOL (T) WP70 20X500GR BAG IN</v>
          </cell>
        </row>
        <row r="182">
          <cell r="G182" t="str">
            <v>ANTRACOL 500 Gms-Kg of 1000 Gms</v>
          </cell>
          <cell r="H182" t="str">
            <v>ANTRACOL (T) WP70 20X500GR BAG IN</v>
          </cell>
        </row>
        <row r="183">
          <cell r="G183" t="str">
            <v>ANTRACOL 500GM</v>
          </cell>
          <cell r="H183" t="str">
            <v>ANTRACOL (T) WP70 20X500GR BAG IN</v>
          </cell>
        </row>
        <row r="184">
          <cell r="G184" t="str">
            <v>Antracol 500GM</v>
          </cell>
          <cell r="H184" t="str">
            <v>ANTRACOL (T) WP70 20X500GR BAG IN</v>
          </cell>
        </row>
        <row r="185">
          <cell r="G185" t="str">
            <v>ANTRACOL 500GM</v>
          </cell>
          <cell r="H185" t="str">
            <v>ANTRACOL (T) WP70 20X500GR BAG IN</v>
          </cell>
        </row>
        <row r="186">
          <cell r="G186" t="str">
            <v>ANTRACOL 500GM 500 GM-500 GM</v>
          </cell>
          <cell r="H186" t="str">
            <v>ANTRACOL (T) WP70 20X500GR BAG IN</v>
          </cell>
        </row>
        <row r="187">
          <cell r="G187" t="str">
            <v>Antracol 500gm Bayer 38089290-Kgs.</v>
          </cell>
          <cell r="H187" t="str">
            <v>ANTRACOL (T) WP70 20X500GR BAG IN</v>
          </cell>
        </row>
        <row r="188">
          <cell r="G188" t="str">
            <v>Antracol 500gm-kgs</v>
          </cell>
          <cell r="H188" t="str">
            <v>ANTRACOL (T) WP70 20X500GR BAG IN</v>
          </cell>
        </row>
        <row r="189">
          <cell r="G189" t="str">
            <v>ANTRACOL 70 WP -1 (1KG)-nos</v>
          </cell>
          <cell r="H189" t="str">
            <v>ANTRACOL (T) WP70 10X1KG BAG IN</v>
          </cell>
        </row>
        <row r="190">
          <cell r="G190" t="str">
            <v>ANTRACOL 70 WP -2 (500GM)-nos</v>
          </cell>
          <cell r="H190" t="str">
            <v>ANTRACOL (T) WP70 20X500GR BAG IN</v>
          </cell>
        </row>
        <row r="191">
          <cell r="G191" t="str">
            <v>ANTRACOL(100X50)PROPINEB 70%WP-KG</v>
          </cell>
          <cell r="H191" t="str">
            <v>ANTRACOL (T) WP70 50X100GR BAG IN</v>
          </cell>
        </row>
        <row r="192">
          <cell r="G192" t="str">
            <v>ANTRACOL(1X10)PROPINEB 70%WP-KG</v>
          </cell>
          <cell r="H192" t="str">
            <v>ANTRACOL (T) WP70 10X1KG BAG IN</v>
          </cell>
        </row>
        <row r="193">
          <cell r="G193" t="str">
            <v>ANTRACOL(250X40)PROPINEB 70%WP-KG</v>
          </cell>
          <cell r="H193" t="str">
            <v>ANTRACOL (T) WP70 40X250GR BAG IN</v>
          </cell>
        </row>
        <row r="194">
          <cell r="G194" t="str">
            <v>ANTRACOL(500X20)PROPINEB 70%WP-KG</v>
          </cell>
          <cell r="H194" t="str">
            <v>ANTRACOL (T) WP70 20X500GR BAG IN</v>
          </cell>
        </row>
        <row r="195">
          <cell r="G195" t="str">
            <v>ANTRACOL-[1KG*10] 1KG-BOX</v>
          </cell>
          <cell r="H195" t="str">
            <v>ANTRACOL (T) WP70 10X1KG BAG IN</v>
          </cell>
        </row>
        <row r="196">
          <cell r="G196" t="str">
            <v>ANTRACOL-[250GM*40] 250GM-BOX</v>
          </cell>
          <cell r="H196" t="str">
            <v>ANTRACOL (T) WP70 40X250GR BAG IN</v>
          </cell>
        </row>
        <row r="197">
          <cell r="G197" t="str">
            <v>ANTRACOL-[500GM*20 500GM-BOX</v>
          </cell>
          <cell r="H197" t="str">
            <v>ANTRACOL (T) WP70 20X500GR BAG IN</v>
          </cell>
        </row>
        <row r="198">
          <cell r="G198" t="str">
            <v>Antracol-1kg (GST-18%)-Pc</v>
          </cell>
          <cell r="H198" t="str">
            <v>ANTRACOL (T) WP70 10X1KG BAG IN</v>
          </cell>
        </row>
        <row r="199">
          <cell r="G199" t="str">
            <v>Antracol-250gm (GST-18%)-Pc</v>
          </cell>
          <cell r="H199" t="str">
            <v>ANTRACOL (T) WP70 40X250GR BAG IN</v>
          </cell>
        </row>
        <row r="200">
          <cell r="G200" t="str">
            <v>Antracol-500gm (GST-18%)-Pc</v>
          </cell>
          <cell r="H200" t="str">
            <v>ANTRACOL (T) WP70 20X500GR BAG IN</v>
          </cell>
        </row>
        <row r="201">
          <cell r="G201" t="str">
            <v>ANTRACOL-BAYER-Kgs.</v>
          </cell>
          <cell r="H201" t="str">
            <v>ANTRACOL (T) WP70 10X1KG BAG IN</v>
          </cell>
        </row>
        <row r="202">
          <cell r="G202" t="str">
            <v>APPLE 500Ml-Ml</v>
          </cell>
          <cell r="H202" t="str">
            <v>DISCOUNTINUE PRODUCT</v>
          </cell>
        </row>
        <row r="203">
          <cell r="G203" t="str">
            <v>ARENT 71% SG -1 (100GM)-nos</v>
          </cell>
          <cell r="H203" t="str">
            <v>not found</v>
          </cell>
        </row>
        <row r="204">
          <cell r="G204" t="str">
            <v>AREVA 25% - 5GM-Pcs</v>
          </cell>
          <cell r="H204" t="str">
            <v>DISCOUNTINUE PRODUCT</v>
          </cell>
        </row>
        <row r="205">
          <cell r="G205" t="str">
            <v>Aries 6129 3kg Bayer-Kgs.</v>
          </cell>
          <cell r="H205" t="str">
            <v>ARIZE 6129 LOC 10X3KG BAG IN</v>
          </cell>
        </row>
        <row r="206">
          <cell r="G206" t="str">
            <v>ARIZE 6129 GOLD(3KGX10)-KG</v>
          </cell>
          <cell r="H206" t="str">
            <v>ARIZE 6129 GOLD LOC 10X3KG BAG IN</v>
          </cell>
        </row>
        <row r="207">
          <cell r="G207" t="str">
            <v>Arize 6129 Gold-kgs</v>
          </cell>
          <cell r="H207" t="str">
            <v>ARIZE 6129 GOLD LOC 30X1KG BAG IN</v>
          </cell>
        </row>
        <row r="208">
          <cell r="G208" t="str">
            <v>ARIZE 6444 (3KGX10)-KG</v>
          </cell>
          <cell r="H208" t="str">
            <v>ARIZE 6444 LOC 10X3KG BAG IN</v>
          </cell>
        </row>
        <row r="209">
          <cell r="G209" t="str">
            <v>ARIZE 6444 GOLD (1KGX30)-KG</v>
          </cell>
          <cell r="H209" t="str">
            <v>ARIZE 6444 GOLD LOC 10X3KG BAG IN</v>
          </cell>
        </row>
        <row r="210">
          <cell r="G210" t="str">
            <v>ARIZE 6444 GOLD (3X10)-KG</v>
          </cell>
          <cell r="H210" t="str">
            <v>ARIZE 6444 GOLD LOC 10X3KG BAG IN</v>
          </cell>
        </row>
        <row r="211">
          <cell r="G211" t="str">
            <v>ARIZE 6444 GOLD-Kgs.</v>
          </cell>
          <cell r="H211" t="str">
            <v>ARIZE 6444 GOLD LOC 30X1 BAG IN</v>
          </cell>
        </row>
        <row r="212">
          <cell r="G212" t="str">
            <v>Arize 6444-3kg (Exampt)-Pc</v>
          </cell>
          <cell r="H212" t="str">
            <v>ARIZE 6444 LOC 10X3KG BAG IN</v>
          </cell>
        </row>
        <row r="213">
          <cell r="G213" t="str">
            <v>ARIZE 6741 3KG-Kgs.</v>
          </cell>
          <cell r="H213" t="str">
            <v>ARIZE AZ 6741 (LOC) 10X3KG BAG IN</v>
          </cell>
        </row>
        <row r="214">
          <cell r="G214" t="str">
            <v>ARIZE AZ 6508 (1X30)-KG</v>
          </cell>
          <cell r="H214" t="str">
            <v>ARIZE AZ 6508 LOC 30X1KG BAG IN</v>
          </cell>
        </row>
        <row r="215">
          <cell r="G215" t="str">
            <v>ARIZE AZ 6508 (3X10)-KG</v>
          </cell>
          <cell r="H215" t="str">
            <v>ARIZE AZ 6508 LOC 10X3KG BAG IN</v>
          </cell>
        </row>
        <row r="216">
          <cell r="G216" t="str">
            <v>ARIZE AZ 6633 (3X10)-KG</v>
          </cell>
          <cell r="H216" t="str">
            <v>ARIZE AZ 6633 LOC 10X3KG BAG IN</v>
          </cell>
        </row>
        <row r="217">
          <cell r="G217" t="str">
            <v>Arize Az 8433-kgs</v>
          </cell>
          <cell r="H217" t="str">
            <v>ARIZE AZ 8433 DT LOC 10X3KG BAG IN</v>
          </cell>
        </row>
        <row r="218">
          <cell r="G218" t="str">
            <v>ARIZE AZ-8433 DT(3X10)-KG</v>
          </cell>
          <cell r="H218" t="str">
            <v>ARIZE AZ 8433 DT LOC 10X3KG BAG IN</v>
          </cell>
        </row>
        <row r="219">
          <cell r="G219" t="str">
            <v>ARIZE DIAMOND (3KGX10)-KG</v>
          </cell>
          <cell r="H219" t="str">
            <v>ARIZE DIAMOND LOC 10X3KG BAG IN</v>
          </cell>
        </row>
        <row r="220">
          <cell r="G220" t="str">
            <v>ARIZE IDEA (3KGX10)-KG</v>
          </cell>
          <cell r="H220" t="str">
            <v>ARIZE IDEA LOC 10X3KG BAG IN</v>
          </cell>
        </row>
        <row r="221">
          <cell r="G221" t="str">
            <v>ARIZE NANO (3KGX10)-KG</v>
          </cell>
          <cell r="H221" t="str">
            <v>ARIZE NANO LOC 10X3KG BAG IN</v>
          </cell>
        </row>
        <row r="222">
          <cell r="G222" t="str">
            <v>Asha 1171-450 GM</v>
          </cell>
          <cell r="H222" t="str">
            <v>DISCOUNTINUE PRODUCT</v>
          </cell>
        </row>
        <row r="223">
          <cell r="G223" t="str">
            <v>Assets 100ml-Pcs</v>
          </cell>
          <cell r="H223" t="str">
            <v>DISCOUNTINUE PRODUCT</v>
          </cell>
        </row>
        <row r="224">
          <cell r="G224" t="str">
            <v>ATLANTIS (160GMX15)-UNT</v>
          </cell>
          <cell r="H224" t="str">
            <v>ATLANTIS KL3 6 15X160GR BOT IN</v>
          </cell>
        </row>
        <row r="225">
          <cell r="G225" t="str">
            <v>ATLANTIS 160Gm-Kg of 1000 Gms</v>
          </cell>
          <cell r="H225" t="str">
            <v>ATLANTIS KL3 6 15X160GR BOT IN</v>
          </cell>
        </row>
        <row r="226">
          <cell r="G226" t="str">
            <v>Atlantis-160gm (GST-18%)-Pc</v>
          </cell>
          <cell r="H226" t="str">
            <v>ATLANTIS KL3 6 15X160GR BOT IN</v>
          </cell>
        </row>
        <row r="227">
          <cell r="G227" t="str">
            <v>Bajra 9001 (1.5kg)-Kgs.</v>
          </cell>
          <cell r="H227" t="str">
            <v>MILLET HYBRID 9001 20X1.5 BAG IN</v>
          </cell>
        </row>
        <row r="228">
          <cell r="G228" t="str">
            <v>Bajra 9450 (1.5Kg)-Kgs.</v>
          </cell>
          <cell r="H228" t="str">
            <v>MILLET HYBRID 9450 20X1 5KG BAG IN</v>
          </cell>
        </row>
        <row r="229">
          <cell r="G229" t="str">
            <v>BAJRA PROAGRO 9450 1.5KG.</v>
          </cell>
          <cell r="H229" t="str">
            <v>MILLET HYBRID 9450 20X1 5KG BAG IN</v>
          </cell>
        </row>
        <row r="230">
          <cell r="G230" t="str">
            <v>BAJRA PROAGRO 9461 1.5KG</v>
          </cell>
          <cell r="H230" t="str">
            <v>MILLET HYBRID 9461 20X1.5KG BAG IN</v>
          </cell>
        </row>
        <row r="231">
          <cell r="G231" t="str">
            <v>BARRIER 100GM-Kg of 1000 Gms</v>
          </cell>
          <cell r="H231" t="str">
            <v>DISCOUNTINUE PRODUCT</v>
          </cell>
        </row>
        <row r="232">
          <cell r="G232" t="str">
            <v>BASF 6001US GOURD 250 SEEDS-250 SEEDS</v>
          </cell>
          <cell r="H232" t="str">
            <v>DISCOUNTINUE PRODUCT</v>
          </cell>
        </row>
        <row r="233">
          <cell r="G233" t="str">
            <v>BASF ANOKHI 250 SEEDS-250 SEEDS</v>
          </cell>
          <cell r="H233" t="str">
            <v>DISCOUNTINUE PRODUCT</v>
          </cell>
        </row>
        <row r="234">
          <cell r="G234" t="str">
            <v>BASF ANOKHI 500 SEEDS-500 SEEDS</v>
          </cell>
          <cell r="H234" t="str">
            <v>DISCOUNTINUE PRODUCT</v>
          </cell>
        </row>
        <row r="235">
          <cell r="G235" t="str">
            <v>BASF CHILLY 730 1500 SEEDS-1500 SEEDS</v>
          </cell>
          <cell r="H235" t="str">
            <v>DISCOUNTINUE PRODUCT</v>
          </cell>
        </row>
        <row r="236">
          <cell r="G236" t="str">
            <v>BASF CHILLY US 730 1500 SEEDS-1500 SEEDS</v>
          </cell>
          <cell r="H236" t="str">
            <v>DISCOUNTINUE PRODUCT</v>
          </cell>
        </row>
        <row r="237">
          <cell r="G237" t="str">
            <v>BASF CHILLY US-702 1500 SEEDS-1500 SEEDS</v>
          </cell>
          <cell r="H237" t="str">
            <v>DISCOUNTINUE PRODUCT</v>
          </cell>
        </row>
        <row r="238">
          <cell r="G238" t="str">
            <v>BASTA 1LTR</v>
          </cell>
          <cell r="H238" t="str">
            <v>BASTA SL150 10X1L BOT IN</v>
          </cell>
        </row>
        <row r="239">
          <cell r="G239" t="str">
            <v>BASTA 5LTR</v>
          </cell>
          <cell r="H239" t="str">
            <v>BASTA SL150 2X5L BOT IN</v>
          </cell>
        </row>
        <row r="240">
          <cell r="G240" t="str">
            <v>Bayer - 6508 Paddy-Kg.</v>
          </cell>
          <cell r="H240" t="str">
            <v>ARIZE AZ 6508 LOC 30X1KG BAG IN</v>
          </cell>
        </row>
        <row r="241">
          <cell r="G241" t="str">
            <v>BAYER - Antracol (Propined 70% WP) 1 KG.</v>
          </cell>
          <cell r="H241" t="str">
            <v>ANTRACOL (T) WP70 10X1KG BAG IN</v>
          </cell>
        </row>
        <row r="242">
          <cell r="G242" t="str">
            <v>BAYER - ANTRACOL (Propined 70% WP) 500 GMS.</v>
          </cell>
          <cell r="H242" t="str">
            <v>ANTRACOL (T) WP70 20X500GR BAG IN</v>
          </cell>
        </row>
        <row r="243">
          <cell r="G243" t="str">
            <v>BAYER - ANTRACOL W.P. 0.250 KG.</v>
          </cell>
          <cell r="H243" t="str">
            <v>ANTRACOL (T) WP70 40X250GR BAG IN</v>
          </cell>
        </row>
        <row r="244">
          <cell r="G244" t="str">
            <v>BAYER - BELT EXPERT SC 0.100 LTR.</v>
          </cell>
          <cell r="H244" t="str">
            <v>BELT EXPERT SC480 50X100ML BOT IN</v>
          </cell>
        </row>
        <row r="245">
          <cell r="G245" t="str">
            <v>BAYER - DECIS 2.8 % 0.250 LTR.</v>
          </cell>
          <cell r="H245" t="str">
            <v>DECIS EC 28 40X250ML BOT IN</v>
          </cell>
        </row>
        <row r="246">
          <cell r="G246" t="str">
            <v>BAYER - DECIS 2.8% 0.500 LTR.</v>
          </cell>
          <cell r="H246" t="str">
            <v>DECIS EC 28 40X250ML BOT IN</v>
          </cell>
        </row>
        <row r="247">
          <cell r="G247" t="str">
            <v>BAYER - DECIS 2.8% 1.000 LTR.</v>
          </cell>
          <cell r="H247" t="str">
            <v>DECIS EC 28 10X1L BOT IN</v>
          </cell>
        </row>
        <row r="248">
          <cell r="G248" t="str">
            <v>BAYER - DECIS EC101 2 - 0.100 ML</v>
          </cell>
          <cell r="H248" t="str">
            <v>DECIS EC101-2 50X100ML BOX IN</v>
          </cell>
        </row>
        <row r="249">
          <cell r="G249" t="str">
            <v>BAYER - DECIS EC101 2 - 0.250 ML</v>
          </cell>
          <cell r="H249" t="str">
            <v>DECIS EC101-2 40X250ML BOT IN</v>
          </cell>
        </row>
        <row r="250">
          <cell r="G250" t="str">
            <v>BAYER - EVERGOL XTEND 0.040 ML</v>
          </cell>
          <cell r="H250" t="str">
            <v>EVERGOL XTEND FS308 100X40ML BOT IN</v>
          </cell>
        </row>
        <row r="251">
          <cell r="G251" t="str">
            <v>BAYER - FOLICUR (TEBUCONAZOLE 250 EC) - 250 ML</v>
          </cell>
          <cell r="H251" t="str">
            <v>FOLICUR (T) EC250 40X250ML BOT IN</v>
          </cell>
        </row>
        <row r="252">
          <cell r="G252" t="str">
            <v>BAYER - FOLICUR (TEBUCONAZOLE 250 EC) - 500 ML</v>
          </cell>
          <cell r="H252" t="str">
            <v>FOLICUR (T) EC250 20X500ML BOT IN</v>
          </cell>
        </row>
        <row r="253">
          <cell r="G253" t="str">
            <v>BAYER - FOLICUR (TEBUCONAZOLE 250 EC) 1 LTR.</v>
          </cell>
          <cell r="H253" t="str">
            <v>FOLICUR (T) EC250 10X1L BOT IN</v>
          </cell>
        </row>
        <row r="254">
          <cell r="G254" t="str">
            <v>BAYER - JUMP WG80 - 2 GM.</v>
          </cell>
          <cell r="H254" t="str">
            <v>JUMP WG80 160X(10X2GR) BAG IN</v>
          </cell>
        </row>
        <row r="255">
          <cell r="G255" t="str">
            <v>BAYER - LARVIN 75% WP 0.500 KG.</v>
          </cell>
          <cell r="H255" t="str">
            <v>LARVIN (T) WP75 20X500GR BAG IN</v>
          </cell>
        </row>
        <row r="256">
          <cell r="G256" t="str">
            <v>BAYER - LARVIN WP 75 0.250 LTR.</v>
          </cell>
          <cell r="H256" t="str">
            <v>LARVIN (T) WP75 20X250GR BAG IN</v>
          </cell>
        </row>
        <row r="257">
          <cell r="G257" t="str">
            <v>Bayer - Laudis-Pcs</v>
          </cell>
          <cell r="H257" t="str">
            <v>LAUDIS SC630 8X115ML BOT IN</v>
          </cell>
        </row>
        <row r="258">
          <cell r="G258" t="str">
            <v>BAYER - LESENTA 0.100 KG.</v>
          </cell>
          <cell r="H258" t="str">
            <v>LESENTA WG80 50X100GR BAG IN</v>
          </cell>
        </row>
        <row r="259">
          <cell r="G259" t="str">
            <v>BAYER - NATIVO 0.250 KG.</v>
          </cell>
          <cell r="H259" t="str">
            <v>NATIVO WG75 40X250GR BAG IN</v>
          </cell>
        </row>
        <row r="260">
          <cell r="G260" t="str">
            <v>BAYER - NATIVO 75 W.G. 0.100 KG.</v>
          </cell>
          <cell r="H260" t="str">
            <v>NATIVO WG75 50X100GR BAG IN</v>
          </cell>
        </row>
        <row r="261">
          <cell r="G261" t="str">
            <v>BAYER - PLANOFIX 0.500 LTR.</v>
          </cell>
          <cell r="H261" t="str">
            <v>PLANOFIX SL4 5 20X500ML BOT IN</v>
          </cell>
        </row>
        <row r="262">
          <cell r="G262" t="str">
            <v>BAYER - PLANOFIX 1.000 LTR.</v>
          </cell>
          <cell r="H262" t="str">
            <v>PLANOFIX SL45 10X1L BOT IN</v>
          </cell>
        </row>
        <row r="263">
          <cell r="G263" t="str">
            <v>BAYER - REGENT (SC) 0.500 LTR.</v>
          </cell>
          <cell r="H263" t="str">
            <v>REGENT (T) SC50 20X500ML BOT IN</v>
          </cell>
        </row>
        <row r="264">
          <cell r="G264" t="str">
            <v>BAYER - REGENT (SC) 1.000 LTR.</v>
          </cell>
          <cell r="H264" t="str">
            <v>REGENT (T) SC50 10X1L BOT IN</v>
          </cell>
        </row>
        <row r="265">
          <cell r="G265" t="str">
            <v>BAYER - REGENT GOLD SC - 0.250 ML</v>
          </cell>
          <cell r="H265" t="str">
            <v>REGENT GOLD SC200 40X250ML BOT IN</v>
          </cell>
        </row>
        <row r="266">
          <cell r="G266" t="str">
            <v>BAYER - REGENT GOLD SC - 0.500 ML</v>
          </cell>
          <cell r="H266" t="str">
            <v>REGENT GOLD SC200 20X500ML BOT IN</v>
          </cell>
        </row>
        <row r="267">
          <cell r="G267" t="str">
            <v>BAYER - SOLOMON 0.100 LTR.</v>
          </cell>
          <cell r="H267" t="str">
            <v>SOLOMON OD300 50X100ML BOT IN</v>
          </cell>
        </row>
        <row r="268">
          <cell r="G268" t="str">
            <v>BAYER - SOLOMON 0.250 LTR.</v>
          </cell>
          <cell r="H268" t="str">
            <v>SOLOMON OD300 40X250ML BOT IN</v>
          </cell>
        </row>
        <row r="269">
          <cell r="G269" t="str">
            <v>BAYER - SOLOMON 0.500 LTR</v>
          </cell>
          <cell r="H269" t="str">
            <v>SOLOMON OD300 20X500ML BOT IN</v>
          </cell>
        </row>
        <row r="270">
          <cell r="G270" t="str">
            <v>BAYER - SOLOMON 1.000 LTR</v>
          </cell>
          <cell r="H270" t="str">
            <v>SOLOMON OD300 10X1L BOT IN</v>
          </cell>
        </row>
        <row r="271">
          <cell r="G271" t="str">
            <v>BAYER - WHIP SUPER 0.250 LTR.</v>
          </cell>
          <cell r="H271" t="str">
            <v>WHIPSUPER (T) EC90 40X250ML BOT IN</v>
          </cell>
        </row>
        <row r="272">
          <cell r="G272" t="str">
            <v>BAYER - WHIP SUPER 0.500 LTR.</v>
          </cell>
          <cell r="H272" t="str">
            <v>WHIPSUPER (T) EC90 20X500ML BOT IN</v>
          </cell>
        </row>
        <row r="273">
          <cell r="G273" t="str">
            <v>BAYER - WHIPSUPER - 0.100 ML</v>
          </cell>
          <cell r="H273" t="str">
            <v>WHIPSUPER (T) EC90 50X100ML BOT IN</v>
          </cell>
        </row>
        <row r="274">
          <cell r="G274" t="str">
            <v>BAYER - WHIPSUPER 1 LTR.</v>
          </cell>
          <cell r="H274" t="str">
            <v>WHIPSUPER (T) EC90 10X1L BOT IN</v>
          </cell>
        </row>
        <row r="275">
          <cell r="G275" t="str">
            <v>BAYER 5210-Kg of 1000 Gms</v>
          </cell>
          <cell r="H275" t="str">
            <v>MUSTARD PA 5210 (LOC) 30X1KG BAG IN</v>
          </cell>
        </row>
        <row r="276">
          <cell r="G276" t="str">
            <v>BAYER 6633 PADDY 3KG-KGS</v>
          </cell>
          <cell r="H276" t="str">
            <v>ARIZE AZ 6633 LOC 10X3KG BAG IN</v>
          </cell>
        </row>
        <row r="277">
          <cell r="G277" t="str">
            <v>Bayer- 6633 Paddy-Kg.</v>
          </cell>
          <cell r="H277" t="str">
            <v>ARIZE AZ 6633 LOC 30X1KG BAG IN</v>
          </cell>
        </row>
        <row r="278">
          <cell r="G278" t="str">
            <v>BAYER ADMIRE 2GM UNIT-PCS</v>
          </cell>
          <cell r="H278" t="str">
            <v>ADMIRE WG70 125X(8X2GR) BAG IN</v>
          </cell>
        </row>
        <row r="279">
          <cell r="G279" t="str">
            <v>BAYER ALANTO (T) SC240 100ML-KLR</v>
          </cell>
          <cell r="H279" t="str">
            <v>ALANTO (T) SC240 50X100ML BOT IN</v>
          </cell>
        </row>
        <row r="280">
          <cell r="G280" t="str">
            <v>BAYER ALIETTE 500GM-KGS</v>
          </cell>
          <cell r="H280" t="str">
            <v>ALIETTE WP80 20X500GR BAG IN</v>
          </cell>
        </row>
        <row r="281">
          <cell r="G281" t="str">
            <v>BAYER ALIETTE WP80%100GM-KGS</v>
          </cell>
          <cell r="H281" t="str">
            <v>ALIETTE WP80 40X100GR BAG IN</v>
          </cell>
        </row>
        <row r="282">
          <cell r="G282" t="str">
            <v>BAYER AMBITION 100ML-KLR</v>
          </cell>
          <cell r="H282" t="str">
            <v>AMBITION 50X100ML BOT IN</v>
          </cell>
        </row>
        <row r="283">
          <cell r="G283" t="str">
            <v>BAYER AMBITION 1LT-KLR</v>
          </cell>
          <cell r="H283" t="str">
            <v>AMBITION 10X1L BOT IN</v>
          </cell>
        </row>
        <row r="284">
          <cell r="G284" t="str">
            <v>BAYER AMBITION 250ML-KLR</v>
          </cell>
          <cell r="H284" t="str">
            <v>AMBITION 40X250ML BOT IN</v>
          </cell>
        </row>
        <row r="285">
          <cell r="G285" t="str">
            <v>BAYER AMBITION 500ML-KLR</v>
          </cell>
          <cell r="H285" t="str">
            <v>AMBITION 20X500ML BOT IN</v>
          </cell>
        </row>
        <row r="286">
          <cell r="G286" t="str">
            <v>BAYER ANTRACOL 100GM-KGS</v>
          </cell>
          <cell r="H286" t="str">
            <v>ANTRACOL (T) WP70 50X100GR BAG IN</v>
          </cell>
        </row>
        <row r="287">
          <cell r="G287" t="str">
            <v>BAYER ANTRACOL 1KG-KGS</v>
          </cell>
          <cell r="H287" t="str">
            <v>ANTRACOL (T) WP70 10X1KG BAG IN</v>
          </cell>
        </row>
        <row r="288">
          <cell r="G288" t="str">
            <v>BAYER ANTRACOL 250GM-KGS</v>
          </cell>
          <cell r="H288" t="str">
            <v>ANTRACOL (T) WP70 40X250GR BAG IN</v>
          </cell>
        </row>
        <row r="289">
          <cell r="G289" t="str">
            <v>BAYER ANTRACOL 500GM-KGS</v>
          </cell>
          <cell r="H289" t="str">
            <v>ANTRACOL (T) WP70 20X500GR BAG IN</v>
          </cell>
        </row>
        <row r="290">
          <cell r="G290" t="str">
            <v>Bayer- AZ 8433 Paddy-Kg.</v>
          </cell>
          <cell r="H290" t="str">
            <v>ARIZE AZ 8433 DT LOC 10X3KG BAG IN</v>
          </cell>
        </row>
        <row r="291">
          <cell r="G291" t="str">
            <v>BAYER BERDERA 1KG-KLR</v>
          </cell>
          <cell r="H291" t="str">
            <v>BERDERA WG50 4X1KG BOT IN</v>
          </cell>
        </row>
        <row r="292">
          <cell r="G292" t="str">
            <v>BAYER COUNCI ACTIVE12*(5*90)-PCS</v>
          </cell>
          <cell r="H292" t="str">
            <v>COUNCIL ACTIV WG30 12X(5X90GR) BOX IN</v>
          </cell>
        </row>
        <row r="293">
          <cell r="G293" t="str">
            <v>BAYER COUNCIL ACTIV 8*(10*45GR)-PCS</v>
          </cell>
          <cell r="H293" t="str">
            <v>COUNCIL ACTIV WG30 8X(10X45GR) BOX IN</v>
          </cell>
        </row>
        <row r="294">
          <cell r="G294" t="str">
            <v>BAYER DECIS 100ML-KLR</v>
          </cell>
          <cell r="H294" t="str">
            <v>DECIS EC 28 50X100ML BOT IN</v>
          </cell>
        </row>
        <row r="295">
          <cell r="G295" t="str">
            <v>BAYER EMESTO PRIME FS 240 100ML-KLR</v>
          </cell>
          <cell r="H295" t="str">
            <v>EMESTO PRIME FS240 50X100ML BOT IN</v>
          </cell>
        </row>
        <row r="296">
          <cell r="G296" t="str">
            <v>BAYER ETHREL 100ML-KLR</v>
          </cell>
          <cell r="H296" t="str">
            <v>ETHREL SL39 50X100ML BOT IN</v>
          </cell>
        </row>
        <row r="297">
          <cell r="G297" t="str">
            <v>BAYER ETHREL 1LT 1LT-KLR</v>
          </cell>
          <cell r="H297" t="str">
            <v>ETHREL SL39 10X1L BOT IN</v>
          </cell>
        </row>
        <row r="298">
          <cell r="G298" t="str">
            <v>BAYER FAME 100ML UNIT-PCS</v>
          </cell>
          <cell r="H298" t="str">
            <v>FAME (T) SC480 20X100ML BOT IN</v>
          </cell>
        </row>
        <row r="299">
          <cell r="G299" t="str">
            <v>BAYER FAME 10ML-PCS</v>
          </cell>
          <cell r="H299" t="str">
            <v>FAME (T) SC480 10X(20X10ML) BOT IN</v>
          </cell>
        </row>
        <row r="300">
          <cell r="G300" t="str">
            <v>BAYER FAME 50ML-PCS</v>
          </cell>
          <cell r="H300" t="str">
            <v>FAME (T) SC480 40X50ML BOT IN</v>
          </cell>
        </row>
        <row r="301">
          <cell r="G301" t="str">
            <v>BAYER FOLICUR 100ML-KLR</v>
          </cell>
          <cell r="H301" t="str">
            <v>FOLICUR (T) EC250 50X100ML BOT IN</v>
          </cell>
        </row>
        <row r="302">
          <cell r="G302" t="str">
            <v>BAYER FOLICUR 1LT-KLR</v>
          </cell>
          <cell r="H302" t="str">
            <v>FOLICUR (T) EC250 10X1L BOT IN</v>
          </cell>
        </row>
        <row r="303">
          <cell r="G303" t="str">
            <v>BAYER FOLICUR 250ML-KLR</v>
          </cell>
          <cell r="H303" t="str">
            <v>FOLICUR (T) EC250 40X250ML BOT IN</v>
          </cell>
        </row>
        <row r="304">
          <cell r="G304" t="str">
            <v>BAYER FOLICUR 500ML-KLR</v>
          </cell>
          <cell r="H304" t="str">
            <v>FOLICUR (T) EC250 20X500ML BOT IN</v>
          </cell>
        </row>
        <row r="305">
          <cell r="G305" t="str">
            <v>BAYER GAUCHO 9ML/BTL-PCS</v>
          </cell>
          <cell r="H305" t="str">
            <v>GAUCHO FS600 5X(20X9)ML BOT IN</v>
          </cell>
        </row>
        <row r="306">
          <cell r="G306" t="str">
            <v>BAYER GLAMORE 100GM-KGS</v>
          </cell>
          <cell r="H306" t="str">
            <v>GLAMORE WG80 20X100GR BOT IN</v>
          </cell>
        </row>
        <row r="307">
          <cell r="G307" t="str">
            <v>BAYER GLAMORE 50GM-PCS</v>
          </cell>
          <cell r="H307" t="str">
            <v>GLAMORE WG80 40X50GR BOT IN</v>
          </cell>
        </row>
        <row r="308">
          <cell r="G308" t="str">
            <v>BAYER GOURD (TURIYA) US6001 250 SEEDS-250 SEEDS</v>
          </cell>
          <cell r="H308" t="str">
            <v>DISCOUNTINUE PRODUCT</v>
          </cell>
        </row>
        <row r="309">
          <cell r="G309" t="str">
            <v>BAYER LAUDIS 115ML/UNIT-PCS</v>
          </cell>
          <cell r="H309" t="str">
            <v>LAUDIS SC630 8X115ML BOT IN</v>
          </cell>
        </row>
        <row r="310">
          <cell r="G310" t="str">
            <v>BAYER LESENTA 100GM UNIT-PCS</v>
          </cell>
          <cell r="H310" t="str">
            <v>LESENTA WG80 50X100GR BAG IN</v>
          </cell>
        </row>
        <row r="311">
          <cell r="G311" t="str">
            <v>BAYER LESENTA 250GM UNIT-PCS</v>
          </cell>
          <cell r="H311" t="str">
            <v>LESENTA WG80 20X250GR BAG IN</v>
          </cell>
        </row>
        <row r="312">
          <cell r="G312" t="str">
            <v>BAYER LESENTA 40GM UNIT-PCS</v>
          </cell>
          <cell r="H312" t="str">
            <v>LESENTA WG80 100X40GR BAG IN</v>
          </cell>
        </row>
        <row r="313">
          <cell r="G313" t="str">
            <v>BAYER LUCIFER 160 GM-PCS</v>
          </cell>
          <cell r="H313" t="str">
            <v>LUCIFER (T) WP15 25X160GR BAG IN</v>
          </cell>
        </row>
        <row r="314">
          <cell r="G314" t="str">
            <v>BAYER MADHUBALA WATER MELON 1000 SEEDS-1000 SEEDS</v>
          </cell>
          <cell r="H314" t="str">
            <v>DISCOUNTINUE PRODUCT</v>
          </cell>
        </row>
        <row r="315">
          <cell r="G315" t="str">
            <v>BAYER MELODY 100GM UNIT-PCS</v>
          </cell>
          <cell r="H315" t="str">
            <v>MELODY DUO WP66 8 50X100GR BAG IN</v>
          </cell>
        </row>
        <row r="316">
          <cell r="G316" t="str">
            <v>BAYER MONCEREN 1LT-KLR</v>
          </cell>
          <cell r="H316" t="str">
            <v>MONCEREN SC250 10X1L BOT IN</v>
          </cell>
        </row>
        <row r="317">
          <cell r="G317" t="str">
            <v>BAYER MONCEREN 1LT-Pcs.</v>
          </cell>
          <cell r="H317" t="str">
            <v>MONCEREN SC250 10X1L BOT IN</v>
          </cell>
        </row>
        <row r="318">
          <cell r="G318" t="str">
            <v>BAYER MONCEREN 500ML-KLR</v>
          </cell>
          <cell r="H318" t="str">
            <v>MONCEREN SC250 20X500ML BOT IN</v>
          </cell>
        </row>
        <row r="319">
          <cell r="G319" t="str">
            <v>BAYER MUSTARD 5111 .500GM-KGS</v>
          </cell>
          <cell r="H319" t="str">
            <v>MUSTARD KESARI 5111 60X500G BAG IN</v>
          </cell>
        </row>
        <row r="320">
          <cell r="G320" t="str">
            <v>BAYER MUSTARD 5222 1KG-KGS</v>
          </cell>
          <cell r="H320" t="str">
            <v>MUSTARD 5222 30X1KG BAG IN</v>
          </cell>
        </row>
        <row r="321">
          <cell r="G321" t="str">
            <v>BAYER MUSTARD 5222 500GM-KGS</v>
          </cell>
          <cell r="H321" t="str">
            <v>MUSTARD 5222 60X500G BAG IN</v>
          </cell>
        </row>
        <row r="322">
          <cell r="G322" t="str">
            <v>BAYER MUSTARD 5232 1KG-KGS</v>
          </cell>
          <cell r="H322" t="str">
            <v>MUSTARD PA 5232 (LOC) 30X1KG BAG IN</v>
          </cell>
        </row>
        <row r="323">
          <cell r="G323" t="str">
            <v>BAYER NATIVO 100GM-KGS</v>
          </cell>
          <cell r="H323" t="str">
            <v>NATIVO WG75 50X100GR BAG IN</v>
          </cell>
        </row>
        <row r="324">
          <cell r="G324" t="str">
            <v>BAYER NATIVO 1KG-KGS</v>
          </cell>
          <cell r="H324" t="str">
            <v>NATIVO WG75 10X1KG BAG IN</v>
          </cell>
        </row>
        <row r="325">
          <cell r="G325" t="str">
            <v>BAYER NATIVO 250 GM-KGS</v>
          </cell>
          <cell r="H325" t="str">
            <v>NATIVO WG75 40X250GR BAG IN</v>
          </cell>
        </row>
        <row r="326">
          <cell r="G326" t="str">
            <v>BAYER NATIVO 500GM-KGS</v>
          </cell>
          <cell r="H326" t="str">
            <v>NATIVO WG75 20X500GR BAG IN</v>
          </cell>
        </row>
        <row r="327">
          <cell r="G327" t="str">
            <v>BAYER NATIVO 50GM/UNIT-PCS</v>
          </cell>
          <cell r="H327" t="str">
            <v>NATIVO WG75 100X50GR BAG IN</v>
          </cell>
        </row>
        <row r="328">
          <cell r="G328" t="str">
            <v>BAYER PADDY 6129 GOLD 3KG-KGS</v>
          </cell>
          <cell r="H328" t="str">
            <v>ARIZE 6129 GOLD LOC 10X3KG BAG IN</v>
          </cell>
        </row>
        <row r="329">
          <cell r="G329" t="str">
            <v>BAYER PADDY 6444 GOLD 3KG-KGS</v>
          </cell>
          <cell r="H329" t="str">
            <v>ARIZE 6444 GOLD LOC 10X3KG BAG IN</v>
          </cell>
        </row>
        <row r="330">
          <cell r="G330" t="str">
            <v>BAYER PLANOFIX 100ML-KLR</v>
          </cell>
          <cell r="H330" t="str">
            <v>PLANOFIX SL4 5 50X100ML BOT IN</v>
          </cell>
        </row>
        <row r="331">
          <cell r="G331" t="str">
            <v>BAYER PLANOFIX 1LT-KLR</v>
          </cell>
          <cell r="H331" t="str">
            <v>PLANOFIX SL45 10X1L BOT IN</v>
          </cell>
        </row>
        <row r="332">
          <cell r="G332" t="str">
            <v>BAYER RAFT 250ML-KLR</v>
          </cell>
          <cell r="H332" t="str">
            <v>RAFT EC60 40X250ML BOT IN</v>
          </cell>
        </row>
        <row r="333">
          <cell r="G333" t="str">
            <v>BAYER RAXIL 100ML-KLR</v>
          </cell>
          <cell r="H333" t="str">
            <v>RAXIL (T) DS2 5X(10X100GR) BAG IN</v>
          </cell>
        </row>
        <row r="334">
          <cell r="G334" t="str">
            <v>BAYER RAXIL EASY 20*13.4 ML/UNIT-PCS</v>
          </cell>
          <cell r="H334" t="str">
            <v>RAXIL EASY FS60 10X(20X13.4ML) BOT IN</v>
          </cell>
        </row>
        <row r="335">
          <cell r="G335" t="str">
            <v>BAYER RAXIL EASY 50ML-KLR</v>
          </cell>
          <cell r="H335" t="str">
            <v>RAXIL EASY FS60 100X50ML BOT IN</v>
          </cell>
        </row>
        <row r="336">
          <cell r="G336" t="str">
            <v>BAYER REAGENT 1KG-KGS</v>
          </cell>
          <cell r="H336" t="str">
            <v>REGENT (T) SC50 10X1L BOT IN</v>
          </cell>
        </row>
        <row r="337">
          <cell r="G337" t="str">
            <v>BAYER REAGENT ULTRA 4KG-KGS</v>
          </cell>
          <cell r="H337" t="str">
            <v>REGENT ULTRA GR0 6 5X4KG BAG IN</v>
          </cell>
        </row>
        <row r="338">
          <cell r="G338" t="str">
            <v>BAYER REGENT 100ML-KLR</v>
          </cell>
          <cell r="H338" t="str">
            <v>REGENT (T) SC50 50X100ML BOT IN</v>
          </cell>
        </row>
        <row r="339">
          <cell r="G339" t="str">
            <v>BAYER REGENT 1Kg-Kg of 1000 Gms</v>
          </cell>
          <cell r="H339" t="str">
            <v>REGENT (T) SC50 10X1L BOT IN</v>
          </cell>
        </row>
        <row r="340">
          <cell r="G340" t="str">
            <v>BAYER REGENT 5Kg-Kg of 1000 Gms</v>
          </cell>
          <cell r="H340" t="str">
            <v>REGENT GR0 3 4X5KG BAG IN</v>
          </cell>
        </row>
        <row r="341">
          <cell r="G341" t="str">
            <v>BAYER REGENT 5KG-KGS</v>
          </cell>
          <cell r="H341" t="str">
            <v>REGENT GR0 3 4X5KG BAG IN</v>
          </cell>
        </row>
        <row r="342">
          <cell r="G342" t="str">
            <v>BAYER REGENT ULTRA 1KG-KGS</v>
          </cell>
          <cell r="H342" t="str">
            <v>REGENT ULTRA GR0 6 20X1KG BAG IN</v>
          </cell>
        </row>
        <row r="343">
          <cell r="G343" t="str">
            <v>BAYER SENCOR 100GM-KGS</v>
          </cell>
          <cell r="H343" t="str">
            <v>SENCOR WP70 60X100GR BAG IN</v>
          </cell>
        </row>
        <row r="344">
          <cell r="G344" t="str">
            <v>BAYER SOLOMON 100ML-KLR</v>
          </cell>
          <cell r="H344" t="str">
            <v>SOLOMON OD300 50X100ML BOT IN</v>
          </cell>
        </row>
        <row r="345">
          <cell r="G345" t="str">
            <v>BAYER SOLOMON 1LT-KLR</v>
          </cell>
          <cell r="H345" t="str">
            <v>SOLOMON OD300 10X1L BOT IN</v>
          </cell>
        </row>
        <row r="346">
          <cell r="G346" t="str">
            <v>BAYER SOLOMON 250ML-KLR</v>
          </cell>
          <cell r="H346" t="str">
            <v>SOLOMON OD300 40X250ML BOT IN</v>
          </cell>
        </row>
        <row r="347">
          <cell r="G347" t="str">
            <v>BAYER SOLOMON 500ML-KLR</v>
          </cell>
          <cell r="H347" t="str">
            <v>SOLOMON OD300 20X500ML BOT IN</v>
          </cell>
        </row>
        <row r="348">
          <cell r="G348" t="str">
            <v>BAYER TOMATO LAXMI 3000 SEDDS-3000 SEDDS</v>
          </cell>
          <cell r="H348" t="str">
            <v>DISCOUNTINUE PRODUCT</v>
          </cell>
        </row>
        <row r="349">
          <cell r="G349" t="str">
            <v>BAYER TOMATO RAKSHAK 3000 SEDDS-3000 SEDDS</v>
          </cell>
          <cell r="H349" t="str">
            <v>DISCOUNTINUE PRODUCT</v>
          </cell>
        </row>
        <row r="350">
          <cell r="G350" t="str">
            <v>BAYER TOMATO US1143 6gm-6gm</v>
          </cell>
          <cell r="H350" t="str">
            <v>DISCOUNTINUE PRODUCT</v>
          </cell>
        </row>
        <row r="351">
          <cell r="G351" t="str">
            <v>BAYER TOPSTAR 22.5GM-PCS</v>
          </cell>
          <cell r="H351" t="str">
            <v>TOPSTAR (T) WP80 8X(20X22.5GR) BOX IN</v>
          </cell>
        </row>
        <row r="352">
          <cell r="G352" t="str">
            <v>BAYF0LAN ALGAE 1LTR</v>
          </cell>
          <cell r="H352" t="str">
            <v>DISCOUNTINUE PRODUCT</v>
          </cell>
        </row>
        <row r="353">
          <cell r="G353" t="str">
            <v>BAYFELON ALGEE 500ML</v>
          </cell>
          <cell r="H353" t="str">
            <v>DISCOUNTINUE PRODUCT</v>
          </cell>
        </row>
        <row r="354">
          <cell r="G354" t="str">
            <v>BAYFOLAN 1 LTR-1 LTR</v>
          </cell>
          <cell r="H354" t="str">
            <v>DISCOUNTINUE PRODUCT</v>
          </cell>
        </row>
        <row r="355">
          <cell r="G355" t="str">
            <v>Bayfolan 1ltr 1 LTR-1 LTR</v>
          </cell>
          <cell r="H355" t="str">
            <v>DISCOUNTINUE PRODUCT</v>
          </cell>
        </row>
        <row r="356">
          <cell r="G356" t="str">
            <v>Bayfolan 250 250 ML-250 ML</v>
          </cell>
          <cell r="H356" t="str">
            <v>DISCOUNTINUE PRODUCT</v>
          </cell>
        </row>
        <row r="357">
          <cell r="G357" t="str">
            <v>Bayfolan 500 500 ML-500 ML</v>
          </cell>
          <cell r="H357" t="str">
            <v>DISCOUNTINUE PRODUCT</v>
          </cell>
        </row>
        <row r="358">
          <cell r="G358" t="str">
            <v>BAYFOLAN 500 ML-500 ML</v>
          </cell>
          <cell r="H358" t="str">
            <v>DISCOUNTINUE PRODUCT</v>
          </cell>
        </row>
        <row r="359">
          <cell r="G359" t="str">
            <v>BAYFOLAN ALGAE -1 (1LITRE)-nos</v>
          </cell>
          <cell r="H359" t="str">
            <v>DISCOUNTINUE PRODUCT</v>
          </cell>
        </row>
        <row r="360">
          <cell r="G360" t="str">
            <v>Bayfolan Algae 1 Ltr</v>
          </cell>
          <cell r="H360" t="str">
            <v>DISCOUNTINUE PRODUCT</v>
          </cell>
        </row>
        <row r="361">
          <cell r="G361" t="str">
            <v>BAYFOLAN ALGAE 1LTR</v>
          </cell>
          <cell r="H361" t="str">
            <v>DISCOUNTINUE PRODUCT</v>
          </cell>
        </row>
        <row r="362">
          <cell r="G362" t="str">
            <v>BAYFOLAN ALGAE -2 (500ML)-nos</v>
          </cell>
          <cell r="H362" t="str">
            <v>DISCOUNTINUE PRODUCT</v>
          </cell>
        </row>
        <row r="363">
          <cell r="G363" t="str">
            <v>Bayfolan Algae 250 ML</v>
          </cell>
          <cell r="H363" t="str">
            <v>DISCOUNTINUE PRODUCT</v>
          </cell>
        </row>
        <row r="364">
          <cell r="G364" t="str">
            <v>BAYFOLAN ALGAE 250ML</v>
          </cell>
          <cell r="H364" t="str">
            <v>DISCOUNTINUE PRODUCT</v>
          </cell>
        </row>
        <row r="365">
          <cell r="G365" t="str">
            <v>BAYFOLAN ALGAE -3 (250ML)-nos</v>
          </cell>
          <cell r="H365" t="str">
            <v>DISCOUNTINUE PRODUCT</v>
          </cell>
        </row>
        <row r="366">
          <cell r="G366" t="str">
            <v>Bayfolan Algae 500 ML</v>
          </cell>
          <cell r="H366" t="str">
            <v>DISCOUNTINUE PRODUCT</v>
          </cell>
        </row>
        <row r="367">
          <cell r="G367" t="str">
            <v>BAYFOLAN ALGAE 500ML</v>
          </cell>
          <cell r="H367" t="str">
            <v>DISCOUNTINUE PRODUCT</v>
          </cell>
        </row>
        <row r="368">
          <cell r="G368" t="str">
            <v>BAYFOLAN ALGAE 500ML</v>
          </cell>
          <cell r="H368" t="str">
            <v>DISCOUNTINUE PRODUCT</v>
          </cell>
        </row>
        <row r="369">
          <cell r="G369" t="str">
            <v>Bayfolan Algae-1 Ltr.</v>
          </cell>
          <cell r="H369" t="str">
            <v>DISCOUNTINUE PRODUCT</v>
          </cell>
        </row>
        <row r="370">
          <cell r="G370" t="str">
            <v>Bayfolan Algae-250 Ml.</v>
          </cell>
          <cell r="H370" t="str">
            <v>DISCOUNTINUE PRODUCT</v>
          </cell>
        </row>
        <row r="371">
          <cell r="G371" t="str">
            <v>Bayfolan Algae-500 Ml.</v>
          </cell>
          <cell r="H371" t="str">
            <v>DISCOUNTINUE PRODUCT</v>
          </cell>
        </row>
        <row r="372">
          <cell r="G372" t="str">
            <v>BAYRUSIL 25% EC -1 (1LITRE)-nos</v>
          </cell>
          <cell r="H372" t="str">
            <v>DISCOUNTINUE PRODUCT</v>
          </cell>
        </row>
        <row r="373">
          <cell r="G373" t="str">
            <v>BAYRUSIL 25% EC -2 (500ML)-nos</v>
          </cell>
          <cell r="H373" t="str">
            <v>DISCOUNTINUE PRODUCT</v>
          </cell>
        </row>
        <row r="374">
          <cell r="G374" t="str">
            <v>BCL - EVERGOL XTEND - 0.100 ML</v>
          </cell>
          <cell r="H374" t="str">
            <v>EVERGOL XTEND FS308 50X100ML BOT IN</v>
          </cell>
        </row>
        <row r="375">
          <cell r="G375" t="str">
            <v>BCL - EVERGOL XTEND -0.250 ML</v>
          </cell>
          <cell r="H375" t="str">
            <v>EVERGOL XTEND FS308 40X250ML BOT IN</v>
          </cell>
        </row>
        <row r="376">
          <cell r="G376" t="str">
            <v>BELT EXPERT -1 (100ML)-nos</v>
          </cell>
          <cell r="H376" t="str">
            <v>BELT EXPERT SC480 50X100ML BOT IN</v>
          </cell>
        </row>
        <row r="377">
          <cell r="G377" t="str">
            <v>BELT EXPERT 100 100 ML-100 ML</v>
          </cell>
          <cell r="H377" t="str">
            <v>BELT EXPERT SC480 50X100ML BOT IN</v>
          </cell>
        </row>
        <row r="378">
          <cell r="G378" t="str">
            <v>BELT EXPERT 100 ML-100 ML</v>
          </cell>
          <cell r="H378" t="str">
            <v>BELT EXPERT SC480 50X100ML BOT IN</v>
          </cell>
        </row>
        <row r="379">
          <cell r="G379" t="str">
            <v>BELT EXPERT 100ML</v>
          </cell>
          <cell r="H379" t="str">
            <v>BELT EXPERT SC480 50X100ML BOT IN</v>
          </cell>
        </row>
        <row r="380">
          <cell r="G380" t="str">
            <v>Belt Expert 100ML</v>
          </cell>
          <cell r="H380" t="str">
            <v>BELT EXPERT SC480 50X100ML BOT IN</v>
          </cell>
        </row>
        <row r="381">
          <cell r="G381" t="str">
            <v>BELT EXPERT 100ML</v>
          </cell>
          <cell r="H381" t="str">
            <v>BELT EXPERT SC480 50X100ML BOT IN</v>
          </cell>
        </row>
        <row r="382">
          <cell r="G382" t="str">
            <v>BELT EXPERT -2 (50ML)-nos</v>
          </cell>
          <cell r="H382" t="str">
            <v>BELT EXPERT SC480 100X50ML BOT IN</v>
          </cell>
        </row>
        <row r="383">
          <cell r="G383" t="str">
            <v>BELT EXPERT 250 ML-250 ML</v>
          </cell>
          <cell r="H383" t="str">
            <v>BELT EXPERT SC480 40X250ML BOT IN</v>
          </cell>
        </row>
        <row r="384">
          <cell r="G384" t="str">
            <v>BELT EXPERT 50 ML-50 ML</v>
          </cell>
          <cell r="H384" t="str">
            <v>BELT EXPERT SC480 100X50ML BOT IN</v>
          </cell>
        </row>
        <row r="385">
          <cell r="G385" t="str">
            <v>Belt Expert 50ML</v>
          </cell>
          <cell r="H385" t="str">
            <v>BELT EXPERT SC480 100X50ML BOT IN</v>
          </cell>
        </row>
        <row r="386">
          <cell r="G386" t="str">
            <v>BELT EXPERT SC 480 1LTR</v>
          </cell>
          <cell r="H386" t="str">
            <v>not found</v>
          </cell>
        </row>
        <row r="387">
          <cell r="G387" t="str">
            <v>BELT EXPERT(100MLX50)FLUBENDIAMIDE 19.92-LT.</v>
          </cell>
          <cell r="H387" t="str">
            <v>BELT EXPERT SC480 50X100ML BOT IN</v>
          </cell>
        </row>
        <row r="388">
          <cell r="G388" t="str">
            <v>BELT EXPERT(50MLX100)FLUBENDIAMIDE 19.92-LT.</v>
          </cell>
          <cell r="H388" t="str">
            <v>ARIZE NANO LOC 10X3KG BAG IN</v>
          </cell>
        </row>
        <row r="389">
          <cell r="G389" t="str">
            <v>Belt Expert-100ml (GST-18%)-Pc</v>
          </cell>
          <cell r="H389" t="str">
            <v>BELT EXPERT SC480 50X100ML BOT IN</v>
          </cell>
        </row>
        <row r="390">
          <cell r="G390" t="str">
            <v>BILCYP 10% EC -1 (1LITRE)-nos</v>
          </cell>
          <cell r="H390" t="str">
            <v>DISCOUNTINUE PRODUCT</v>
          </cell>
        </row>
        <row r="391">
          <cell r="G391" t="str">
            <v>BIO-M-POWER 50ML</v>
          </cell>
          <cell r="H391" t="str">
            <v>DISCOUNTINUE PRODUCT</v>
          </cell>
        </row>
        <row r="392">
          <cell r="G392" t="str">
            <v>BULLDOCK 025% SC -1 (100ML)-nos</v>
          </cell>
          <cell r="H392" t="str">
            <v>DISCOUNTINUE PRODUCT</v>
          </cell>
        </row>
        <row r="393">
          <cell r="G393" t="str">
            <v>BUONOS -1 (1LITRE)-nos</v>
          </cell>
          <cell r="H393" t="str">
            <v>BUONOS SC430 10X1L BOT IN</v>
          </cell>
        </row>
        <row r="394">
          <cell r="G394" t="str">
            <v>Buonos 1 Ltr</v>
          </cell>
          <cell r="H394" t="str">
            <v>BUONOS SC430 10X1L BOT IN</v>
          </cell>
        </row>
        <row r="395">
          <cell r="G395" t="str">
            <v>BUONOS 1 LTR-1 LTR</v>
          </cell>
          <cell r="H395" t="str">
            <v>BUONOS SC430 10X1L BOT IN</v>
          </cell>
        </row>
        <row r="396">
          <cell r="G396" t="str">
            <v>BUONOS 1LTR</v>
          </cell>
          <cell r="H396" t="str">
            <v>BUONOS SC430 10X1L BOT IN</v>
          </cell>
        </row>
        <row r="397">
          <cell r="G397" t="str">
            <v>BUONOS 1LTR</v>
          </cell>
          <cell r="H397" t="str">
            <v>BUONOS SC430 10X1L BOT IN</v>
          </cell>
        </row>
        <row r="398">
          <cell r="G398" t="str">
            <v>BUONOS -2 (500ML)-nos</v>
          </cell>
          <cell r="H398" t="str">
            <v>BUONOS SC430 20X500ML BOT IN</v>
          </cell>
        </row>
        <row r="399">
          <cell r="G399" t="str">
            <v>BUONOS 250 250 ML-250 ML</v>
          </cell>
          <cell r="H399" t="str">
            <v>BUONOS SC430 40X250ML BOT IN</v>
          </cell>
        </row>
        <row r="400">
          <cell r="G400" t="str">
            <v>Buonos 250 ML</v>
          </cell>
          <cell r="H400" t="str">
            <v>BUONOS SC430 40X250ML BOT IN</v>
          </cell>
        </row>
        <row r="401">
          <cell r="G401" t="str">
            <v>BUONOS 250 ML-250 ML</v>
          </cell>
          <cell r="H401" t="str">
            <v>BUONOS SC430 40X250ML BOT IN</v>
          </cell>
        </row>
        <row r="402">
          <cell r="G402" t="str">
            <v>BUONOS 250ML</v>
          </cell>
          <cell r="H402" t="str">
            <v>BUONOS SC430 40X250ML BOT IN</v>
          </cell>
        </row>
        <row r="403">
          <cell r="G403" t="str">
            <v>BUONOS -3 (250ML)-nos</v>
          </cell>
          <cell r="H403" t="str">
            <v>BUONOS SC430 40X250ML BOT IN</v>
          </cell>
        </row>
        <row r="404">
          <cell r="G404" t="str">
            <v>BUONOS 500 500 ML-500 ML</v>
          </cell>
          <cell r="H404" t="str">
            <v>BUONOS SC430 20X500ML BOT IN</v>
          </cell>
        </row>
        <row r="405">
          <cell r="G405" t="str">
            <v>Buonos 500 ML</v>
          </cell>
          <cell r="H405" t="str">
            <v>BUONOS SC430 20X500ML BOT IN</v>
          </cell>
        </row>
        <row r="406">
          <cell r="G406" t="str">
            <v>BUONOS 500 ML-500 ML</v>
          </cell>
          <cell r="H406" t="str">
            <v>BUONOS SC430 20X500ML BOT IN</v>
          </cell>
        </row>
        <row r="407">
          <cell r="G407" t="str">
            <v>BUONOS 500ML</v>
          </cell>
          <cell r="H407" t="str">
            <v>BUONOS SC430 20X500ML BOT IN</v>
          </cell>
        </row>
        <row r="408">
          <cell r="G408" t="str">
            <v>BUONOS SC 430 1 LTR-1 LTR</v>
          </cell>
          <cell r="H408" t="str">
            <v>BUONOS SC430 10X1L BOT IN</v>
          </cell>
        </row>
        <row r="409">
          <cell r="G409" t="str">
            <v>CHHILI DIVYA 0.099KG-0.099KG</v>
          </cell>
          <cell r="H409" t="str">
            <v>DISCOUNTINUE PRODUCT</v>
          </cell>
        </row>
        <row r="410">
          <cell r="G410" t="str">
            <v>CHILI OJAS 1500 SEEDS-1500 SEEDS</v>
          </cell>
          <cell r="H410" t="str">
            <v>DISCOUNTINUE PRODUCT</v>
          </cell>
        </row>
        <row r="411">
          <cell r="G411" t="str">
            <v>CHILLI KRANTI F1 1500 SEEDS-1500 SEEDS</v>
          </cell>
          <cell r="H411" t="str">
            <v>DISCOUNTINUE PRODUCT</v>
          </cell>
        </row>
        <row r="412">
          <cell r="G412" t="str">
            <v>CHILLI SUPRIYA 10GM-10GM</v>
          </cell>
          <cell r="H412" t="str">
            <v>DISCOUNTINUE PRODUCT</v>
          </cell>
        </row>
        <row r="413">
          <cell r="G413" t="str">
            <v>CHILLI US 611 1500 SEEDS-1500 SEEDS</v>
          </cell>
          <cell r="H413" t="str">
            <v>DISCOUNTINUE PRODUCT</v>
          </cell>
        </row>
        <row r="414">
          <cell r="G414" t="str">
            <v>CHILLI US611 1500 SEEDS-1500 SEEDS</v>
          </cell>
          <cell r="H414" t="str">
            <v>DISCOUNTINUE PRODUCT</v>
          </cell>
        </row>
        <row r="415">
          <cell r="G415" t="str">
            <v>CHILLINCH-1530 10GM-10GM</v>
          </cell>
          <cell r="H415" t="str">
            <v>DISCOUNTINUE PRODUCT</v>
          </cell>
        </row>
        <row r="416">
          <cell r="G416" t="str">
            <v>CONFIDOR (100X50)IMIDACLOPRID 17.80%-LT.</v>
          </cell>
          <cell r="H416" t="str">
            <v>CONFIDOR (T) SL200 50X100ML BOT IN</v>
          </cell>
        </row>
        <row r="417">
          <cell r="G417" t="str">
            <v>CONFIDOR (50MX100)IMIDACLOPRID 17.8%-LT.</v>
          </cell>
          <cell r="H417" t="str">
            <v>CONFIDOR (T) SL200 100X50ML BOT IN</v>
          </cell>
        </row>
        <row r="418">
          <cell r="G418" t="str">
            <v>Confidor 1 Ltr</v>
          </cell>
          <cell r="H418" t="str">
            <v>CONFIDOR (T) SL200 10X1L BOT IN</v>
          </cell>
        </row>
        <row r="419">
          <cell r="G419" t="str">
            <v>CONFIDOR 1 LTR-1 LTR</v>
          </cell>
          <cell r="H419" t="str">
            <v>CONFIDOR (T) SL200 10X1L BOT IN</v>
          </cell>
        </row>
        <row r="420">
          <cell r="G420" t="str">
            <v>CONFIDOR 100 ML-100 ML</v>
          </cell>
          <cell r="H420" t="str">
            <v>CONFIDOR (T) SL200 50X100ML BOT IN</v>
          </cell>
        </row>
        <row r="421">
          <cell r="G421" t="str">
            <v>CONFIDOR 100ML</v>
          </cell>
          <cell r="H421" t="str">
            <v>CONFIDOR (T) SL200 50X100ML BOT IN</v>
          </cell>
        </row>
        <row r="422">
          <cell r="G422" t="str">
            <v>CONFIDOR 100ML 100 ML-100 ML</v>
          </cell>
          <cell r="H422" t="str">
            <v>CONFIDOR (T) SL200 50X100ML BOT IN</v>
          </cell>
        </row>
        <row r="423">
          <cell r="G423" t="str">
            <v>CONFIDOR 17.8% 100ML</v>
          </cell>
          <cell r="H423" t="str">
            <v>CONFIDOR (T) SL200 50X100ML BOT IN</v>
          </cell>
        </row>
        <row r="424">
          <cell r="G424" t="str">
            <v>CONFIDOR 17.8% 1LTR</v>
          </cell>
          <cell r="H424" t="str">
            <v>CONFIDOR (T) SL200 10X1L BOT IN</v>
          </cell>
        </row>
        <row r="425">
          <cell r="G425" t="str">
            <v>CONFIDOR 17.8% 250ML</v>
          </cell>
          <cell r="H425" t="str">
            <v>CONFIDOR (T) SL200 20X250ML BOT IN</v>
          </cell>
        </row>
        <row r="426">
          <cell r="G426" t="str">
            <v>CONFIDOR 17.8% 500ML</v>
          </cell>
          <cell r="H426" t="str">
            <v>CONFIDOR (T) SL200 20X500ML BOT IN</v>
          </cell>
        </row>
        <row r="427">
          <cell r="G427" t="str">
            <v>CONFIDOR 17.8% SL -5 (10ML)-nos</v>
          </cell>
          <cell r="H427" t="str">
            <v>CONFIDOR (T) SL200 10X1L BOT IN</v>
          </cell>
        </row>
        <row r="428">
          <cell r="G428" t="str">
            <v>CONFIDOR 17.8%SL - 1 (1LT)-nos</v>
          </cell>
          <cell r="H428" t="str">
            <v>CONFIDOR (T) SL200 10X1L BOT IN</v>
          </cell>
        </row>
        <row r="429">
          <cell r="G429" t="str">
            <v>CONFIDOR 17.8%SL - 2 (500ML)-nos</v>
          </cell>
          <cell r="H429" t="str">
            <v>CONFIDOR (T) SL200 20X500ML BOT IN</v>
          </cell>
        </row>
        <row r="430">
          <cell r="G430" t="str">
            <v>CONFIDOR 17.8%SL - 3 (250ML)-nos</v>
          </cell>
          <cell r="H430" t="str">
            <v>CONFIDOR (T) SL200 20X250ML BOT IN</v>
          </cell>
        </row>
        <row r="431">
          <cell r="G431" t="str">
            <v>CONFIDOR 17.8%SL - 4 (100ML)-nos</v>
          </cell>
          <cell r="H431" t="str">
            <v>CONFIDOR (T) SL200 50X100ML BOT IN</v>
          </cell>
        </row>
        <row r="432">
          <cell r="G432" t="str">
            <v>CONFIDOR 1LTR</v>
          </cell>
          <cell r="H432" t="str">
            <v>CONFIDOR (T) SL200 10X1L BOT IN</v>
          </cell>
        </row>
        <row r="433">
          <cell r="G433" t="str">
            <v>CONFIDOR 250 ML-250 ML</v>
          </cell>
          <cell r="H433" t="str">
            <v>CONFIDOR (T) SL200 20X250ML BOT IN</v>
          </cell>
        </row>
        <row r="434">
          <cell r="G434" t="str">
            <v>CONFIDOR 250ML</v>
          </cell>
          <cell r="H434" t="str">
            <v>CONFIDOR (T) SL200 20X250ML BOT IN</v>
          </cell>
        </row>
        <row r="435">
          <cell r="G435" t="str">
            <v>Confidor 250ML</v>
          </cell>
          <cell r="H435" t="str">
            <v>CONFIDOR (T) SL200 20X250ML BOT IN</v>
          </cell>
        </row>
        <row r="436">
          <cell r="G436" t="str">
            <v>CONFIDOR 250ML 250 ML-250 ML</v>
          </cell>
          <cell r="H436" t="str">
            <v>CONFIDOR (T) SL200 20X250ML BOT IN</v>
          </cell>
        </row>
        <row r="437">
          <cell r="G437" t="str">
            <v>CONFIDOR 50 ML-50 ML</v>
          </cell>
          <cell r="H437" t="str">
            <v>CONFIDOR (T) SL200 100X50ML BOT IN</v>
          </cell>
        </row>
        <row r="438">
          <cell r="G438" t="str">
            <v>CONFIDOR 500 ML-500 ML</v>
          </cell>
          <cell r="H438" t="str">
            <v>CONFIDOR (T) SL200 20X500ML BOT IN</v>
          </cell>
        </row>
        <row r="439">
          <cell r="G439" t="str">
            <v>CONFIDOR 500ML</v>
          </cell>
          <cell r="H439" t="str">
            <v>CONFIDOR (T) SL200 20X500ML BOT IN</v>
          </cell>
        </row>
        <row r="440">
          <cell r="G440" t="str">
            <v>Confidor 500ML</v>
          </cell>
          <cell r="H440" t="str">
            <v>CONFIDOR (T) SL200 20X500ML BOT IN</v>
          </cell>
        </row>
        <row r="441">
          <cell r="G441" t="str">
            <v>CONFIDOR 500ML 500 ML-500 ML</v>
          </cell>
          <cell r="H441" t="str">
            <v>CONFIDOR (T) SL200 20X500ML BOT IN</v>
          </cell>
        </row>
        <row r="442">
          <cell r="G442" t="str">
            <v>CONFIDOR SUPER - 1 (500ML)-nos</v>
          </cell>
          <cell r="H442" t="str">
            <v>CONFIDOR SUPER (T) SC350 20X500ML BOT IN</v>
          </cell>
        </row>
        <row r="443">
          <cell r="G443" t="str">
            <v>CONFIDOR SUPER - 2 (250ML)-nos</v>
          </cell>
          <cell r="H443" t="str">
            <v>CONFIDOR SUPER (T) SC350 20X250ML BOT IN</v>
          </cell>
        </row>
        <row r="444">
          <cell r="G444" t="str">
            <v>CONFIDOR SUPER - 3 (100ML)-nos</v>
          </cell>
          <cell r="H444" t="str">
            <v>CONFIDOR SUPER (T) SC350 50X100ML BOT IN</v>
          </cell>
        </row>
        <row r="445">
          <cell r="G445" t="str">
            <v>CONFIDOR SUPER 1 LTR-1 LTR</v>
          </cell>
          <cell r="H445" t="str">
            <v>CONFIDOR SUPER (T) SC350 10X1L BOT IN</v>
          </cell>
        </row>
        <row r="446">
          <cell r="G446" t="str">
            <v>CONFIDOR SUPER 1 LTR-1 LTR</v>
          </cell>
          <cell r="H446" t="str">
            <v>CONFIDOR SUPER (T) SC350 10X1L BOT IN</v>
          </cell>
        </row>
        <row r="447">
          <cell r="G447" t="str">
            <v>CONFIDOR SUPER 100 ML-100 ML</v>
          </cell>
          <cell r="H447" t="str">
            <v>CONFIDOR SUPER (T) SC350 50X100ML BOT IN</v>
          </cell>
        </row>
        <row r="448">
          <cell r="G448" t="str">
            <v>CONFIDOR SUPER 100ML</v>
          </cell>
          <cell r="H448" t="str">
            <v>CONFIDOR SUPER (T) SC350 50X100ML BOT IN</v>
          </cell>
        </row>
        <row r="449">
          <cell r="G449" t="str">
            <v>Confidor Super 100ML</v>
          </cell>
          <cell r="H449" t="str">
            <v>CONFIDOR SUPER (T) SC350 50X100ML BOT IN</v>
          </cell>
        </row>
        <row r="450">
          <cell r="G450" t="str">
            <v>CONFIDOR SUPER 100ML 100 ML-100 ML</v>
          </cell>
          <cell r="H450" t="str">
            <v>CONFIDOR SUPER (T) SC350 50X100ML BOT IN</v>
          </cell>
        </row>
        <row r="451">
          <cell r="G451" t="str">
            <v>CONFIDOR SUPER 100ML-Lts.</v>
          </cell>
          <cell r="H451" t="str">
            <v>CONFIDOR SUPER (T) SC350 50X100ML BOT IN</v>
          </cell>
        </row>
        <row r="452">
          <cell r="G452" t="str">
            <v>CONFIDOR SUPER 1LTR</v>
          </cell>
          <cell r="H452" t="str">
            <v>CONFIDOR SUPER (T) SC350 10X1L BOT IN</v>
          </cell>
        </row>
        <row r="453">
          <cell r="G453" t="str">
            <v>CONFIDOR SUPER 250 ML-250 ML</v>
          </cell>
          <cell r="H453" t="str">
            <v>CONFIDOR SUPER (T) SC350 20X250ML BOT IN</v>
          </cell>
        </row>
        <row r="454">
          <cell r="G454" t="str">
            <v>CONFIDOR SUPER 250ML</v>
          </cell>
          <cell r="H454" t="str">
            <v>CONFIDOR SUPER (T) SC350 20X250ML BOT IN</v>
          </cell>
        </row>
        <row r="455">
          <cell r="G455" t="str">
            <v>Confidor Super 250ML</v>
          </cell>
          <cell r="H455" t="str">
            <v>CONFIDOR SUPER (T) SC350 20X250ML BOT IN</v>
          </cell>
        </row>
        <row r="456">
          <cell r="G456" t="str">
            <v>CONFIDOR SUPER 250ML 250 ML-250 ML</v>
          </cell>
          <cell r="H456" t="str">
            <v>CONFIDOR SUPER (T) SC350 20X250ML BOT IN</v>
          </cell>
        </row>
        <row r="457">
          <cell r="G457" t="str">
            <v>CONFIDOR SUPER 30.5% 100ML</v>
          </cell>
          <cell r="H457" t="str">
            <v>CONFIDOR SUPER (T) SC350 50X100ML BOT IN</v>
          </cell>
        </row>
        <row r="458">
          <cell r="G458" t="str">
            <v>CONFIDOR SUPER 30.5% 1LTR</v>
          </cell>
          <cell r="H458" t="str">
            <v>CONFIDOR SUPER (T) SC350 10X1L BOT IN</v>
          </cell>
        </row>
        <row r="459">
          <cell r="G459" t="str">
            <v>CONFIDOR SUPER 30.5% 250ML</v>
          </cell>
          <cell r="H459" t="str">
            <v>CONFIDOR SUPER (T) SC350 20X250ML BOT IN</v>
          </cell>
        </row>
        <row r="460">
          <cell r="G460" t="str">
            <v>CONFIDOR SUPER 30.5% 500ML</v>
          </cell>
          <cell r="H460" t="str">
            <v>CONFIDOR SUPER (T) SC350 20X500ML BOT IN</v>
          </cell>
        </row>
        <row r="461">
          <cell r="G461" t="str">
            <v>CONFIDOR SUPER 30.5% 50ML</v>
          </cell>
          <cell r="H461" t="str">
            <v>CONFIDOR SUPER (T) SC350 50X50ML BOT IN</v>
          </cell>
        </row>
        <row r="462">
          <cell r="G462" t="str">
            <v>CONFIDOR SUPER 50 ML-50 ML</v>
          </cell>
          <cell r="H462" t="str">
            <v>CONFIDOR SUPER (T) SC350 50X50ML BOT IN</v>
          </cell>
        </row>
        <row r="463">
          <cell r="G463" t="str">
            <v>CONFIDOR SUPER 500 ML-500 ML</v>
          </cell>
          <cell r="H463" t="str">
            <v>CONFIDOR SUPER (T) SC350 20X500ML BOT IN</v>
          </cell>
        </row>
        <row r="464">
          <cell r="G464" t="str">
            <v>CONFIDOR SUPER 500 ML-500 ML</v>
          </cell>
          <cell r="H464" t="str">
            <v>CONFIDOR SUPER (T) SC350 20X500ML BOT IN</v>
          </cell>
        </row>
        <row r="465">
          <cell r="G465" t="str">
            <v>CONFIDOR SUPER 500ML</v>
          </cell>
          <cell r="H465" t="str">
            <v>CONFIDOR SUPER (T) SC350 20X500ML BOT IN</v>
          </cell>
        </row>
        <row r="466">
          <cell r="G466" t="str">
            <v>Confidor Super 500ML</v>
          </cell>
          <cell r="H466" t="str">
            <v>CONFIDOR SUPER (T) SC350 20X500ML BOT IN</v>
          </cell>
        </row>
        <row r="467">
          <cell r="G467" t="str">
            <v>CONFIDOR SUPER 500ML 500 ML-500 ML</v>
          </cell>
          <cell r="H467" t="str">
            <v>CONFIDOR SUPER (T) SC350 20X500ML BOT IN</v>
          </cell>
        </row>
        <row r="468">
          <cell r="G468" t="str">
            <v>CONFIDOR SUPER. 1 LTR-1 LTR</v>
          </cell>
          <cell r="H468" t="str">
            <v>CONFIDOR SUPER (T) SC350 10X1L BOT IN</v>
          </cell>
        </row>
        <row r="469">
          <cell r="G469" t="str">
            <v>Coragen 150 Ml</v>
          </cell>
          <cell r="H469" t="str">
            <v>DISCOUNTINUE PRODUCT</v>
          </cell>
        </row>
        <row r="470">
          <cell r="G470" t="str">
            <v>Coragen 60 ML</v>
          </cell>
          <cell r="H470" t="str">
            <v>DISCOUNTINUE PRODUCT</v>
          </cell>
        </row>
        <row r="471">
          <cell r="G471" t="str">
            <v>COTTON 7576 BG-2 450GM-450GM</v>
          </cell>
          <cell r="H471" t="str">
            <v>SURPASS 7576 BG2 (LOC) 20X450GR BAG IN</v>
          </cell>
        </row>
        <row r="472">
          <cell r="G472" t="str">
            <v>COTTON BAYER FIRST CLASS BG II 450GM-450GM</v>
          </cell>
          <cell r="H472" t="str">
            <v>SURPASS FIRSTCLASS 7149B2 20X450G BAG IN</v>
          </cell>
        </row>
        <row r="473">
          <cell r="G473" t="str">
            <v>COTTON BAYER SP7576 BG2 450GM-450GM</v>
          </cell>
          <cell r="H473" t="str">
            <v>SURPASS 7576 BG2 (LOC) 20X450GR BAG IN</v>
          </cell>
        </row>
        <row r="474">
          <cell r="G474" t="str">
            <v>COTTON BAYER SUPERB SURPASS BG2 430 ML-430 ML</v>
          </cell>
          <cell r="H474" t="str">
            <v>SURPASS SUPERB BG2 20X450G BAG IN</v>
          </cell>
        </row>
        <row r="475">
          <cell r="G475" t="str">
            <v>COTTON FIRST CLASS BG II 450GM-450GM</v>
          </cell>
          <cell r="H475" t="str">
            <v>SURPASS FIRSTCLASS 7149B2 20X450G BAG IN</v>
          </cell>
        </row>
        <row r="476">
          <cell r="G476" t="str">
            <v>COTTON FIRST CLASS BG-2 450GM-450GM</v>
          </cell>
          <cell r="H476" t="str">
            <v>SURPASS FIRSTCLASS 7149B2 20X450G BAG IN</v>
          </cell>
        </row>
        <row r="477">
          <cell r="G477" t="str">
            <v>COTTON SP7576 BG2 450GM-450GM</v>
          </cell>
          <cell r="H477" t="str">
            <v>SURPASS 7576 BG2 (LOC) 20X450GR BAG IN</v>
          </cell>
        </row>
        <row r="478">
          <cell r="G478" t="str">
            <v>COTTON SUPERB BG2 450GM-450GM</v>
          </cell>
          <cell r="H478" t="str">
            <v>SURPASS SUPERB BG2 20X450G BAG IN</v>
          </cell>
        </row>
        <row r="479">
          <cell r="G479" t="str">
            <v>COUNCIL ACTIV (45GMX10X8)-UNT</v>
          </cell>
          <cell r="H479" t="str">
            <v>COUNCIL ACTIV WG30 8X(10X45GR) BOX IN</v>
          </cell>
        </row>
        <row r="480">
          <cell r="G480" t="str">
            <v>COUNCIL ACTIV (90GMX5X12)-UNT</v>
          </cell>
          <cell r="H480" t="str">
            <v>COUNCIL ACTIV WG30 12X(5X90GR) BOX IN</v>
          </cell>
        </row>
        <row r="481">
          <cell r="G481" t="str">
            <v>Council Activ 45 Gm-Pcs</v>
          </cell>
          <cell r="H481" t="str">
            <v>COUNCIL ACTIV WG30 8X(10X45GR) BOX IN</v>
          </cell>
        </row>
        <row r="482">
          <cell r="G482" t="str">
            <v>Council Activ 90 Gms-Pcs</v>
          </cell>
          <cell r="H482" t="str">
            <v>COUNCIL ACTIV WG30 12X(5X90GR) BOX IN</v>
          </cell>
        </row>
        <row r="483">
          <cell r="G483" t="str">
            <v>Council Activ Wg30 45gm-Pcs.</v>
          </cell>
          <cell r="H483" t="str">
            <v>COUNCIL ACTIV WG30 8X(10X45GR) BOX IN</v>
          </cell>
        </row>
        <row r="484">
          <cell r="G484" t="str">
            <v>Council Activ-90gm (GST-18%)-Pc</v>
          </cell>
          <cell r="H484" t="str">
            <v>COUNCIL ACTIV WG30 12X(5X90GR) BOX IN</v>
          </cell>
        </row>
        <row r="485">
          <cell r="G485" t="str">
            <v>COUNCIL ACTIVE 90GRM-Pcs.</v>
          </cell>
          <cell r="H485" t="str">
            <v>COUNCIL ACTIV WG30 12X(5X90GR) BOX IN</v>
          </cell>
        </row>
        <row r="486">
          <cell r="G486" t="str">
            <v>COUNCIL ACTIVE WG 45GRM-Pcs.</v>
          </cell>
          <cell r="H486" t="str">
            <v>COUNCIL ACTIV WG30 8X(10X45GR) BOX IN</v>
          </cell>
        </row>
        <row r="487">
          <cell r="G487" t="str">
            <v>CRAZE 100ML-Pcs</v>
          </cell>
          <cell r="H487" t="str">
            <v>DISCOUNTINUE PRODUCT</v>
          </cell>
        </row>
        <row r="488">
          <cell r="G488" t="str">
            <v>CRAZE 1LTR-Pcs</v>
          </cell>
          <cell r="H488" t="str">
            <v>DISCOUNTINUE PRODUCT</v>
          </cell>
        </row>
        <row r="489">
          <cell r="G489" t="str">
            <v>CRAZE 250 ML-Ml</v>
          </cell>
          <cell r="H489" t="str">
            <v>DISCOUNTINUE PRODUCT</v>
          </cell>
        </row>
        <row r="490">
          <cell r="G490" t="str">
            <v>CRAZE 500 ML-Ml</v>
          </cell>
          <cell r="H490" t="str">
            <v>DISCOUNTINUE PRODUCT</v>
          </cell>
        </row>
        <row r="491">
          <cell r="G491" t="str">
            <v>CYBIL 25% EC -1 (1LITRE)-nos</v>
          </cell>
          <cell r="H491" t="str">
            <v>DISCOUNTINUE PRODUCT</v>
          </cell>
        </row>
        <row r="492">
          <cell r="G492" t="str">
            <v>CYBIL 25% EC -2 (500ML)-nos</v>
          </cell>
          <cell r="H492" t="str">
            <v>DISCOUNTINUE PRODUCT</v>
          </cell>
        </row>
        <row r="493">
          <cell r="G493" t="str">
            <v>CYBIL 25% EC -3 (250ML)-nos</v>
          </cell>
          <cell r="H493" t="str">
            <v>DISCOUNTINUE PRODUCT</v>
          </cell>
        </row>
        <row r="494">
          <cell r="G494" t="str">
            <v>Dantotsu 100Gm</v>
          </cell>
          <cell r="H494" t="str">
            <v>DISCOUNTINUE PRODUCT</v>
          </cell>
        </row>
        <row r="495">
          <cell r="G495" t="str">
            <v>DECIS 100 (100X50)-LT.</v>
          </cell>
          <cell r="H495" t="str">
            <v>DECIS EC101-2 50X100ML BOX IN</v>
          </cell>
        </row>
        <row r="496">
          <cell r="G496" t="str">
            <v>DECIS 100 (1LITX10)-LT.</v>
          </cell>
          <cell r="H496" t="str">
            <v>DECIS EC101-2 10X1L BOT IN</v>
          </cell>
        </row>
        <row r="497">
          <cell r="G497" t="str">
            <v>DECIS 100 (250X40)-LT.</v>
          </cell>
          <cell r="H497" t="str">
            <v>DECIS EC101-2 40X250ML BOT IN</v>
          </cell>
        </row>
        <row r="498">
          <cell r="G498" t="str">
            <v>DECIS 100 1 LTR-1 LTR</v>
          </cell>
          <cell r="H498" t="str">
            <v>DECIS EC101-2 10X1L BOT IN</v>
          </cell>
        </row>
        <row r="499">
          <cell r="G499" t="str">
            <v>DECIS 100 100 ML-100 ML</v>
          </cell>
          <cell r="H499" t="str">
            <v>DECIS EC101-2 50X100ML BOX IN</v>
          </cell>
        </row>
        <row r="500">
          <cell r="G500" t="str">
            <v>DECIS 100 250 ML-250 ML</v>
          </cell>
          <cell r="H500" t="str">
            <v>DECIS EC101-2 40X250ML BOT IN</v>
          </cell>
        </row>
        <row r="501">
          <cell r="G501" t="str">
            <v>DECIS 100 50 ML-50 ML</v>
          </cell>
          <cell r="H501" t="str">
            <v>DECIS EC101-2 100X50ML BOT IN</v>
          </cell>
        </row>
        <row r="502">
          <cell r="G502" t="str">
            <v>Decis 100 EC 250 ML</v>
          </cell>
          <cell r="H502" t="str">
            <v>DECIS EC101-2 40X250ML BOT IN</v>
          </cell>
        </row>
        <row r="503">
          <cell r="G503" t="str">
            <v>DECIS 100EC - 1 (1 LITER)-nos</v>
          </cell>
          <cell r="H503" t="str">
            <v>DECIS EC101-2 10X1L BOT IN</v>
          </cell>
        </row>
        <row r="504">
          <cell r="G504" t="str">
            <v>DECIS 100EC - 2 (250 ML)-nos</v>
          </cell>
          <cell r="H504" t="str">
            <v>DECIS EC101-2 40X250ML BOT IN</v>
          </cell>
        </row>
        <row r="505">
          <cell r="G505" t="str">
            <v>DECIS 100EC 250 ML-250 ML</v>
          </cell>
          <cell r="H505" t="str">
            <v>DECIS EC101-2 40X250ML BOT IN</v>
          </cell>
        </row>
        <row r="506">
          <cell r="G506" t="str">
            <v>DECIS 100EC 250ML</v>
          </cell>
          <cell r="H506" t="str">
            <v>DECIS EC101-2 40X250ML BOT IN</v>
          </cell>
        </row>
        <row r="507">
          <cell r="G507" t="str">
            <v>DECIS 100EC 500ML</v>
          </cell>
          <cell r="H507" t="str">
            <v>DECIS EC 28 20X500ML BOT IN</v>
          </cell>
        </row>
        <row r="508">
          <cell r="G508" t="str">
            <v>DECIS 100ML</v>
          </cell>
          <cell r="H508" t="str">
            <v>DECIS EC 28 50X100ML BOT IN</v>
          </cell>
        </row>
        <row r="509">
          <cell r="G509" t="str">
            <v>DECIS 100ML-Lts.</v>
          </cell>
          <cell r="H509" t="str">
            <v>DECIS EC 28 50X100ML BOT IN</v>
          </cell>
        </row>
        <row r="510">
          <cell r="G510" t="str">
            <v>DECIS 1LTR</v>
          </cell>
          <cell r="H510" t="str">
            <v>DECIS EC 28 10X1L BOT IN</v>
          </cell>
        </row>
        <row r="511">
          <cell r="G511" t="str">
            <v>DECIS 2.8 1 LTR-1 LTR</v>
          </cell>
          <cell r="H511" t="str">
            <v>DECIS EC 28 10X1L BOT IN</v>
          </cell>
        </row>
        <row r="512">
          <cell r="G512" t="str">
            <v>DECIS 2.8 100 ML-100 ML</v>
          </cell>
          <cell r="H512" t="str">
            <v>DECIS EC 28 50X100ML BOT IN</v>
          </cell>
        </row>
        <row r="513">
          <cell r="G513" t="str">
            <v>DECIS 2.8 250 ML-250 ML</v>
          </cell>
          <cell r="H513" t="str">
            <v>DECIS EC 28 40X250ML BOT IN</v>
          </cell>
        </row>
        <row r="514">
          <cell r="G514" t="str">
            <v>DECIS 2.8 5 LTE-5 LTE</v>
          </cell>
          <cell r="H514" t="str">
            <v>not found</v>
          </cell>
        </row>
        <row r="515">
          <cell r="G515" t="str">
            <v>DECIS 2.8 500 ML-500 ML</v>
          </cell>
          <cell r="H515" t="str">
            <v>DECIS EC 28 40X250ML BOT IN</v>
          </cell>
        </row>
        <row r="516">
          <cell r="G516" t="str">
            <v>Decis 2.8 5ltr-Bot</v>
          </cell>
          <cell r="H516" t="str">
            <v>not found</v>
          </cell>
        </row>
        <row r="517">
          <cell r="G517" t="str">
            <v>DECIS 2.8% EC -1 (1LITRE)</v>
          </cell>
          <cell r="H517" t="str">
            <v>DECIS EC 28 10X1L BOT IN</v>
          </cell>
        </row>
        <row r="518">
          <cell r="G518" t="str">
            <v>DECIS 2.8% EC -2 (500ML)</v>
          </cell>
          <cell r="H518" t="str">
            <v>DECIS EC 28 40X250ML BOT IN</v>
          </cell>
        </row>
        <row r="519">
          <cell r="G519" t="str">
            <v>Decis 2.8%EC 1 Ltr</v>
          </cell>
          <cell r="H519" t="str">
            <v>DECIS EC 28 10X1L BOT IN</v>
          </cell>
        </row>
        <row r="520">
          <cell r="G520" t="str">
            <v>DECIS 2.8%EC 100ML</v>
          </cell>
          <cell r="H520" t="str">
            <v>DECIS EC 28 50X100ML BOT IN</v>
          </cell>
        </row>
        <row r="521">
          <cell r="G521" t="str">
            <v>DECIS 2.8%EC 1LTR</v>
          </cell>
          <cell r="H521" t="str">
            <v>DECIS EC 28 10X1L BOT IN</v>
          </cell>
        </row>
        <row r="522">
          <cell r="G522" t="str">
            <v>Decis 2.8%EC 250ML</v>
          </cell>
          <cell r="H522" t="str">
            <v>DECIS EC 28 40X250ML BOT IN</v>
          </cell>
        </row>
        <row r="523">
          <cell r="G523" t="str">
            <v>DECIS 2.8%EC 250ML</v>
          </cell>
          <cell r="H523" t="str">
            <v>DECIS EC 28 40X250ML BOT IN</v>
          </cell>
        </row>
        <row r="524">
          <cell r="G524" t="str">
            <v>Decis 2.8%EC 500ML</v>
          </cell>
          <cell r="H524" t="str">
            <v>DECIS EC 28 40X250ML BOT IN</v>
          </cell>
        </row>
        <row r="525">
          <cell r="G525" t="str">
            <v>DECIS 2.8%EC 500ML</v>
          </cell>
          <cell r="H525" t="str">
            <v>DECIS EC 28 40X250ML BOT IN</v>
          </cell>
        </row>
        <row r="526">
          <cell r="G526" t="str">
            <v>DECIS 250ML</v>
          </cell>
          <cell r="H526" t="str">
            <v>DECIS EC 28 40X250ML BOT IN</v>
          </cell>
        </row>
        <row r="527">
          <cell r="G527" t="str">
            <v>Decis 250ml-Pcs</v>
          </cell>
          <cell r="H527" t="str">
            <v>DECIS EC 28 40X250ML BOT IN</v>
          </cell>
        </row>
        <row r="528">
          <cell r="G528" t="str">
            <v>DECIS 500ML</v>
          </cell>
          <cell r="H528" t="str">
            <v>DECIS EC 28 20X500ML BOT IN</v>
          </cell>
        </row>
        <row r="529">
          <cell r="G529" t="str">
            <v>DECIS 50Ml-Ml</v>
          </cell>
          <cell r="H529" t="str">
            <v>DECIS EC101-2 100X50ML BOT IN</v>
          </cell>
        </row>
        <row r="530">
          <cell r="G530" t="str">
            <v>DECIS 5LTR</v>
          </cell>
          <cell r="H530" t="str">
            <v>not found</v>
          </cell>
        </row>
        <row r="531">
          <cell r="G531" t="str">
            <v>Decis Ec 100ml 38089137-Pcs.</v>
          </cell>
          <cell r="H531" t="str">
            <v>DECIS EC 28 50X100ML BOT IN</v>
          </cell>
        </row>
        <row r="532">
          <cell r="G532" t="str">
            <v>Decis Ec 1LTR-Pcs.</v>
          </cell>
          <cell r="H532" t="str">
            <v>DECIS EC 28 10X1L BOT IN</v>
          </cell>
        </row>
        <row r="533">
          <cell r="G533" t="str">
            <v>DECIS EC 2.8% (100X50)-LT.</v>
          </cell>
          <cell r="H533" t="str">
            <v>DECIS EC 28 50X100ML BOT IN</v>
          </cell>
        </row>
        <row r="534">
          <cell r="G534" t="str">
            <v>DECIS EC 2.8% (1LITX10)-LT.</v>
          </cell>
          <cell r="H534" t="str">
            <v>DECIS EC 28 10X1L BOT IN</v>
          </cell>
        </row>
        <row r="535">
          <cell r="G535" t="str">
            <v>DECIS EC 2.8% (250X40)-LT.</v>
          </cell>
          <cell r="H535" t="str">
            <v>DECIS EC 28 40X250ML BOT IN</v>
          </cell>
        </row>
        <row r="536">
          <cell r="G536" t="str">
            <v>DECIS EC 2.8% (500X20)-LT.</v>
          </cell>
          <cell r="H536" t="str">
            <v>DECIS EC 28 40X250ML BOT IN</v>
          </cell>
        </row>
        <row r="537">
          <cell r="G537" t="str">
            <v>Decis Ec 250ml-Pcs.</v>
          </cell>
          <cell r="H537" t="str">
            <v>DECIS EC 28 40X250ML BOT IN</v>
          </cell>
        </row>
        <row r="538">
          <cell r="G538" t="str">
            <v>Decis Ec 500ml-Pcs.</v>
          </cell>
          <cell r="H538" t="str">
            <v>DECIS EC 28 20X500ML BOT IN</v>
          </cell>
        </row>
        <row r="539">
          <cell r="G539" t="str">
            <v>Decis EC-ltr</v>
          </cell>
          <cell r="H539" t="str">
            <v>DECIS EC 28 10X1L BOT IN</v>
          </cell>
        </row>
        <row r="540">
          <cell r="G540" t="str">
            <v>DECIS-100 1LTR</v>
          </cell>
          <cell r="H540" t="str">
            <v>DECIS EC 28 50X100ML BOT IN</v>
          </cell>
        </row>
        <row r="541">
          <cell r="G541" t="str">
            <v>DECIS-100 250ML</v>
          </cell>
          <cell r="H541" t="str">
            <v>DECIS EC101-2 40X250ML BOT IN</v>
          </cell>
        </row>
        <row r="542">
          <cell r="G542" t="str">
            <v>Decis-100ml (GST-18%)-Pc</v>
          </cell>
          <cell r="H542" t="str">
            <v>DECIS EC 28 50X100ML BOT IN</v>
          </cell>
        </row>
        <row r="543">
          <cell r="G543" t="str">
            <v>Decis-1lt (GST-18%)-Pc</v>
          </cell>
          <cell r="H543" t="str">
            <v>DECIS EC 28 10X1L BOT IN</v>
          </cell>
        </row>
        <row r="544">
          <cell r="G544" t="str">
            <v>DECIS2.8 500ML 500 ML-500 ML</v>
          </cell>
          <cell r="H544" t="str">
            <v>DECIS EC 28 40X250ML BOT IN</v>
          </cell>
        </row>
        <row r="545">
          <cell r="G545" t="str">
            <v>Decis-250ml (GST-18%)-Pc</v>
          </cell>
          <cell r="H545" t="str">
            <v>DECIS EC 28 40X250ML BOT IN</v>
          </cell>
        </row>
        <row r="546">
          <cell r="G546" t="str">
            <v>Decis-50ml (GST-18%)-Pc</v>
          </cell>
          <cell r="H546" t="str">
            <v>DECIS EC101-2 100X50ML BOT IN</v>
          </cell>
        </row>
        <row r="547">
          <cell r="G547" t="str">
            <v>DEFEND 2 Gms-Kg of 1000 Gms</v>
          </cell>
          <cell r="H547" t="str">
            <v>DISCOUNTINUE PRODUCT</v>
          </cell>
        </row>
        <row r="548">
          <cell r="G548" t="str">
            <v>Denitol 1 Ltr</v>
          </cell>
          <cell r="H548" t="str">
            <v>DISCOUNTINUE PRODUCT</v>
          </cell>
        </row>
        <row r="549">
          <cell r="G549" t="str">
            <v>Denitol 500 ML</v>
          </cell>
          <cell r="H549" t="str">
            <v>DISCOUNTINUE PRODUCT</v>
          </cell>
        </row>
        <row r="550">
          <cell r="G550" t="str">
            <v>D-ERA 100 Gms-Kg of 1000 Gms</v>
          </cell>
          <cell r="H550" t="str">
            <v>DISCOUNTINUE PRODUCT</v>
          </cell>
        </row>
        <row r="551">
          <cell r="G551" t="str">
            <v>Dera 500gms-Kg of 1000 Gms</v>
          </cell>
          <cell r="H551" t="str">
            <v>DISCOUNTINUE PRODUCT</v>
          </cell>
        </row>
        <row r="552">
          <cell r="G552" t="str">
            <v>Diamond Rice Seeds-Kg of 1000 Gms</v>
          </cell>
          <cell r="H552" t="str">
            <v>not found</v>
          </cell>
        </row>
        <row r="553">
          <cell r="G553" t="str">
            <v>Dkc 8164-Kgs.</v>
          </cell>
          <cell r="H553" t="str">
            <v>not found</v>
          </cell>
        </row>
        <row r="554">
          <cell r="G554" t="str">
            <v>DKC 8181-Kgs.</v>
          </cell>
          <cell r="H554" t="str">
            <v>C DK DKC8181 4KG IN</v>
          </cell>
        </row>
        <row r="555">
          <cell r="G555" t="str">
            <v>DKC 9144-Kgs.</v>
          </cell>
          <cell r="H555" t="str">
            <v>C DK DKC9144 4KG IN</v>
          </cell>
        </row>
        <row r="556">
          <cell r="G556" t="str">
            <v>DKC9108-Kgs.</v>
          </cell>
          <cell r="H556" t="str">
            <v>C DK DKC9108PLUS 4.5KG IN</v>
          </cell>
        </row>
        <row r="557">
          <cell r="G557" t="str">
            <v>DKC9108PL-Kgs.</v>
          </cell>
          <cell r="H557" t="str">
            <v>C DK DKC9108PLUS 4.5KG IN</v>
          </cell>
        </row>
        <row r="558">
          <cell r="G558" t="str">
            <v>DKC9162-Kgs.</v>
          </cell>
          <cell r="H558" t="str">
            <v>C DK DKC9162 4.5KG IN</v>
          </cell>
        </row>
        <row r="559">
          <cell r="G559" t="str">
            <v>Elite 100GMS-Pcs</v>
          </cell>
          <cell r="H559" t="str">
            <v>not found</v>
          </cell>
        </row>
        <row r="560">
          <cell r="G560" t="str">
            <v>Elite-ltr</v>
          </cell>
          <cell r="H560" t="str">
            <v>not found</v>
          </cell>
        </row>
        <row r="561">
          <cell r="G561" t="str">
            <v>EMESTO PRIME 100ML-Pcs</v>
          </cell>
          <cell r="H561" t="str">
            <v>EMESTO PRIME FS240 50X100ML BOT IN</v>
          </cell>
        </row>
        <row r="562">
          <cell r="G562" t="str">
            <v>EMESTO PRIME 250ML-Lts.</v>
          </cell>
          <cell r="H562" t="str">
            <v>EMESTO PRIME FS240 40X250ML BOT IN</v>
          </cell>
        </row>
        <row r="563">
          <cell r="G563" t="str">
            <v>EMESTO PRIME FS (100X50)-LT.</v>
          </cell>
          <cell r="H563" t="str">
            <v>EMESTO PRIME FS240 50X100ML BOT IN</v>
          </cell>
        </row>
        <row r="564">
          <cell r="G564" t="str">
            <v>EMESTO PRIME[100ML*50] 100ML-BOX</v>
          </cell>
          <cell r="H564" t="str">
            <v>EMESTO PRIME FS240 50X100ML BOT IN</v>
          </cell>
        </row>
        <row r="565">
          <cell r="G565" t="str">
            <v>EMESTO PRIME[250ML*40] 250ML-BOX</v>
          </cell>
          <cell r="H565" t="str">
            <v>EMESTO PRIME FS240 40X250ML BOT IN</v>
          </cell>
        </row>
        <row r="566">
          <cell r="G566" t="str">
            <v>Emesto Prime-ltr</v>
          </cell>
          <cell r="H566" t="str">
            <v>EMESTO PRIME FS240 10X1L BOT IN</v>
          </cell>
        </row>
        <row r="567">
          <cell r="G567" t="str">
            <v>Emisto Prime 100ml-Liter</v>
          </cell>
          <cell r="H567" t="str">
            <v>EMESTO PRIME FS240 50X100ML BOT IN</v>
          </cell>
        </row>
        <row r="568">
          <cell r="G568" t="str">
            <v>Emisto Prime 1ltr-Liter</v>
          </cell>
          <cell r="H568" t="str">
            <v>EMESTO PRIME FS240 10X1L BOT IN</v>
          </cell>
        </row>
        <row r="569">
          <cell r="G569" t="str">
            <v>Emisto Prime 250ml-Liter</v>
          </cell>
          <cell r="H569" t="str">
            <v>EMESTO PRIME FS240 40X250ML BOT IN</v>
          </cell>
        </row>
        <row r="570">
          <cell r="G570" t="str">
            <v>ENERGY 100 ML-100 ML</v>
          </cell>
          <cell r="H570" t="str">
            <v>MOVENTO ENERGY SC240 50X100ML BOT IN</v>
          </cell>
        </row>
        <row r="571">
          <cell r="G571" t="str">
            <v>ETHRAL 100 ML-100 ML</v>
          </cell>
          <cell r="H571" t="str">
            <v>ETHREL SL39 50X100ML BOT IN</v>
          </cell>
        </row>
        <row r="572">
          <cell r="G572" t="str">
            <v>ETHREL 1 LTR-1 LTR</v>
          </cell>
          <cell r="H572" t="str">
            <v>ETHREL SL39 10X1L BOT IN</v>
          </cell>
        </row>
        <row r="573">
          <cell r="G573" t="str">
            <v>ETHREL 100 ML-100 ML</v>
          </cell>
          <cell r="H573" t="str">
            <v>ETHREL SL39 50X100ML BOT IN</v>
          </cell>
        </row>
        <row r="574">
          <cell r="G574" t="str">
            <v>ETHREL 100ML</v>
          </cell>
          <cell r="H574" t="str">
            <v>ETHREL SL39 50X100ML BOT IN</v>
          </cell>
        </row>
        <row r="575">
          <cell r="G575" t="str">
            <v>ETHREL 1LTR</v>
          </cell>
          <cell r="H575" t="str">
            <v>ETHREL SL39 10X1L BOT IN</v>
          </cell>
        </row>
        <row r="576">
          <cell r="G576" t="str">
            <v>Ethrel 500 ML</v>
          </cell>
          <cell r="H576" t="str">
            <v>ETHREL SL39 20X500ML BOT IN</v>
          </cell>
        </row>
        <row r="577">
          <cell r="G577" t="str">
            <v>ETHREL 500 ML-500 ML</v>
          </cell>
          <cell r="H577" t="str">
            <v>ETHREL SL39 20X500ML BOT IN</v>
          </cell>
        </row>
        <row r="578">
          <cell r="G578" t="str">
            <v>ETHREL 500ML</v>
          </cell>
          <cell r="H578" t="str">
            <v>ETHREL SL39 20X500ML BOT IN</v>
          </cell>
        </row>
        <row r="579">
          <cell r="G579" t="str">
            <v>ETHREL 500ML</v>
          </cell>
          <cell r="H579" t="str">
            <v>ETHREL SL39 20X500ML BOT IN</v>
          </cell>
        </row>
        <row r="580">
          <cell r="G580" t="str">
            <v>Ethrel-100ml (GST-18%)-Pc</v>
          </cell>
          <cell r="H580" t="str">
            <v>ETHREL SL39 50X100ML BOT IN</v>
          </cell>
        </row>
        <row r="581">
          <cell r="G581" t="str">
            <v>Ethrel-ltr</v>
          </cell>
          <cell r="H581" t="str">
            <v>ETHREL SL39 10X1L BOT IN</v>
          </cell>
        </row>
        <row r="582">
          <cell r="G582" t="str">
            <v>EVERGOL 100 100 ML-100 ML</v>
          </cell>
          <cell r="H582" t="str">
            <v>EVERGOL XTEND FS308 50X100ML BOT IN</v>
          </cell>
        </row>
        <row r="583">
          <cell r="G583" t="str">
            <v>EVERGOL 250 250 ML-250 ML</v>
          </cell>
          <cell r="H583" t="str">
            <v>EVERGOL XTEND FS308 40X250ML BOT IN</v>
          </cell>
        </row>
        <row r="584">
          <cell r="G584" t="str">
            <v>EVERGOL 40ML 40ML-40ML</v>
          </cell>
          <cell r="H584" t="str">
            <v>EVERGOL XTEND FS308 100X40ML BOT IN</v>
          </cell>
        </row>
        <row r="585">
          <cell r="G585" t="str">
            <v>EVERGOL XTEND -1 (100ML)-nos</v>
          </cell>
          <cell r="H585" t="str">
            <v>EVERGOL XTEND FS308 50X100ML BOT IN</v>
          </cell>
        </row>
        <row r="586">
          <cell r="G586" t="str">
            <v>Evergol Xtend 100 ML</v>
          </cell>
          <cell r="H586" t="str">
            <v>EVERGOL XTEND FS308 50X100ML BOT IN</v>
          </cell>
        </row>
        <row r="587">
          <cell r="G587" t="str">
            <v>EVERGOL XTEND 100 ML-100 ML</v>
          </cell>
          <cell r="H587" t="str">
            <v>EVERGOL XTEND FS308 50X100ML BOT IN</v>
          </cell>
        </row>
        <row r="588">
          <cell r="G588" t="str">
            <v>EVERGOL XTEND 100ML</v>
          </cell>
          <cell r="H588" t="str">
            <v>EVERGOL XTEND FS308 50X100ML BOT IN</v>
          </cell>
        </row>
        <row r="589">
          <cell r="G589" t="str">
            <v>EVERGOL XTEND 1LTR</v>
          </cell>
          <cell r="H589" t="str">
            <v>EVERGOL XTEND FS308 10X1L BOT IN</v>
          </cell>
        </row>
        <row r="590">
          <cell r="G590" t="str">
            <v>EVERGOL XTEND -2 (40ML)-nos</v>
          </cell>
          <cell r="H590" t="str">
            <v>EVERGOL XTEND FS308 100X40ML BOT IN</v>
          </cell>
        </row>
        <row r="591">
          <cell r="G591" t="str">
            <v>Evergol Xtend 250 ML</v>
          </cell>
          <cell r="H591" t="str">
            <v>EVERGOL XTEND FS308 40X250ML BOT IN</v>
          </cell>
        </row>
        <row r="592">
          <cell r="G592" t="str">
            <v>EVERGOL XTEND 250 ML-250 ML</v>
          </cell>
          <cell r="H592" t="str">
            <v>EVERGOL XTEND FS308 40X250ML BOT IN</v>
          </cell>
        </row>
        <row r="593">
          <cell r="G593" t="str">
            <v>EVERGOL XTEND 250ML</v>
          </cell>
          <cell r="H593" t="str">
            <v>EVERGOL XTEND FS308 40X250ML BOT IN</v>
          </cell>
        </row>
        <row r="594">
          <cell r="G594" t="str">
            <v>EVERGOL XTEND -3 (250ML)-nos</v>
          </cell>
          <cell r="H594" t="str">
            <v>EVERGOL XTEND FS308 40X250ML BOT IN</v>
          </cell>
        </row>
        <row r="595">
          <cell r="G595" t="str">
            <v>Evergol Xtend 40 ML</v>
          </cell>
          <cell r="H595" t="str">
            <v>EVERGOL XTEND FS308 100X40ML BOT IN</v>
          </cell>
        </row>
        <row r="596">
          <cell r="G596" t="str">
            <v>EVERGOL XTEND 40ML</v>
          </cell>
          <cell r="H596" t="str">
            <v>EVERGOL XTEND FS308 100X40ML BOT IN</v>
          </cell>
        </row>
        <row r="597">
          <cell r="G597" t="str">
            <v>EVERGOL XTEND 40ML</v>
          </cell>
          <cell r="H597" t="str">
            <v>EVERGOL XTEND FS308 100X40ML BOT IN</v>
          </cell>
        </row>
        <row r="598">
          <cell r="G598" t="str">
            <v>EVERGOL XTEND 40ML-40ML</v>
          </cell>
          <cell r="H598" t="str">
            <v>EVERGOL XTEND FS308 100X40ML BOT IN</v>
          </cell>
        </row>
        <row r="599">
          <cell r="G599" t="str">
            <v>EVERGOLD EXTEND 100ML</v>
          </cell>
          <cell r="H599" t="str">
            <v>EVERGOL XTEND FS308 50X100ML BOT IN</v>
          </cell>
        </row>
        <row r="600">
          <cell r="G600" t="str">
            <v>EVERGOLD EXTEND 250ML</v>
          </cell>
          <cell r="H600" t="str">
            <v>EVERGOL XTEND FS308 40X250ML BOT IN</v>
          </cell>
        </row>
        <row r="601">
          <cell r="G601" t="str">
            <v>FAME (100MLX20)-LT.</v>
          </cell>
          <cell r="H601" t="str">
            <v>FAME (T) SC480 20X100ML BOT IN</v>
          </cell>
        </row>
        <row r="602">
          <cell r="G602" t="str">
            <v>FAME (10MLX200)-UNT</v>
          </cell>
          <cell r="H602" t="str">
            <v>FAME (T) SC480 10X(20X10ML) BOT IN</v>
          </cell>
        </row>
        <row r="603">
          <cell r="G603" t="str">
            <v>FAME (50MLX40)-UNT</v>
          </cell>
          <cell r="H603" t="str">
            <v>FAME (T) SC480 40X50ML BOT IN</v>
          </cell>
        </row>
        <row r="604">
          <cell r="G604" t="str">
            <v>FAME 100MI-100MI</v>
          </cell>
          <cell r="H604" t="str">
            <v>FAME (T) SC480 20X100ML BOT IN</v>
          </cell>
        </row>
        <row r="605">
          <cell r="G605" t="str">
            <v>FAME 100ML</v>
          </cell>
          <cell r="H605" t="str">
            <v>FAME (T) SC480 20X100ML BOT IN</v>
          </cell>
        </row>
        <row r="606">
          <cell r="G606" t="str">
            <v>Fame 100ML</v>
          </cell>
          <cell r="H606" t="str">
            <v>FAME (T) SC480 20X100ML BOT IN</v>
          </cell>
        </row>
        <row r="607">
          <cell r="G607" t="str">
            <v>FAME 100ML</v>
          </cell>
          <cell r="H607" t="str">
            <v>FAME (T) SC480 20X100ML BOT IN</v>
          </cell>
        </row>
        <row r="608">
          <cell r="G608" t="str">
            <v>FAME 100ML 100 ML-100 ML</v>
          </cell>
          <cell r="H608" t="str">
            <v>FAME (T) SC480 20X100ML BOT IN</v>
          </cell>
        </row>
        <row r="609">
          <cell r="G609" t="str">
            <v>Fame 100ml-Pcs</v>
          </cell>
          <cell r="H609" t="str">
            <v>FAME (T) SC480 20X100ML BOT IN</v>
          </cell>
        </row>
        <row r="610">
          <cell r="G610" t="str">
            <v>FAME 100ML-Pcs.</v>
          </cell>
          <cell r="H610" t="str">
            <v>FAME (T) SC480 20X100ML BOT IN</v>
          </cell>
        </row>
        <row r="611">
          <cell r="G611" t="str">
            <v>FAME 10ML</v>
          </cell>
          <cell r="H611" t="str">
            <v>FAME (T) SC480 10X(20X10ML) BOT IN</v>
          </cell>
        </row>
        <row r="612">
          <cell r="G612" t="str">
            <v>FAME 10ML-10ML</v>
          </cell>
          <cell r="H612" t="str">
            <v>FAME (T) SC480 10X(20X10ML) BOT IN</v>
          </cell>
        </row>
        <row r="613">
          <cell r="G613" t="str">
            <v>FAME 10ML-Ml</v>
          </cell>
          <cell r="H613" t="str">
            <v>FAME (T) SC480 10X(20X10ML) BOT IN</v>
          </cell>
        </row>
        <row r="614">
          <cell r="G614" t="str">
            <v>FAME 20*10ML-ltr</v>
          </cell>
          <cell r="H614" t="str">
            <v>FAME (T) SC480 10X(20X10ML) BOT IN</v>
          </cell>
        </row>
        <row r="615">
          <cell r="G615" t="str">
            <v>FAME 250 ML-250 ML</v>
          </cell>
          <cell r="H615" t="str">
            <v>FAME (T) SC480 8X250ML BOT IN</v>
          </cell>
        </row>
        <row r="616">
          <cell r="G616" t="str">
            <v>FAME 250ML</v>
          </cell>
          <cell r="H616" t="str">
            <v>FAME (T) SC480 8X250ML BOT IN</v>
          </cell>
        </row>
        <row r="617">
          <cell r="G617" t="str">
            <v>Fame 40*50ML-ltr</v>
          </cell>
          <cell r="H617" t="str">
            <v>FAME (T) SC480 40X50ML BOT IN</v>
          </cell>
        </row>
        <row r="618">
          <cell r="G618" t="str">
            <v>FAME 480SC - 1 (100ML)-nos</v>
          </cell>
          <cell r="H618" t="str">
            <v>FAME (T) SC480 20X100ML BOT IN</v>
          </cell>
        </row>
        <row r="619">
          <cell r="G619" t="str">
            <v>FAME 480SC - 2 (50ML)-nos</v>
          </cell>
          <cell r="H619" t="str">
            <v>FAME (T) SC480 40X50ML BOT IN</v>
          </cell>
        </row>
        <row r="620">
          <cell r="G620" t="str">
            <v>FAME 50 ML-50 ML</v>
          </cell>
          <cell r="H620" t="str">
            <v>FAME (T) SC480 40X50ML BOT IN</v>
          </cell>
        </row>
        <row r="621">
          <cell r="G621" t="str">
            <v>FAME 50 ML-Ml</v>
          </cell>
          <cell r="H621" t="str">
            <v>FAME (T) SC480 40X50ML BOT IN</v>
          </cell>
        </row>
        <row r="622">
          <cell r="G622" t="str">
            <v>FAME 500 ML-500 ML</v>
          </cell>
          <cell r="H622" t="str">
            <v>FAME (T) SC480 4X500ML BOT IN</v>
          </cell>
        </row>
        <row r="623">
          <cell r="G623" t="str">
            <v>FAME 50ML</v>
          </cell>
          <cell r="H623" t="str">
            <v>FAME (T) SC480 40X50ML BOT IN</v>
          </cell>
        </row>
        <row r="624">
          <cell r="G624" t="str">
            <v>Fame 50ML</v>
          </cell>
          <cell r="H624" t="str">
            <v>FAME (T) SC480 40X50ML BOT IN</v>
          </cell>
        </row>
        <row r="625">
          <cell r="G625" t="str">
            <v>FAME 50ML</v>
          </cell>
          <cell r="H625" t="str">
            <v>FAME (T) SC480 40X50ML BOT IN</v>
          </cell>
        </row>
        <row r="626">
          <cell r="G626" t="str">
            <v>FAME 50ML 50 ML-50 ML</v>
          </cell>
          <cell r="H626" t="str">
            <v>FAME (T) SC480 40X50ML BOT IN</v>
          </cell>
        </row>
        <row r="627">
          <cell r="G627" t="str">
            <v>FAME 50ML-BOX</v>
          </cell>
          <cell r="H627" t="str">
            <v>FAME (T) SC480 40X50ML BOT IN</v>
          </cell>
        </row>
        <row r="628">
          <cell r="G628" t="str">
            <v>Fame T Sc480 100ml-Pcs.</v>
          </cell>
          <cell r="H628" t="str">
            <v>FAME (T) SC480 20X100ML BOT IN</v>
          </cell>
        </row>
        <row r="629">
          <cell r="G629" t="str">
            <v>Fame T Sc480 50ml-Pcs.</v>
          </cell>
          <cell r="H629" t="str">
            <v>FAME (T) SC480 40X50ML BOT IN</v>
          </cell>
        </row>
        <row r="630">
          <cell r="G630" t="str">
            <v>Fame-10ml (GST-18%)-Pc</v>
          </cell>
          <cell r="H630" t="str">
            <v>FAME (T) SC480 10X(20X10ML) BOT IN</v>
          </cell>
        </row>
        <row r="631">
          <cell r="G631" t="str">
            <v>Fame-50ml (GST-18%)-Pc</v>
          </cell>
          <cell r="H631" t="str">
            <v>FAME (T) SC480 40X50ML BOT IN</v>
          </cell>
        </row>
        <row r="632">
          <cell r="G632" t="str">
            <v>Fenos Quick 100 100 ML-100 ML</v>
          </cell>
          <cell r="H632" t="str">
            <v>FENOS QUICK SC150 50X100ML BOT IN</v>
          </cell>
        </row>
        <row r="633">
          <cell r="G633" t="str">
            <v>Fenos Quick 100 ML</v>
          </cell>
          <cell r="H633" t="str">
            <v>FENOS QUICK SC150 50X100ML BOT IN</v>
          </cell>
        </row>
        <row r="634">
          <cell r="G634" t="str">
            <v>FENOS QUICK 100 ML-100 ML</v>
          </cell>
          <cell r="H634" t="str">
            <v>FENOS QUICK SC150 50X100ML BOT IN</v>
          </cell>
        </row>
        <row r="635">
          <cell r="G635" t="str">
            <v>FENOS QUICK 100ML</v>
          </cell>
          <cell r="H635" t="str">
            <v>FENOS QUICK SC150 50X100ML BOT IN</v>
          </cell>
        </row>
        <row r="636">
          <cell r="G636" t="str">
            <v>FENOS QUICK -2 (100ML)-nos</v>
          </cell>
          <cell r="H636" t="str">
            <v>FENOS QUICK SC150 50X100ML BOT IN</v>
          </cell>
        </row>
        <row r="637">
          <cell r="G637" t="str">
            <v>Fenos Quick 250 250 ML-250 ML</v>
          </cell>
          <cell r="H637" t="str">
            <v>FENOS QUICK SC150 40X250ML BOT IN</v>
          </cell>
        </row>
        <row r="638">
          <cell r="G638" t="str">
            <v>Fenos Quick 250 ML</v>
          </cell>
          <cell r="H638" t="str">
            <v>FENOS QUICK SC150 40X250ML BOT IN</v>
          </cell>
        </row>
        <row r="639">
          <cell r="G639" t="str">
            <v>FENOS QUICK 250 ML-250 ML</v>
          </cell>
          <cell r="H639" t="str">
            <v>FENOS QUICK SC150 40X250ML BOT IN</v>
          </cell>
        </row>
        <row r="640">
          <cell r="G640" t="str">
            <v>FENOS QUICK SC150 100ML</v>
          </cell>
          <cell r="H640" t="str">
            <v>FENOS QUICK SC150 50X100ML BOT IN</v>
          </cell>
        </row>
        <row r="641">
          <cell r="G641" t="str">
            <v>FENOS QUICK SC150 250ML</v>
          </cell>
          <cell r="H641" t="str">
            <v>FENOS QUICK SC150 40X250ML BOT IN</v>
          </cell>
        </row>
        <row r="642">
          <cell r="G642" t="str">
            <v>FIRST CLASS BG - II 450 GM-450 GM</v>
          </cell>
          <cell r="H642" t="str">
            <v>SURPASS FIRSTCLASS 7149B2 20X450G BAG IN</v>
          </cell>
        </row>
        <row r="643">
          <cell r="G643" t="str">
            <v>Firstclass BG - II (RIB) 475 GM-475 GM</v>
          </cell>
          <cell r="H643" t="str">
            <v>SURPASS FIRSTCLASS 7149B2 20X450G BAG IN</v>
          </cell>
        </row>
        <row r="644">
          <cell r="G644" t="str">
            <v>FITREST 100 GM-100 GM</v>
          </cell>
          <cell r="H644" t="str">
            <v>FITREST SG5 40X100GR BOT IN</v>
          </cell>
        </row>
        <row r="645">
          <cell r="G645" t="str">
            <v>FITREST 100GM</v>
          </cell>
          <cell r="H645" t="str">
            <v>FITREST SG5 40X100GR BOT IN</v>
          </cell>
        </row>
        <row r="646">
          <cell r="G646" t="str">
            <v>FITREST 250 GM-250 GM</v>
          </cell>
          <cell r="H646" t="str">
            <v>FITREST SG5 16X250GR BOT IN</v>
          </cell>
        </row>
        <row r="647">
          <cell r="G647" t="str">
            <v>FITREST 250GM</v>
          </cell>
          <cell r="H647" t="str">
            <v>FITREST SG5 16X250GR BOT IN</v>
          </cell>
        </row>
        <row r="648">
          <cell r="G648" t="str">
            <v>FITREST 50 GM-50 GM</v>
          </cell>
          <cell r="H648" t="str">
            <v>FITREST SG5 80X50GR BOT IN</v>
          </cell>
        </row>
        <row r="649">
          <cell r="G649" t="str">
            <v>Flotis-1lt (GST-18%)-Pc</v>
          </cell>
          <cell r="H649" t="str">
            <v>FLOTIS (T) SC262 5 10X1L BOT IN</v>
          </cell>
        </row>
        <row r="650">
          <cell r="G650" t="str">
            <v>FOLICUR (100X50)-LT.</v>
          </cell>
          <cell r="H650" t="str">
            <v>FOLICUR (T) EC250 50X100ML BOT IN</v>
          </cell>
        </row>
        <row r="651">
          <cell r="G651" t="str">
            <v>FOLICUR (1LITX10)-LT.</v>
          </cell>
          <cell r="H651" t="str">
            <v>FOLICUR (T) EC250 10X1L BOT IN</v>
          </cell>
        </row>
        <row r="652">
          <cell r="G652" t="str">
            <v>FOLICUR (250X40)-LT.</v>
          </cell>
          <cell r="H652" t="str">
            <v>FOLICUR (T) EC250 40X250ML BOT IN</v>
          </cell>
        </row>
        <row r="653">
          <cell r="G653" t="str">
            <v>FOLICUR (500X20)-LT.</v>
          </cell>
          <cell r="H653" t="str">
            <v>FOLICUR (T) EC250 20X500ML BOT IN</v>
          </cell>
        </row>
        <row r="654">
          <cell r="G654" t="str">
            <v>Folicur (T) EC 500ml-Liter</v>
          </cell>
          <cell r="H654" t="str">
            <v>FOLICUR (T) EC250 20X500ML BOT IN</v>
          </cell>
        </row>
        <row r="655">
          <cell r="G655" t="str">
            <v>Folicur 1 Ltr</v>
          </cell>
          <cell r="H655" t="str">
            <v>FOLICUR (T) EC250 10X1L BOT IN</v>
          </cell>
        </row>
        <row r="656">
          <cell r="G656" t="str">
            <v>FOLICUR 1 LTR-1 LTR</v>
          </cell>
          <cell r="H656" t="str">
            <v>FOLICUR (T) EC250 10X1L BOT IN</v>
          </cell>
        </row>
        <row r="657">
          <cell r="G657" t="str">
            <v>FOLICUR 100 ML-100 ML</v>
          </cell>
          <cell r="H657" t="str">
            <v>FOLICUR (T) EC250 50X100ML BOT IN</v>
          </cell>
        </row>
        <row r="658">
          <cell r="G658" t="str">
            <v>FOLICUR 1LT 1 LTR-1 LTR</v>
          </cell>
          <cell r="H658" t="str">
            <v>FOLICUR (T) EC250 10X1L BOT IN</v>
          </cell>
        </row>
        <row r="659">
          <cell r="G659" t="str">
            <v>FOLICUR 1LT-BOX</v>
          </cell>
          <cell r="H659" t="str">
            <v>FOLICUR (T) EC250 10X1L BOT IN</v>
          </cell>
        </row>
        <row r="660">
          <cell r="G660" t="str">
            <v>FOLICUR 1LTR</v>
          </cell>
          <cell r="H660" t="str">
            <v>FOLICUR (T) EC250 10X1L BOT IN</v>
          </cell>
        </row>
        <row r="661">
          <cell r="G661" t="str">
            <v>FOLICUR 1LTR</v>
          </cell>
          <cell r="H661" t="str">
            <v>FOLICUR (T) EC250 10X1L BOT IN</v>
          </cell>
        </row>
        <row r="662">
          <cell r="G662" t="str">
            <v>FOLICUR 250 250 ML-250 ML</v>
          </cell>
          <cell r="H662" t="str">
            <v>FOLICUR (T) EC250 40X250ML BOT IN</v>
          </cell>
        </row>
        <row r="663">
          <cell r="G663" t="str">
            <v>FOLICUR 250 ML-250 ML</v>
          </cell>
          <cell r="H663" t="str">
            <v>FOLICUR (T) EC250 40X250ML BOT IN</v>
          </cell>
        </row>
        <row r="664">
          <cell r="G664" t="str">
            <v>FOLICUR 250EC - 1 (1 Litre)-nos</v>
          </cell>
          <cell r="H664" t="str">
            <v>FOLICUR (T) EC250 10X1L BOT IN</v>
          </cell>
        </row>
        <row r="665">
          <cell r="G665" t="str">
            <v>FOLICUR 250EC - 2 (500ml)-nos</v>
          </cell>
          <cell r="H665" t="str">
            <v>FOLICUR (T) EC250 20X500ML BOT IN</v>
          </cell>
        </row>
        <row r="666">
          <cell r="G666" t="str">
            <v>FOLICUR 250EC -3 (250ml)-nos</v>
          </cell>
          <cell r="H666" t="str">
            <v>FOLICUR (T) EC250 40X250ML BOT IN</v>
          </cell>
        </row>
        <row r="667">
          <cell r="G667" t="str">
            <v>FOLICUR 250ML</v>
          </cell>
          <cell r="H667" t="str">
            <v>FOLICUR (T) EC250 40X250ML BOT IN</v>
          </cell>
        </row>
        <row r="668">
          <cell r="G668" t="str">
            <v>Folicur 250ML</v>
          </cell>
          <cell r="H668" t="str">
            <v>FOLICUR (T) EC250 40X250ML BOT IN</v>
          </cell>
        </row>
        <row r="669">
          <cell r="G669" t="str">
            <v>FOLICUR 250ML</v>
          </cell>
          <cell r="H669" t="str">
            <v>FOLICUR (T) EC250 40X250ML BOT IN</v>
          </cell>
        </row>
        <row r="670">
          <cell r="G670" t="str">
            <v>FOLICUR 500 500 ML-500 ML</v>
          </cell>
          <cell r="H670" t="str">
            <v>FOLICUR (T) EC250 20X500ML BOT IN</v>
          </cell>
        </row>
        <row r="671">
          <cell r="G671" t="str">
            <v>FOLICUR 500 ML-500 ML</v>
          </cell>
          <cell r="H671" t="str">
            <v>FOLICUR (T) EC250 20X500ML BOT IN</v>
          </cell>
        </row>
        <row r="672">
          <cell r="G672" t="str">
            <v>FOLICUR 500ML</v>
          </cell>
          <cell r="H672" t="str">
            <v>FOLICUR (T) EC250 20X500ML BOT IN</v>
          </cell>
        </row>
        <row r="673">
          <cell r="G673" t="str">
            <v>Folicur 500ML</v>
          </cell>
          <cell r="H673" t="str">
            <v>FOLICUR (T) EC250 20X500ML BOT IN</v>
          </cell>
        </row>
        <row r="674">
          <cell r="G674" t="str">
            <v>FOLICUR 500ML</v>
          </cell>
          <cell r="H674" t="str">
            <v>FOLICUR (T) EC250 20X500ML BOT IN</v>
          </cell>
        </row>
        <row r="675">
          <cell r="G675" t="str">
            <v>Folicur-1lt (GST-18%)-Pc</v>
          </cell>
          <cell r="H675" t="str">
            <v>FOLICUR (T) EC250 10X1L BOT IN</v>
          </cell>
        </row>
        <row r="676">
          <cell r="G676" t="str">
            <v>Folicur-250ml (GST-18%)-Pc</v>
          </cell>
          <cell r="H676" t="str">
            <v>FOLICUR (T) EC250 40X250ML BOT IN</v>
          </cell>
        </row>
        <row r="677">
          <cell r="G677" t="str">
            <v>Folicur-500ml (GST-18%)-Pc</v>
          </cell>
          <cell r="H677" t="str">
            <v>FOLICUR (T) EC250 20X500ML BOT IN</v>
          </cell>
        </row>
        <row r="678">
          <cell r="G678" t="str">
            <v>FOLICURE 100 Ml-Ml</v>
          </cell>
          <cell r="H678" t="str">
            <v>FOLICUR (T) EC250 50X100ML BOT IN</v>
          </cell>
        </row>
        <row r="679">
          <cell r="G679" t="str">
            <v>FOLIDOL 2% DUST -1 (5KG)-nos</v>
          </cell>
          <cell r="H679" t="str">
            <v>not found</v>
          </cell>
        </row>
        <row r="680">
          <cell r="G680" t="str">
            <v>FOOST 250 GM-250 GM</v>
          </cell>
          <cell r="H680" t="str">
            <v>FOOST WP50 20X250G BAG IN</v>
          </cell>
        </row>
        <row r="681">
          <cell r="G681" t="str">
            <v>FOOST 500 GM-500 GM</v>
          </cell>
          <cell r="H681" t="str">
            <v>FOOST WP50 24X500G BAG IN</v>
          </cell>
        </row>
        <row r="682">
          <cell r="G682" t="str">
            <v>FOOST 500GRM-Kgs.</v>
          </cell>
          <cell r="H682" t="str">
            <v>FOOST WP50 24X500G BAG IN</v>
          </cell>
        </row>
        <row r="683">
          <cell r="G683" t="str">
            <v>Foost Wp50 500gm 38089350-Kgs.</v>
          </cell>
          <cell r="H683" t="str">
            <v>FOOST WP50 24X500G BAG IN</v>
          </cell>
        </row>
        <row r="684">
          <cell r="G684" t="str">
            <v>Foost-500gm (GST-18%)-Pc</v>
          </cell>
          <cell r="H684" t="str">
            <v>FOOST WP50 24X500G BAG IN</v>
          </cell>
        </row>
        <row r="685">
          <cell r="G685" t="str">
            <v>GAUCHO (100MLX50)-LT.</v>
          </cell>
          <cell r="H685" t="str">
            <v>GAUCHO FS600 50X100ML BOT IN</v>
          </cell>
        </row>
        <row r="686">
          <cell r="G686" t="str">
            <v>GAUCHO (50MLX100)-LT.</v>
          </cell>
          <cell r="H686" t="str">
            <v>GAUCHO FS600 100X50ML BOT IN</v>
          </cell>
        </row>
        <row r="687">
          <cell r="G687" t="str">
            <v>GAUCHO (9ML)-UNT</v>
          </cell>
          <cell r="H687" t="str">
            <v>GAUCHO FS600 5X(20X9)ML BOT IN</v>
          </cell>
        </row>
        <row r="688">
          <cell r="G688" t="str">
            <v>GAUCHO 1 LTR</v>
          </cell>
          <cell r="H688" t="str">
            <v>GAUCHO FS600 2X(5X1L) BOT IN</v>
          </cell>
        </row>
        <row r="689">
          <cell r="G689" t="str">
            <v>Gaucho 1 Ltr-ltr</v>
          </cell>
          <cell r="H689" t="str">
            <v>GAUCHO FS600 2X(5X1L) BOT IN</v>
          </cell>
        </row>
        <row r="690">
          <cell r="G690" t="str">
            <v>GAUCHO 100 ML-Ml</v>
          </cell>
          <cell r="H690" t="str">
            <v>GAUCHO FS600 50X100ML BOT IN</v>
          </cell>
        </row>
        <row r="691">
          <cell r="G691" t="str">
            <v>GAUCHO 100ML</v>
          </cell>
          <cell r="H691" t="str">
            <v>GAUCHO FS600 50X100ML BOT IN</v>
          </cell>
        </row>
        <row r="692">
          <cell r="G692" t="str">
            <v>GAUCHO 100ML 100 ML-100 ML</v>
          </cell>
          <cell r="H692" t="str">
            <v>GAUCHO FS600 50X100ML BOT IN</v>
          </cell>
        </row>
        <row r="693">
          <cell r="G693" t="str">
            <v>Gaucho 100ml Bayer (PC)-Pcs.</v>
          </cell>
          <cell r="H693" t="str">
            <v>GAUCHO FS600 50X100ML BOT IN</v>
          </cell>
        </row>
        <row r="694">
          <cell r="G694" t="str">
            <v>Gaucho 1ltr-Liter</v>
          </cell>
          <cell r="H694" t="str">
            <v>GAUCHO FS600 2X(5X1L) BOT IN</v>
          </cell>
        </row>
        <row r="695">
          <cell r="G695" t="str">
            <v>GAUCHO 250ML 250 ML-250 ML</v>
          </cell>
          <cell r="H695" t="str">
            <v>GAUCHO FS600 40X250ML BOT IN</v>
          </cell>
        </row>
        <row r="696">
          <cell r="G696" t="str">
            <v>Gaucho 250ml Bayer-Liter</v>
          </cell>
          <cell r="H696" t="str">
            <v>GAUCHO FS600 40X250ML BOT IN</v>
          </cell>
        </row>
        <row r="697">
          <cell r="G697" t="str">
            <v>GAUCHO 5 LTR-5 LTR</v>
          </cell>
          <cell r="H697" t="str">
            <v>GAUCHO FS600 2X5L BOT IN</v>
          </cell>
        </row>
        <row r="698">
          <cell r="G698" t="str">
            <v>GAUCHO 50 ML-50 ML</v>
          </cell>
          <cell r="H698" t="str">
            <v>GAUCHO FS600 100X50ML BOT IN</v>
          </cell>
        </row>
        <row r="699">
          <cell r="G699" t="str">
            <v>GAUCHO 50ML</v>
          </cell>
          <cell r="H699" t="str">
            <v>GAUCHO FS600 100X50ML BOT IN</v>
          </cell>
        </row>
        <row r="700">
          <cell r="G700" t="str">
            <v>GAUCHO 5LTR</v>
          </cell>
          <cell r="H700" t="str">
            <v>GAUCHO FS600 2X5L BOT IN</v>
          </cell>
        </row>
        <row r="701">
          <cell r="G701" t="str">
            <v>GAUCHO 600 FS 1 LTR-1 LTR</v>
          </cell>
          <cell r="H701" t="str">
            <v>GAUCHO FS600 2X(5X1L) BOT IN</v>
          </cell>
        </row>
        <row r="702">
          <cell r="G702" t="str">
            <v>GAUCHO 600 FS 100 ML-100 ML</v>
          </cell>
          <cell r="H702" t="str">
            <v>GAUCHO FS600 50X100ML BOT IN</v>
          </cell>
        </row>
        <row r="703">
          <cell r="G703" t="str">
            <v>GAUCHO 600 FS 5 LTE-5 LTE</v>
          </cell>
          <cell r="H703" t="str">
            <v>GAUCHO FS600 2X5L BOT IN</v>
          </cell>
        </row>
        <row r="704">
          <cell r="G704" t="str">
            <v>GAUCHO 600 FS 50 ML-50 ML</v>
          </cell>
          <cell r="H704" t="str">
            <v>GAUCHO FS600 100X50ML BOT IN</v>
          </cell>
        </row>
        <row r="705">
          <cell r="G705" t="str">
            <v>GAUCHO 600 FS 9ML-9ML</v>
          </cell>
          <cell r="H705" t="str">
            <v>GAUCHO FS600 5X(20X9)ML BOT IN</v>
          </cell>
        </row>
        <row r="706">
          <cell r="G706" t="str">
            <v>GAUCHO 600FS - 1 (100ML)-nos</v>
          </cell>
          <cell r="H706" t="str">
            <v>GAUCHO FS600 50X100ML BOT IN</v>
          </cell>
        </row>
        <row r="707">
          <cell r="G707" t="str">
            <v>GAUCHO 600FS - 2 (50ML)-nos</v>
          </cell>
          <cell r="H707" t="str">
            <v>GAUCHO FS600 100X50ML BOT IN</v>
          </cell>
        </row>
        <row r="708">
          <cell r="G708" t="str">
            <v>GAUCHO 600FS - 3 (9ML)-nos</v>
          </cell>
          <cell r="H708" t="str">
            <v>GAUCHO FS600 5X(20X9)ML BOT IN</v>
          </cell>
        </row>
        <row r="709">
          <cell r="G709" t="str">
            <v>GAUCHO 600FS 100 ML-100 ML</v>
          </cell>
          <cell r="H709" t="str">
            <v>GAUCHO FS600 50X100ML BOT IN</v>
          </cell>
        </row>
        <row r="710">
          <cell r="G710" t="str">
            <v>GAUCHO 600FS 100ML</v>
          </cell>
          <cell r="H710" t="str">
            <v>GAUCHO FS600 50X100ML BOT IN</v>
          </cell>
        </row>
        <row r="711">
          <cell r="G711" t="str">
            <v>GAUCHO 600FS 250 ML-250 ML</v>
          </cell>
          <cell r="H711" t="str">
            <v>GAUCHO FS600 40X250ML BOT IN</v>
          </cell>
        </row>
        <row r="712">
          <cell r="G712" t="str">
            <v>GAUCHO 600FS 250ML</v>
          </cell>
          <cell r="H712" t="str">
            <v>GAUCHO FS600 40X250ML BOT IN</v>
          </cell>
        </row>
        <row r="713">
          <cell r="G713" t="str">
            <v>GAUCHO 600FS -4 (5LITRE)</v>
          </cell>
          <cell r="H713" t="str">
            <v>GAUCHO FS600 2X5L BOT IN</v>
          </cell>
        </row>
        <row r="714">
          <cell r="G714" t="str">
            <v>GAUCHO 600FS -5 (250ML)-nos</v>
          </cell>
          <cell r="H714" t="str">
            <v>GAUCHO FS600 40X250ML BOT IN</v>
          </cell>
        </row>
        <row r="715">
          <cell r="G715" t="str">
            <v>GAUCHO 600FS 50 ML-50 ML</v>
          </cell>
          <cell r="H715" t="str">
            <v>GAUCHO FS600 100X50ML BOT IN</v>
          </cell>
        </row>
        <row r="716">
          <cell r="G716" t="str">
            <v>GAUCHO 600FS 50ML</v>
          </cell>
          <cell r="H716" t="str">
            <v>GAUCHO FS600 100X50ML BOT IN</v>
          </cell>
        </row>
        <row r="717">
          <cell r="G717" t="str">
            <v>Gaucho 9 Ml-ltr</v>
          </cell>
          <cell r="H717" t="str">
            <v>GAUCHO FS600 5X(20X9)ML BOT IN</v>
          </cell>
        </row>
        <row r="718">
          <cell r="G718" t="str">
            <v>Gaucho 9ml Bayer-Pcs.</v>
          </cell>
          <cell r="H718" t="str">
            <v>GAUCHO FS600 5X(20X9)ML BOT IN</v>
          </cell>
        </row>
        <row r="719">
          <cell r="G719" t="str">
            <v>Gaucho 9ml-Pcs</v>
          </cell>
          <cell r="H719" t="str">
            <v>GAUCHO FS600 5X(20X9)ML BOT IN</v>
          </cell>
        </row>
        <row r="720">
          <cell r="G720" t="str">
            <v>GAUCHO FS 600 250 ML-250 ML</v>
          </cell>
          <cell r="H720" t="str">
            <v>GAUCHO FS600 40X250ML BOT IN</v>
          </cell>
        </row>
        <row r="721">
          <cell r="G721" t="str">
            <v>Gaucho FS600 1 Ltr</v>
          </cell>
          <cell r="H721" t="str">
            <v>GAUCHO FS600 2X(5X1L) BOT IN</v>
          </cell>
        </row>
        <row r="722">
          <cell r="G722" t="str">
            <v>Gaucho FS600 250 ML</v>
          </cell>
          <cell r="H722" t="str">
            <v>GAUCHO FS600 40X250ML BOT IN</v>
          </cell>
        </row>
        <row r="723">
          <cell r="G723" t="str">
            <v>GAUCHO FS600[9ML*20]*5 9ML-BOX</v>
          </cell>
          <cell r="H723" t="str">
            <v>GAUCHO FS600 5X(20X9)ML BOT IN</v>
          </cell>
        </row>
        <row r="724">
          <cell r="G724" t="str">
            <v>Gaucho-100ml (GST-18%)-Pc</v>
          </cell>
          <cell r="H724" t="str">
            <v>GAUCHO FS600 50X100ML BOT IN</v>
          </cell>
        </row>
        <row r="725">
          <cell r="G725" t="str">
            <v>Gaucho-1lt (GST-18%)-Pc</v>
          </cell>
          <cell r="H725" t="str">
            <v>GAUCHO FS600 2X(5X1L) BOT IN</v>
          </cell>
        </row>
        <row r="726">
          <cell r="G726" t="str">
            <v>Gaucho600FS 100ML</v>
          </cell>
          <cell r="H726" t="str">
            <v>GAUCHO FS600 50X100ML BOT IN</v>
          </cell>
        </row>
        <row r="727">
          <cell r="G727" t="str">
            <v>Gaucho600FS 50ML</v>
          </cell>
          <cell r="H727" t="str">
            <v>GAUCHO FS600 100X50ML BOT IN</v>
          </cell>
        </row>
        <row r="728">
          <cell r="G728" t="str">
            <v>Gaucho-9ml (GST-18%)-Pc</v>
          </cell>
          <cell r="H728" t="str">
            <v>GAUCHO FS600 5X(20X9)ML BOT IN</v>
          </cell>
        </row>
        <row r="729">
          <cell r="G729" t="str">
            <v>Glamore-100gm (GST-18%)-Pc</v>
          </cell>
          <cell r="H729" t="str">
            <v>GLAMORE WG80 20X100GR BOT IN</v>
          </cell>
        </row>
        <row r="730">
          <cell r="G730" t="str">
            <v>Glamore-250gm (GST-18%)-Pc</v>
          </cell>
          <cell r="H730" t="str">
            <v>GLAMORE WG80 8X250GR BAG IN</v>
          </cell>
        </row>
        <row r="731">
          <cell r="G731" t="str">
            <v>Glamore-50gm (GST-18%)-Pc</v>
          </cell>
          <cell r="H731" t="str">
            <v>GLAMORE WG80 40X50GR BOT IN</v>
          </cell>
        </row>
        <row r="732">
          <cell r="G732" t="str">
            <v>GOURD ROCKER F1 US6001 250 SEEDS-250 SEEDS</v>
          </cell>
          <cell r="H732" t="str">
            <v>DISCOUNTINUE PRODUCT</v>
          </cell>
        </row>
        <row r="733">
          <cell r="G733" t="str">
            <v>HY BAJRA 9450 1.5 KG-1.5 KG</v>
          </cell>
          <cell r="H733" t="str">
            <v>MILLET HYBRID 9450 20X1 5KG BAG IN</v>
          </cell>
        </row>
        <row r="734">
          <cell r="G734" t="str">
            <v>II 350ML-350ML</v>
          </cell>
          <cell r="H734" t="str">
            <v>not found</v>
          </cell>
        </row>
        <row r="735">
          <cell r="G735" t="str">
            <v>INFINITO (100MLX50)-LT.</v>
          </cell>
          <cell r="H735" t="str">
            <v>INFINITO SC687 5 50X100ML BOT IN</v>
          </cell>
        </row>
        <row r="736">
          <cell r="G736" t="str">
            <v>INFINITO (500MLX20)-LT.</v>
          </cell>
          <cell r="H736" t="str">
            <v>INFINITO SC687 5 20X500ML BOT IN</v>
          </cell>
        </row>
        <row r="737">
          <cell r="G737" t="str">
            <v>INFINITO [100ML*50] 100ML-BOX</v>
          </cell>
          <cell r="H737" t="str">
            <v>INFINITO SC687 5 50X100ML BOT IN</v>
          </cell>
        </row>
        <row r="738">
          <cell r="G738" t="str">
            <v>INFINITO [1LTR*10] 1LTR-BOX</v>
          </cell>
          <cell r="H738" t="str">
            <v>INFINITO SC687 5 10X1L BOT IN</v>
          </cell>
        </row>
        <row r="739">
          <cell r="G739" t="str">
            <v>INFINITO [500ML*20] 500ML-BOX</v>
          </cell>
          <cell r="H739" t="str">
            <v>INFINITO SC687 5 20X500ML BOT IN</v>
          </cell>
        </row>
        <row r="740">
          <cell r="G740" t="str">
            <v>Infinito 100ml (bayer)-Pcs.</v>
          </cell>
          <cell r="H740" t="str">
            <v>INFINITO SC687 5 50X100ML BOT IN</v>
          </cell>
        </row>
        <row r="741">
          <cell r="G741" t="str">
            <v>INFINITO 1LTR</v>
          </cell>
          <cell r="H741" t="str">
            <v>INFINITO SC687 5 10X1L BOT IN</v>
          </cell>
        </row>
        <row r="742">
          <cell r="G742" t="str">
            <v>Infinito 1Ltr (bayer) 38089290-Liter</v>
          </cell>
          <cell r="H742" t="str">
            <v>INFINITO SC687 5 10X1L BOT IN</v>
          </cell>
        </row>
        <row r="743">
          <cell r="G743" t="str">
            <v>INFINITO 500ML</v>
          </cell>
          <cell r="H743" t="str">
            <v>INFINITO SC687 5 20X500ML BOT IN</v>
          </cell>
        </row>
        <row r="744">
          <cell r="G744" t="str">
            <v>Infinito 500ml (bayer)-Pcs.</v>
          </cell>
          <cell r="H744" t="str">
            <v>INFINITO SC687 5 20X500ML BOT IN</v>
          </cell>
        </row>
        <row r="745">
          <cell r="G745" t="str">
            <v>Infinito SC 687 5 Bayer - 100ml-pic</v>
          </cell>
          <cell r="H745" t="str">
            <v>INFINITO SC687 5 50X100ML BOT IN</v>
          </cell>
        </row>
        <row r="746">
          <cell r="G746" t="str">
            <v>Intrepid 1 Ltr</v>
          </cell>
          <cell r="H746" t="str">
            <v>DISCOUNTINUE PRODUCT</v>
          </cell>
        </row>
        <row r="747">
          <cell r="G747" t="str">
            <v>Intrepid 300ML</v>
          </cell>
          <cell r="H747" t="str">
            <v>DISCOUNTINUE PRODUCT</v>
          </cell>
        </row>
        <row r="748">
          <cell r="G748" t="str">
            <v>JUMP (160X10X2)-UNT</v>
          </cell>
          <cell r="H748" t="str">
            <v>JUMP WG80 160X(10X2GR) BAG IN</v>
          </cell>
        </row>
        <row r="749">
          <cell r="G749" t="str">
            <v>JUMP 100 GM-100 GM</v>
          </cell>
          <cell r="H749" t="str">
            <v>JUMP WG80 2X(15X100GR) BOT IN</v>
          </cell>
        </row>
        <row r="750">
          <cell r="G750" t="str">
            <v>JUMP 100GM</v>
          </cell>
          <cell r="H750" t="str">
            <v>JUMP WG80 2X(15X100GR) BOT IN</v>
          </cell>
        </row>
        <row r="751">
          <cell r="G751" t="str">
            <v>JUMP 2 GM-2 GM</v>
          </cell>
          <cell r="H751" t="str">
            <v>JUMP WG80 160X(10X2GR) BAG IN</v>
          </cell>
        </row>
        <row r="752">
          <cell r="G752" t="str">
            <v>JUMP 2gm-2gm</v>
          </cell>
          <cell r="H752" t="str">
            <v>JUMP WG80 160X(10X2GR) BAG IN</v>
          </cell>
        </row>
        <row r="753">
          <cell r="G753" t="str">
            <v>JUMP 40GM</v>
          </cell>
          <cell r="H753" t="str">
            <v>JUMP WG80 80X40GR BAG IN</v>
          </cell>
        </row>
        <row r="754">
          <cell r="G754" t="str">
            <v>JUMP 40GM 40 GM-40 GM</v>
          </cell>
          <cell r="H754" t="str">
            <v>JUMP WG80 80X40GR BAG IN</v>
          </cell>
        </row>
        <row r="755">
          <cell r="G755" t="str">
            <v>JUMP 40GM-40GM</v>
          </cell>
          <cell r="H755" t="str">
            <v>JUMP WG80 80X40GR BAG IN</v>
          </cell>
        </row>
        <row r="756">
          <cell r="G756" t="str">
            <v>JUMP 50GM</v>
          </cell>
          <cell r="H756" t="str">
            <v>DISCOUNTINUE PRODUCT</v>
          </cell>
        </row>
        <row r="757">
          <cell r="G757" t="str">
            <v>JUMP 80%WG 1 - (40GM)-nos</v>
          </cell>
          <cell r="H757" t="str">
            <v>JUMP WG80 80X40GR BAG IN</v>
          </cell>
        </row>
        <row r="758">
          <cell r="G758" t="str">
            <v>JUMP WG 2GM</v>
          </cell>
          <cell r="H758" t="str">
            <v>JUMP WG80 160X(10X2GR) BAG IN</v>
          </cell>
        </row>
        <row r="759">
          <cell r="G759" t="str">
            <v>JUMP WG 40GM</v>
          </cell>
          <cell r="H759" t="str">
            <v>JUMP WG80 80X40GR BAG IN</v>
          </cell>
        </row>
        <row r="760">
          <cell r="G760" t="str">
            <v>Jump Wg80 2gm Pouch-Pcs.</v>
          </cell>
          <cell r="H760" t="str">
            <v>JUMP WG80 160X(10X2GR) BAG IN</v>
          </cell>
        </row>
        <row r="761">
          <cell r="G761" t="str">
            <v>JUMP. 40GM-40GM</v>
          </cell>
          <cell r="H761" t="str">
            <v>JUMP WG80 80X40GR BAG IN</v>
          </cell>
        </row>
        <row r="762">
          <cell r="G762" t="str">
            <v>KARELA-US-1091 250 SEEDS-250 SEEDS</v>
          </cell>
          <cell r="H762" t="str">
            <v>DISCOUNTINUE PRODUCT</v>
          </cell>
        </row>
        <row r="763">
          <cell r="G763" t="str">
            <v>Lano 1 Ltr</v>
          </cell>
          <cell r="H763" t="str">
            <v>DISCOUNTINUE PRODUCT</v>
          </cell>
        </row>
        <row r="764">
          <cell r="G764" t="str">
            <v>Lano 500 ML</v>
          </cell>
          <cell r="H764" t="str">
            <v>DISCOUNTINUE PRODUCT</v>
          </cell>
        </row>
        <row r="765">
          <cell r="G765" t="str">
            <v>LANTO (250MLX40)THIACLOPRID 21.7%SC-UNT</v>
          </cell>
          <cell r="H765" t="str">
            <v>not found</v>
          </cell>
        </row>
        <row r="766">
          <cell r="G766" t="str">
            <v>LARVIN (100GMX40)-KG</v>
          </cell>
          <cell r="H766" t="str">
            <v>LARVIN (T) WP75 40X100GR BAG IN</v>
          </cell>
        </row>
        <row r="767">
          <cell r="G767" t="str">
            <v>LARVIN (250GMX20)-KG</v>
          </cell>
          <cell r="H767" t="str">
            <v>LARVIN (T) WP75 20X250GR BAG IN</v>
          </cell>
        </row>
        <row r="768">
          <cell r="G768" t="str">
            <v>Larvin 1 KG</v>
          </cell>
          <cell r="H768" t="str">
            <v>LARVIN (T) WP75 10X1KG BAG IN</v>
          </cell>
        </row>
        <row r="769">
          <cell r="G769" t="str">
            <v>LARVIN 1 KG-1 KG</v>
          </cell>
          <cell r="H769" t="str">
            <v>LARVIN (T) WP75 10X1KG BAG IN</v>
          </cell>
        </row>
        <row r="770">
          <cell r="G770" t="str">
            <v>LARVIN 100 GM-100 GM</v>
          </cell>
          <cell r="H770" t="str">
            <v>LARVIN (T) WP75 40X100GR BAG IN</v>
          </cell>
        </row>
        <row r="771">
          <cell r="G771" t="str">
            <v>LARVIN 100GM</v>
          </cell>
          <cell r="H771" t="str">
            <v>LARVIN (T) WP75 40X100GR BAG IN</v>
          </cell>
        </row>
        <row r="772">
          <cell r="G772" t="str">
            <v>LARVIN 1KG</v>
          </cell>
          <cell r="H772" t="str">
            <v>LARVIN (T) WP75 10X1KG BAG IN</v>
          </cell>
        </row>
        <row r="773">
          <cell r="G773" t="str">
            <v>LARVIN 1KG</v>
          </cell>
          <cell r="H773" t="str">
            <v>LARVIN (T) WP75 10X1KG BAG IN</v>
          </cell>
        </row>
        <row r="774">
          <cell r="G774" t="str">
            <v>LARVIN 1KG 1 KG-1 KG</v>
          </cell>
          <cell r="H774" t="str">
            <v>LARVIN (T) WP75 10X1KG BAG IN</v>
          </cell>
        </row>
        <row r="775">
          <cell r="G775" t="str">
            <v>LARVIN 250 GM-250 GM</v>
          </cell>
          <cell r="H775" t="str">
            <v>LARVIN (T) WP75 20X250GR BAG IN</v>
          </cell>
        </row>
        <row r="776">
          <cell r="G776" t="str">
            <v>LARVIN 250GM</v>
          </cell>
          <cell r="H776" t="str">
            <v>LARVIN (T) WP75 20X250GR BAG IN</v>
          </cell>
        </row>
        <row r="777">
          <cell r="G777" t="str">
            <v>Larvin 250GM</v>
          </cell>
          <cell r="H777" t="str">
            <v>LARVIN (T) WP75 20X250GR BAG IN</v>
          </cell>
        </row>
        <row r="778">
          <cell r="G778" t="str">
            <v>LARVIN 250GM</v>
          </cell>
          <cell r="H778" t="str">
            <v>LARVIN (T) WP75 20X250GR BAG IN</v>
          </cell>
        </row>
        <row r="779">
          <cell r="G779" t="str">
            <v>LARVIN 250GM 250 GM-250 GM</v>
          </cell>
          <cell r="H779" t="str">
            <v>LARVIN (T) WP75 20X250GR BAG IN</v>
          </cell>
        </row>
        <row r="780">
          <cell r="G780" t="str">
            <v>LARVIN 500 GM-500 GM</v>
          </cell>
          <cell r="H780" t="str">
            <v>LARVIN (T) WP75 20X500GR BAG IN</v>
          </cell>
        </row>
        <row r="781">
          <cell r="G781" t="str">
            <v>LARVIN 500GM</v>
          </cell>
          <cell r="H781" t="str">
            <v>LARVIN (T) WP75 20X500GR BAG IN</v>
          </cell>
        </row>
        <row r="782">
          <cell r="G782" t="str">
            <v>Larvin 500GM</v>
          </cell>
          <cell r="H782" t="str">
            <v>LARVIN (T) WP75 20X500GR BAG IN</v>
          </cell>
        </row>
        <row r="783">
          <cell r="G783" t="str">
            <v>LARVIN 500GM</v>
          </cell>
          <cell r="H783" t="str">
            <v>LARVIN (T) WP75 20X500GR BAG IN</v>
          </cell>
        </row>
        <row r="784">
          <cell r="G784" t="str">
            <v>LARVIN 500GM 500 GM-500 GM</v>
          </cell>
          <cell r="H784" t="str">
            <v>LARVIN (T) WP75 20X500GR BAG IN</v>
          </cell>
        </row>
        <row r="785">
          <cell r="G785" t="str">
            <v>LARVIN 75% WP -1 (1KG)-nos</v>
          </cell>
          <cell r="H785" t="str">
            <v>LARVIN (T) WP75 10X1KG BAG IN</v>
          </cell>
        </row>
        <row r="786">
          <cell r="G786" t="str">
            <v>LARVIN 75% WP -2 (500GM)-nos</v>
          </cell>
          <cell r="H786" t="str">
            <v>LARVIN (T) WP75 20X500GR BAG IN</v>
          </cell>
        </row>
        <row r="787">
          <cell r="G787" t="str">
            <v>LARVIN 75% WP -3 (250GM)-nos</v>
          </cell>
          <cell r="H787" t="str">
            <v>LARVIN (T) WP75 20X250GR BAG IN</v>
          </cell>
        </row>
        <row r="788">
          <cell r="G788" t="str">
            <v>LARVIN(T)WP-75[100GM*40] 100GM-BOX</v>
          </cell>
          <cell r="H788" t="str">
            <v>LARVIN (T) WP75 40X100GR BAG IN</v>
          </cell>
        </row>
        <row r="789">
          <cell r="G789" t="str">
            <v>LARVIN(T)WP-75[250GM*40] 250GM-BOX</v>
          </cell>
          <cell r="H789" t="str">
            <v>LARVIN (T) WP75 20X250GR BAG IN</v>
          </cell>
        </row>
        <row r="790">
          <cell r="G790" t="str">
            <v>Larvin-250gm (GST-18%)-Pc</v>
          </cell>
          <cell r="H790" t="str">
            <v>LARVIN (T) WP75 20X250GR BAG IN</v>
          </cell>
        </row>
        <row r="791">
          <cell r="G791" t="str">
            <v>LARVIN-kgs</v>
          </cell>
          <cell r="H791" t="str">
            <v>LARVIN (T) WP75 10X1KG BAG IN</v>
          </cell>
        </row>
        <row r="792">
          <cell r="G792" t="str">
            <v>LAUDIS 115ML-115ML</v>
          </cell>
          <cell r="H792" t="str">
            <v>LAUDIS SC630 8X115ML BOT IN</v>
          </cell>
        </row>
        <row r="793">
          <cell r="G793" t="str">
            <v>LAUDIS 115ML-Pcs.</v>
          </cell>
          <cell r="H793" t="str">
            <v>LAUDIS SC630 8X115ML BOT IN</v>
          </cell>
        </row>
        <row r="794">
          <cell r="G794" t="str">
            <v>LAUDIS 230ML-230ML</v>
          </cell>
          <cell r="H794" t="str">
            <v>LAUDIS SC630 3X230ML BOT IN</v>
          </cell>
        </row>
        <row r="795">
          <cell r="G795" t="str">
            <v>LAUDIS 57.5 ML-57.5 ML</v>
          </cell>
          <cell r="H795" t="str">
            <v>LAUDIS SC630 10X57.5ML BOT IN</v>
          </cell>
        </row>
        <row r="796">
          <cell r="G796" t="str">
            <v>LAUDIS 57.5GM-BOX</v>
          </cell>
          <cell r="H796" t="str">
            <v>LAUDIS SC630 10X57.5ML BOT IN</v>
          </cell>
        </row>
        <row r="797">
          <cell r="G797" t="str">
            <v>LAUDIS 57.5ML-Pcs.</v>
          </cell>
          <cell r="H797" t="str">
            <v>LAUDIS SC630 10X57.5ML BOT IN</v>
          </cell>
        </row>
        <row r="798">
          <cell r="G798" t="str">
            <v>Laudis Sc630 115ml 38089350-Pcs.</v>
          </cell>
          <cell r="H798" t="str">
            <v>LAUDIS SC630 8X115ML BOT IN</v>
          </cell>
        </row>
        <row r="799">
          <cell r="G799" t="str">
            <v>Laudis Sc630 57.5ml 38089350-Pcs.</v>
          </cell>
          <cell r="H799" t="str">
            <v>LAUDIS SC630 10X57.5ML BOT IN</v>
          </cell>
        </row>
        <row r="800">
          <cell r="G800" t="str">
            <v>Laudis-ltr</v>
          </cell>
          <cell r="H800" t="str">
            <v>LAUDIS SC630 8X115ML BOT IN</v>
          </cell>
        </row>
        <row r="801">
          <cell r="G801" t="str">
            <v>LAXMI TOMATO 3000 SEDDS-3000 SEDDS</v>
          </cell>
          <cell r="H801" t="str">
            <v>DISCOUNTINUE PRODUCT</v>
          </cell>
        </row>
        <row r="802">
          <cell r="G802" t="str">
            <v>Lecenta 100GM</v>
          </cell>
          <cell r="H802" t="str">
            <v>LESENTA WG80 50X100GR BAG IN</v>
          </cell>
        </row>
        <row r="803">
          <cell r="G803" t="str">
            <v>Lecenta 250 GM</v>
          </cell>
          <cell r="H803" t="str">
            <v>LESENTA WG80 20X250GR BAG IN</v>
          </cell>
        </row>
        <row r="804">
          <cell r="G804" t="str">
            <v>Lecenta 40 GM</v>
          </cell>
          <cell r="H804" t="str">
            <v>LESENTA WG80 100X40GR BAG IN</v>
          </cell>
        </row>
        <row r="805">
          <cell r="G805" t="str">
            <v>LESENTA (40GX100)-KG</v>
          </cell>
          <cell r="H805" t="str">
            <v>LESENTA WG80 100X40GR BAG IN</v>
          </cell>
        </row>
        <row r="806">
          <cell r="G806" t="str">
            <v>LESENTA 100 GM-100 GM</v>
          </cell>
          <cell r="H806" t="str">
            <v>LESENTA WG80 50X100GR BAG IN</v>
          </cell>
        </row>
        <row r="807">
          <cell r="G807" t="str">
            <v>LESENTA 100 GM-BOX</v>
          </cell>
          <cell r="H807" t="str">
            <v>LESENTA WG80 50X100GR BAG IN</v>
          </cell>
        </row>
        <row r="808">
          <cell r="G808" t="str">
            <v>LESENTA 100GM</v>
          </cell>
          <cell r="H808" t="str">
            <v>LESENTA WG80 50X100GR BAG IN</v>
          </cell>
        </row>
        <row r="809">
          <cell r="G809" t="str">
            <v>LESENTA 100GM</v>
          </cell>
          <cell r="H809" t="str">
            <v>LESENTA WG80 50X100GR BAG IN</v>
          </cell>
        </row>
        <row r="810">
          <cell r="G810" t="str">
            <v>LESENTA 100GM 100 GM-100 GM</v>
          </cell>
          <cell r="H810" t="str">
            <v>LESENTA WG80 50X100GR BAG IN</v>
          </cell>
        </row>
        <row r="811">
          <cell r="G811" t="str">
            <v>LESENTA 100GM-Kg of 1000 Gms</v>
          </cell>
          <cell r="H811" t="str">
            <v>LESENTA WG80 50X100GR BAG IN</v>
          </cell>
        </row>
        <row r="812">
          <cell r="G812" t="str">
            <v>LESENTA 250 GM-250 GM</v>
          </cell>
          <cell r="H812" t="str">
            <v>LESENTA WG80 20X250GR BAG IN</v>
          </cell>
        </row>
        <row r="813">
          <cell r="G813" t="str">
            <v>LESENTA 250GM</v>
          </cell>
          <cell r="H813" t="str">
            <v>LESENTA WG80 20X250GR BAG IN</v>
          </cell>
        </row>
        <row r="814">
          <cell r="G814" t="str">
            <v>LESENTA 250GM 250 GM-250 GM</v>
          </cell>
          <cell r="H814" t="str">
            <v>LESENTA WG80 20X250GR BAG IN</v>
          </cell>
        </row>
        <row r="815">
          <cell r="G815" t="str">
            <v>LESENTA 250GM-Kg of 1000 Gms</v>
          </cell>
          <cell r="H815" t="str">
            <v>LESENTA WG80 20X250GR BAG IN</v>
          </cell>
        </row>
        <row r="816">
          <cell r="G816" t="str">
            <v>LESENTA 40GM</v>
          </cell>
          <cell r="H816" t="str">
            <v>LESENTA WG80 100X40GR BAG IN</v>
          </cell>
        </row>
        <row r="817">
          <cell r="G817" t="str">
            <v>LESENTA 40GM</v>
          </cell>
          <cell r="H817" t="str">
            <v>LESENTA WG80 100X40GR BAG IN</v>
          </cell>
        </row>
        <row r="818">
          <cell r="G818" t="str">
            <v>LESENTA 40GM 40 GM-40 GM</v>
          </cell>
          <cell r="H818" t="str">
            <v>LESENTA WG80 100X40GR BAG IN</v>
          </cell>
        </row>
        <row r="819">
          <cell r="G819" t="str">
            <v>LESENTA 40GM-40GM</v>
          </cell>
          <cell r="H819" t="str">
            <v>LESENTA WG80 100X40GR BAG IN</v>
          </cell>
        </row>
        <row r="820">
          <cell r="G820" t="str">
            <v>LESENTA 40GM-Kg of 1000 Gms</v>
          </cell>
          <cell r="H820" t="str">
            <v>LESENTA WG80 100X40GR BAG IN</v>
          </cell>
        </row>
        <row r="821">
          <cell r="G821" t="str">
            <v>LESENTA 80 WG -1 (250GM)-nos</v>
          </cell>
          <cell r="H821" t="str">
            <v>LESENTA WG80 20X250GR BAG IN</v>
          </cell>
        </row>
        <row r="822">
          <cell r="G822" t="str">
            <v>LESENTA 80 WG -2 (100GM)-nos</v>
          </cell>
          <cell r="H822" t="str">
            <v>LESENTA WG80 50X100GR BAG IN</v>
          </cell>
        </row>
        <row r="823">
          <cell r="G823" t="str">
            <v>LESENTA 80 WG -3 (40GM)-nos</v>
          </cell>
          <cell r="H823" t="str">
            <v>LESENTA WG80 100X40GR BAG IN</v>
          </cell>
        </row>
        <row r="824">
          <cell r="G824" t="str">
            <v>Lesenta WG 80 40gm-kgs</v>
          </cell>
          <cell r="H824" t="str">
            <v>LESENTA WG80 100X40GR BAG IN</v>
          </cell>
        </row>
        <row r="825">
          <cell r="G825" t="str">
            <v>Lesenta WG80 100gms-kgs</v>
          </cell>
          <cell r="H825" t="str">
            <v>LESENTA WG80 50X100GR BAG IN</v>
          </cell>
        </row>
        <row r="826">
          <cell r="G826" t="str">
            <v>Lesenta-100gm (GST-18%)-Pc</v>
          </cell>
          <cell r="H826" t="str">
            <v>LESENTA WG80 50X100GR BAG IN</v>
          </cell>
        </row>
        <row r="827">
          <cell r="G827" t="str">
            <v>Lesenta-250gm (GST-18%)-Pc</v>
          </cell>
          <cell r="H827" t="str">
            <v>LESENTA WG80 20X250GR BAG IN</v>
          </cell>
        </row>
        <row r="828">
          <cell r="G828" t="str">
            <v>Lesenta-40gm (GST-18%)-Pc</v>
          </cell>
          <cell r="H828" t="str">
            <v>LESENTA WG80 100X40GR BAG IN</v>
          </cell>
        </row>
        <row r="829">
          <cell r="G829" t="str">
            <v>LUCIFER (160X25)-UNT</v>
          </cell>
          <cell r="H829" t="str">
            <v>LUCIFER (T) WP15 25X160GR BAG IN</v>
          </cell>
        </row>
        <row r="830">
          <cell r="G830" t="str">
            <v>LUCIFER 160GM</v>
          </cell>
          <cell r="H830" t="str">
            <v>LUCIFER (T) WP15 25X160GR BAG IN</v>
          </cell>
        </row>
        <row r="831">
          <cell r="G831" t="str">
            <v>LUCIFER 160gm-160gm</v>
          </cell>
          <cell r="H831" t="str">
            <v>LUCIFER (T) WP15 25X160GR BAG IN</v>
          </cell>
        </row>
        <row r="832">
          <cell r="G832" t="str">
            <v>Lucifer-160gm (GST-18%)-Pc</v>
          </cell>
          <cell r="H832" t="str">
            <v>LUCIFER (T) WP15 25X160GR BAG IN</v>
          </cell>
        </row>
        <row r="833">
          <cell r="G833" t="str">
            <v>LUNA EXPERIENCE (100X50)-LT.</v>
          </cell>
          <cell r="H833" t="str">
            <v>LUNA EXPERIENCE SC400 50X100ML BOT IN</v>
          </cell>
        </row>
        <row r="834">
          <cell r="G834" t="str">
            <v>LUNA EXPERIENCE -1 (250ML)</v>
          </cell>
          <cell r="H834" t="str">
            <v>LUNA EXPERIENCE SC400 40X250ML BOT IN</v>
          </cell>
        </row>
        <row r="835">
          <cell r="G835" t="str">
            <v>LUNA EXPERIENCE 1 LTR-1 LTR</v>
          </cell>
          <cell r="H835" t="str">
            <v>LUNA EXPERIENCE SC400 10X1L BOT IN</v>
          </cell>
        </row>
        <row r="836">
          <cell r="G836" t="str">
            <v>LUNA EXPERIENCE 100 ML-100 ML</v>
          </cell>
          <cell r="H836" t="str">
            <v>LUNA EXPERIENCE SC400 50X100ML BOT IN</v>
          </cell>
        </row>
        <row r="837">
          <cell r="G837" t="str">
            <v>LUNA EXPERIENCE 100ML</v>
          </cell>
          <cell r="H837" t="str">
            <v>LUNA EXPERIENCE SC400 50X100ML BOT IN</v>
          </cell>
        </row>
        <row r="838">
          <cell r="G838" t="str">
            <v>LUNA EXPERIENCE 1LTR</v>
          </cell>
          <cell r="H838" t="str">
            <v>LUNA EXPERIENCE SC400 10X1L BOT IN</v>
          </cell>
        </row>
        <row r="839">
          <cell r="G839" t="str">
            <v>Luna Experience 250 ML-250 ML</v>
          </cell>
          <cell r="H839" t="str">
            <v>LUNA EXPERIENCE SC400 40X250ML BOT IN</v>
          </cell>
        </row>
        <row r="840">
          <cell r="G840" t="str">
            <v>LUNA EXPERIENCE 250ML</v>
          </cell>
          <cell r="H840" t="str">
            <v>LUNA EXPERIENCE SC400 40X250ML BOT IN</v>
          </cell>
        </row>
        <row r="841">
          <cell r="G841" t="str">
            <v>Luna Experience Sc 400 10X1Ltr-Pcs.</v>
          </cell>
          <cell r="H841" t="str">
            <v>LUNA EXPERIENCE SC400 10X1L BOT IN</v>
          </cell>
        </row>
        <row r="842">
          <cell r="G842" t="str">
            <v>Luna Experience Sc 400 40X250ml-Pcs.</v>
          </cell>
          <cell r="H842" t="str">
            <v>LUNA EXPERIENCE SC400 40X250ML BOT IN</v>
          </cell>
        </row>
        <row r="843">
          <cell r="G843" t="str">
            <v>LUNA EXPERIIENCE 250 ML-250 ML</v>
          </cell>
          <cell r="H843" t="str">
            <v>LUNA EXPERIENCE SC400 40X250ML BOT IN</v>
          </cell>
        </row>
        <row r="844">
          <cell r="G844" t="str">
            <v>Macera 100 GM</v>
          </cell>
          <cell r="H844" t="str">
            <v>DISCOUNTINUE PRODUCT</v>
          </cell>
        </row>
        <row r="845">
          <cell r="G845" t="str">
            <v>Macera 250 GM</v>
          </cell>
          <cell r="H845" t="str">
            <v>DISCOUNTINUE PRODUCT</v>
          </cell>
        </row>
        <row r="846">
          <cell r="G846" t="str">
            <v>MELODY DUO (100X50)-KG</v>
          </cell>
          <cell r="H846" t="str">
            <v>MELODY DUO WP66 8 50X100GR BAG IN</v>
          </cell>
        </row>
        <row r="847">
          <cell r="G847" t="str">
            <v>MELODY DUO (400X10)-KG</v>
          </cell>
          <cell r="H847" t="str">
            <v>MELODY DUO WP66 8 10X800G BAG IN</v>
          </cell>
        </row>
        <row r="848">
          <cell r="G848" t="str">
            <v>MELODY DUO 1 KG-1 KG</v>
          </cell>
          <cell r="H848" t="str">
            <v>Not Found</v>
          </cell>
        </row>
        <row r="849">
          <cell r="G849" t="str">
            <v>MELODY DUO 100 GM-100 GM</v>
          </cell>
          <cell r="H849" t="str">
            <v>MELODY DUO WP66 8 50X100GR BAG IN</v>
          </cell>
        </row>
        <row r="850">
          <cell r="G850" t="str">
            <v>MELODY DUO 100GM</v>
          </cell>
          <cell r="H850" t="str">
            <v>MELODY DUO WP66 8 50X100GR BAG IN</v>
          </cell>
        </row>
        <row r="851">
          <cell r="G851" t="str">
            <v>MELODY DUO 1KG</v>
          </cell>
          <cell r="H851" t="str">
            <v>Not Found</v>
          </cell>
        </row>
        <row r="852">
          <cell r="G852" t="str">
            <v>Melody Duo 400 ML-400 ML</v>
          </cell>
          <cell r="H852" t="str">
            <v>MELODY DUO WP66 8 10X800G BAG IN</v>
          </cell>
        </row>
        <row r="853">
          <cell r="G853" t="str">
            <v>MELODY DUO 400GM</v>
          </cell>
          <cell r="H853" t="str">
            <v>MELODY DUO WP66 8 10X800G BAG IN</v>
          </cell>
        </row>
        <row r="854">
          <cell r="G854" t="str">
            <v>MELODY DUO 400GM-400GM</v>
          </cell>
          <cell r="H854" t="str">
            <v>MELODY DUO WP66 8 10X800G BAG IN</v>
          </cell>
        </row>
        <row r="855">
          <cell r="G855" t="str">
            <v>MELODY DUO 500 GM-500 GM</v>
          </cell>
          <cell r="H855" t="str">
            <v>MELODY DUO WP66 8 20X500GR BAG BD</v>
          </cell>
        </row>
        <row r="856">
          <cell r="G856" t="str">
            <v>MELODY DUO 500GM</v>
          </cell>
          <cell r="H856" t="str">
            <v>MELODY DUO WP66 8 20X500GR BAG BD</v>
          </cell>
        </row>
        <row r="857">
          <cell r="G857" t="str">
            <v>MELODY DUO 800GM</v>
          </cell>
          <cell r="H857" t="str">
            <v>MELODY DUO WP66 8 10X800G BAG IN</v>
          </cell>
        </row>
        <row r="858">
          <cell r="G858" t="str">
            <v>Melody Duo 800gm (Bayer)-Pcs.</v>
          </cell>
          <cell r="H858" t="str">
            <v>MELODY DUO WP66 8 10X800G BAG IN</v>
          </cell>
        </row>
        <row r="859">
          <cell r="G859" t="str">
            <v>MELODY DUO 800GM-800GM</v>
          </cell>
          <cell r="H859" t="str">
            <v>MELODY DUO WP66 8 10X800G BAG IN</v>
          </cell>
        </row>
        <row r="860">
          <cell r="G860" t="str">
            <v>MELODY DUO WP66 400GRM</v>
          </cell>
          <cell r="H860" t="str">
            <v>MELODY DUO WP66 8 10X800G BAG IN</v>
          </cell>
        </row>
        <row r="861">
          <cell r="G861" t="str">
            <v>MELODY DUO WP66.8[400GM*10] 400GM-BOX</v>
          </cell>
          <cell r="H861" t="str">
            <v>MELODY DUO WP66 8 10X800G BAG IN</v>
          </cell>
        </row>
        <row r="862">
          <cell r="G862" t="str">
            <v>MELODY DUO WP66.8[800GM*10] 800GM-BOX</v>
          </cell>
          <cell r="H862" t="str">
            <v>MELODY DUO WP66 8 10X800G BAG IN</v>
          </cell>
        </row>
        <row r="863">
          <cell r="G863" t="str">
            <v>Meothrin 500 ML</v>
          </cell>
          <cell r="H863" t="str">
            <v>DISCOUNTINUE PRODUCT</v>
          </cell>
        </row>
        <row r="864">
          <cell r="G864" t="str">
            <v>METACID 50% EC -1 (1LITRE)-nos</v>
          </cell>
          <cell r="H864" t="str">
            <v>DISCOUNTINUE PRODUCT</v>
          </cell>
        </row>
        <row r="865">
          <cell r="G865" t="str">
            <v>METASYSTOX 25% EC -1 (1LITRE)-nos</v>
          </cell>
          <cell r="H865" t="str">
            <v>DISCOUNTINUE PRODUCT</v>
          </cell>
        </row>
        <row r="866">
          <cell r="G866" t="str">
            <v>METASYSTOX 25% EC -2 (500ML)-nos</v>
          </cell>
          <cell r="H866" t="str">
            <v>DISCOUNTINUE PRODUCT</v>
          </cell>
        </row>
        <row r="867">
          <cell r="G867" t="str">
            <v>METASYSTOX 25% EC -3 (250ML)-nos</v>
          </cell>
          <cell r="H867" t="str">
            <v>DISCOUNTINUE PRODUCT</v>
          </cell>
        </row>
        <row r="868">
          <cell r="G868" t="str">
            <v>MILLET -9450 (1.5KGX20)-KG</v>
          </cell>
          <cell r="H868" t="str">
            <v>MILLET HYBRID 9450 20X1 5KG BAG IN</v>
          </cell>
        </row>
        <row r="869">
          <cell r="G869" t="str">
            <v>Millet Hybrid 9450 1.5 Kg-1.5 Kg</v>
          </cell>
          <cell r="H869" t="str">
            <v>MILLET HYBRID 9450 20X1 5KG BAG IN</v>
          </cell>
        </row>
        <row r="870">
          <cell r="G870" t="str">
            <v>MONCEREN (100X50)-LT.</v>
          </cell>
          <cell r="H870" t="str">
            <v>MONCEREN SC250 50X100ML BOT IN</v>
          </cell>
        </row>
        <row r="871">
          <cell r="G871" t="str">
            <v>MONCEREN (1X10)-LT.</v>
          </cell>
          <cell r="H871" t="str">
            <v>MONCEREN SC250 10X1L BOT IN</v>
          </cell>
        </row>
        <row r="872">
          <cell r="G872" t="str">
            <v>MONCEREN (250X40)-LT.</v>
          </cell>
          <cell r="H872" t="str">
            <v>MONCEREN SC250 40X250ML BOT IN</v>
          </cell>
        </row>
        <row r="873">
          <cell r="G873" t="str">
            <v>MONCEREN (500X20)-LT.</v>
          </cell>
          <cell r="H873" t="str">
            <v>MONCEREN SC250 20X500ML BOT IN</v>
          </cell>
        </row>
        <row r="874">
          <cell r="G874" t="str">
            <v>MONCEREN [1LTR*10] 1LTR-BOX</v>
          </cell>
          <cell r="H874" t="str">
            <v>MONCEREN SC250 10X1L BOT IN</v>
          </cell>
        </row>
        <row r="875">
          <cell r="G875" t="str">
            <v>MONCEREN [250ML*40] 250ML-BOX</v>
          </cell>
          <cell r="H875" t="str">
            <v>MONCEREN SC250 40X250ML BOT IN</v>
          </cell>
        </row>
        <row r="876">
          <cell r="G876" t="str">
            <v>MONCEREN [500ML*20] 500ML-BOX</v>
          </cell>
          <cell r="H876" t="str">
            <v>MONCEREN SC250 20X500ML BOT IN</v>
          </cell>
        </row>
        <row r="877">
          <cell r="G877" t="str">
            <v>MONCEREN 1LTR</v>
          </cell>
          <cell r="H877" t="str">
            <v>MONCEREN SC250 10X1L BOT IN</v>
          </cell>
        </row>
        <row r="878">
          <cell r="G878" t="str">
            <v>Monceren 1ltr Bayer 18%-Liter</v>
          </cell>
          <cell r="H878" t="str">
            <v>MONCEREN SC250 10X1L BOT IN</v>
          </cell>
        </row>
        <row r="879">
          <cell r="G879" t="str">
            <v>Monceren 250ml-Liter</v>
          </cell>
          <cell r="H879" t="str">
            <v>MONCEREN SC250 40X250ML BOT IN</v>
          </cell>
        </row>
        <row r="880">
          <cell r="G880" t="str">
            <v>Monceren 500 Ml-ltr</v>
          </cell>
          <cell r="H880" t="str">
            <v>MONCEREN SC250 20X500ML BOT IN</v>
          </cell>
        </row>
        <row r="881">
          <cell r="G881" t="str">
            <v>Monceren 500ml Bayer-Liter</v>
          </cell>
          <cell r="H881" t="str">
            <v>MONCEREN SC250 20X500ML BOT IN</v>
          </cell>
        </row>
        <row r="882">
          <cell r="G882" t="str">
            <v>Monceren-1lt (GST-18%)-Pc</v>
          </cell>
          <cell r="H882" t="str">
            <v>MONCEREN SC250 10X1L BOT IN</v>
          </cell>
        </row>
        <row r="883">
          <cell r="G883" t="str">
            <v>Monceren-250ml (GST-18%)-Pc</v>
          </cell>
          <cell r="H883" t="str">
            <v>MONCEREN SC250 40X250ML BOT IN</v>
          </cell>
        </row>
        <row r="884">
          <cell r="G884" t="str">
            <v>MONCERENE 1 LTR-Pcs</v>
          </cell>
          <cell r="H884" t="str">
            <v>MONCEREN SC250 10X1L BOT IN</v>
          </cell>
        </row>
        <row r="885">
          <cell r="G885" t="str">
            <v>MONCERENE 250Ml-Ml</v>
          </cell>
          <cell r="H885" t="str">
            <v>MONCEREN SC250 40X250ML BOT IN</v>
          </cell>
        </row>
        <row r="886">
          <cell r="G886" t="str">
            <v>MONCERENE 500Ml-Ml</v>
          </cell>
          <cell r="H886" t="str">
            <v>MONCEREN SC250 20X500ML BOT IN</v>
          </cell>
        </row>
        <row r="887">
          <cell r="G887" t="str">
            <v>Movento 1 Ltr</v>
          </cell>
          <cell r="H887" t="str">
            <v>MOVENTO OD150 10X1L BOT IN</v>
          </cell>
        </row>
        <row r="888">
          <cell r="G888" t="str">
            <v>MOVENTO 1LTR</v>
          </cell>
          <cell r="H888" t="str">
            <v>MOVENTO OD150 10X1L BOT IN</v>
          </cell>
        </row>
        <row r="889">
          <cell r="G889" t="str">
            <v>MOVENTO 250ML</v>
          </cell>
          <cell r="H889" t="str">
            <v>MOVENTO OD150 40X250ML BOT IN</v>
          </cell>
        </row>
        <row r="890">
          <cell r="G890" t="str">
            <v>Movento 250ML</v>
          </cell>
          <cell r="H890" t="str">
            <v>MOVENTO OD150 40X250ML BOT IN</v>
          </cell>
        </row>
        <row r="891">
          <cell r="G891" t="str">
            <v>MOVENTO 500ML</v>
          </cell>
          <cell r="H891" t="str">
            <v>MOVENTO OD150 20X500ML BOT IN</v>
          </cell>
        </row>
        <row r="892">
          <cell r="G892" t="str">
            <v>MOVENTO ENERGY (100MLX50)-LT.</v>
          </cell>
          <cell r="H892" t="str">
            <v>MOVENTO ENERGY SC240 50X100ML BOT IN</v>
          </cell>
        </row>
        <row r="893">
          <cell r="G893" t="str">
            <v>MOVENTO ENERGY -1 (1LITRE)-nos</v>
          </cell>
          <cell r="H893" t="str">
            <v>MOVENTO ENERGY SC240 10X1L BOT IN</v>
          </cell>
        </row>
        <row r="894">
          <cell r="G894" t="str">
            <v>MOVENTO ENERGY 1 LTR-1 LTR</v>
          </cell>
          <cell r="H894" t="str">
            <v>MOVENTO ENERGY SC240 10X1L BOT IN</v>
          </cell>
        </row>
        <row r="895">
          <cell r="G895" t="str">
            <v>MOVENTO ENERGY 100 ML-100 ML</v>
          </cell>
          <cell r="H895" t="str">
            <v>MOVENTO ENERGY SC240 50X100ML BOT IN</v>
          </cell>
        </row>
        <row r="896">
          <cell r="G896" t="str">
            <v>MOVENTO ENERGY 100ML</v>
          </cell>
          <cell r="H896" t="str">
            <v>MOVENTO ENERGY SC240 50X100ML BOT IN</v>
          </cell>
        </row>
        <row r="897">
          <cell r="G897" t="str">
            <v>MOVENTO ENERGY 1LT 1 LTR-1 LTR</v>
          </cell>
          <cell r="H897" t="str">
            <v>MOVENTO ENERGY SC240 10X1L BOT IN</v>
          </cell>
        </row>
        <row r="898">
          <cell r="G898" t="str">
            <v>MOVENTO ENERGY 1LTR</v>
          </cell>
          <cell r="H898" t="str">
            <v>MOVENTO ENERGY SC240 10X1L BOT IN</v>
          </cell>
        </row>
        <row r="899">
          <cell r="G899" t="str">
            <v>MOVENTO ENERGY 1LTR</v>
          </cell>
          <cell r="H899" t="str">
            <v>MOVENTO ENERGY SC240 10X1L BOT IN</v>
          </cell>
        </row>
        <row r="900">
          <cell r="G900" t="str">
            <v>MOVENTO ENERGY -2 (250ML)-nos</v>
          </cell>
          <cell r="H900" t="str">
            <v>MOVENTO ENERGY SC240 40X250ML BOT IN</v>
          </cell>
        </row>
        <row r="901">
          <cell r="G901" t="str">
            <v>MOVENTO ENERGY 250 ML-250 ML</v>
          </cell>
          <cell r="H901" t="str">
            <v>MOVENTO ENERGY SC240 40X250ML BOT IN</v>
          </cell>
        </row>
        <row r="902">
          <cell r="G902" t="str">
            <v>MOVENTO ENERGY 250 ML-250 ML</v>
          </cell>
          <cell r="H902" t="str">
            <v>MOVENTO ENERGY SC240 40X250ML BOT IN</v>
          </cell>
        </row>
        <row r="903">
          <cell r="G903" t="str">
            <v>MOVENTO ENERGY 250ML</v>
          </cell>
          <cell r="H903" t="str">
            <v>MOVENTO ENERGY SC240 40X250ML BOT IN</v>
          </cell>
        </row>
        <row r="904">
          <cell r="G904" t="str">
            <v>MOVENTO ENERGY 250ML</v>
          </cell>
          <cell r="H904" t="str">
            <v>MOVENTO ENERGY SC240 40X250ML BOT IN</v>
          </cell>
        </row>
        <row r="905">
          <cell r="G905" t="str">
            <v>MOVENTO ENERGY 250ML 250 ML-250 ML</v>
          </cell>
          <cell r="H905" t="str">
            <v>MOVENTO ENERGY SC240 40X250ML BOT IN</v>
          </cell>
        </row>
        <row r="906">
          <cell r="G906" t="str">
            <v>MOVENTO ENERGY 50ML</v>
          </cell>
          <cell r="H906" t="str">
            <v>MOVENTO ENERGY SC240 100X50ML BOT IN</v>
          </cell>
        </row>
        <row r="907">
          <cell r="G907" t="str">
            <v>MOVENTO OD 1 LTR-1 LTR</v>
          </cell>
          <cell r="H907" t="str">
            <v>MOVENTO OD150 10X1L BOT IN</v>
          </cell>
        </row>
        <row r="908">
          <cell r="G908" t="str">
            <v>Movento OD 250 ML.</v>
          </cell>
          <cell r="H908" t="str">
            <v>MOVENTO OD150 40X250ML BOT IN</v>
          </cell>
        </row>
        <row r="909">
          <cell r="G909" t="str">
            <v>MOVENTO OD 250 ML-250 ML</v>
          </cell>
          <cell r="H909" t="str">
            <v>MOVENTO OD150 40X250ML BOT IN</v>
          </cell>
        </row>
        <row r="910">
          <cell r="G910" t="str">
            <v>Movento OD 500 ML</v>
          </cell>
          <cell r="H910" t="str">
            <v>MOVENTO OD150 20X500ML BOT IN</v>
          </cell>
        </row>
        <row r="911">
          <cell r="G911" t="str">
            <v>MOVENTO OD 500 ML-500 ML</v>
          </cell>
          <cell r="H911" t="str">
            <v>MOVENTO OD150 20X500ML BOT IN</v>
          </cell>
        </row>
        <row r="912">
          <cell r="G912" t="str">
            <v>MOVENTO OD 500ML</v>
          </cell>
          <cell r="H912" t="str">
            <v>MOVENTO OD150 20X500ML BOT IN</v>
          </cell>
        </row>
        <row r="913">
          <cell r="G913" t="str">
            <v>MUSTARD -5210 (1KGX30)-KG</v>
          </cell>
          <cell r="H913" t="str">
            <v>MUSTARD PA 5210 (LOC) 30X1KG BAG IN</v>
          </cell>
        </row>
        <row r="914">
          <cell r="G914" t="str">
            <v>MUSTARD 5210[1KG*30] 1KG-BOX</v>
          </cell>
          <cell r="H914" t="str">
            <v>MUSTARD PA 5210 (LOC) 30X1KG BAG IN</v>
          </cell>
        </row>
        <row r="915">
          <cell r="G915" t="str">
            <v>MUSTARD -5222 (1KGX30)-KG</v>
          </cell>
          <cell r="H915" t="str">
            <v>MUSTARD 5222 30X1KG BAG IN</v>
          </cell>
        </row>
        <row r="916">
          <cell r="G916" t="str">
            <v>MUSTARD -5222 (500X60)-KG</v>
          </cell>
          <cell r="H916" t="str">
            <v>MUSTARD 5222 60X500G BAG IN</v>
          </cell>
        </row>
        <row r="917">
          <cell r="G917" t="str">
            <v>MUSTARD 5222[1KG*30] 1KG-BOX</v>
          </cell>
          <cell r="H917" t="str">
            <v>MUSTARD 5222 30X1KG BAG IN</v>
          </cell>
        </row>
        <row r="918">
          <cell r="G918" t="str">
            <v>MUSTARD 5222[500GM*60] 500GM-BOX</v>
          </cell>
          <cell r="H918" t="str">
            <v>MUSTARD 5222 60X500G BAG IN</v>
          </cell>
        </row>
        <row r="919">
          <cell r="G919" t="str">
            <v>Mustard 5222-kgs</v>
          </cell>
          <cell r="H919" t="str">
            <v>MUSTARD 5222 30X1KG BAG IN</v>
          </cell>
        </row>
        <row r="920">
          <cell r="G920" t="str">
            <v>MUSTARD 5232[1KG*30] 1KG-BOX</v>
          </cell>
          <cell r="H920" t="str">
            <v>MUSTARD PA 5232 (LOC) 30X1KG BAG IN</v>
          </cell>
        </row>
        <row r="921">
          <cell r="G921" t="str">
            <v>MUSTARD -5450 (625GX48)-UNT</v>
          </cell>
          <cell r="H921" t="str">
            <v>MUSTARD 5450 48X625GR BAG IN</v>
          </cell>
        </row>
        <row r="922">
          <cell r="G922" t="str">
            <v>MUSTARD KESARI 5111 (500GMX60)-KG</v>
          </cell>
          <cell r="H922" t="str">
            <v>MUSTARD KESARI 5111 60X500G BAG IN</v>
          </cell>
        </row>
        <row r="923">
          <cell r="G923" t="str">
            <v>MUSTARD KESARI 5111[500GM*60] 500GM-BOX</v>
          </cell>
          <cell r="H923" t="str">
            <v>MUSTARD KESARI 5111 60X500G BAG IN</v>
          </cell>
        </row>
        <row r="924">
          <cell r="G924" t="str">
            <v>Mustard Kesari 5111-kgs</v>
          </cell>
          <cell r="H924" t="str">
            <v>MUSTARD KESARI 5111 60X500G BAG IN</v>
          </cell>
        </row>
        <row r="925">
          <cell r="G925" t="str">
            <v>MUSTARD SEED 5222 KG-BOX</v>
          </cell>
          <cell r="H925" t="str">
            <v>MUSTARD 5222 30X1KG BAG IN</v>
          </cell>
        </row>
        <row r="926">
          <cell r="G926" t="str">
            <v>MUSTARD SEED KESARI 5111 KG-BOX</v>
          </cell>
          <cell r="H926" t="str">
            <v>MUSTARD KESARI 5111 60X500G BAG IN</v>
          </cell>
        </row>
        <row r="927">
          <cell r="G927" t="str">
            <v>Musterd 5222 500Gm-Kgs.</v>
          </cell>
          <cell r="H927" t="str">
            <v>MUSTARD 5222 60X500G BAG IN</v>
          </cell>
        </row>
        <row r="928">
          <cell r="G928" t="str">
            <v>Musterd Keshri Gold 1.5kg-Kgs.</v>
          </cell>
          <cell r="H928" t="str">
            <v>MUSTARD KESARI GOLD 60X500GR BAG IN</v>
          </cell>
        </row>
        <row r="929">
          <cell r="G929" t="str">
            <v>NATIVO (100GX50)-KG</v>
          </cell>
          <cell r="H929" t="str">
            <v>NATIVO WG75 50X100GR BAG IN</v>
          </cell>
        </row>
        <row r="930">
          <cell r="G930" t="str">
            <v>NATIVO (10GMX10X20)-KG</v>
          </cell>
          <cell r="H930" t="str">
            <v>NATIVO WG75 20X(10X10GR) BAG IN</v>
          </cell>
        </row>
        <row r="931">
          <cell r="G931" t="str">
            <v>NATIVO (1KGX10)-KG</v>
          </cell>
          <cell r="H931" t="str">
            <v>NATIVO WG75 10X1KG BAG IN</v>
          </cell>
        </row>
        <row r="932">
          <cell r="G932" t="str">
            <v>NATIVO (500GX20)-KG</v>
          </cell>
          <cell r="H932" t="str">
            <v>NATIVO WG75 20X500GR BAG IN</v>
          </cell>
        </row>
        <row r="933">
          <cell r="G933" t="str">
            <v>NATIVO (50GX100)-KG</v>
          </cell>
          <cell r="H933" t="str">
            <v>NATIVO WG75 100X50GR BAG IN</v>
          </cell>
        </row>
        <row r="934">
          <cell r="G934" t="str">
            <v>NATIVO 1 KG-1 KG</v>
          </cell>
          <cell r="H934" t="str">
            <v>NATIVO WG75 10X1KG BAG IN</v>
          </cell>
        </row>
        <row r="935">
          <cell r="G935" t="str">
            <v>Nativo 1 Kg-Pcs</v>
          </cell>
          <cell r="H935" t="str">
            <v>NATIVO WG75 10X1KG BAG IN</v>
          </cell>
        </row>
        <row r="936">
          <cell r="G936" t="str">
            <v>NATIVO 100 GM-100 GM</v>
          </cell>
          <cell r="H936" t="str">
            <v>NATIVO WG75 50X100GR BAG IN</v>
          </cell>
        </row>
        <row r="937">
          <cell r="G937" t="str">
            <v>NATIVO 100GM</v>
          </cell>
          <cell r="H937" t="str">
            <v>NATIVO WG75 50X100GR BAG IN</v>
          </cell>
        </row>
        <row r="938">
          <cell r="G938" t="str">
            <v>Nativo 100GM</v>
          </cell>
          <cell r="H938" t="str">
            <v>NATIVO WG75 50X100GR BAG IN</v>
          </cell>
        </row>
        <row r="939">
          <cell r="G939" t="str">
            <v>NATIVO 100GM</v>
          </cell>
          <cell r="H939" t="str">
            <v>NATIVO WG75 50X100GR BAG IN</v>
          </cell>
        </row>
        <row r="940">
          <cell r="G940" t="str">
            <v>NATIVO 100GM 100 GM-100 GM</v>
          </cell>
          <cell r="H940" t="str">
            <v>NATIVO WG75 50X100GR BAG IN</v>
          </cell>
        </row>
        <row r="941">
          <cell r="G941" t="str">
            <v>NATIVO 100GMS-Pcs</v>
          </cell>
          <cell r="H941" t="str">
            <v>NATIVO WG75 50X100GR BAG IN</v>
          </cell>
        </row>
        <row r="942">
          <cell r="G942" t="str">
            <v>NATIVO 10GM-10GM</v>
          </cell>
          <cell r="H942" t="str">
            <v>NATIVO WG75 20X(10X10GR) BAG IN</v>
          </cell>
        </row>
        <row r="943">
          <cell r="G943" t="str">
            <v>NATIVO 1KG</v>
          </cell>
          <cell r="H943" t="str">
            <v>NATIVO WG75 10X1KG BAG IN</v>
          </cell>
        </row>
        <row r="944">
          <cell r="G944" t="str">
            <v>NATIVO 1KG-Kgs.</v>
          </cell>
          <cell r="H944" t="str">
            <v>NATIVO WG75 10X1KG BAG IN</v>
          </cell>
        </row>
        <row r="945">
          <cell r="G945" t="str">
            <v>NATIVO 250 GM-250 GM</v>
          </cell>
          <cell r="H945" t="str">
            <v>NATIVO WG75 40X250GR BAG IN</v>
          </cell>
        </row>
        <row r="946">
          <cell r="G946" t="str">
            <v>NATIVO 250GM</v>
          </cell>
          <cell r="H946" t="str">
            <v>NATIVO WG75 40X250GR BAG IN</v>
          </cell>
        </row>
        <row r="947">
          <cell r="G947" t="str">
            <v>Nativo 250GM</v>
          </cell>
          <cell r="H947" t="str">
            <v>NATIVO WG75 40X250GR BAG IN</v>
          </cell>
        </row>
        <row r="948">
          <cell r="G948" t="str">
            <v>NATIVO 250GM</v>
          </cell>
          <cell r="H948" t="str">
            <v>NATIVO WG75 40X250GR BAG IN</v>
          </cell>
        </row>
        <row r="949">
          <cell r="G949" t="str">
            <v>NATIVO 250GM 250 GM-250 GM</v>
          </cell>
          <cell r="H949" t="str">
            <v>NATIVO WG75 40X250GR BAG IN</v>
          </cell>
        </row>
        <row r="950">
          <cell r="G950" t="str">
            <v>NATIVO 50 GM-50 GM</v>
          </cell>
          <cell r="H950" t="str">
            <v>NATIVO WG75 100X50GR BAG IN</v>
          </cell>
        </row>
        <row r="951">
          <cell r="G951" t="str">
            <v>Nativo 500 GM</v>
          </cell>
          <cell r="H951" t="str">
            <v>NATIVO WG75 20X500GR BAG IN</v>
          </cell>
        </row>
        <row r="952">
          <cell r="G952" t="str">
            <v>NATIVO 500 GM-500 GM</v>
          </cell>
          <cell r="H952" t="str">
            <v>NATIVO WG75 20X500GR BAG IN</v>
          </cell>
        </row>
        <row r="953">
          <cell r="G953" t="str">
            <v>NATIVO 500GM</v>
          </cell>
          <cell r="H953" t="str">
            <v>NATIVO WG75 20X500GR BAG IN</v>
          </cell>
        </row>
        <row r="954">
          <cell r="G954" t="str">
            <v>NATIVO 500GM</v>
          </cell>
          <cell r="H954" t="str">
            <v>NATIVO WG75 20X500GR BAG IN</v>
          </cell>
        </row>
        <row r="955">
          <cell r="G955" t="str">
            <v>NATIVO 500GM 500 GM-500 GM</v>
          </cell>
          <cell r="H955" t="str">
            <v>NATIVO WG75 20X500GR BAG IN</v>
          </cell>
        </row>
        <row r="956">
          <cell r="G956" t="str">
            <v>NATIVO 50GM</v>
          </cell>
          <cell r="H956" t="str">
            <v>NATIVO WG75 100X50GR BAG IN</v>
          </cell>
        </row>
        <row r="957">
          <cell r="G957" t="str">
            <v>Nativo 50GM</v>
          </cell>
          <cell r="H957" t="str">
            <v>NATIVO WG75 100X50GR BAG IN</v>
          </cell>
        </row>
        <row r="958">
          <cell r="G958" t="str">
            <v>NATIVO 50GM</v>
          </cell>
          <cell r="H958" t="str">
            <v>NATIVO WG75 100X50GR BAG IN</v>
          </cell>
        </row>
        <row r="959">
          <cell r="G959" t="str">
            <v>NATIVO WG 75 -1 (500GM)-nos</v>
          </cell>
          <cell r="H959" t="str">
            <v>NATIVO WG75 20X500GR BAG IN</v>
          </cell>
        </row>
        <row r="960">
          <cell r="G960" t="str">
            <v>Nativo WG 75 500 Gms-kgs</v>
          </cell>
          <cell r="H960" t="str">
            <v>NATIVO WG75 20X500GR BAG IN</v>
          </cell>
        </row>
        <row r="961">
          <cell r="G961" t="str">
            <v>NATIVO WG75 - 2 (250GM)-nos</v>
          </cell>
          <cell r="H961" t="str">
            <v>NATIVO WG75 40X250GR BAG IN</v>
          </cell>
        </row>
        <row r="962">
          <cell r="G962" t="str">
            <v>NATIVO WG75 - 3 (100GM)-nos</v>
          </cell>
          <cell r="H962" t="str">
            <v>NATIVO WG75 50X100GR BAG IN</v>
          </cell>
        </row>
        <row r="963">
          <cell r="G963" t="str">
            <v>Nativo Wg75 1 Kg-Pcs.</v>
          </cell>
          <cell r="H963" t="str">
            <v>NATIVO WG75 10X1KG BAG IN</v>
          </cell>
        </row>
        <row r="964">
          <cell r="G964" t="str">
            <v>Nativo WG75 1 Kgs-kgs</v>
          </cell>
          <cell r="H964" t="str">
            <v>NATIVO WG75 10X1KG BAG IN</v>
          </cell>
        </row>
        <row r="965">
          <cell r="G965" t="str">
            <v>NATIVO WG75 100GR-kgs</v>
          </cell>
          <cell r="H965" t="str">
            <v>NATIVO WG75 50X100GR BAG IN</v>
          </cell>
        </row>
        <row r="966">
          <cell r="G966" t="str">
            <v>Natvio 100gm-Pcs</v>
          </cell>
          <cell r="H966" t="str">
            <v>NATIVO WG75 50X100GR BAG IN</v>
          </cell>
        </row>
        <row r="967">
          <cell r="G967" t="str">
            <v>NATVIO 50GM-Kg of 1000 Gms</v>
          </cell>
          <cell r="H967" t="str">
            <v>NATIVO WG75 100X50GR BAG IN</v>
          </cell>
        </row>
        <row r="968">
          <cell r="G968" t="str">
            <v>NELODY DUO 400GM-400GM</v>
          </cell>
          <cell r="H968" t="str">
            <v>MELODY DUO WP66 8 10X400GR BAG IN</v>
          </cell>
        </row>
        <row r="969">
          <cell r="G969" t="str">
            <v>Nemato Free 1 Kg-Kg of 1000 Gms</v>
          </cell>
          <cell r="H969" t="str">
            <v>DISCOUNTINUE PRODUCT</v>
          </cell>
        </row>
        <row r="970">
          <cell r="G970" t="str">
            <v>OBERON (100X50)-LT.</v>
          </cell>
          <cell r="H970" t="str">
            <v>OBERON (T) SC240 50X100ML BOT IN</v>
          </cell>
        </row>
        <row r="971">
          <cell r="G971" t="str">
            <v>OBERON (200X20)-UNT</v>
          </cell>
          <cell r="H971" t="str">
            <v>OBERON (T) SC240 40X200ML BOT IN</v>
          </cell>
        </row>
        <row r="972">
          <cell r="G972" t="str">
            <v>OBERON (50X100)-LT.</v>
          </cell>
          <cell r="H972" t="str">
            <v>OBERON (T) SC240 100X50ML BOT IN</v>
          </cell>
        </row>
        <row r="973">
          <cell r="G973" t="str">
            <v>OBERON 1 LTR-1 LTR</v>
          </cell>
          <cell r="H973" t="str">
            <v>OBERON (T) SC240 10X1L BOT IN</v>
          </cell>
        </row>
        <row r="974">
          <cell r="G974" t="str">
            <v>OBERON 100 ML-100 ML</v>
          </cell>
          <cell r="H974" t="str">
            <v>OBERON (T) SC240 50X100ML BOT IN</v>
          </cell>
        </row>
        <row r="975">
          <cell r="G975" t="str">
            <v>OBERON 100ML</v>
          </cell>
          <cell r="H975" t="str">
            <v>OBERON (T) SC240 50X100ML BOT IN</v>
          </cell>
        </row>
        <row r="976">
          <cell r="G976" t="str">
            <v>OBERON 100ML</v>
          </cell>
          <cell r="H976" t="str">
            <v>OBERON (T) SC240 50X100ML BOT IN</v>
          </cell>
        </row>
        <row r="977">
          <cell r="G977" t="str">
            <v>OBERON 100ML-Lts.</v>
          </cell>
          <cell r="H977" t="str">
            <v>OBERON (T) SC240 50X100ML BOT IN</v>
          </cell>
        </row>
        <row r="978">
          <cell r="G978" t="str">
            <v>OBERON 1LTR</v>
          </cell>
          <cell r="H978" t="str">
            <v>OBERON (T) SC240 10X1L BOT IN</v>
          </cell>
        </row>
        <row r="979">
          <cell r="G979" t="str">
            <v>OBERON 200ML</v>
          </cell>
          <cell r="H979" t="str">
            <v>OBERON (T) SC240 40X200ML BOT IN</v>
          </cell>
        </row>
        <row r="980">
          <cell r="G980" t="str">
            <v>OBERON 200ML</v>
          </cell>
          <cell r="H980" t="str">
            <v>OBERON (T) SC240 40X200ML BOT IN</v>
          </cell>
        </row>
        <row r="981">
          <cell r="G981" t="str">
            <v>OBERON 200ml-200ml</v>
          </cell>
          <cell r="H981" t="str">
            <v>OBERON (T) SC240 40X200ML BOT IN</v>
          </cell>
        </row>
        <row r="982">
          <cell r="G982" t="str">
            <v>OBERON 200ML-Lts.</v>
          </cell>
          <cell r="H982" t="str">
            <v>OBERON (T) SC240 40X200ML BOT IN</v>
          </cell>
        </row>
        <row r="983">
          <cell r="G983" t="str">
            <v>OBERON 240 SC 100 ML-BOX</v>
          </cell>
          <cell r="H983" t="str">
            <v>OBERON (T) SC240 50X100ML BOT IN</v>
          </cell>
        </row>
        <row r="984">
          <cell r="G984" t="str">
            <v>OBERON 240 SC 50 ML-BOX</v>
          </cell>
          <cell r="H984" t="str">
            <v>OBERON (T) SC240 100X50ML BOT IN</v>
          </cell>
        </row>
        <row r="985">
          <cell r="G985" t="str">
            <v>OBERON 240SC - 1 (500ML)-nos</v>
          </cell>
          <cell r="H985" t="str">
            <v>OBERON (T) SC240 20X500ML BOT IN</v>
          </cell>
        </row>
        <row r="986">
          <cell r="G986" t="str">
            <v>OBERON 240SC - 2 (200ML)-nos</v>
          </cell>
          <cell r="H986" t="str">
            <v>OBERON (T) SC240 40X200ML BOT IN</v>
          </cell>
        </row>
        <row r="987">
          <cell r="G987" t="str">
            <v>OBERON 240SC - 3 (100ML)-nos</v>
          </cell>
          <cell r="H987" t="str">
            <v>OBERON (T) SC240 50X100ML BOT IN</v>
          </cell>
        </row>
        <row r="988">
          <cell r="G988" t="str">
            <v>OBERON 2LTR-2LTR</v>
          </cell>
          <cell r="H988" t="str">
            <v>OBERON (T) SC240 5X2L BOT IN</v>
          </cell>
        </row>
        <row r="989">
          <cell r="G989" t="str">
            <v>OBERON 400ML-400ML</v>
          </cell>
          <cell r="H989" t="str">
            <v>Not Found</v>
          </cell>
        </row>
        <row r="990">
          <cell r="G990" t="str">
            <v>OBERON 5 LTE-5 LTE</v>
          </cell>
          <cell r="H990" t="str">
            <v>OBERON (T) SC240 2X5L BOT IN</v>
          </cell>
        </row>
        <row r="991">
          <cell r="G991" t="str">
            <v>OBERON 50 ML-50 ML</v>
          </cell>
          <cell r="H991" t="str">
            <v>OBERON (T) SC240 100X50ML BOT IN</v>
          </cell>
        </row>
        <row r="992">
          <cell r="G992" t="str">
            <v>Oberon 50*100ML-ltr</v>
          </cell>
          <cell r="H992" t="str">
            <v>OBERON (T) SC240 50X100ML BOT IN</v>
          </cell>
        </row>
        <row r="993">
          <cell r="G993" t="str">
            <v>OBERON 500 ML-500 ML</v>
          </cell>
          <cell r="H993" t="str">
            <v>OBERON (T) SC240 20X500ML BOT IN</v>
          </cell>
        </row>
        <row r="994">
          <cell r="G994" t="str">
            <v>OBERON 500ML</v>
          </cell>
          <cell r="H994" t="str">
            <v>OBERON (T) SC240 20X500ML BOT IN</v>
          </cell>
        </row>
        <row r="995">
          <cell r="G995" t="str">
            <v>OBERON 500ML</v>
          </cell>
          <cell r="H995" t="str">
            <v>OBERON (T) SC240 20X500ML BOT IN</v>
          </cell>
        </row>
        <row r="996">
          <cell r="G996" t="str">
            <v>Oberon T 100ml-Pcs.</v>
          </cell>
          <cell r="H996" t="str">
            <v>OBERON (T) SC240 50X100ML BOT IN</v>
          </cell>
        </row>
        <row r="997">
          <cell r="G997" t="str">
            <v>Oberon T 200ml-Pcs.</v>
          </cell>
          <cell r="H997" t="str">
            <v>OBERON (T) SC240 40X200ML BOT IN</v>
          </cell>
        </row>
        <row r="998">
          <cell r="G998" t="str">
            <v>OKRA SAMRAT 3500 SEEDS-3500 SEEDS</v>
          </cell>
          <cell r="H998" t="str">
            <v>DISCOUNTINUE PRODUCT</v>
          </cell>
        </row>
        <row r="999">
          <cell r="G999" t="str">
            <v>OKRA SAMRAT 7000 SEEDS-7000 SEEDS</v>
          </cell>
          <cell r="H999" t="str">
            <v>DISCOUNTINUE PRODUCT</v>
          </cell>
        </row>
        <row r="1000">
          <cell r="G1000" t="str">
            <v>OKRA SARTAJ 3500 SEEDS-3500 SEEDS</v>
          </cell>
          <cell r="H1000" t="str">
            <v>DISCOUNTINUE PRODUCT</v>
          </cell>
        </row>
        <row r="1001">
          <cell r="G1001" t="str">
            <v>OKRA SARTAJ 7000 SEEDS-7000 SEEDS</v>
          </cell>
          <cell r="H1001" t="str">
            <v>DISCOUNTINUE PRODUCT</v>
          </cell>
        </row>
        <row r="1002">
          <cell r="G1002" t="str">
            <v>OKRA SHAKTI F1 3500 SEEDS-3500 SEEDS</v>
          </cell>
          <cell r="H1002" t="str">
            <v>DISCOUNTINUE PRODUCT</v>
          </cell>
        </row>
        <row r="1003">
          <cell r="G1003" t="str">
            <v>OKRA SHAKTI F1 7000 SEEDS-7000 SEEDS</v>
          </cell>
          <cell r="H1003" t="str">
            <v>DISCOUNTINUE PRODUCT</v>
          </cell>
        </row>
        <row r="1004">
          <cell r="G1004" t="str">
            <v>OKRA SINGHAM 3500 SEEDS-3500 SEEDS</v>
          </cell>
          <cell r="H1004" t="str">
            <v>DISCOUNTINUE PRODUCT</v>
          </cell>
        </row>
        <row r="1005">
          <cell r="G1005" t="str">
            <v>OKRA SINGHAM 7000 SEEDS-7000 SEEDS</v>
          </cell>
          <cell r="H1005" t="str">
            <v>DISCOUNTINUE PRODUCT</v>
          </cell>
        </row>
        <row r="1006">
          <cell r="G1006" t="str">
            <v>OXIMAIN-[35GM*10*10] 35GM-BOX</v>
          </cell>
          <cell r="H1006" t="str">
            <v>DISCOUNTINUE PRODUCT</v>
          </cell>
        </row>
        <row r="1007">
          <cell r="G1007" t="str">
            <v>PADDY 6129 3KG-KGS</v>
          </cell>
          <cell r="H1007" t="str">
            <v>ARIZE 6129 LOC 10X3KG BAG IN</v>
          </cell>
        </row>
        <row r="1008">
          <cell r="G1008" t="str">
            <v>PADDY 6444 GOLD 1KG-KGS</v>
          </cell>
          <cell r="H1008" t="str">
            <v>ARIZE 6444 GOLD LOC 30X1 BAG IN</v>
          </cell>
        </row>
        <row r="1009">
          <cell r="G1009" t="str">
            <v>PADDY 6444-GOLD 3KG-BOX</v>
          </cell>
          <cell r="H1009" t="str">
            <v>ARIZE 6444 GOLD LOC 10X3KG BAG IN</v>
          </cell>
        </row>
        <row r="1010">
          <cell r="G1010" t="str">
            <v>Paddy 6741 3kg-Kgs.</v>
          </cell>
          <cell r="H1010" t="str">
            <v>ARIZE AZ 6741 (LOC) 10X3KG BAG IN</v>
          </cell>
        </row>
        <row r="1011">
          <cell r="G1011" t="str">
            <v>PADDY SEED 6129 GOLD (HYBRID) 3 KG-BOX</v>
          </cell>
          <cell r="H1011" t="str">
            <v>ARIZE 6129 GOLD LOC 10X3KG BAG IN</v>
          </cell>
        </row>
        <row r="1012">
          <cell r="G1012" t="str">
            <v>PADDY SEED 6444 GOLD(HYBRID) 3 KG-BOX</v>
          </cell>
          <cell r="H1012" t="str">
            <v>ARIZE 6444 GOLD LOC 10X3KG BAG IN</v>
          </cell>
        </row>
        <row r="1013">
          <cell r="G1013" t="str">
            <v>PLANOFIX (100X50)-LT.</v>
          </cell>
          <cell r="H1013" t="str">
            <v>PLANOFIX SL4 5 50X100ML BOT IN</v>
          </cell>
        </row>
        <row r="1014">
          <cell r="G1014" t="str">
            <v>Planofix 1 Ltr</v>
          </cell>
          <cell r="H1014" t="str">
            <v>PLANOFIX SL45 10X1L BOT IN</v>
          </cell>
        </row>
        <row r="1015">
          <cell r="G1015" t="str">
            <v>PLANOFIX 1 LTR-1 LTR</v>
          </cell>
          <cell r="H1015" t="str">
            <v>PLANOFIX SL45 10X1L BOT IN</v>
          </cell>
        </row>
        <row r="1016">
          <cell r="G1016" t="str">
            <v>PLANOFIX 100 ML-100 ML</v>
          </cell>
          <cell r="H1016" t="str">
            <v>PLANOFIX SL4 5 50X100ML BOT IN</v>
          </cell>
        </row>
        <row r="1017">
          <cell r="G1017" t="str">
            <v>PLANOFIX 100 ML-BOX</v>
          </cell>
          <cell r="H1017" t="str">
            <v>PLANOFIX SL4 5 50X100ML BOT IN</v>
          </cell>
        </row>
        <row r="1018">
          <cell r="G1018" t="str">
            <v>PLANOFIX 100ML</v>
          </cell>
          <cell r="H1018" t="str">
            <v>PLANOFIX SL4 5 50X100ML BOT IN</v>
          </cell>
        </row>
        <row r="1019">
          <cell r="G1019" t="str">
            <v>PLANOFIX 1LTR</v>
          </cell>
          <cell r="H1019" t="str">
            <v>PLANOFIX SL45 10X1L BOT IN</v>
          </cell>
        </row>
        <row r="1020">
          <cell r="G1020" t="str">
            <v>PLANOFIX 1LTR</v>
          </cell>
          <cell r="H1020" t="str">
            <v>PLANOFIX SL45 10X1L BOT IN</v>
          </cell>
        </row>
        <row r="1021">
          <cell r="G1021" t="str">
            <v>PLANOFIX 1LTR 1 LTR-1 LTR</v>
          </cell>
          <cell r="H1021" t="str">
            <v>PLANOFIX SL45 10X1L BOT IN</v>
          </cell>
        </row>
        <row r="1022">
          <cell r="G1022" t="str">
            <v>PLANOFIX 250 ML-250 ML</v>
          </cell>
          <cell r="H1022" t="str">
            <v>PLANOFIX SL4 5 40X250ML BOT IN</v>
          </cell>
        </row>
        <row r="1023">
          <cell r="G1023" t="str">
            <v>PLANOFIX 250 ML-250 ML</v>
          </cell>
          <cell r="H1023" t="str">
            <v>PLANOFIX SL4 5 40X250ML BOT IN</v>
          </cell>
        </row>
        <row r="1024">
          <cell r="G1024" t="str">
            <v>PLANOFIX 250ML</v>
          </cell>
          <cell r="H1024" t="str">
            <v>PLANOFIX SL4 5 40X250ML BOT IN</v>
          </cell>
        </row>
        <row r="1025">
          <cell r="G1025" t="str">
            <v>Planofix 250ML</v>
          </cell>
          <cell r="H1025" t="str">
            <v>PLANOFIX SL4 5 40X250ML BOT IN</v>
          </cell>
        </row>
        <row r="1026">
          <cell r="G1026" t="str">
            <v>PLANOFIX 250ML</v>
          </cell>
          <cell r="H1026" t="str">
            <v>PLANOFIX SL4 5 40X250ML BOT IN</v>
          </cell>
        </row>
        <row r="1027">
          <cell r="G1027" t="str">
            <v>PLANOFIX 250ML 250 ML-250 ML</v>
          </cell>
          <cell r="H1027" t="str">
            <v>PLANOFIX SL4 5 40X250ML BOT IN</v>
          </cell>
        </row>
        <row r="1028">
          <cell r="G1028" t="str">
            <v>PLANOFIX 4.5%SL - 1 (1LT)-nos</v>
          </cell>
          <cell r="H1028" t="str">
            <v>PLANOFIX SL45 10X1L BOT IN</v>
          </cell>
        </row>
        <row r="1029">
          <cell r="G1029" t="str">
            <v>PLANOFIX 4.5%SL - 2 (500ML)-nos</v>
          </cell>
          <cell r="H1029" t="str">
            <v>PLANOFIX SL4 5 20X500ML BOT IN</v>
          </cell>
        </row>
        <row r="1030">
          <cell r="G1030" t="str">
            <v>PLANOFIX 4.5%SL - 3 (250ML)-nos</v>
          </cell>
          <cell r="H1030" t="str">
            <v>PLANOFIX SL4 5 40X250ML BOT IN</v>
          </cell>
        </row>
        <row r="1031">
          <cell r="G1031" t="str">
            <v>PLANOFIX 5 LTE-5 LTE</v>
          </cell>
          <cell r="H1031" t="str">
            <v>Not Found</v>
          </cell>
        </row>
        <row r="1032">
          <cell r="G1032" t="str">
            <v>PLANOFIX 500 ML-500 ML</v>
          </cell>
          <cell r="H1032" t="str">
            <v>PLANOFIX SL4 5 20X500ML BOT IN</v>
          </cell>
        </row>
        <row r="1033">
          <cell r="G1033" t="str">
            <v>PLANOFIX 500ML</v>
          </cell>
          <cell r="H1033" t="str">
            <v>PLANOFIX SL4 5 20X500ML BOT IN</v>
          </cell>
        </row>
        <row r="1034">
          <cell r="G1034" t="str">
            <v>Planofix 500ML</v>
          </cell>
          <cell r="H1034" t="str">
            <v>PLANOFIX SL4 5 20X500ML BOT IN</v>
          </cell>
        </row>
        <row r="1035">
          <cell r="G1035" t="str">
            <v>PLANOFIX 500ML</v>
          </cell>
          <cell r="H1035" t="str">
            <v>PLANOFIX SL4 5 20X500ML BOT IN</v>
          </cell>
        </row>
        <row r="1036">
          <cell r="G1036" t="str">
            <v>PLANOFIX 500ML 500 ML-500 ML</v>
          </cell>
          <cell r="H1036" t="str">
            <v>PLANOFIX SL4 5 20X500ML BOT IN</v>
          </cell>
        </row>
        <row r="1037">
          <cell r="G1037" t="str">
            <v>Planofix-5 Ltr.</v>
          </cell>
          <cell r="H1037" t="str">
            <v>Not Found</v>
          </cell>
        </row>
        <row r="1038">
          <cell r="G1038" t="str">
            <v>Planofix-5 Ltr.</v>
          </cell>
          <cell r="H1038" t="str">
            <v>Not Found</v>
          </cell>
        </row>
        <row r="1039">
          <cell r="G1039" t="str">
            <v>PLANOFIX-SL-[1LTR-10] 1LTR-BOX</v>
          </cell>
          <cell r="H1039" t="str">
            <v>PLANOFIX SL45 10X1L BOT IN</v>
          </cell>
        </row>
        <row r="1040">
          <cell r="G1040" t="str">
            <v>Plantofix 100ml (Bayer)-Pcs.</v>
          </cell>
          <cell r="H1040" t="str">
            <v>PLANOFIX SL4 5 50X100ML BOT IN</v>
          </cell>
        </row>
        <row r="1041">
          <cell r="G1041" t="str">
            <v>Plantofix 1ltr (Bayer)-Liter</v>
          </cell>
          <cell r="H1041" t="str">
            <v>PLANOFIX SL45 10X1L BOT IN</v>
          </cell>
        </row>
        <row r="1042">
          <cell r="G1042" t="str">
            <v>Plantofix 500ml (Bayer)-Liter</v>
          </cell>
          <cell r="H1042" t="str">
            <v>PLANOFIX SL4 5 20X500ML BOT IN</v>
          </cell>
        </row>
        <row r="1043">
          <cell r="G1043" t="str">
            <v>POWER ACTIVATOR -1 (200ML)-nos</v>
          </cell>
          <cell r="H1043" t="str">
            <v>DISCOUNTINUE PRODUCT</v>
          </cell>
        </row>
        <row r="1044">
          <cell r="G1044" t="str">
            <v>POWER ACTIVATOR 200ML</v>
          </cell>
          <cell r="H1044" t="str">
            <v>DISCOUNTINUE PRODUCT</v>
          </cell>
        </row>
        <row r="1045">
          <cell r="G1045" t="str">
            <v>PREPARE 41% SL -1 (1LITRE)-nos</v>
          </cell>
          <cell r="H1045" t="str">
            <v>DISCOUNTINUE PRODUCT</v>
          </cell>
        </row>
        <row r="1046">
          <cell r="G1046" t="str">
            <v>PROFILER 1 KG-1 KG</v>
          </cell>
          <cell r="H1046" t="str">
            <v>PROFILER WG71 11 10X1KG BAG IN</v>
          </cell>
        </row>
        <row r="1047">
          <cell r="G1047" t="str">
            <v>PROFILER 1KG</v>
          </cell>
          <cell r="H1047" t="str">
            <v>PROFILER WG71 11 10X1KG BAG IN</v>
          </cell>
        </row>
        <row r="1048">
          <cell r="G1048" t="str">
            <v>PROFILER 250 GM-250 GM</v>
          </cell>
          <cell r="H1048" t="str">
            <v>PROFILER WG71 11 20X250GR BAG IN</v>
          </cell>
        </row>
        <row r="1049">
          <cell r="G1049" t="str">
            <v>PROFILER 250GM</v>
          </cell>
          <cell r="H1049" t="str">
            <v>PROFILER WG71 11 20X250GR BAG IN</v>
          </cell>
        </row>
        <row r="1050">
          <cell r="G1050" t="str">
            <v>PROFILER 2kg-2kg</v>
          </cell>
          <cell r="H1050" t="str">
            <v>PROFILER WG71 11 5X2KG BAG IN</v>
          </cell>
        </row>
        <row r="1051">
          <cell r="G1051" t="str">
            <v>PROFILER 500GM</v>
          </cell>
          <cell r="H1051" t="str">
            <v>Not Found</v>
          </cell>
        </row>
        <row r="1052">
          <cell r="G1052" t="str">
            <v>PU53CGHQ</v>
          </cell>
          <cell r="H1052" t="str">
            <v>DISCOUNTINUE PRODUCT</v>
          </cell>
        </row>
        <row r="1053">
          <cell r="G1053" t="str">
            <v>PUE0RS5W</v>
          </cell>
          <cell r="H1053" t="str">
            <v>Not Found</v>
          </cell>
        </row>
        <row r="1054">
          <cell r="G1054" t="str">
            <v>PUMA POWER 10% EC -1 (400ML)</v>
          </cell>
          <cell r="H1054" t="str">
            <v>DISCOUNTINUE PRODUCT</v>
          </cell>
        </row>
        <row r="1055">
          <cell r="G1055" t="str">
            <v>PUMA POWER 400ML</v>
          </cell>
          <cell r="H1055" t="str">
            <v>DISCOUNTINUE PRODUCT</v>
          </cell>
        </row>
        <row r="1056">
          <cell r="G1056" t="str">
            <v>PUNVGE8Q</v>
          </cell>
          <cell r="H1056" t="str">
            <v>DISCOUNTINUE PRODUCT</v>
          </cell>
        </row>
        <row r="1057">
          <cell r="G1057" t="str">
            <v>QUINTAL 200GM</v>
          </cell>
          <cell r="H1057" t="str">
            <v>Not Found</v>
          </cell>
        </row>
        <row r="1058">
          <cell r="G1058" t="str">
            <v>RAFT [1LTR*10] 1LTR-BOX</v>
          </cell>
          <cell r="H1058" t="str">
            <v>RAFT EC60 10X1L BOT IN</v>
          </cell>
        </row>
        <row r="1059">
          <cell r="G1059" t="str">
            <v>RAFT [250ML*40] 250ML-BOX</v>
          </cell>
          <cell r="H1059" t="str">
            <v>RAFT EC60 40X250ML BOT IN</v>
          </cell>
        </row>
        <row r="1060">
          <cell r="G1060" t="str">
            <v>RAFT [500ML*20] 500ML-BOX</v>
          </cell>
          <cell r="H1060" t="str">
            <v>RAFT EC60 20X500ML BOT IN</v>
          </cell>
        </row>
        <row r="1061">
          <cell r="G1061" t="str">
            <v>Raft 1 Ltr</v>
          </cell>
          <cell r="H1061" t="str">
            <v>RAFT EC60 10X1L BOT IN</v>
          </cell>
        </row>
        <row r="1062">
          <cell r="G1062" t="str">
            <v>RAFT 1 LTR-1 LTR</v>
          </cell>
          <cell r="H1062" t="str">
            <v>RAFT EC60 10X1L BOT IN</v>
          </cell>
        </row>
        <row r="1063">
          <cell r="G1063" t="str">
            <v>RAFT 100 ML-no</v>
          </cell>
          <cell r="H1063" t="str">
            <v>Not Found</v>
          </cell>
        </row>
        <row r="1064">
          <cell r="G1064" t="str">
            <v>RAFT 1LTR</v>
          </cell>
          <cell r="H1064" t="str">
            <v>RAFT EC60 10X1L BOT IN</v>
          </cell>
        </row>
        <row r="1065">
          <cell r="G1065" t="str">
            <v>RAFT 1LTR</v>
          </cell>
          <cell r="H1065" t="str">
            <v>RAFT EC60 10X1L BOT IN</v>
          </cell>
        </row>
        <row r="1066">
          <cell r="G1066" t="str">
            <v>Raft 250 ML</v>
          </cell>
          <cell r="H1066" t="str">
            <v>RAFT EC60 40X250ML BOT IN</v>
          </cell>
        </row>
        <row r="1067">
          <cell r="G1067" t="str">
            <v>RAFT 250 ML-250 ML</v>
          </cell>
          <cell r="H1067" t="str">
            <v>RAFT EC60 40X250ML BOT IN</v>
          </cell>
        </row>
        <row r="1068">
          <cell r="G1068" t="str">
            <v>RAFT 250ML</v>
          </cell>
          <cell r="H1068" t="str">
            <v>RAFT EC60 40X250ML BOT IN</v>
          </cell>
        </row>
        <row r="1069">
          <cell r="G1069" t="str">
            <v>RAFT 250ML</v>
          </cell>
          <cell r="H1069" t="str">
            <v>RAFT EC60 40X250ML BOT IN</v>
          </cell>
        </row>
        <row r="1070">
          <cell r="G1070" t="str">
            <v>RAFT 250ML 250 ML-250 ML</v>
          </cell>
          <cell r="H1070" t="str">
            <v>RAFT EC60 40X250ML BOT IN</v>
          </cell>
        </row>
        <row r="1071">
          <cell r="G1071" t="str">
            <v>Raft 500 ML</v>
          </cell>
          <cell r="H1071" t="str">
            <v>RAFT EC60 20X500ML BOT IN</v>
          </cell>
        </row>
        <row r="1072">
          <cell r="G1072" t="str">
            <v>RAFT 500 ML-500 ML</v>
          </cell>
          <cell r="H1072" t="str">
            <v>RAFT EC60 20X500ML BOT IN</v>
          </cell>
        </row>
        <row r="1073">
          <cell r="G1073" t="str">
            <v>RAFT 500 ML-500 ML</v>
          </cell>
          <cell r="H1073" t="str">
            <v>RAFT EC60 20X500ML BOT IN</v>
          </cell>
        </row>
        <row r="1074">
          <cell r="G1074" t="str">
            <v>RAFT 500ML</v>
          </cell>
          <cell r="H1074" t="str">
            <v>RAFT EC60 20X500ML BOT IN</v>
          </cell>
        </row>
        <row r="1075">
          <cell r="G1075" t="str">
            <v>RAFT 500ML</v>
          </cell>
          <cell r="H1075" t="str">
            <v>RAFT EC60 20X500ML BOT IN</v>
          </cell>
        </row>
        <row r="1076">
          <cell r="G1076" t="str">
            <v>RAFT 6% EC -1 (1LITRE)</v>
          </cell>
          <cell r="H1076" t="str">
            <v>RAFT EC60 10X1L BOT IN</v>
          </cell>
        </row>
        <row r="1077">
          <cell r="G1077" t="str">
            <v>RAFT 6% EC -2 (500ML)</v>
          </cell>
          <cell r="H1077" t="str">
            <v>RAFT EC60 20X500ML BOT IN</v>
          </cell>
        </row>
        <row r="1078">
          <cell r="G1078" t="str">
            <v>RAFT 6% EC -3 (250ML)</v>
          </cell>
          <cell r="H1078" t="str">
            <v>RAFT EC60 40X250ML BOT IN</v>
          </cell>
        </row>
        <row r="1079">
          <cell r="G1079" t="str">
            <v>RAXIL 1 KG-1 KG</v>
          </cell>
          <cell r="H1079" t="str">
            <v>RAXIL EASY FS60 10X1L BOT IN</v>
          </cell>
        </row>
        <row r="1080">
          <cell r="G1080" t="str">
            <v>RAXIL 100 GM-100 GM</v>
          </cell>
          <cell r="H1080" t="str">
            <v>RAXIL (T) DS2 5X(10X100GR) BAG IN</v>
          </cell>
        </row>
        <row r="1081">
          <cell r="G1081" t="str">
            <v>RAXIL 100GM</v>
          </cell>
          <cell r="H1081" t="str">
            <v>RAXIL (T) DS2 5X(10X100GR) BAG IN</v>
          </cell>
        </row>
        <row r="1082">
          <cell r="G1082" t="str">
            <v>Raxil 100Gm</v>
          </cell>
          <cell r="H1082" t="str">
            <v>RAXIL (T) DS2 5X(10X100GR) BAG IN</v>
          </cell>
        </row>
        <row r="1083">
          <cell r="G1083" t="str">
            <v>RAXIL 100GM</v>
          </cell>
          <cell r="H1083" t="str">
            <v>RAXIL (T) DS2 5X(10X100GR) BAG IN</v>
          </cell>
        </row>
        <row r="1084">
          <cell r="G1084" t="str">
            <v>RAXIL 100GM 100 GM-100 GM</v>
          </cell>
          <cell r="H1084" t="str">
            <v>RAXIL (T) DS2 5X(10X100GR) BAG IN</v>
          </cell>
        </row>
        <row r="1085">
          <cell r="G1085" t="str">
            <v>RAXIL 16Ml-Ml</v>
          </cell>
          <cell r="H1085" t="str">
            <v>Not Found</v>
          </cell>
        </row>
        <row r="1086">
          <cell r="G1086" t="str">
            <v>RAXIL 2% DS - 1 (100GM)-nos</v>
          </cell>
          <cell r="H1086" t="str">
            <v>RAXIL (T) DS2 5X(10X100GR) BAG IN</v>
          </cell>
        </row>
        <row r="1087">
          <cell r="G1087" t="str">
            <v>RAXIL 40 Gms-Kg of 1000 Gms</v>
          </cell>
          <cell r="H1087" t="str">
            <v>RAXIL (T) DS2 5X(25X40GR) BAG IN</v>
          </cell>
        </row>
        <row r="1088">
          <cell r="G1088" t="str">
            <v>RAXIL 40GM</v>
          </cell>
          <cell r="H1088" t="str">
            <v>RAXIL (T) DS2 5X(25X40GR) BAG IN</v>
          </cell>
        </row>
        <row r="1089">
          <cell r="G1089" t="str">
            <v>RAXIL 40GM</v>
          </cell>
          <cell r="H1089" t="str">
            <v>RAXIL (T) DS2 5X(25X40GR) BAG IN</v>
          </cell>
        </row>
        <row r="1090">
          <cell r="G1090" t="str">
            <v>RAXIL 40GM-40GM</v>
          </cell>
          <cell r="H1090" t="str">
            <v>RAXIL (T) DS2 5X(25X40GR) BAG IN</v>
          </cell>
        </row>
        <row r="1091">
          <cell r="G1091" t="str">
            <v>RAXIL 50 ML-Ml</v>
          </cell>
          <cell r="H1091" t="str">
            <v>RAXIL EASY FS60 100X50ML BOT IN</v>
          </cell>
        </row>
        <row r="1092">
          <cell r="G1092" t="str">
            <v>RAXIL 500 GM-500 GM</v>
          </cell>
          <cell r="H1092" t="str">
            <v>Not Found</v>
          </cell>
        </row>
        <row r="1093">
          <cell r="G1093" t="str">
            <v>RAXIL EASY (13.4MLX20)-UNT</v>
          </cell>
          <cell r="H1093" t="str">
            <v>RAXIL EASY FS60 10X(20X13.4ML) BOT IN</v>
          </cell>
        </row>
        <row r="1094">
          <cell r="G1094" t="str">
            <v>RAXIL EASY 1 LTR-1 LTR</v>
          </cell>
          <cell r="H1094" t="str">
            <v>RAXIL EASY FS60 10X1L BOT IN</v>
          </cell>
        </row>
        <row r="1095">
          <cell r="G1095" t="str">
            <v>RAXIL EASY 100 ML-100 ML</v>
          </cell>
          <cell r="H1095" t="str">
            <v>RAXIL EASY FS60 50X100ML BOT IN</v>
          </cell>
        </row>
        <row r="1096">
          <cell r="G1096" t="str">
            <v>RAXIL EASY 13.4 ML-13.4 ML</v>
          </cell>
          <cell r="H1096" t="str">
            <v>RAXIL EASY FS60 10X(20X13.4ML) BOT IN</v>
          </cell>
        </row>
        <row r="1097">
          <cell r="G1097" t="str">
            <v>RAXIL EASY 50 ML-50 ML</v>
          </cell>
          <cell r="H1097" t="str">
            <v>RAXIL EASY FS60 100X50ML BOT IN</v>
          </cell>
        </row>
        <row r="1098">
          <cell r="G1098" t="str">
            <v>Raxil Easy-100ml (GST-18%)-Pc</v>
          </cell>
          <cell r="H1098" t="str">
            <v>RAXIL EASY FS60 50X100ML BOT IN</v>
          </cell>
        </row>
        <row r="1099">
          <cell r="G1099" t="str">
            <v>Raxil Easy-250ml (GST-18%)-Pc</v>
          </cell>
          <cell r="H1099" t="str">
            <v>RAXIL EASY FS60 40X250ML BOT IN</v>
          </cell>
        </row>
        <row r="1100">
          <cell r="G1100" t="str">
            <v>Raxil Easy-50ml (GST-18%)-Pc</v>
          </cell>
          <cell r="H1100" t="str">
            <v>RAXIL EASY FS60 100X50ML BOT IN</v>
          </cell>
        </row>
        <row r="1101">
          <cell r="G1101" t="str">
            <v>RAXIL RASY 250 ML-250 ML</v>
          </cell>
          <cell r="H1101" t="str">
            <v>RAXIL EASY FS60 40X250ML BOT IN</v>
          </cell>
        </row>
        <row r="1102">
          <cell r="G1102" t="str">
            <v>Regent (T) SC 250ml-Liter</v>
          </cell>
          <cell r="H1102" t="str">
            <v>REGENT (T) SC50 20X250ML BOT IN</v>
          </cell>
        </row>
        <row r="1103">
          <cell r="G1103" t="str">
            <v>REGENT (T) SC 50 -1 (1LITRE)-nos</v>
          </cell>
          <cell r="H1103" t="str">
            <v>REGENT (T) SC50 10X1L BOT IN</v>
          </cell>
        </row>
        <row r="1104">
          <cell r="G1104" t="str">
            <v>REGENT (T) SC 50 -2 (500ML)-nos</v>
          </cell>
          <cell r="H1104" t="str">
            <v>REGENT (T) SC50 20X500ML BOT IN</v>
          </cell>
        </row>
        <row r="1105">
          <cell r="G1105" t="str">
            <v>Regent (T) SC 500ml-Liter</v>
          </cell>
          <cell r="H1105" t="str">
            <v>REGENT (T) SC50 20X500ML BOT IN</v>
          </cell>
        </row>
        <row r="1106">
          <cell r="G1106" t="str">
            <v>REGENT 03%GR.(1X20)FIPRONIL 03%GR-KG</v>
          </cell>
          <cell r="H1106" t="str">
            <v>REGENT ULTRA GR0 6 1X20KG BAG IN</v>
          </cell>
        </row>
        <row r="1107">
          <cell r="G1107" t="str">
            <v>REGENT 03%GR.(5X4)FIPRONIL 03%GR-KG</v>
          </cell>
          <cell r="H1107" t="str">
            <v>REGENT ULTRA GR0 6 5X4KG BAG IN</v>
          </cell>
        </row>
        <row r="1108">
          <cell r="G1108" t="str">
            <v>Regent 1 Ltr</v>
          </cell>
          <cell r="H1108" t="str">
            <v>REGENT (T) SC50 10X1L BOT IN</v>
          </cell>
        </row>
        <row r="1109">
          <cell r="G1109" t="str">
            <v>REGENT 100ML</v>
          </cell>
          <cell r="H1109" t="str">
            <v>REGENT (T) SC50 50X100ML BOT IN</v>
          </cell>
        </row>
        <row r="1110">
          <cell r="G1110" t="str">
            <v>REGENT 1LTR</v>
          </cell>
          <cell r="H1110" t="str">
            <v>REGENT (T) SC50 10X1L BOT IN</v>
          </cell>
        </row>
        <row r="1111">
          <cell r="G1111" t="str">
            <v>REGENT 25 Kgs-Kg of 1000 Gms</v>
          </cell>
          <cell r="H1111" t="str">
            <v>REGENT GR0 3 1X25KG BOX WW</v>
          </cell>
        </row>
        <row r="1112">
          <cell r="G1112" t="str">
            <v>REGENT 250ML</v>
          </cell>
          <cell r="H1112" t="str">
            <v>REGENT (T) SC50 20X250ML BOT IN</v>
          </cell>
        </row>
        <row r="1113">
          <cell r="G1113" t="str">
            <v>Regent 250ML</v>
          </cell>
          <cell r="H1113" t="str">
            <v>REGENT (T) SC50 20X250ML BOT IN</v>
          </cell>
        </row>
        <row r="1114">
          <cell r="G1114" t="str">
            <v>REGENT 250ML-Lts.</v>
          </cell>
          <cell r="H1114" t="str">
            <v>REGENT (T) SC50 20X250ML BOT IN</v>
          </cell>
        </row>
        <row r="1115">
          <cell r="G1115" t="str">
            <v>REGENT 50%(100MX50)FIPRONIL 50%SC-LT.</v>
          </cell>
          <cell r="H1115" t="str">
            <v>REGENT (T) SC50 50X100ML BOT IN</v>
          </cell>
        </row>
        <row r="1116">
          <cell r="G1116" t="str">
            <v>REGENT 50%(250MX20)FIPRONIL 50%SC-LT.</v>
          </cell>
          <cell r="H1116" t="str">
            <v>REGENT (T) SC50 20X250ML BOT IN</v>
          </cell>
        </row>
        <row r="1117">
          <cell r="G1117" t="str">
            <v>REGENT 500ML</v>
          </cell>
          <cell r="H1117" t="str">
            <v>REGENT (T) SC50 20X500ML BOT IN</v>
          </cell>
        </row>
        <row r="1118">
          <cell r="G1118" t="str">
            <v>Regent 500ML</v>
          </cell>
          <cell r="H1118" t="str">
            <v>REGENT (T) SC50 20X500ML BOT IN</v>
          </cell>
        </row>
        <row r="1119">
          <cell r="G1119" t="str">
            <v>REGENT 500ML-Lts.</v>
          </cell>
          <cell r="H1119" t="str">
            <v>REGENT (T) SC50 20X500ML BOT IN</v>
          </cell>
        </row>
        <row r="1120">
          <cell r="G1120" t="str">
            <v>REGENT BAYER 5KG-Kgs.</v>
          </cell>
          <cell r="H1120" t="str">
            <v>REGENT GR0 3 4X5KG BAG IN</v>
          </cell>
        </row>
        <row r="1121">
          <cell r="G1121" t="str">
            <v>Regent Gold 100 100 ML-100 ML</v>
          </cell>
          <cell r="H1121" t="str">
            <v>REGENT GOLD SC200 50X100ML BOT IN</v>
          </cell>
        </row>
        <row r="1122">
          <cell r="G1122" t="str">
            <v>REGENT GOLD 100 ML-100 ML</v>
          </cell>
          <cell r="H1122" t="str">
            <v>REGENT GOLD SC200 50X100ML BOT IN</v>
          </cell>
        </row>
        <row r="1123">
          <cell r="G1123" t="str">
            <v>Regent Gold 250 250 ML-250 ML</v>
          </cell>
          <cell r="H1123" t="str">
            <v>REGENT GOLD SC200 40X250ML BOT IN</v>
          </cell>
        </row>
        <row r="1124">
          <cell r="G1124" t="str">
            <v>Regent Gold 250 ML</v>
          </cell>
          <cell r="H1124" t="str">
            <v>REGENT GOLD SC200 40X250ML BOT IN</v>
          </cell>
        </row>
        <row r="1125">
          <cell r="G1125" t="str">
            <v>REGENT GOLD 250 ML-250 ML</v>
          </cell>
          <cell r="H1125" t="str">
            <v>REGENT GOLD SC200 40X250ML BOT IN</v>
          </cell>
        </row>
        <row r="1126">
          <cell r="G1126" t="str">
            <v>REGENT GOLD 250ML</v>
          </cell>
          <cell r="H1126" t="str">
            <v>REGENT GOLD SC200 40X250ML BOT IN</v>
          </cell>
        </row>
        <row r="1127">
          <cell r="G1127" t="str">
            <v>Regent Gold 500 500 GM-500 GM</v>
          </cell>
          <cell r="H1127" t="str">
            <v>REGENT GOLD SC200 20X500ML BOT IN</v>
          </cell>
        </row>
        <row r="1128">
          <cell r="G1128" t="str">
            <v>Regent Gold 500 ML</v>
          </cell>
          <cell r="H1128" t="str">
            <v>REGENT GOLD SC200 20X500ML BOT IN</v>
          </cell>
        </row>
        <row r="1129">
          <cell r="G1129" t="str">
            <v>REGENT GOLD 500 ML-500 ML</v>
          </cell>
          <cell r="H1129" t="str">
            <v>REGENT GOLD SC200 20X500ML BOT IN</v>
          </cell>
        </row>
        <row r="1130">
          <cell r="G1130" t="str">
            <v>REGENT GOLD 500ML</v>
          </cell>
          <cell r="H1130" t="str">
            <v>REGENT GOLD SC200 20X500ML BOT IN</v>
          </cell>
        </row>
        <row r="1131">
          <cell r="G1131" t="str">
            <v>REGENT GOLD 500ML</v>
          </cell>
          <cell r="H1131" t="str">
            <v>REGENT GOLD SC200 20X500ML BOT IN</v>
          </cell>
        </row>
        <row r="1132">
          <cell r="G1132" t="str">
            <v>REGENT GOLD SC 200 -1 (250ML)-nos</v>
          </cell>
          <cell r="H1132" t="str">
            <v>REGENT GOLD SC200 40X250ML BOT IN</v>
          </cell>
        </row>
        <row r="1133">
          <cell r="G1133" t="str">
            <v>REGENT GOLD SC 200 -2 (100ML)-nos</v>
          </cell>
          <cell r="H1133" t="str">
            <v>REGENT GOLD SC200 50X100ML BOT IN</v>
          </cell>
        </row>
        <row r="1134">
          <cell r="G1134" t="str">
            <v>REGENT GR 0.3% -2 (5KG)</v>
          </cell>
          <cell r="H1134" t="str">
            <v>REGENT GR0 3 4X5KG BAG IN</v>
          </cell>
        </row>
        <row r="1135">
          <cell r="G1135" t="str">
            <v>REGENT GR 1 KG-1 KG</v>
          </cell>
          <cell r="H1135" t="str">
            <v>REGENT GR0 3 20X1KG BAG IN</v>
          </cell>
        </row>
        <row r="1136">
          <cell r="G1136" t="str">
            <v>REGENT GR 1KG</v>
          </cell>
          <cell r="H1136" t="str">
            <v>REGENT GR0 3 20X1KG BAG IN</v>
          </cell>
        </row>
        <row r="1137">
          <cell r="G1137" t="str">
            <v>REGENT GR 1KG</v>
          </cell>
          <cell r="H1137" t="str">
            <v>REGENT GR0 3 20X1KG BAG IN</v>
          </cell>
        </row>
        <row r="1138">
          <cell r="G1138" t="str">
            <v>REGENT GR 1KG 1 KG-1 KG</v>
          </cell>
          <cell r="H1138" t="str">
            <v>REGENT GR0 3 20X1KG BAG IN</v>
          </cell>
        </row>
        <row r="1139">
          <cell r="G1139" t="str">
            <v>REGENT GR 20*1KG-kgs</v>
          </cell>
          <cell r="H1139" t="str">
            <v>REGENT GR0 3 20X1KG BAG IN</v>
          </cell>
        </row>
        <row r="1140">
          <cell r="G1140" t="str">
            <v>REGENT GR 25KG</v>
          </cell>
          <cell r="H1140" t="str">
            <v>REGENT GR0 3 1X25KG BOX WW</v>
          </cell>
        </row>
        <row r="1141">
          <cell r="G1141" t="str">
            <v>REGENT GR 25KG</v>
          </cell>
          <cell r="H1141" t="str">
            <v>REGENT GR0 3 1X25KG BOX WW</v>
          </cell>
        </row>
        <row r="1142">
          <cell r="G1142" t="str">
            <v>REGENT GR 25kg-25kg</v>
          </cell>
          <cell r="H1142" t="str">
            <v>REGENT GR0 3 1X25KG BOX WW</v>
          </cell>
        </row>
        <row r="1143">
          <cell r="G1143" t="str">
            <v>REGENT GR 5 KG-5 KG</v>
          </cell>
          <cell r="H1143" t="str">
            <v>REGENT GR0 3 4X5KG BAG IN</v>
          </cell>
        </row>
        <row r="1144">
          <cell r="G1144" t="str">
            <v>REGENT GR 5 KG-BOX</v>
          </cell>
          <cell r="H1144" t="str">
            <v>REGENT GR0 3 4X5KG BAG IN</v>
          </cell>
        </row>
        <row r="1145">
          <cell r="G1145" t="str">
            <v>Regent GR 5*4KG-kgs</v>
          </cell>
          <cell r="H1145" t="str">
            <v>REGENT ULTRA GR0 6 5X4KG BAG IN</v>
          </cell>
        </row>
        <row r="1146">
          <cell r="G1146" t="str">
            <v>REGENT GR 5KG</v>
          </cell>
          <cell r="H1146" t="str">
            <v>REGENT GR0 3 4X5KG BAG IN</v>
          </cell>
        </row>
        <row r="1147">
          <cell r="G1147" t="str">
            <v>REGENT GR 5KG</v>
          </cell>
          <cell r="H1147" t="str">
            <v>REGENT GR0 3 4X5KG BAG IN</v>
          </cell>
        </row>
        <row r="1148">
          <cell r="G1148" t="str">
            <v>REGENT GR 5KG 5KG-5KG</v>
          </cell>
          <cell r="H1148" t="str">
            <v>REGENT GR0 3 4X5KG BAG IN</v>
          </cell>
        </row>
        <row r="1149">
          <cell r="G1149" t="str">
            <v>Regent Gr Bayer 5kg-pic</v>
          </cell>
          <cell r="H1149" t="str">
            <v>REGENT GR0 3 4X5KG BAG IN</v>
          </cell>
        </row>
        <row r="1150">
          <cell r="G1150" t="str">
            <v>Regent Gr-1kg (GST-18%)-Pc</v>
          </cell>
          <cell r="H1150" t="str">
            <v>REGENT GR0 3 20X1KG BAG IN</v>
          </cell>
        </row>
        <row r="1151">
          <cell r="G1151" t="str">
            <v>Regent Liquid 1ltr-ltr</v>
          </cell>
          <cell r="H1151" t="str">
            <v>REGENT (T) SC50 10X1L BOT IN</v>
          </cell>
        </row>
        <row r="1152">
          <cell r="G1152" t="str">
            <v>Regent Liquid 500ml-ltr</v>
          </cell>
          <cell r="H1152" t="str">
            <v>REGENT (T) SC50 20X500ML BOT IN</v>
          </cell>
        </row>
        <row r="1153">
          <cell r="G1153" t="str">
            <v>REGENT SC 1 LTR-1 LTR</v>
          </cell>
          <cell r="H1153" t="str">
            <v>REGENT (T) SC50 10X1L BOT IN</v>
          </cell>
        </row>
        <row r="1154">
          <cell r="G1154" t="str">
            <v>REGENT SC 100 ML-100 ML</v>
          </cell>
          <cell r="H1154" t="str">
            <v>REGENT (T) SC50 50X100ML BOT IN</v>
          </cell>
        </row>
        <row r="1155">
          <cell r="G1155" t="str">
            <v>REGENT SC 100 ML-100 ML</v>
          </cell>
          <cell r="H1155" t="str">
            <v>REGENT (T) SC50 50X100ML BOT IN</v>
          </cell>
        </row>
        <row r="1156">
          <cell r="G1156" t="str">
            <v>REGENT SC 100ML</v>
          </cell>
          <cell r="H1156" t="str">
            <v>REGENT (T) SC50 50X100ML BOT IN</v>
          </cell>
        </row>
        <row r="1157">
          <cell r="G1157" t="str">
            <v>REGENT SC 100Ml-Ml</v>
          </cell>
          <cell r="H1157" t="str">
            <v>REGENT (T) SC50 50X100ML BOT IN</v>
          </cell>
        </row>
        <row r="1158">
          <cell r="G1158" t="str">
            <v>REGENT SC 1LTR</v>
          </cell>
          <cell r="H1158" t="str">
            <v>REGENT (T) SC50 10X1L BOT IN</v>
          </cell>
        </row>
        <row r="1159">
          <cell r="G1159" t="str">
            <v>REGENT SC 1LTR 1 LTR-1 LTR</v>
          </cell>
          <cell r="H1159" t="str">
            <v>REGENT (T) SC50 10X1L BOT IN</v>
          </cell>
        </row>
        <row r="1160">
          <cell r="G1160" t="str">
            <v>REGENT SC 250 ML-250 ML</v>
          </cell>
          <cell r="H1160" t="str">
            <v>REGENT (T) SC50 20X250ML BOT IN</v>
          </cell>
        </row>
        <row r="1161">
          <cell r="G1161" t="str">
            <v>REGENT SC 250ML</v>
          </cell>
          <cell r="H1161" t="str">
            <v>REGENT (T) SC50 20X250ML BOT IN</v>
          </cell>
        </row>
        <row r="1162">
          <cell r="G1162" t="str">
            <v>REGENT SC 250ML 250 ML-250 ML</v>
          </cell>
          <cell r="H1162" t="str">
            <v>REGENT (T) SC50 20X250ML BOT IN</v>
          </cell>
        </row>
        <row r="1163">
          <cell r="G1163" t="str">
            <v>REGENT SC 250Ml-Ml</v>
          </cell>
          <cell r="H1163" t="str">
            <v>REGENT (T) SC50 20X250ML BOT IN</v>
          </cell>
        </row>
        <row r="1164">
          <cell r="G1164" t="str">
            <v>REGENT SC 5 KG-5 KG</v>
          </cell>
          <cell r="H1164" t="str">
            <v>REGENT GR0 3 4X5KG BAG IN</v>
          </cell>
        </row>
        <row r="1165">
          <cell r="G1165" t="str">
            <v>REGENT SC 500 ML-500 ML</v>
          </cell>
          <cell r="H1165" t="str">
            <v>REGENT (T) SC50 20X500ML BOT IN</v>
          </cell>
        </row>
        <row r="1166">
          <cell r="G1166" t="str">
            <v>REGENT SC 500 ML-500 ML</v>
          </cell>
          <cell r="H1166" t="str">
            <v>REGENT (T) SC50 20X500ML BOT IN</v>
          </cell>
        </row>
        <row r="1167">
          <cell r="G1167" t="str">
            <v>REGENT SC 500 ML-Ml</v>
          </cell>
          <cell r="H1167" t="str">
            <v>REGENT (T) SC50 20X500ML BOT IN</v>
          </cell>
        </row>
        <row r="1168">
          <cell r="G1168" t="str">
            <v>REGENT SC 500ML</v>
          </cell>
          <cell r="H1168" t="str">
            <v>REGENT (T) SC50 20X500ML BOT IN</v>
          </cell>
        </row>
        <row r="1169">
          <cell r="G1169" t="str">
            <v>REGENT SC 500ML 500 ML-500 ML</v>
          </cell>
          <cell r="H1169" t="str">
            <v>REGENT (T) SC50 20X500ML BOT IN</v>
          </cell>
        </row>
        <row r="1170">
          <cell r="G1170" t="str">
            <v>REGENT SC. 1 LTR-1 LTR</v>
          </cell>
          <cell r="H1170" t="str">
            <v>REGENT (T) SC50 10X1L BOT IN</v>
          </cell>
        </row>
        <row r="1171">
          <cell r="G1171" t="str">
            <v>Regent Sc-1lt (GST-18%)-Pc</v>
          </cell>
          <cell r="H1171" t="str">
            <v>REGENT (T) SC50 10X1L BOT IN</v>
          </cell>
        </row>
        <row r="1172">
          <cell r="G1172" t="str">
            <v>Regent Sc-250ml (GST-18%)-Pc</v>
          </cell>
          <cell r="H1172" t="str">
            <v>REGENT (T) SC50 20X250ML BOT IN</v>
          </cell>
        </row>
        <row r="1173">
          <cell r="G1173" t="str">
            <v>Regent Sc-500ml (GST-18%)-Pc</v>
          </cell>
          <cell r="H1173" t="str">
            <v>REGENT (T) SC50 20X500ML BOT IN</v>
          </cell>
        </row>
        <row r="1174">
          <cell r="G1174" t="str">
            <v>REGENT ULTRA (1KGX20)-KG</v>
          </cell>
          <cell r="H1174" t="str">
            <v>REGENT ULTRA GR0 6 1X20KG BAG IN</v>
          </cell>
        </row>
        <row r="1175">
          <cell r="G1175" t="str">
            <v>REGENT ULTRA 1KG</v>
          </cell>
          <cell r="H1175" t="str">
            <v>REGENT ULTRA GR0 6 20X1KG BAG IN</v>
          </cell>
        </row>
        <row r="1176">
          <cell r="G1176" t="str">
            <v>Regent Ultra 1KG</v>
          </cell>
          <cell r="H1176" t="str">
            <v>REGENT ULTRA GR0 6 20X1KG BAG IN</v>
          </cell>
        </row>
        <row r="1177">
          <cell r="G1177" t="str">
            <v>Regent Ultra 1kg 1 KG-1 KG</v>
          </cell>
          <cell r="H1177" t="str">
            <v>REGENT ULTRA GR0 6 20X1KG BAG IN</v>
          </cell>
        </row>
        <row r="1178">
          <cell r="G1178" t="str">
            <v>Regent Ultra 4 Kg</v>
          </cell>
          <cell r="H1178" t="str">
            <v>REGENT ULTRA GR0 6 5X4KG BAG IN</v>
          </cell>
        </row>
        <row r="1179">
          <cell r="G1179" t="str">
            <v>REGENT ULTRA 4 KG-BOX</v>
          </cell>
          <cell r="H1179" t="str">
            <v>REGENT ULTRA GR0 6 5X4KG BAG IN</v>
          </cell>
        </row>
        <row r="1180">
          <cell r="G1180" t="str">
            <v>REGENT ULTRA 4KG</v>
          </cell>
          <cell r="H1180" t="str">
            <v>REGENT ULTRA GR0 6 5X4KG BAG IN</v>
          </cell>
        </row>
        <row r="1181">
          <cell r="G1181" t="str">
            <v>Regent Ultra 4kg 4KG-4KG</v>
          </cell>
          <cell r="H1181" t="str">
            <v>REGENT ULTRA GR0 6 5X4KG BAG IN</v>
          </cell>
        </row>
        <row r="1182">
          <cell r="G1182" t="str">
            <v>REGENT ULTRA 4Kgs-Kg of 1000 Gms</v>
          </cell>
          <cell r="H1182" t="str">
            <v>REGENT ULTRA GR0 6 5X4KG BAG IN</v>
          </cell>
        </row>
        <row r="1183">
          <cell r="G1183" t="str">
            <v>Regent Ultra 5KG -38089199-Kgs.</v>
          </cell>
          <cell r="H1183" t="str">
            <v>REGENT GR0 3 4X5KG BAG IN</v>
          </cell>
        </row>
        <row r="1184">
          <cell r="G1184" t="str">
            <v>REGENT ULTRA GR 0.6% -1 (4KG)-nos</v>
          </cell>
          <cell r="H1184" t="str">
            <v>REGENT ULTRA GR0 6 5X4KG BAG IN</v>
          </cell>
        </row>
        <row r="1185">
          <cell r="G1185" t="str">
            <v>REGENT ULTRA GR 1 KG-1 KG</v>
          </cell>
          <cell r="H1185" t="str">
            <v>REGENT ULTRA GR0 6 20X1KG BAG IN</v>
          </cell>
        </row>
        <row r="1186">
          <cell r="G1186" t="str">
            <v>REGENT ULTRA GR 1KG</v>
          </cell>
          <cell r="H1186" t="str">
            <v>REGENT ULTRA GR0 6 20X1KG BAG IN</v>
          </cell>
        </row>
        <row r="1187">
          <cell r="G1187" t="str">
            <v>REGENT ULTRA GR 20*1KG-kgs</v>
          </cell>
          <cell r="H1187" t="str">
            <v>REGENT ULTRA GR0 6 1X20KG BAG IN</v>
          </cell>
        </row>
        <row r="1188">
          <cell r="G1188" t="str">
            <v>REGENT ULTRA GR 4KG</v>
          </cell>
          <cell r="H1188" t="str">
            <v>REGENT ULTRA GR0 6 5X4KG BAG IN</v>
          </cell>
        </row>
        <row r="1189">
          <cell r="G1189" t="str">
            <v>Regent Ultra GR 5*4KG-kgs</v>
          </cell>
          <cell r="H1189" t="str">
            <v>REGENT ULTRA GR0 6 5X4KG BAG IN</v>
          </cell>
        </row>
        <row r="1190">
          <cell r="G1190" t="str">
            <v>Regent Ultra-4kg (GST-18%)-Pc</v>
          </cell>
          <cell r="H1190" t="str">
            <v>REGENT ULTRA GR0 6 5X4KG BAG IN</v>
          </cell>
        </row>
        <row r="1191">
          <cell r="G1191" t="str">
            <v>REGENT.ULTRA.GR 4kg-4kg</v>
          </cell>
          <cell r="H1191" t="str">
            <v>REGENT ULTRA GR0 6 5X4KG BAG IN</v>
          </cell>
        </row>
        <row r="1192">
          <cell r="G1192" t="str">
            <v>REGENT-[5KG*4] 5KG-BOX</v>
          </cell>
          <cell r="H1192" t="str">
            <v>REGENT GR0 3 4X5KG BAG IN</v>
          </cell>
        </row>
        <row r="1193">
          <cell r="G1193" t="str">
            <v>REXIL EG (10ML)-UNT</v>
          </cell>
          <cell r="H1193" t="str">
            <v>Not Found</v>
          </cell>
        </row>
        <row r="1194">
          <cell r="G1194" t="str">
            <v>ROCKER GOURD F1 250 SEEDS-250 SEEDS</v>
          </cell>
          <cell r="H1194" t="str">
            <v>DISCOUNTINUE PRODUCT</v>
          </cell>
        </row>
        <row r="1195">
          <cell r="G1195" t="str">
            <v>ROUND UP 1 LTR-1 LTR</v>
          </cell>
          <cell r="H1195" t="str">
            <v>ROUNDUP 41% SL (IN) 10X1 LTR</v>
          </cell>
        </row>
        <row r="1196">
          <cell r="G1196" t="str">
            <v>ROUND UP 20LTE-20LTE</v>
          </cell>
          <cell r="H1196" t="str">
            <v>ROUNDUP 41% SL (IN) 1X20 LTR</v>
          </cell>
        </row>
        <row r="1197">
          <cell r="G1197" t="str">
            <v>ROUND UP 5 LTE-5 LTE</v>
          </cell>
          <cell r="H1197" t="str">
            <v>ROUNDUP 41% SL (IN) 2X5 LTR</v>
          </cell>
        </row>
        <row r="1198">
          <cell r="G1198" t="str">
            <v>ROUND UP 500 ML-500 ML</v>
          </cell>
          <cell r="H1198" t="str">
            <v>ROUNDUP 41% SL (IN) 20X500 ML</v>
          </cell>
        </row>
        <row r="1199">
          <cell r="G1199" t="str">
            <v>ROUNDUP (1LITX10)-LT.</v>
          </cell>
          <cell r="H1199" t="str">
            <v>ROUNDUP 41% SL (IN) 10X1 LTR</v>
          </cell>
        </row>
        <row r="1200">
          <cell r="G1200" t="str">
            <v>ROUNDUP (250MLX40)-LT.</v>
          </cell>
          <cell r="H1200" t="str">
            <v>ROUNDUP 41% SL (IN) 40X250 ML</v>
          </cell>
        </row>
        <row r="1201">
          <cell r="G1201" t="str">
            <v>ROUNDUP (500MLX20)-LT.</v>
          </cell>
          <cell r="H1201" t="str">
            <v>ROUNDUP 41% SL (IN) 20X500 ML</v>
          </cell>
        </row>
        <row r="1202">
          <cell r="G1202" t="str">
            <v>ROUNDUP -1 (5LITRE)-nos</v>
          </cell>
          <cell r="H1202" t="str">
            <v>ROUNDUP 41% SL (IN) 2X5 LTR</v>
          </cell>
        </row>
        <row r="1203">
          <cell r="G1203" t="str">
            <v>ROUNDUP 1LTR</v>
          </cell>
          <cell r="H1203" t="str">
            <v>ROUNDUP 41% SL (IN) 10X1 LTR</v>
          </cell>
        </row>
        <row r="1204">
          <cell r="G1204" t="str">
            <v>ROUNDUP 1LTR-Lts.</v>
          </cell>
          <cell r="H1204" t="str">
            <v>ROUNDUP 41% SL (IN) 10X1 LTR</v>
          </cell>
        </row>
        <row r="1205">
          <cell r="G1205" t="str">
            <v>ROUNDUP -2 (1LITRE)-nos</v>
          </cell>
          <cell r="H1205" t="str">
            <v>ROUNDUP 41% SL (IN) 10X1 LTR</v>
          </cell>
        </row>
        <row r="1206">
          <cell r="G1206" t="str">
            <v>ROUNDUP -3 (500ML)-nos</v>
          </cell>
          <cell r="H1206" t="str">
            <v>ROUNDUP 41% SL (IN) 20X500 ML</v>
          </cell>
        </row>
        <row r="1207">
          <cell r="G1207" t="str">
            <v>ROUNDUP -4 (20LITRE)-nos</v>
          </cell>
          <cell r="H1207" t="str">
            <v>ROUNDUP 41% SL (IN) 1X20 LTR</v>
          </cell>
        </row>
        <row r="1208">
          <cell r="G1208" t="str">
            <v>ROUNDUP 500ML</v>
          </cell>
          <cell r="H1208" t="str">
            <v>ROUNDUP 41% SL (IN) 20X500 ML</v>
          </cell>
        </row>
        <row r="1209">
          <cell r="G1209" t="str">
            <v>ROUNDUP 500ML-Lts.</v>
          </cell>
          <cell r="H1209" t="str">
            <v>ROUNDUP 41% SL (IN) 20X500 ML</v>
          </cell>
        </row>
        <row r="1210">
          <cell r="G1210" t="str">
            <v>ROUNDUP 5LTR</v>
          </cell>
          <cell r="H1210" t="str">
            <v>ROUNDUP 41% SL (IN) 2X5 LTR</v>
          </cell>
        </row>
        <row r="1211">
          <cell r="G1211" t="str">
            <v>ROUNDUP SPEED -1 (1LITRE)-nos</v>
          </cell>
          <cell r="H1211" t="str">
            <v>ROUNDUP 41% SL (IN) 10X1 LTR</v>
          </cell>
        </row>
        <row r="1212">
          <cell r="G1212" t="str">
            <v>ROUNDUP SPEED 1 LTR-1 LTR</v>
          </cell>
          <cell r="H1212" t="str">
            <v>ROUNDUP 41% SL (IN) 10X1 LTR</v>
          </cell>
        </row>
        <row r="1213">
          <cell r="G1213" t="str">
            <v>ROUNDUP SPEED 100 ML-100 ML</v>
          </cell>
          <cell r="H1213" t="str">
            <v>Not Found</v>
          </cell>
        </row>
        <row r="1214">
          <cell r="G1214" t="str">
            <v>ROUNDUP SPEED 100ML-100ML</v>
          </cell>
          <cell r="H1214" t="str">
            <v>Not Found</v>
          </cell>
        </row>
        <row r="1215">
          <cell r="G1215" t="str">
            <v>Roundup Speed 100ml-nos</v>
          </cell>
          <cell r="H1215" t="str">
            <v>Not Found</v>
          </cell>
        </row>
        <row r="1216">
          <cell r="G1216" t="str">
            <v>ROUNDUP SPEED -2 (100ML)-nos</v>
          </cell>
          <cell r="H1216" t="str">
            <v>Not Found</v>
          </cell>
        </row>
        <row r="1217">
          <cell r="G1217" t="str">
            <v>ROUNDUP SPEED -3 (5LITRE)</v>
          </cell>
          <cell r="H1217" t="str">
            <v>ROUNDUP 41% SL (IN) 2X5 LTR</v>
          </cell>
        </row>
        <row r="1218">
          <cell r="G1218" t="str">
            <v>Roundup Speed-100 Ml.</v>
          </cell>
          <cell r="H1218" t="str">
            <v>Not Found</v>
          </cell>
        </row>
        <row r="1219">
          <cell r="G1219" t="str">
            <v>SAMRAT BHINDI 3500 DS 3500 SEEDS-3500 SEEDS</v>
          </cell>
          <cell r="H1219" t="str">
            <v>DISCOUNTINUE PRODUCT</v>
          </cell>
        </row>
        <row r="1220">
          <cell r="G1220" t="str">
            <v>SAMRAT BHINDI 7000 DS 7000 SEEDS-7000 SEEDS</v>
          </cell>
          <cell r="H1220" t="str">
            <v>DISCOUNTINUE PRODUCT</v>
          </cell>
        </row>
        <row r="1221">
          <cell r="G1221" t="str">
            <v>SECTIN 1 KG-1 KG</v>
          </cell>
          <cell r="H1221" t="str">
            <v>SECTIN WG60 10X1KG BAG IN</v>
          </cell>
        </row>
        <row r="1222">
          <cell r="G1222" t="str">
            <v>SECTIN 100 GM-100 GM</v>
          </cell>
          <cell r="H1222" t="str">
            <v>SECTIN WG60 50X100GR BAG IN</v>
          </cell>
        </row>
        <row r="1223">
          <cell r="G1223" t="str">
            <v>SECTIN 1KG</v>
          </cell>
          <cell r="H1223" t="str">
            <v>SECTIN WG60 10X1KG BAG IN</v>
          </cell>
        </row>
        <row r="1224">
          <cell r="G1224" t="str">
            <v>SECTIN 250 GM-250 GM</v>
          </cell>
          <cell r="H1224" t="str">
            <v>Not Found</v>
          </cell>
        </row>
        <row r="1225">
          <cell r="G1225" t="str">
            <v>SECTIN 600GM</v>
          </cell>
          <cell r="H1225" t="str">
            <v>SECTIN WG60 20X600GR BAG IN</v>
          </cell>
        </row>
        <row r="1226">
          <cell r="G1226" t="str">
            <v>SECTIN 600gm-600gm</v>
          </cell>
          <cell r="H1226" t="str">
            <v>SECTIN WG60 20X600GR BAG IN</v>
          </cell>
        </row>
        <row r="1227">
          <cell r="G1227" t="str">
            <v>SECTIN WG60(100X50)-KG</v>
          </cell>
          <cell r="H1227" t="str">
            <v>SECTIN WG60 50X100GR BAG IN</v>
          </cell>
        </row>
        <row r="1228">
          <cell r="G1228" t="str">
            <v>SECTIN WG60(600X10)-KG</v>
          </cell>
          <cell r="H1228" t="str">
            <v>SECTIN WG60 20X600GR BAG IN</v>
          </cell>
        </row>
        <row r="1229">
          <cell r="G1229" t="str">
            <v>Sefina 1 Ltr</v>
          </cell>
          <cell r="H1229" t="str">
            <v>DISCOUNTINUE PRODUCT</v>
          </cell>
        </row>
        <row r="1230">
          <cell r="G1230" t="str">
            <v>Sefina 100 ML</v>
          </cell>
          <cell r="H1230" t="str">
            <v>DISCOUNTINUE PRODUCT</v>
          </cell>
        </row>
        <row r="1231">
          <cell r="G1231" t="str">
            <v>Sefina 400 ML</v>
          </cell>
          <cell r="H1231" t="str">
            <v>DISCOUNTINUE PRODUCT</v>
          </cell>
        </row>
        <row r="1232">
          <cell r="G1232" t="str">
            <v>Sencor - 100gm-pic</v>
          </cell>
          <cell r="H1232" t="str">
            <v>SENCOR WP70 60X100GR BAG IN</v>
          </cell>
        </row>
        <row r="1233">
          <cell r="G1233" t="str">
            <v>SENCOR (100X60)METRIBUZIN 70%WP-KG</v>
          </cell>
          <cell r="H1233" t="str">
            <v>SENCOR WP70 60X100GR BAG IN</v>
          </cell>
        </row>
        <row r="1234">
          <cell r="G1234" t="str">
            <v>SENCOR 100 GM-100 GM</v>
          </cell>
          <cell r="H1234" t="str">
            <v>SENCOR WP70 60X100GR BAG IN</v>
          </cell>
        </row>
        <row r="1235">
          <cell r="G1235" t="str">
            <v>Sencor 100 GM-100 GM</v>
          </cell>
          <cell r="H1235" t="str">
            <v>SENCOR WP70 60X100GR BAG IN</v>
          </cell>
        </row>
        <row r="1236">
          <cell r="G1236" t="str">
            <v>SENCOR 500 GM-500 GM</v>
          </cell>
          <cell r="H1236" t="str">
            <v>SENCOR WP70 20X500GR BOX IN</v>
          </cell>
        </row>
        <row r="1237">
          <cell r="G1237" t="str">
            <v>SENCOR 70% WP -1 (100GM)</v>
          </cell>
          <cell r="H1237" t="str">
            <v>SENCOR WP70 60X100GR BAG IN</v>
          </cell>
        </row>
        <row r="1238">
          <cell r="G1238" t="str">
            <v>SENCOR BAYER 100 GRM-Kgs.</v>
          </cell>
          <cell r="H1238" t="str">
            <v>SENCOR WP70 60X100GR BAG IN</v>
          </cell>
        </row>
        <row r="1239">
          <cell r="G1239" t="str">
            <v>Sencor Bayer-Kgs.</v>
          </cell>
          <cell r="H1239" t="str">
            <v>SENCOR WP70 60X100GR BAG IN</v>
          </cell>
        </row>
        <row r="1240">
          <cell r="G1240" t="str">
            <v>Sencor WP70-kgs</v>
          </cell>
          <cell r="H1240" t="str">
            <v>SENCOR WP70 60X100GR BAG IN</v>
          </cell>
        </row>
        <row r="1241">
          <cell r="G1241" t="str">
            <v>SENCOR-[100GM*10*6] 100GM-BOX</v>
          </cell>
          <cell r="H1241" t="str">
            <v>SENCOR WP70 60X100GR BAG IN</v>
          </cell>
        </row>
        <row r="1242">
          <cell r="G1242" t="str">
            <v>Sencor-100gm (GST-18%)-Pc</v>
          </cell>
          <cell r="H1242" t="str">
            <v>SENCOR WP70 60X100GR BAG IN</v>
          </cell>
        </row>
        <row r="1243">
          <cell r="G1243" t="str">
            <v>SHAKTI BHINDO 3500 SEEDS-3500 SEEDS</v>
          </cell>
          <cell r="H1243" t="str">
            <v>DISCOUNTINUE PRODUCT</v>
          </cell>
        </row>
        <row r="1244">
          <cell r="G1244" t="str">
            <v>SHAKTI F1BHINDO 7000SEEDS-7000SEEDS</v>
          </cell>
          <cell r="H1244" t="str">
            <v>DISCOUNTINUE PRODUCT</v>
          </cell>
        </row>
        <row r="1245">
          <cell r="G1245" t="str">
            <v>Shivanto 1 Ltr</v>
          </cell>
          <cell r="H1245" t="str">
            <v>SIVANTO PRIME SL200 10X1L BOT IN</v>
          </cell>
        </row>
        <row r="1246">
          <cell r="G1246" t="str">
            <v>SHIVANTO 1 LTR-1 LTR</v>
          </cell>
          <cell r="H1246" t="str">
            <v>SIVANTO PRIME SL200 10X1L BOT IN</v>
          </cell>
        </row>
        <row r="1247">
          <cell r="G1247" t="str">
            <v>Shivanto 250ML</v>
          </cell>
          <cell r="H1247" t="str">
            <v>SIVANTO PRIME SL200 40X250ML BOT IN</v>
          </cell>
        </row>
        <row r="1248">
          <cell r="G1248" t="str">
            <v>SHIVANTO 500 ML-500 ML</v>
          </cell>
          <cell r="H1248" t="str">
            <v>SIVANTO PRIME SL200 20X500ML BOT IN</v>
          </cell>
        </row>
        <row r="1249">
          <cell r="G1249" t="str">
            <v>Shivanto 500ML</v>
          </cell>
          <cell r="H1249" t="str">
            <v>SIVANTO PRIME SL200 20X500ML BOT IN</v>
          </cell>
        </row>
        <row r="1250">
          <cell r="G1250" t="str">
            <v>SHIVANTO PRIM 100 ML-100 ML</v>
          </cell>
          <cell r="H1250" t="str">
            <v>SIVANTO PRIME SL200 50X100ML BOT IN</v>
          </cell>
        </row>
        <row r="1251">
          <cell r="G1251" t="str">
            <v>SIVANTO PRIME (100MLX50)-LT.</v>
          </cell>
          <cell r="H1251" t="str">
            <v>SIVANTO PRIME SL200 50X100ML BOT IN</v>
          </cell>
        </row>
        <row r="1252">
          <cell r="G1252" t="str">
            <v>SIVANTO PRIME 1 LTR-1 LTR</v>
          </cell>
          <cell r="H1252" t="str">
            <v>SIVANTO PRIME SL200 10X1L BOT IN</v>
          </cell>
        </row>
        <row r="1253">
          <cell r="G1253" t="str">
            <v>SIVANTO PRIME 1 LTR-1 LTR</v>
          </cell>
          <cell r="H1253" t="str">
            <v>SIVANTO PRIME SL200 10X1L BOT IN</v>
          </cell>
        </row>
        <row r="1254">
          <cell r="G1254" t="str">
            <v>SIVANTO PRIME 100 ML-100 ML</v>
          </cell>
          <cell r="H1254" t="str">
            <v>SIVANTO PRIME SL200 50X100ML BOT IN</v>
          </cell>
        </row>
        <row r="1255">
          <cell r="G1255" t="str">
            <v>SIVANTO PRIME 1LTR</v>
          </cell>
          <cell r="H1255" t="str">
            <v>SIVANTO PRIME SL200 10X1L BOT IN</v>
          </cell>
        </row>
        <row r="1256">
          <cell r="G1256" t="str">
            <v>SIVANTO PRIME 250 ML-250 ML</v>
          </cell>
          <cell r="H1256" t="str">
            <v>SIVANTO PRIME SL200 40X250ML BOT IN</v>
          </cell>
        </row>
        <row r="1257">
          <cell r="G1257" t="str">
            <v>SIVANTO PRIME 250ML</v>
          </cell>
          <cell r="H1257" t="str">
            <v>SIVANTO PRIME SL200 40X250ML BOT IN</v>
          </cell>
        </row>
        <row r="1258">
          <cell r="G1258" t="str">
            <v>Sivanto Prime 40X250ml-Pcs.</v>
          </cell>
          <cell r="H1258" t="str">
            <v>SIVANTO PRIME SL200 40X250ML BOT IN</v>
          </cell>
        </row>
        <row r="1259">
          <cell r="G1259" t="str">
            <v>SIVANTO PRIME 500 ML-500 ML</v>
          </cell>
          <cell r="H1259" t="str">
            <v>SIVANTO PRIME SL200 20X500ML BOT IN</v>
          </cell>
        </row>
        <row r="1260">
          <cell r="G1260" t="str">
            <v>SIVANTO PRIME 500ML</v>
          </cell>
          <cell r="H1260" t="str">
            <v>SIVANTO PRIME SL200 20X500ML BOT IN</v>
          </cell>
        </row>
        <row r="1261">
          <cell r="G1261" t="str">
            <v>SIVANTO PRIME 500ML</v>
          </cell>
          <cell r="H1261" t="str">
            <v>SIVANTO PRIME SL200 20X500ML BOT IN</v>
          </cell>
        </row>
        <row r="1262">
          <cell r="G1262" t="str">
            <v>SIVANTO PRIME 500ML 500 ML-500 ML</v>
          </cell>
          <cell r="H1262" t="str">
            <v>SIVANTO PRIME SL200 20X500ML BOT IN</v>
          </cell>
        </row>
        <row r="1263">
          <cell r="G1263" t="str">
            <v>SIVANTO PRIME SL 200 -1 (1LITRE)</v>
          </cell>
          <cell r="H1263" t="str">
            <v>SIVANTO PRIME SL200 10X1L BOT IN</v>
          </cell>
        </row>
        <row r="1264">
          <cell r="G1264" t="str">
            <v>SIVANTO PRIME SL 200 -2 (500ML)-nos</v>
          </cell>
          <cell r="H1264" t="str">
            <v>SIVANTO PRIME SL200 20X500ML BOT IN</v>
          </cell>
        </row>
        <row r="1265">
          <cell r="G1265" t="str">
            <v>SOLAMON (100X50)-LT.</v>
          </cell>
          <cell r="H1265" t="str">
            <v>SOLOMON OD300 50X100ML BOT IN</v>
          </cell>
        </row>
        <row r="1266">
          <cell r="G1266" t="str">
            <v>SOLDIER CHILLI SEED(1500S) 1500 SEED-BOX</v>
          </cell>
          <cell r="H1266" t="str">
            <v>DISCOUNTINUE PRODUCT</v>
          </cell>
        </row>
        <row r="1267">
          <cell r="G1267" t="str">
            <v>Soloman 1 Ltr</v>
          </cell>
          <cell r="H1267" t="str">
            <v>SOLOMON OD300 10X1L BOT IN</v>
          </cell>
        </row>
        <row r="1268">
          <cell r="G1268" t="str">
            <v>Soloman 250ML</v>
          </cell>
          <cell r="H1268" t="str">
            <v>SOLOMON OD300 40X250ML BOT IN</v>
          </cell>
        </row>
        <row r="1269">
          <cell r="G1269" t="str">
            <v>Soloman 500ML</v>
          </cell>
          <cell r="H1269" t="str">
            <v>SOLOMON OD300 20X500ML BOT IN</v>
          </cell>
        </row>
        <row r="1270">
          <cell r="G1270" t="str">
            <v>SOLOMON [100ML*50] 100ML-BOX</v>
          </cell>
          <cell r="H1270" t="str">
            <v>SOLOMON OD300 50X100ML BOT IN</v>
          </cell>
        </row>
        <row r="1271">
          <cell r="G1271" t="str">
            <v>SOLOMON -1 (1LITRE)-nos</v>
          </cell>
          <cell r="H1271" t="str">
            <v>SOLOMON OD300 10X1L BOT IN</v>
          </cell>
        </row>
        <row r="1272">
          <cell r="G1272" t="str">
            <v>SOLOMON 1 LTR-1 LTR</v>
          </cell>
          <cell r="H1272" t="str">
            <v>SOLOMON OD300 10X1L BOT IN</v>
          </cell>
        </row>
        <row r="1273">
          <cell r="G1273" t="str">
            <v>SOLOMON 1 LTR-Ml</v>
          </cell>
          <cell r="H1273" t="str">
            <v>SOLOMON OD300 10X1L BOT IN</v>
          </cell>
        </row>
        <row r="1274">
          <cell r="G1274" t="str">
            <v>SOLOMON 100 ML-100 ML</v>
          </cell>
          <cell r="H1274" t="str">
            <v>SOLOMON OD300 50X100ML BOT IN</v>
          </cell>
        </row>
        <row r="1275">
          <cell r="G1275" t="str">
            <v>SOLOMON 100ML</v>
          </cell>
          <cell r="H1275" t="str">
            <v>SOLOMON OD300 50X100ML BOT IN</v>
          </cell>
        </row>
        <row r="1276">
          <cell r="G1276" t="str">
            <v>SOLOMON 100ML</v>
          </cell>
          <cell r="H1276" t="str">
            <v>SOLOMON OD300 50X100ML BOT IN</v>
          </cell>
        </row>
        <row r="1277">
          <cell r="G1277" t="str">
            <v>SOLOMON 100ML-Lts.</v>
          </cell>
          <cell r="H1277" t="str">
            <v>SOLOMON OD300 50X100ML BOT IN</v>
          </cell>
        </row>
        <row r="1278">
          <cell r="G1278" t="str">
            <v>SOLOMON 100Ml-Ml</v>
          </cell>
          <cell r="H1278" t="str">
            <v>SOLOMON OD300 50X100ML BOT IN</v>
          </cell>
        </row>
        <row r="1279">
          <cell r="G1279" t="str">
            <v>SOLOMON 1LT-BOX</v>
          </cell>
          <cell r="H1279" t="str">
            <v>SOLOMON OD300 10X1L BOT IN</v>
          </cell>
        </row>
        <row r="1280">
          <cell r="G1280" t="str">
            <v>SOLOMON 1LTR</v>
          </cell>
          <cell r="H1280" t="str">
            <v>SOLOMON OD300 10X1L BOT IN</v>
          </cell>
        </row>
        <row r="1281">
          <cell r="G1281" t="str">
            <v>SOLOMON 1LTR</v>
          </cell>
          <cell r="H1281" t="str">
            <v>SOLOMON OD300 10X1L BOT IN</v>
          </cell>
        </row>
        <row r="1282">
          <cell r="G1282" t="str">
            <v>SOLOMON 1LTR 1 LTR-1 LTR</v>
          </cell>
          <cell r="H1282" t="str">
            <v>SOLOMON OD300 10X1L BOT IN</v>
          </cell>
        </row>
        <row r="1283">
          <cell r="G1283" t="str">
            <v>SOLOMON -2 (500ML)-nos</v>
          </cell>
          <cell r="H1283" t="str">
            <v>SOLOMON OD300 20X500ML BOT IN</v>
          </cell>
        </row>
        <row r="1284">
          <cell r="G1284" t="str">
            <v>SOLOMON 250 ML-250 ML</v>
          </cell>
          <cell r="H1284" t="str">
            <v>SOLOMON OD300 40X250ML BOT IN</v>
          </cell>
        </row>
        <row r="1285">
          <cell r="G1285" t="str">
            <v>SOLOMON 250 ML-Ml</v>
          </cell>
          <cell r="H1285" t="str">
            <v>SOLOMON OD300 40X250ML BOT IN</v>
          </cell>
        </row>
        <row r="1286">
          <cell r="G1286" t="str">
            <v>SOLOMON 250ML</v>
          </cell>
          <cell r="H1286" t="str">
            <v>SOLOMON OD300 40X250ML BOT IN</v>
          </cell>
        </row>
        <row r="1287">
          <cell r="G1287" t="str">
            <v>SOLOMON 250ML</v>
          </cell>
          <cell r="H1287" t="str">
            <v>SOLOMON OD300 40X250ML BOT IN</v>
          </cell>
        </row>
        <row r="1288">
          <cell r="G1288" t="str">
            <v>SOLOMON 250ML 250 ML-250 ML</v>
          </cell>
          <cell r="H1288" t="str">
            <v>SOLOMON OD300 40X250ML BOT IN</v>
          </cell>
        </row>
        <row r="1289">
          <cell r="G1289" t="str">
            <v>SOLOMON -3 (250ML)-nos</v>
          </cell>
          <cell r="H1289" t="str">
            <v>SOLOMON OD300 40X250ML BOT IN</v>
          </cell>
        </row>
        <row r="1290">
          <cell r="G1290" t="str">
            <v>SOLOMON 500 ML-500 ML</v>
          </cell>
          <cell r="H1290" t="str">
            <v>SOLOMON OD300 20X500ML BOT IN</v>
          </cell>
        </row>
        <row r="1291">
          <cell r="G1291" t="str">
            <v>SOLOMON 500ML</v>
          </cell>
          <cell r="H1291" t="str">
            <v>SOLOMON OD300 20X500ML BOT IN</v>
          </cell>
        </row>
        <row r="1292">
          <cell r="G1292" t="str">
            <v>SOLOMON 500ML</v>
          </cell>
          <cell r="H1292" t="str">
            <v>SOLOMON OD300 20X500ML BOT IN</v>
          </cell>
        </row>
        <row r="1293">
          <cell r="G1293" t="str">
            <v>SOLOMON 500ML 500 ML-500 ML</v>
          </cell>
          <cell r="H1293" t="str">
            <v>SOLOMON OD300 20X500ML BOT IN</v>
          </cell>
        </row>
        <row r="1294">
          <cell r="G1294" t="str">
            <v>SOLOMON 500ML-BOX</v>
          </cell>
          <cell r="H1294" t="str">
            <v>SOLOMON OD300 20X500ML BOT IN</v>
          </cell>
        </row>
        <row r="1295">
          <cell r="G1295" t="str">
            <v>Solomon Od 300 100ml-Pcs.</v>
          </cell>
          <cell r="H1295" t="str">
            <v>SOLOMON OD300 50X100ML BOT IN</v>
          </cell>
        </row>
        <row r="1296">
          <cell r="G1296" t="str">
            <v>Solomon Od 300 250ml-Pcs.</v>
          </cell>
          <cell r="H1296" t="str">
            <v>SOLOMON OD300 40X250ML BOT IN</v>
          </cell>
        </row>
        <row r="1297">
          <cell r="G1297" t="str">
            <v>SOLOMON. 100 ML-100 ML</v>
          </cell>
          <cell r="H1297" t="str">
            <v>SOLOMON OD300 50X100ML BOT IN</v>
          </cell>
        </row>
        <row r="1298">
          <cell r="G1298" t="str">
            <v>SOLOMON. 250 ML-250 ML</v>
          </cell>
          <cell r="H1298" t="str">
            <v>SOLOMON OD300 40X250ML BOT IN</v>
          </cell>
        </row>
        <row r="1299">
          <cell r="G1299" t="str">
            <v>SOLOMON.. 500 ML-500 ML</v>
          </cell>
          <cell r="H1299" t="str">
            <v>SOLOMON OD300 20X500ML BOT IN</v>
          </cell>
        </row>
        <row r="1300">
          <cell r="G1300" t="str">
            <v>SOLOMON[1LTR*10] 1LTR-BOX</v>
          </cell>
          <cell r="H1300" t="str">
            <v>SOLOMON OD300 10X1L BOT IN</v>
          </cell>
        </row>
        <row r="1301">
          <cell r="G1301" t="str">
            <v>Solomon-100ml (GST-18%)-Pc</v>
          </cell>
          <cell r="H1301" t="str">
            <v>SOLOMON OD300 50X100ML BOT IN</v>
          </cell>
        </row>
        <row r="1302">
          <cell r="G1302" t="str">
            <v>Solomon-1lt (GST-18%)-Pc</v>
          </cell>
          <cell r="H1302" t="str">
            <v>SOLOMON OD300 10X1L BOT IN</v>
          </cell>
        </row>
        <row r="1303">
          <cell r="G1303" t="str">
            <v>Solomon-250ml (GST-18%)-Pc</v>
          </cell>
          <cell r="H1303" t="str">
            <v>SOLOMON OD300 40X250ML BOT IN</v>
          </cell>
        </row>
        <row r="1304">
          <cell r="G1304" t="str">
            <v>Solomon-500ml (GST-18%)-Pc</v>
          </cell>
          <cell r="H1304" t="str">
            <v>SOLOMON OD300 20X500ML BOT IN</v>
          </cell>
        </row>
        <row r="1305">
          <cell r="G1305" t="str">
            <v>SP 7575-450 GM</v>
          </cell>
          <cell r="H1305" t="str">
            <v>DISCOUNTINUE PRODUCT</v>
          </cell>
        </row>
        <row r="1306">
          <cell r="G1306" t="str">
            <v>SPINTOR (7 MLX200)-UNT</v>
          </cell>
          <cell r="H1306" t="str">
            <v>SPINTOR SC495 10X(20X7ML) BOT IN</v>
          </cell>
        </row>
        <row r="1307">
          <cell r="G1307" t="str">
            <v>SPINTOR 45 SC -1 (75ML)-nos</v>
          </cell>
          <cell r="H1307" t="str">
            <v>SPINTOR SC495 20X75ML BOT IN</v>
          </cell>
        </row>
        <row r="1308">
          <cell r="G1308" t="str">
            <v>SPINTOR 7 ML</v>
          </cell>
          <cell r="H1308" t="str">
            <v>SPINTOR SC495 10X(20X7ML) BOT IN</v>
          </cell>
        </row>
        <row r="1309">
          <cell r="G1309" t="str">
            <v>SPINTOR 75ML</v>
          </cell>
          <cell r="H1309" t="str">
            <v>SPINTOR SC495 20X75ML BOT IN</v>
          </cell>
        </row>
        <row r="1310">
          <cell r="G1310" t="str">
            <v>Spintor 75ML</v>
          </cell>
          <cell r="H1310" t="str">
            <v>SPINTOR SC495 20X75ML BOT IN</v>
          </cell>
        </row>
        <row r="1311">
          <cell r="G1311" t="str">
            <v>SPINTOR 75ML</v>
          </cell>
          <cell r="H1311" t="str">
            <v>SPINTOR SC495 20X75ML BOT IN</v>
          </cell>
        </row>
        <row r="1312">
          <cell r="G1312" t="str">
            <v>SPINTOR 75ml-75ml</v>
          </cell>
          <cell r="H1312" t="str">
            <v>SPINTOR SC495 20X75ML BOT IN</v>
          </cell>
        </row>
        <row r="1313">
          <cell r="G1313" t="str">
            <v>SPINTOR 7ML-7ML</v>
          </cell>
          <cell r="H1313" t="str">
            <v>SPINTOR SC495 10X(20X7ML) BOT IN</v>
          </cell>
        </row>
        <row r="1314">
          <cell r="G1314" t="str">
            <v>SPINTOR SC495 75 ML-75 ML</v>
          </cell>
          <cell r="H1314" t="str">
            <v>SPINTOR SC495 20X75ML BOT IN</v>
          </cell>
        </row>
        <row r="1315">
          <cell r="G1315" t="str">
            <v>SUNRICE (50GMX100)-KG</v>
          </cell>
          <cell r="H1315" t="str">
            <v>SUNRICE WG15 100X50GR BOT IN</v>
          </cell>
        </row>
        <row r="1316">
          <cell r="G1316" t="str">
            <v>SUNRICE 100GM-100GM</v>
          </cell>
          <cell r="H1316" t="str">
            <v>SUNRICE WG15 100X50GR BOT IN</v>
          </cell>
        </row>
        <row r="1317">
          <cell r="G1317" t="str">
            <v>SUNRICE 15 WDG -1 (50GM)-nos</v>
          </cell>
          <cell r="H1317" t="str">
            <v>SUNRICE WG15 100X50GR BOT IN</v>
          </cell>
        </row>
        <row r="1318">
          <cell r="G1318" t="str">
            <v>SUNRICE 50 GM-50 GM</v>
          </cell>
          <cell r="H1318" t="str">
            <v>SUNRICE WG15 100X50GR BOT IN</v>
          </cell>
        </row>
        <row r="1319">
          <cell r="G1319" t="str">
            <v>SUNRICE 50ML-BOX</v>
          </cell>
          <cell r="H1319" t="str">
            <v>SUNRICE WG15 100X50GR BOT IN</v>
          </cell>
        </row>
        <row r="1320">
          <cell r="G1320" t="str">
            <v>Sunrice-50gm (GST-18%)-Pc</v>
          </cell>
          <cell r="H1320" t="str">
            <v>SUNRICE WG15 100X50GR BOT IN</v>
          </cell>
        </row>
        <row r="1321">
          <cell r="G1321" t="str">
            <v>Sunrice-kgs</v>
          </cell>
          <cell r="H1321" t="str">
            <v>SUNRICE WG15 100X50GR BOT IN</v>
          </cell>
        </row>
        <row r="1322">
          <cell r="G1322" t="str">
            <v>SUNRISE 50GM</v>
          </cell>
          <cell r="H1322" t="str">
            <v>SUNRICE WG15 100X50GR BOT IN</v>
          </cell>
        </row>
        <row r="1323">
          <cell r="G1323" t="str">
            <v>Superb BG - II (RIB) 475 GM-475 GM</v>
          </cell>
          <cell r="H1323" t="str">
            <v>SURPASS SUPERB BG2 20X450G BAG IN</v>
          </cell>
        </row>
        <row r="1324">
          <cell r="G1324" t="str">
            <v>Surpass 7576 BG - II (RIB) 475 GM-475 GM</v>
          </cell>
          <cell r="H1324" t="str">
            <v>SURPASS 7576 BG2 (LOC) 20X450GR BAG IN</v>
          </cell>
        </row>
        <row r="1325">
          <cell r="G1325" t="str">
            <v>SURPASS 7576 BGII (450GM)-nos</v>
          </cell>
          <cell r="H1325" t="str">
            <v>SURPASS 7576 BG2 (LOC) 20X450GR BAG IN</v>
          </cell>
        </row>
        <row r="1326">
          <cell r="G1326" t="str">
            <v>SURPASS FIRST CLASS BG II -1 (450GM)</v>
          </cell>
          <cell r="H1326" t="str">
            <v>SURPASS FIRSTCLASS 7149B2 20X450G BAG IN</v>
          </cell>
        </row>
        <row r="1327">
          <cell r="G1327" t="str">
            <v>SURPASS FIRST CLASS BG II 475GM</v>
          </cell>
          <cell r="H1327" t="str">
            <v>SURPASS FIRSTCLASS 7149B2 20X450G BAG IN</v>
          </cell>
        </row>
        <row r="1328">
          <cell r="G1328" t="str">
            <v>SURPASS SP7575 BG-2 450GM</v>
          </cell>
          <cell r="H1328" t="str">
            <v>DISCOUNTINUE PRODUCT</v>
          </cell>
        </row>
        <row r="1329">
          <cell r="G1329" t="str">
            <v>SURPASS SUPERB BG II 475GM</v>
          </cell>
          <cell r="H1329" t="str">
            <v>SURPASS SUPERB BG2 20X450G BAG IN</v>
          </cell>
        </row>
        <row r="1330">
          <cell r="G1330" t="str">
            <v>SURPASS SUPERB BGII (450GM)</v>
          </cell>
          <cell r="H1330" t="str">
            <v>SURPASS SUPERB BG2 20X450G BAG IN</v>
          </cell>
        </row>
        <row r="1331">
          <cell r="G1331" t="str">
            <v>SURPASS US 07 120GM</v>
          </cell>
          <cell r="H1331" t="str">
            <v>DISCOUNTINUE PRODUCT</v>
          </cell>
        </row>
        <row r="1332">
          <cell r="G1332" t="str">
            <v>SURPASS-7576 BGII 475gm</v>
          </cell>
          <cell r="H1332" t="str">
            <v>SURPASS 7576 BG2 (LOC) 20X450GR BAG IN</v>
          </cell>
        </row>
        <row r="1333">
          <cell r="G1333" t="str">
            <v>SYN-INDRA SHIMLA (10GM)-KG</v>
          </cell>
          <cell r="H1333" t="str">
            <v>DISCOUNTINUE PRODUCT</v>
          </cell>
        </row>
        <row r="1334">
          <cell r="G1334" t="str">
            <v>TAMARON GOLD 1KG</v>
          </cell>
          <cell r="H1334" t="str">
            <v>DISCOUNTINUE PRODUCT</v>
          </cell>
        </row>
        <row r="1335">
          <cell r="G1335" t="str">
            <v>TAMARON GOLD 1KG</v>
          </cell>
          <cell r="H1335" t="str">
            <v>DISCOUNTINUE PRODUCT</v>
          </cell>
        </row>
        <row r="1336">
          <cell r="G1336" t="str">
            <v>TAMARON GOLD 250GM</v>
          </cell>
          <cell r="H1336" t="str">
            <v>DISCOUNTINUE PRODUCT</v>
          </cell>
        </row>
        <row r="1337">
          <cell r="G1337" t="str">
            <v>TAMARON GOLD 500GM</v>
          </cell>
          <cell r="H1337" t="str">
            <v>DISCOUNTINUE PRODUCT</v>
          </cell>
        </row>
        <row r="1338">
          <cell r="G1338" t="str">
            <v>TAMARON GOLD 500GM</v>
          </cell>
          <cell r="H1338" t="str">
            <v>DISCOUNTINUE PRODUCT</v>
          </cell>
        </row>
        <row r="1339">
          <cell r="G1339" t="str">
            <v>TAMARON GOLD 5KG</v>
          </cell>
          <cell r="H1339" t="str">
            <v>DISCOUNTINUE PRODUCT</v>
          </cell>
        </row>
        <row r="1340">
          <cell r="G1340" t="str">
            <v>TAMARON GOLD 75 SP -1 (1KG)-nos</v>
          </cell>
          <cell r="H1340" t="str">
            <v>DISCOUNTINUE PRODUCT</v>
          </cell>
        </row>
        <row r="1341">
          <cell r="G1341" t="str">
            <v>TAMARON GOLD 75 SP -2 (250GM)-nos</v>
          </cell>
          <cell r="H1341" t="str">
            <v>DISCOUNTINUE PRODUCT</v>
          </cell>
        </row>
        <row r="1342">
          <cell r="G1342" t="str">
            <v>Tamarongold-1 Kg.</v>
          </cell>
          <cell r="H1342" t="str">
            <v>DISCOUNTINUE PRODUCT</v>
          </cell>
        </row>
        <row r="1343">
          <cell r="G1343" t="str">
            <v>Tamarongold-5 Kg.</v>
          </cell>
          <cell r="H1343" t="str">
            <v>DISCOUNTINUE PRODUCT</v>
          </cell>
        </row>
        <row r="1344">
          <cell r="G1344" t="str">
            <v>Tamarongold-500 Gm.</v>
          </cell>
          <cell r="H1344" t="str">
            <v>DISCOUNTINUE PRODUCT</v>
          </cell>
        </row>
        <row r="1345">
          <cell r="G1345" t="str">
            <v>TOPSTAR (22.5GX20X8)-UNT</v>
          </cell>
          <cell r="H1345" t="str">
            <v>TOPSTAR (T) WP80 8X(20X22.5GR) BOX IN</v>
          </cell>
        </row>
        <row r="1346">
          <cell r="G1346" t="str">
            <v>TOPSTAR 100 GM-100 GM</v>
          </cell>
          <cell r="H1346" t="str">
            <v>TOPSTAR (T) WP80 4X(10X100GR) BOX IN</v>
          </cell>
        </row>
        <row r="1347">
          <cell r="G1347" t="str">
            <v>TOPSTAR 22.5 GM-22.5 GM</v>
          </cell>
          <cell r="H1347" t="str">
            <v>TOPSTAR (T) WP80 8X(20X22.5GR) BOX IN</v>
          </cell>
        </row>
        <row r="1348">
          <cell r="G1348" t="str">
            <v>TOPSTAR 22.5GMS-Gms</v>
          </cell>
          <cell r="H1348" t="str">
            <v>TOPSTAR (T) WP80 8X(20X22.5GR) BOX IN</v>
          </cell>
        </row>
        <row r="1349">
          <cell r="G1349" t="str">
            <v>TOPSTAR 35GM-35GM</v>
          </cell>
          <cell r="H1349" t="str">
            <v>TOPSTAR (T) WP80 10X(10X35GR) BOX IN</v>
          </cell>
        </row>
        <row r="1350">
          <cell r="G1350" t="str">
            <v>TOPSTAR[22.5GM*20] 22.5GM-BOX</v>
          </cell>
          <cell r="H1350" t="str">
            <v>TOPSTAR (T) WP80 8X(20X22.5GR) BOX IN</v>
          </cell>
        </row>
        <row r="1351">
          <cell r="G1351" t="str">
            <v>Topstar-22.5gm (GST-18%)-Pc</v>
          </cell>
          <cell r="H1351" t="str">
            <v>TOPSTAR (T) WP80 8X(20X22.5GR) BOX IN</v>
          </cell>
        </row>
        <row r="1352">
          <cell r="G1352" t="str">
            <v>TURIYA-US6001 250 SEEDS-250 SEEDS</v>
          </cell>
          <cell r="H1352" t="str">
            <v>DISCOUNTINUE PRODUCT</v>
          </cell>
        </row>
        <row r="1353">
          <cell r="G1353" t="str">
            <v>VELUM PRIME -1 (500ML)-nos</v>
          </cell>
          <cell r="H1353" t="str">
            <v>VELUM PRIME SC400 20X500ML BOT IN</v>
          </cell>
        </row>
        <row r="1354">
          <cell r="G1354" t="str">
            <v>VELUM PRIME 100 ML-100 ML</v>
          </cell>
          <cell r="H1354" t="str">
            <v>VELUM PRIME SC400 50X100ML BOT IN</v>
          </cell>
        </row>
        <row r="1355">
          <cell r="G1355" t="str">
            <v>VELUM PRIME -2 (250ML)-nos</v>
          </cell>
          <cell r="H1355" t="str">
            <v>VELUM PRIME SC400 40X250ML BOT IN</v>
          </cell>
        </row>
        <row r="1356">
          <cell r="G1356" t="str">
            <v>Velum Prime 250 ML</v>
          </cell>
          <cell r="H1356" t="str">
            <v>VELUM PRIME SC400 40X250ML BOT IN</v>
          </cell>
        </row>
        <row r="1357">
          <cell r="G1357" t="str">
            <v>VELUM PRIME 250 ML-250 ML</v>
          </cell>
          <cell r="H1357" t="str">
            <v>VELUM PRIME SC400 40X250ML BOT IN</v>
          </cell>
        </row>
        <row r="1358">
          <cell r="G1358" t="str">
            <v>Velum Prime 250 ML-250 ML</v>
          </cell>
          <cell r="H1358" t="str">
            <v>VELUM PRIME SC400 40X250ML BOT IN</v>
          </cell>
        </row>
        <row r="1359">
          <cell r="G1359" t="str">
            <v>VELUM PRIME 250ML</v>
          </cell>
          <cell r="H1359" t="str">
            <v>VELUM PRIME SC400 40X250ML BOT IN</v>
          </cell>
        </row>
        <row r="1360">
          <cell r="G1360" t="str">
            <v>VELUM PRIME 250ML</v>
          </cell>
          <cell r="H1360" t="str">
            <v>VELUM PRIME SC400 40X250ML BOT IN</v>
          </cell>
        </row>
        <row r="1361">
          <cell r="G1361" t="str">
            <v>Velum Prime 500 500 ML-500 ML</v>
          </cell>
          <cell r="H1361" t="str">
            <v>VELUM PRIME SC400 20X500ML BOT IN</v>
          </cell>
        </row>
        <row r="1362">
          <cell r="G1362" t="str">
            <v>Velum Prime 500 ML</v>
          </cell>
          <cell r="H1362" t="str">
            <v>VELUM PRIME SC400 20X500ML BOT IN</v>
          </cell>
        </row>
        <row r="1363">
          <cell r="G1363" t="str">
            <v>VELUM PRIME 500 ML-500 ML</v>
          </cell>
          <cell r="H1363" t="str">
            <v>VELUM PRIME SC400 20X500ML BOT IN</v>
          </cell>
        </row>
        <row r="1364">
          <cell r="G1364" t="str">
            <v>VELUM PRIME 500ML</v>
          </cell>
          <cell r="H1364" t="str">
            <v>VELUM PRIME SC400 20X500ML BOT IN</v>
          </cell>
        </row>
        <row r="1365">
          <cell r="G1365" t="str">
            <v>VELUM PRIME 500ML</v>
          </cell>
          <cell r="H1365" t="str">
            <v>VELUM PRIME SC400 20X500ML BOT IN</v>
          </cell>
        </row>
        <row r="1366">
          <cell r="G1366" t="str">
            <v>Vesticor 150ML</v>
          </cell>
          <cell r="H1366" t="str">
            <v>DISCOUNTINUE PRODUCT</v>
          </cell>
        </row>
        <row r="1367">
          <cell r="G1367" t="str">
            <v>Vesticor 60ML</v>
          </cell>
          <cell r="H1367" t="str">
            <v>DISCOUNTINUE PRODUCT</v>
          </cell>
        </row>
        <row r="1368">
          <cell r="G1368" t="str">
            <v>Vestivor 30ML</v>
          </cell>
          <cell r="H1368" t="str">
            <v>DISCOUNTINUE PRODUCT</v>
          </cell>
        </row>
        <row r="1369">
          <cell r="G1369" t="str">
            <v>W.P 500 ML-500 ML</v>
          </cell>
          <cell r="H1369" t="str">
            <v>WHIPSUPER (T) EC90 20X500ML BOT IN</v>
          </cell>
        </row>
        <row r="1370">
          <cell r="G1370" t="str">
            <v>Whip Super 1 Ltr</v>
          </cell>
          <cell r="H1370" t="str">
            <v>WHIPSUPER (T) EC90 10X1L BOT IN</v>
          </cell>
        </row>
        <row r="1371">
          <cell r="G1371" t="str">
            <v>WHIP SUPER 1 LTR-1 LTR</v>
          </cell>
          <cell r="H1371" t="str">
            <v>WHIPSUPER (T) EC90 10X1L BOT IN</v>
          </cell>
        </row>
        <row r="1372">
          <cell r="G1372" t="str">
            <v>WHIP SUPER 100 ML-100 ML</v>
          </cell>
          <cell r="H1372" t="str">
            <v>WHIPSUPER (T) EC90 50X100ML BOT IN</v>
          </cell>
        </row>
        <row r="1373">
          <cell r="G1373" t="str">
            <v>WHIP SUPER 100ML</v>
          </cell>
          <cell r="H1373" t="str">
            <v>WHIPSUPER (T) EC90 50X100ML BOT IN</v>
          </cell>
        </row>
        <row r="1374">
          <cell r="G1374" t="str">
            <v>WHIP SUPER 1LTR</v>
          </cell>
          <cell r="H1374" t="str">
            <v>WHIPSUPER (T) EC90 10X1L BOT IN</v>
          </cell>
        </row>
        <row r="1375">
          <cell r="G1375" t="str">
            <v>WHIP SUPER 1LTR</v>
          </cell>
          <cell r="H1375" t="str">
            <v>WHIPSUPER (T) EC90 10X1L BOT IN</v>
          </cell>
        </row>
        <row r="1376">
          <cell r="G1376" t="str">
            <v>WHIP SUPER -2 (500ML)-nos</v>
          </cell>
          <cell r="H1376" t="str">
            <v>WHIPSUPER (T) EC90 20X500ML BOT IN</v>
          </cell>
        </row>
        <row r="1377">
          <cell r="G1377" t="str">
            <v>WHIP SUPER 250 ML-250 ML</v>
          </cell>
          <cell r="H1377" t="str">
            <v>WHIPSUPER (T) EC90 40X250ML BOT IN</v>
          </cell>
        </row>
        <row r="1378">
          <cell r="G1378" t="str">
            <v>WHIP SUPER 250ML</v>
          </cell>
          <cell r="H1378" t="str">
            <v>WHIPSUPER (T) EC90 40X250ML BOT IN</v>
          </cell>
        </row>
        <row r="1379">
          <cell r="G1379" t="str">
            <v>Whip Super 250ML</v>
          </cell>
          <cell r="H1379" t="str">
            <v>WHIPSUPER (T) EC90 40X250ML BOT IN</v>
          </cell>
        </row>
        <row r="1380">
          <cell r="G1380" t="str">
            <v>WHIP SUPER 250ML</v>
          </cell>
          <cell r="H1380" t="str">
            <v>WHIPSUPER (T) EC90 40X250ML BOT IN</v>
          </cell>
        </row>
        <row r="1381">
          <cell r="G1381" t="str">
            <v>WHIP SUPER -3 (250ML)-nos</v>
          </cell>
          <cell r="H1381" t="str">
            <v>WHIPSUPER (T) EC90 40X250ML BOT IN</v>
          </cell>
        </row>
        <row r="1382">
          <cell r="G1382" t="str">
            <v>WHIP SUPER 3LTR-3LTR</v>
          </cell>
          <cell r="H1382" t="str">
            <v>DISCOUNTINUE PRODUCT</v>
          </cell>
        </row>
        <row r="1383">
          <cell r="G1383" t="str">
            <v>WHIP SUPER 500 ML-500 ML</v>
          </cell>
          <cell r="H1383" t="str">
            <v>WHIPSUPER (T) EC90 20X500ML BOT IN</v>
          </cell>
        </row>
        <row r="1384">
          <cell r="G1384" t="str">
            <v>WHIP SUPER 500ML</v>
          </cell>
          <cell r="H1384" t="str">
            <v>WHIPSUPER (T) EC90 20X500ML BOT IN</v>
          </cell>
        </row>
        <row r="1385">
          <cell r="G1385" t="str">
            <v>Whip Super 500ML</v>
          </cell>
          <cell r="H1385" t="str">
            <v>WHIPSUPER (T) EC90 20X500ML BOT IN</v>
          </cell>
        </row>
        <row r="1386">
          <cell r="G1386" t="str">
            <v>WHIP SUPER 500ML</v>
          </cell>
          <cell r="H1386" t="str">
            <v>WHIPSUPER (T) EC90 20X500ML BOT IN</v>
          </cell>
        </row>
        <row r="1387">
          <cell r="G1387" t="str">
            <v>WHIPSUPER -1 (1 LITRE)-nos</v>
          </cell>
          <cell r="H1387" t="str">
            <v>WHIPSUPER (T) EC90 10X1L BOT IN</v>
          </cell>
        </row>
        <row r="1388">
          <cell r="G1388" t="str">
            <v>WHIPSUPER 1LTR 1 LTR-1 LTR</v>
          </cell>
          <cell r="H1388" t="str">
            <v>WHIPSUPER (T) EC90 10X1L BOT IN</v>
          </cell>
        </row>
        <row r="1389">
          <cell r="G1389" t="str">
            <v>WHIPSUPER 250ML 250 ML-250 ML</v>
          </cell>
          <cell r="H1389" t="str">
            <v>WHIPSUPER (T) EC90 40X250ML BOT IN</v>
          </cell>
        </row>
        <row r="1390">
          <cell r="G1390" t="str">
            <v>WHIPSUPER 500ML 500 ML-500 ML</v>
          </cell>
          <cell r="H1390" t="str">
            <v>WHIPSUPER (T) EC90 20X500ML BOT IN</v>
          </cell>
        </row>
        <row r="1391">
          <cell r="G1391" t="str">
            <v>Ziggy EC-100ml-ltr</v>
          </cell>
          <cell r="H1391" t="str">
            <v>DISCOUNTINUE PRODUCT</v>
          </cell>
        </row>
      </sheetData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50.726774074072" createdVersion="6" refreshedVersion="6" minRefreshableVersion="3" recordCount="128" xr:uid="{3B4BF273-DF12-47AB-8880-CD036A8F0F8F}">
  <cacheSource type="worksheet">
    <worksheetSource name="=Dealer_Pivot"/>
  </cacheSource>
  <cacheFields count="11">
    <cacheField name="Product" numFmtId="0">
      <sharedItems/>
    </cacheField>
    <cacheField name="Op. Qty" numFmtId="0">
      <sharedItems containsString="0" containsBlank="1" containsNumber="1" containsInteger="1" minValue="1" maxValue="121"/>
    </cacheField>
    <cacheField name="Op. Amount" numFmtId="0">
      <sharedItems containsString="0" containsBlank="1" containsNumber="1" minValue="0.05" maxValue="60.5"/>
    </cacheField>
    <cacheField name="Receipt Qty" numFmtId="0">
      <sharedItems containsString="0" containsBlank="1" containsNumber="1" containsInteger="1" minValue="8" maxValue="2864"/>
    </cacheField>
    <cacheField name="Rec. Amount" numFmtId="0">
      <sharedItems containsString="0" containsBlank="1" containsNumber="1" minValue="2" maxValue="1421"/>
    </cacheField>
    <cacheField name="Issue Qty" numFmtId="0">
      <sharedItems containsString="0" containsBlank="1" containsNumber="1" containsInteger="1" minValue="1" maxValue="2846"/>
    </cacheField>
    <cacheField name="Issue Amount" numFmtId="0">
      <sharedItems containsString="0" containsBlank="1" containsNumber="1" minValue="0.75" maxValue="1433"/>
    </cacheField>
    <cacheField name="Closing Qty" numFmtId="0">
      <sharedItems containsString="0" containsBlank="1" containsNumber="1" containsInteger="1" minValue="1" maxValue="134"/>
    </cacheField>
    <cacheField name="Cl. Amount" numFmtId="0">
      <sharedItems containsString="0" containsBlank="1" containsNumber="1" minValue="0.05" maxValue="134"/>
    </cacheField>
    <cacheField name="Combi Name" numFmtId="165">
      <sharedItems/>
    </cacheField>
    <cacheField name="Master Name" numFmtId="164">
      <sharedItems count="153">
        <s v="ADMIRE (T) WG70 30X150GR BOT IN"/>
        <s v="ADMIRE WG70 125X(8X2GR) BAG IN"/>
        <s v="ADMIRE WG70 20X300GR BAG IN"/>
        <s v="ADMIRE (T) WG70 150X30GR BOT IN"/>
        <s v="ADMIRE (T) WG70 60X75GR BOT IN"/>
        <s v="ADUE WG70 15X40G BOT IN"/>
        <s v="ADUE WG70 6X100G BOT IN"/>
        <s v="ALANTO (T) SC240 50X100ML BOT IN"/>
        <s v="ALANTO (T) SC240 40X250ML BOT IN"/>
        <s v="ALANTO (T) SC240 20X500ML BOT IN"/>
        <s v="ALIETTE WP80 40X100GR BAG IN"/>
        <s v="ALIETTE WP80 10X1KG BAG IN"/>
        <s v="ALIETTE WP80 20X250GR BAG IN"/>
        <s v="ALIETTE WP80 20X500GR BAG IN"/>
        <s v="AMBITION 10X1L BOT IN"/>
        <s v="AMBITION 40X250ML BOT IN"/>
        <s v="AMBITION 20X500ML BOT IN"/>
        <s v="ANTRACOL (T) WP70 10X1KG BAG IN"/>
        <s v="ANTRACOL (T) WP70 40X250GR BAG IN"/>
        <s v="ANTRACOL (T) WP70 20X500GR BAG IN"/>
        <s v="MILLET HYBRID 9450 20X1 5KG BAG IN"/>
        <s v="MILLET HYBRID 9461 20X1.5KG BAG IN"/>
        <s v="DISCOUNTINUE PRODUCT"/>
        <s v="BELT EXPERT SC480 50X100ML BOT IN"/>
        <s v="BUONOS SC430 10X1L BOT IN"/>
        <s v="BUONOS SC430 40X250ML BOT IN"/>
        <s v="BUONOS SC430 20X500ML BOT IN"/>
        <s v="CONFIDOR (T) SL200 50X100ML BOT IN"/>
        <s v="CONFIDOR (T) SL200 10X1L BOT IN"/>
        <s v="CONFIDOR (T) SL200 20X250ML BOT IN"/>
        <s v="CONFIDOR (T) SL200 20X500ML BOT IN"/>
        <s v="CONFIDOR SUPER (T) SC350 50X100ML BOT IN"/>
        <s v="CONFIDOR SUPER (T) SC350 10X1L BOT IN"/>
        <s v="CONFIDOR SUPER (T) SC350 20X250ML BOT IN"/>
        <s v="CONFIDOR SUPER (T) SC350 20X500ML BOT IN"/>
        <s v="CONFIDOR SUPER (T) SC350 50X50ML BOT IN"/>
        <s v="DECIS EC101-2 40X250ML BOT IN"/>
        <s v="DECIS EC 28 20X500ML BOT IN"/>
        <s v="DECIS EC 28 50X100ML BOT IN"/>
        <s v="DECIS EC 28 10X1L BOT IN"/>
        <s v="DECIS EC 28 40X250ML BOT IN"/>
        <s v="ETHREL SL39 20X500ML BOT IN"/>
        <s v="EVERGOL XTEND FS308 50X100ML BOT IN"/>
        <s v="EVERGOL XTEND FS308 10X1L BOT IN"/>
        <s v="EVERGOL XTEND FS308 40X250ML BOT IN"/>
        <s v="EVERGOL XTEND FS308 100X40ML BOT IN"/>
        <s v="FAME (T) SC480 20X100ML BOT IN"/>
        <s v="FAME (T) SC480 10X(20X10ML) BOT IN"/>
        <s v="FAME (T) SC480 8X250ML BOT IN"/>
        <s v="FAME (T) SC480 40X50ML BOT IN"/>
        <s v="FENOS QUICK SC150 50X100ML BOT IN"/>
        <s v="FENOS QUICK SC150 40X250ML BOT IN"/>
        <s v="FOLICUR (T) EC250 10X1L BOT IN"/>
        <s v="FOLICUR (T) EC250 40X250ML BOT IN"/>
        <s v="FOLICUR (T) EC250 20X500ML BOT IN"/>
        <s v="GAUCHO FS600 50X100ML BOT IN"/>
        <s v="GAUCHO FS600 40X250ML BOT IN"/>
        <s v="GAUCHO FS600 100X50ML BOT IN"/>
        <s v="JUMP WG80 160X(10X2GR) BAG IN"/>
        <s v="JUMP WG80 80X40GR BAG IN"/>
        <s v="LARVIN (T) WP75 40X100GR BAG IN"/>
        <s v="LARVIN (T) WP75 10X1KG BAG IN"/>
        <s v="LARVIN (T) WP75 20X250GR BAG IN"/>
        <s v="LARVIN (T) WP75 20X500GR BAG IN"/>
        <s v="LESENTA WG80 100X40GR BAG IN"/>
        <s v="LESENTA WG80 50X100GR BAG IN"/>
        <s v="LESENTA WG80 20X250GR BAG IN"/>
        <s v="MELODY DUO WP66 8 10X800G BAG IN"/>
        <s v="MOVENTO ENERGY SC240 50X100ML BOT IN"/>
        <s v="MOVENTO ENERGY SC240 10X1L BOT IN"/>
        <s v="MOVENTO ENERGY SC240 40X250ML BOT IN"/>
        <s v="MOVENTO OD150 20X500ML BOT IN"/>
        <s v="NATIVO WG75 50X100GR BAG IN"/>
        <s v="NATIVO WG75 40X250GR BAG IN"/>
        <s v="NATIVO WG75 20X500GR BAG IN"/>
        <s v="NATIVO WG75 100X50GR BAG IN"/>
        <s v="OBERON (T) SC240 50X100ML BOT IN"/>
        <s v="OBERON (T) SC240 40X200ML BOT IN"/>
        <s v="OBERON (T) SC240 20X500ML BOT IN"/>
        <s v="PLANOFIX SL45 10X1L BOT IN"/>
        <s v="PLANOFIX SL4 5 40X250ML BOT IN"/>
        <s v="PLANOFIX SL4 5 20X500ML BOT IN"/>
        <s v="RAFT EC60 10X1L BOT IN"/>
        <s v="RAFT EC60 40X250ML BOT IN"/>
        <s v="RAFT EC60 20X500ML BOT IN"/>
        <s v="RAXIL (T) DS2 5X(10X100GR) BAG IN"/>
        <s v="RAXIL (T) DS2 5X(25X40GR) BAG IN"/>
        <s v="REGENT GOLD SC200 40X250ML BOT IN"/>
        <s v="REGENT GOLD SC200 20X500ML BOT IN"/>
        <s v="REGENT GR0 3 20X1KG BAG IN"/>
        <s v="REGENT GR0 3 1X25KG BOX WW"/>
        <s v="REGENT GR0 3 4X5KG BAG IN"/>
        <s v="REGENT (T) SC50 50X100ML BOT IN"/>
        <s v="REGENT (T) SC50 10X1L BOT IN"/>
        <s v="REGENT (T) SC50 20X250ML BOT IN"/>
        <s v="REGENT (T) SC50 20X500ML BOT IN"/>
        <s v="REGENT ULTRA GR0 6 20X1KG BAG IN"/>
        <s v="REGENT ULTRA GR0 6 5X4KG BAG IN"/>
        <s v="ROUNDUP 41% SL (IN) 10X1 LTR"/>
        <s v="ROUNDUP 41% SL (IN) 20X500 ML"/>
        <s v="ROUNDUP 41% SL (IN) 2X5 LTR"/>
        <s v="SIVANTO PRIME SL200 10X1L BOT IN"/>
        <s v="SIVANTO PRIME SL200 20X500ML BOT IN"/>
        <s v="SOLOMON OD300 50X100ML BOT IN"/>
        <s v="SOLOMON OD300 10X1L BOT IN"/>
        <s v="SOLOMON OD300 40X250ML BOT IN"/>
        <s v="SOLOMON OD300 20X500ML BOT IN"/>
        <s v="SPINTOR SC495 10X(20X7ML) BOT IN"/>
        <s v="SPINTOR SC495 20X75ML BOT IN"/>
        <s v="SURPASS FIRSTCLASS 7149B2 20X450G BAG IN"/>
        <s v="SURPASS SUPERB BG2 20X450G BAG IN"/>
        <s v="SURPASS 7576 BG2 (LOC) 20X450GR BAG IN"/>
        <s v="VELUM PRIME SC400 40X250ML BOT IN"/>
        <s v="VELUM PRIME SC400 20X500ML BOT IN"/>
        <s v="WHIPSUPER (T) EC90 50X100ML BOT IN"/>
        <s v="WHIPSUPER (T) EC90 10X1L BOT IN"/>
        <s v="WHIPSUPER (T) EC90 40X250ML BOT IN"/>
        <s v="WHIPSUPER (T) EC90 20X500ML BOT IN"/>
        <s v="SECTIN WG60 20X600GR BAG IN" u="1"/>
        <s v="SECTIN WG60 50X100GR BAG IN" u="1"/>
        <s v="PROFILER WG71 11 20X250GR BAG IN" u="1"/>
        <s v="FOOST WP50 20X250G BAG IN" u="1"/>
        <s v="FOOST WP50 24X500G BAG IN" u="1"/>
        <s v="CONFIDOR (T) SL200 100X50ML BOT IN" u="1"/>
        <s v="RICESTAR EC69 20X500ML BOT IN" u="1"/>
        <s v="RICESTAR EC69 40X250ML BOT IN" u="1"/>
        <s v="ALION PLUS SC560 4X5L BOT IN" u="1"/>
        <e v="#N/A" u="1"/>
        <s v="SENCOR WP70 60X100GR BAG IN" u="1"/>
        <s v="PLANOFIX SL4 5 50X100ML BOT IN" u="1"/>
        <s v="REGENT GOLD SC200 50X100ML BOT IN" u="1"/>
        <s v="MELODY DUO WP66 8 10X400GR BAG IN" u="1"/>
        <s v="MELODY DUO WP66 8 50X100GR BAG IN" u="1"/>
        <s v="NATIVO WG75 10X1KG BAG IN" u="1"/>
        <s v="RICESTAR EC69 10X1L BOT IN" u="1"/>
        <s v="INFINITO SC687 5 10X1L BOT IN" u="1"/>
        <s v="INFINITO SC687 5 20X500ML BOT IN" u="1"/>
        <s v="INFINITO SC687 5 50X100ML BOT IN" u="1"/>
        <s v="MOVENTO OD150 40X250ML BOT IN" u="1"/>
        <s v="LAUDIS SC630 3X230ML BOT IN" u="1"/>
        <s v="LAUDIS SC630 8X115ML BOT IN" u="1"/>
        <s v="GLAMORE WG80 40X50GR BOT IN" u="1"/>
        <s v="GAUCHO FS600 2X(5X1L) BOT IN" u="1"/>
        <s v="FOLICUR (T) EC250 50X100ML BOT IN" u="1"/>
        <s v="ANTRACOL (T) WP70 50X100GR BAG IN" u="1"/>
        <s v="COUNCIL ACTIV WG30 12X(5X90GR) BOX IN" u="1"/>
        <s v="GLAMORE WG80 20X100GR BOT IN" u="1"/>
        <s v="LAUDIS SC630 10X57.5ML BOT IN" u="1"/>
        <s v="LUNA EXPERIENCE SC400 50X100ML BOT IN" u="1"/>
        <s v="ETHREL SL39 50X100ML BOT IN" u="1"/>
        <s v="ETHREL SL39 10X1L BOT IN" u="1"/>
        <s v="MOVENTO OD150 10X1L BOT IN" u="1"/>
        <s v="DECIS EC101-2 100X5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8">
  <r>
    <s v="ADMIRE 150GM"/>
    <m/>
    <m/>
    <m/>
    <m/>
    <m/>
    <m/>
    <m/>
    <m/>
    <s v="ADMIRE 150GM"/>
    <x v="0"/>
  </r>
  <r>
    <s v="ADMIRE 16GM"/>
    <m/>
    <m/>
    <m/>
    <m/>
    <m/>
    <m/>
    <m/>
    <m/>
    <s v="ADMIRE 16GM"/>
    <x v="1"/>
  </r>
  <r>
    <s v="ADMIRE 2GM"/>
    <m/>
    <m/>
    <m/>
    <m/>
    <m/>
    <m/>
    <m/>
    <m/>
    <s v="ADMIRE 2GM"/>
    <x v="1"/>
  </r>
  <r>
    <s v="ADMIRE 300GM"/>
    <m/>
    <m/>
    <m/>
    <m/>
    <m/>
    <m/>
    <m/>
    <m/>
    <s v="ADMIRE 300GM"/>
    <x v="2"/>
  </r>
  <r>
    <s v="ADMIRE 30GM"/>
    <m/>
    <m/>
    <m/>
    <m/>
    <m/>
    <m/>
    <m/>
    <m/>
    <s v="ADMIRE 30GM"/>
    <x v="3"/>
  </r>
  <r>
    <s v="ADMIRE 75GM"/>
    <m/>
    <m/>
    <m/>
    <m/>
    <m/>
    <m/>
    <m/>
    <m/>
    <s v="ADMIRE 75GM"/>
    <x v="4"/>
  </r>
  <r>
    <s v="ADUE  40GM"/>
    <m/>
    <m/>
    <m/>
    <m/>
    <m/>
    <m/>
    <m/>
    <m/>
    <s v="ADUE 40GM"/>
    <x v="5"/>
  </r>
  <r>
    <s v="ADUE 100GM"/>
    <m/>
    <m/>
    <m/>
    <m/>
    <m/>
    <m/>
    <m/>
    <m/>
    <s v="ADUE 100GM"/>
    <x v="6"/>
  </r>
  <r>
    <s v="ALANTO 100ML"/>
    <m/>
    <m/>
    <n v="200"/>
    <n v="20"/>
    <n v="200"/>
    <n v="20"/>
    <m/>
    <m/>
    <s v="ALANTO 100ML"/>
    <x v="7"/>
  </r>
  <r>
    <s v="ALANTO 250ML"/>
    <m/>
    <m/>
    <n v="200"/>
    <n v="50"/>
    <n v="200"/>
    <n v="50"/>
    <m/>
    <m/>
    <s v="ALANTO 250ML"/>
    <x v="8"/>
  </r>
  <r>
    <s v="ALANTO 500ML"/>
    <m/>
    <m/>
    <n v="20"/>
    <n v="10"/>
    <n v="20"/>
    <n v="10"/>
    <m/>
    <m/>
    <s v="ALANTO 500ML"/>
    <x v="9"/>
  </r>
  <r>
    <s v="ALIETTE 100GM"/>
    <m/>
    <m/>
    <m/>
    <m/>
    <m/>
    <m/>
    <m/>
    <m/>
    <s v="ALIETTE 100GM"/>
    <x v="10"/>
  </r>
  <r>
    <s v="ALIETTE 1KG"/>
    <m/>
    <m/>
    <n v="95"/>
    <n v="95"/>
    <n v="95"/>
    <n v="95"/>
    <m/>
    <m/>
    <s v="ALIETTE 1KG"/>
    <x v="11"/>
  </r>
  <r>
    <s v="ALIETTE 250GM"/>
    <m/>
    <m/>
    <n v="760"/>
    <n v="190"/>
    <n v="734"/>
    <n v="183.5"/>
    <n v="26"/>
    <n v="6.5"/>
    <s v="ALIETTE 250GM"/>
    <x v="12"/>
  </r>
  <r>
    <s v="ALIETTE 500GM"/>
    <m/>
    <m/>
    <n v="811"/>
    <n v="405.5"/>
    <n v="795"/>
    <n v="397.5"/>
    <n v="16"/>
    <n v="8"/>
    <s v="ALIETTE 500GM"/>
    <x v="13"/>
  </r>
  <r>
    <s v="AMBITION 1LTR"/>
    <n v="18"/>
    <n v="18"/>
    <n v="1120"/>
    <n v="1120"/>
    <n v="1068"/>
    <n v="1068"/>
    <n v="70"/>
    <n v="70"/>
    <s v="AMBITION 1LTR"/>
    <x v="14"/>
  </r>
  <r>
    <s v="AMBITION 250ML"/>
    <n v="34"/>
    <n v="8.5"/>
    <n v="600"/>
    <n v="150"/>
    <n v="554"/>
    <n v="138.5"/>
    <n v="80"/>
    <n v="20"/>
    <s v="AMBITION 250ML"/>
    <x v="15"/>
  </r>
  <r>
    <s v="AMBITION 500ML"/>
    <n v="121"/>
    <n v="60.5"/>
    <n v="1001"/>
    <n v="500.5"/>
    <n v="1007"/>
    <n v="503.5"/>
    <n v="115"/>
    <n v="57.5"/>
    <s v="AMBITION 500ML"/>
    <x v="16"/>
  </r>
  <r>
    <s v="ANTRACOL 1KG."/>
    <n v="31"/>
    <n v="31"/>
    <n v="842"/>
    <n v="842"/>
    <n v="816"/>
    <n v="816"/>
    <n v="57"/>
    <n v="57"/>
    <s v="ANTRACOL 1KG."/>
    <x v="17"/>
  </r>
  <r>
    <s v="ANTRACOL 250GM"/>
    <n v="35"/>
    <n v="8.75"/>
    <n v="241"/>
    <n v="60.25"/>
    <n v="197"/>
    <n v="49.25"/>
    <n v="79"/>
    <n v="19.75"/>
    <s v="ANTRACOL 250GM"/>
    <x v="18"/>
  </r>
  <r>
    <s v="ANTRACOL 500GM"/>
    <n v="23"/>
    <n v="11.5"/>
    <n v="1041"/>
    <n v="520.5"/>
    <n v="997"/>
    <n v="498.5"/>
    <n v="67"/>
    <n v="33.5"/>
    <s v="ANTRACOL 500GM"/>
    <x v="19"/>
  </r>
  <r>
    <s v="BAJRA PROAGRO 9450 1.5KG."/>
    <m/>
    <m/>
    <n v="180"/>
    <n v="270"/>
    <n v="155"/>
    <n v="232.5"/>
    <n v="25"/>
    <n v="37.5"/>
    <s v="BAJRA PROAGRO 9450 1.5KG."/>
    <x v="20"/>
  </r>
  <r>
    <s v="BAJRA PROAGRO 9461 1.5KG"/>
    <m/>
    <m/>
    <m/>
    <m/>
    <m/>
    <m/>
    <m/>
    <m/>
    <s v="BAJRA PROAGRO 9461 1.5KG"/>
    <x v="21"/>
  </r>
  <r>
    <s v="BAYFOLAN ALGAE 1LTR"/>
    <m/>
    <m/>
    <n v="60"/>
    <n v="60"/>
    <n v="27"/>
    <n v="27"/>
    <n v="33"/>
    <n v="33"/>
    <s v="BAYFOLAN ALGAE 1LTR"/>
    <x v="22"/>
  </r>
  <r>
    <s v="BAYFOLAN ALGAE 250ML"/>
    <m/>
    <m/>
    <n v="40"/>
    <n v="10"/>
    <n v="3"/>
    <n v="0.75"/>
    <n v="37"/>
    <n v="9.25"/>
    <s v="BAYFOLAN ALGAE 250ML"/>
    <x v="22"/>
  </r>
  <r>
    <s v="BAYFOLAN ALGAE 500ML"/>
    <m/>
    <m/>
    <n v="60"/>
    <n v="30"/>
    <n v="38"/>
    <n v="19"/>
    <n v="22"/>
    <n v="11"/>
    <s v="BAYFOLAN ALGAE 500ML"/>
    <x v="22"/>
  </r>
  <r>
    <s v="BELT EXPERT 100ML"/>
    <m/>
    <m/>
    <n v="50"/>
    <n v="5"/>
    <n v="13"/>
    <n v="1.3"/>
    <n v="37"/>
    <n v="3.7"/>
    <s v="BELT EXPERT 100ML"/>
    <x v="23"/>
  </r>
  <r>
    <s v="BIO-M-POWER  50ML"/>
    <m/>
    <m/>
    <m/>
    <m/>
    <m/>
    <m/>
    <m/>
    <m/>
    <s v="BIO-M-POWER 50ML"/>
    <x v="22"/>
  </r>
  <r>
    <s v="BUONOS 1LTR"/>
    <m/>
    <m/>
    <n v="280"/>
    <n v="280"/>
    <n v="218"/>
    <n v="218"/>
    <n v="62"/>
    <n v="62"/>
    <s v="BUONOS 1LTR"/>
    <x v="24"/>
  </r>
  <r>
    <s v="BUONOS 250ML"/>
    <m/>
    <m/>
    <n v="270"/>
    <n v="67.5"/>
    <n v="209"/>
    <n v="52.25"/>
    <n v="61"/>
    <n v="15.25"/>
    <s v="BUONOS 250ML"/>
    <x v="25"/>
  </r>
  <r>
    <s v="BUONOS 500ML"/>
    <m/>
    <m/>
    <n v="440"/>
    <n v="220"/>
    <n v="376"/>
    <n v="188"/>
    <n v="64"/>
    <n v="32"/>
    <s v="BUONOS 500ML"/>
    <x v="26"/>
  </r>
  <r>
    <s v="CONFIDOR 17.8% 100ML"/>
    <n v="16"/>
    <n v="1.6"/>
    <n v="50"/>
    <n v="5"/>
    <n v="66"/>
    <n v="6.6"/>
    <m/>
    <m/>
    <s v="CONFIDOR 17.8% 100ML"/>
    <x v="27"/>
  </r>
  <r>
    <s v="CONFIDOR 17.8% 1LTR"/>
    <m/>
    <m/>
    <m/>
    <m/>
    <m/>
    <m/>
    <m/>
    <m/>
    <s v="CONFIDOR 17.8% 1LTR"/>
    <x v="28"/>
  </r>
  <r>
    <s v="CONFIDOR 17.8% 250ML"/>
    <m/>
    <m/>
    <n v="107"/>
    <n v="26.75"/>
    <n v="107"/>
    <n v="26.75"/>
    <m/>
    <m/>
    <s v="CONFIDOR 17.8% 250ML"/>
    <x v="29"/>
  </r>
  <r>
    <s v="CONFIDOR 17.8% 500ML"/>
    <n v="2"/>
    <n v="1"/>
    <n v="97"/>
    <n v="48.5"/>
    <n v="50"/>
    <n v="25"/>
    <n v="49"/>
    <n v="24.5"/>
    <s v="CONFIDOR 17.8% 500ML"/>
    <x v="30"/>
  </r>
  <r>
    <s v="CONFIDOR SUPER 30.5% 100ML"/>
    <m/>
    <m/>
    <n v="160"/>
    <n v="16"/>
    <n v="95"/>
    <n v="9.5"/>
    <n v="65"/>
    <n v="6.5"/>
    <s v="CONFIDOR SUPER 30.5% 100ML"/>
    <x v="31"/>
  </r>
  <r>
    <s v="CONFIDOR SUPER 30.5% 1LTR"/>
    <m/>
    <m/>
    <m/>
    <m/>
    <m/>
    <m/>
    <m/>
    <m/>
    <s v="CONFIDOR SUPER 30.5% 1LTR"/>
    <x v="32"/>
  </r>
  <r>
    <s v="CONFIDOR SUPER 30.5% 250ML"/>
    <m/>
    <m/>
    <n v="107"/>
    <n v="26.75"/>
    <n v="107"/>
    <n v="26.75"/>
    <m/>
    <m/>
    <s v="CONFIDOR SUPER 30.5% 250ML"/>
    <x v="33"/>
  </r>
  <r>
    <s v="CONFIDOR SUPER 30.5% 500ML"/>
    <m/>
    <m/>
    <n v="40"/>
    <n v="20"/>
    <n v="40"/>
    <n v="20"/>
    <m/>
    <m/>
    <s v="CONFIDOR SUPER 30.5% 500ML"/>
    <x v="34"/>
  </r>
  <r>
    <s v="CONFIDOR SUPER 30.5% 50ML"/>
    <m/>
    <m/>
    <m/>
    <m/>
    <m/>
    <m/>
    <m/>
    <m/>
    <s v="CONFIDOR SUPER 30.5% 50ML"/>
    <x v="35"/>
  </r>
  <r>
    <s v="DECIS 100EC 250ML"/>
    <m/>
    <m/>
    <n v="241"/>
    <n v="60.25"/>
    <n v="241"/>
    <n v="60.25"/>
    <m/>
    <m/>
    <s v="DECIS 100EC 250ML"/>
    <x v="36"/>
  </r>
  <r>
    <s v="DECIS 100EC 500ML"/>
    <m/>
    <m/>
    <m/>
    <m/>
    <m/>
    <m/>
    <m/>
    <m/>
    <s v="DECIS 100EC 500ML"/>
    <x v="37"/>
  </r>
  <r>
    <s v="DECIS 2.8%EC 100ML"/>
    <m/>
    <m/>
    <m/>
    <m/>
    <m/>
    <m/>
    <m/>
    <m/>
    <s v="DECIS 2.8%EC 100ML"/>
    <x v="38"/>
  </r>
  <r>
    <s v="DECIS 2.8%EC 1LTR"/>
    <n v="6"/>
    <n v="6"/>
    <n v="180"/>
    <n v="180"/>
    <n v="176"/>
    <n v="176"/>
    <n v="10"/>
    <n v="10"/>
    <s v="DECIS 2.8%EC 1LTR"/>
    <x v="39"/>
  </r>
  <r>
    <s v="DECIS 2.8%EC 250ML"/>
    <m/>
    <m/>
    <n v="40"/>
    <n v="10"/>
    <n v="15"/>
    <n v="3.75"/>
    <n v="25"/>
    <n v="6.25"/>
    <s v="DECIS 2.8%EC 250ML"/>
    <x v="40"/>
  </r>
  <r>
    <s v="DECIS 2.8%EC 500ML"/>
    <m/>
    <m/>
    <n v="160"/>
    <n v="80"/>
    <n v="149"/>
    <n v="74.5"/>
    <n v="11"/>
    <n v="5.5"/>
    <s v="DECIS 2.8%EC 500ML"/>
    <x v="40"/>
  </r>
  <r>
    <s v="ETHREL 500ML"/>
    <m/>
    <m/>
    <n v="20"/>
    <n v="10"/>
    <n v="16"/>
    <n v="8"/>
    <n v="4"/>
    <n v="2"/>
    <s v="ETHREL 500ML"/>
    <x v="41"/>
  </r>
  <r>
    <s v="EVERGOL XTEND 100ML"/>
    <n v="30"/>
    <n v="3"/>
    <n v="1068"/>
    <n v="106.8"/>
    <n v="1097"/>
    <n v="109.7"/>
    <n v="1"/>
    <n v="0.1"/>
    <s v="EVERGOL XTEND 100ML"/>
    <x v="42"/>
  </r>
  <r>
    <s v="EVERGOL XTEND 1LTR"/>
    <m/>
    <m/>
    <m/>
    <m/>
    <m/>
    <m/>
    <m/>
    <m/>
    <s v="EVERGOL XTEND 1LTR"/>
    <x v="43"/>
  </r>
  <r>
    <s v="EVERGOL XTEND 250ML"/>
    <m/>
    <m/>
    <n v="1544"/>
    <n v="386"/>
    <n v="1541"/>
    <n v="385.25"/>
    <n v="3"/>
    <n v="0.75"/>
    <s v="EVERGOL XTEND 250ML"/>
    <x v="44"/>
  </r>
  <r>
    <s v="EVERGOL XTEND 40ML"/>
    <n v="121"/>
    <n v="4.84"/>
    <m/>
    <m/>
    <n v="121"/>
    <n v="4.84"/>
    <m/>
    <m/>
    <s v="EVERGOL XTEND 40ML"/>
    <x v="45"/>
  </r>
  <r>
    <s v="FAME 100ML"/>
    <m/>
    <m/>
    <n v="60"/>
    <n v="6"/>
    <n v="60"/>
    <n v="6"/>
    <m/>
    <m/>
    <s v="FAME 100ML"/>
    <x v="46"/>
  </r>
  <r>
    <s v="FAME 10ML"/>
    <m/>
    <m/>
    <m/>
    <m/>
    <m/>
    <m/>
    <m/>
    <m/>
    <s v="FAME 10ML"/>
    <x v="47"/>
  </r>
  <r>
    <s v="FAME 250ML"/>
    <m/>
    <m/>
    <n v="16"/>
    <n v="4"/>
    <n v="16"/>
    <n v="4"/>
    <m/>
    <m/>
    <s v="FAME 250ML"/>
    <x v="48"/>
  </r>
  <r>
    <s v="FAME 50ML"/>
    <n v="1"/>
    <n v="0.05"/>
    <n v="40"/>
    <n v="2"/>
    <n v="40"/>
    <n v="2"/>
    <n v="1"/>
    <n v="0.05"/>
    <s v="FAME 50ML"/>
    <x v="49"/>
  </r>
  <r>
    <s v="FENOS QUICK SC150 100ML"/>
    <m/>
    <m/>
    <n v="50"/>
    <n v="5"/>
    <n v="25"/>
    <n v="2.5"/>
    <n v="25"/>
    <n v="2.5"/>
    <s v="FENOS QUICK SC150 100ML"/>
    <x v="50"/>
  </r>
  <r>
    <s v="FENOS QUICK SC150 250ML"/>
    <m/>
    <m/>
    <n v="80"/>
    <n v="2"/>
    <n v="78"/>
    <n v="1.95"/>
    <n v="2"/>
    <n v="0.05"/>
    <s v="FENOS QUICK SC150 250ML"/>
    <x v="51"/>
  </r>
  <r>
    <s v="FOLICUR 1LTR"/>
    <n v="12"/>
    <n v="12"/>
    <n v="1421"/>
    <n v="1421"/>
    <n v="1433"/>
    <n v="1433"/>
    <m/>
    <m/>
    <s v="FOLICUR 1LTR"/>
    <x v="52"/>
  </r>
  <r>
    <s v="FOLICUR 250ML"/>
    <m/>
    <m/>
    <n v="120"/>
    <n v="30"/>
    <n v="120"/>
    <n v="30"/>
    <m/>
    <m/>
    <s v="FOLICUR 250ML"/>
    <x v="53"/>
  </r>
  <r>
    <s v="FOLICUR 500ML"/>
    <n v="15"/>
    <n v="7.5"/>
    <n v="1479"/>
    <n v="739.5"/>
    <n v="1477"/>
    <n v="738.5"/>
    <n v="17"/>
    <n v="8.5"/>
    <s v="FOLICUR 500ML"/>
    <x v="54"/>
  </r>
  <r>
    <s v="GAUCHO 600FS 100ML"/>
    <m/>
    <m/>
    <n v="801"/>
    <n v="80.099999999999994"/>
    <n v="801"/>
    <n v="80.099999999999994"/>
    <m/>
    <m/>
    <s v="GAUCHO 600FS 100ML"/>
    <x v="55"/>
  </r>
  <r>
    <s v="GAUCHO 600FS 250ML"/>
    <m/>
    <m/>
    <n v="339"/>
    <n v="84.75"/>
    <n v="330"/>
    <n v="82.5"/>
    <n v="9"/>
    <n v="2.25"/>
    <s v="GAUCHO 600FS 250ML"/>
    <x v="56"/>
  </r>
  <r>
    <s v="GAUCHO 600FS 50ML"/>
    <n v="81"/>
    <n v="4.05"/>
    <n v="850"/>
    <n v="42.5"/>
    <n v="843"/>
    <n v="42.15"/>
    <n v="88"/>
    <n v="4.4000000000000004"/>
    <s v="GAUCHO 600FS 50ML"/>
    <x v="57"/>
  </r>
  <r>
    <s v="JUMP WG 2GM"/>
    <m/>
    <m/>
    <m/>
    <m/>
    <m/>
    <m/>
    <m/>
    <m/>
    <s v="JUMP WG 2GM"/>
    <x v="58"/>
  </r>
  <r>
    <s v="JUMP WG 40GM"/>
    <m/>
    <m/>
    <m/>
    <m/>
    <m/>
    <m/>
    <m/>
    <m/>
    <s v="JUMP WG 40GM"/>
    <x v="59"/>
  </r>
  <r>
    <s v="LARVIN 100GM"/>
    <m/>
    <m/>
    <n v="40"/>
    <n v="4"/>
    <n v="40"/>
    <n v="4"/>
    <m/>
    <m/>
    <s v="LARVIN 100GM"/>
    <x v="60"/>
  </r>
  <r>
    <s v="LARVIN 1KG"/>
    <m/>
    <m/>
    <m/>
    <m/>
    <m/>
    <m/>
    <m/>
    <m/>
    <s v="LARVIN 1KG"/>
    <x v="61"/>
  </r>
  <r>
    <s v="LARVIN 250GM"/>
    <n v="21"/>
    <n v="5.25"/>
    <n v="100"/>
    <n v="25"/>
    <n v="121"/>
    <n v="30.25"/>
    <m/>
    <m/>
    <s v="LARVIN 250GM"/>
    <x v="62"/>
  </r>
  <r>
    <s v="LARVIN 500GM"/>
    <n v="16"/>
    <n v="8"/>
    <n v="40"/>
    <n v="20"/>
    <n v="56"/>
    <n v="28"/>
    <m/>
    <m/>
    <s v="LARVIN 500GM"/>
    <x v="63"/>
  </r>
  <r>
    <s v="LESENTA  40GM"/>
    <n v="7"/>
    <n v="0.28000000000000003"/>
    <n v="108"/>
    <n v="4.32"/>
    <n v="77"/>
    <n v="3.08"/>
    <n v="38"/>
    <n v="1.52"/>
    <s v="LESENTA 40GM"/>
    <x v="64"/>
  </r>
  <r>
    <s v="LESENTA 100GM"/>
    <n v="24"/>
    <n v="2.4"/>
    <n v="2864"/>
    <n v="286.39999999999998"/>
    <n v="2797"/>
    <n v="279.7"/>
    <n v="91"/>
    <n v="9.1"/>
    <s v="LESENTA 100GM"/>
    <x v="65"/>
  </r>
  <r>
    <s v="LESENTA 250GM"/>
    <m/>
    <m/>
    <n v="680"/>
    <n v="170"/>
    <n v="658"/>
    <n v="164.5"/>
    <n v="22"/>
    <n v="5.5"/>
    <s v="LESENTA 250GM"/>
    <x v="66"/>
  </r>
  <r>
    <s v="MELODY DUO WP66 400GRM"/>
    <m/>
    <m/>
    <m/>
    <m/>
    <m/>
    <m/>
    <m/>
    <m/>
    <s v="MELODY DUO WP66 400GRM"/>
    <x v="67"/>
  </r>
  <r>
    <s v="MOVENTO ENERGY 100ML"/>
    <m/>
    <m/>
    <n v="50"/>
    <n v="5"/>
    <n v="50"/>
    <n v="5"/>
    <m/>
    <m/>
    <s v="MOVENTO ENERGY 100ML"/>
    <x v="68"/>
  </r>
  <r>
    <s v="MOVENTO ENERGY 1LTR"/>
    <m/>
    <m/>
    <n v="30"/>
    <n v="30"/>
    <n v="16"/>
    <n v="16"/>
    <n v="14"/>
    <n v="14"/>
    <s v="MOVENTO ENERGY 1LTR"/>
    <x v="69"/>
  </r>
  <r>
    <s v="MOVENTO ENERGY 250ML"/>
    <n v="1"/>
    <n v="0.25"/>
    <n v="130"/>
    <n v="32.5"/>
    <n v="111"/>
    <n v="27.75"/>
    <n v="20"/>
    <n v="5"/>
    <s v="MOVENTO ENERGY 250ML"/>
    <x v="70"/>
  </r>
  <r>
    <s v="MOVENTO OD 500ML"/>
    <m/>
    <m/>
    <n v="20"/>
    <n v="10"/>
    <n v="3"/>
    <n v="1.5"/>
    <n v="17"/>
    <n v="8.5"/>
    <s v="MOVENTO OD 500ML"/>
    <x v="71"/>
  </r>
  <r>
    <s v="NATIVO 100GM"/>
    <m/>
    <m/>
    <n v="1000"/>
    <n v="100"/>
    <n v="891"/>
    <n v="89.1"/>
    <n v="109"/>
    <n v="10.9"/>
    <s v="NATIVO 100GM"/>
    <x v="72"/>
  </r>
  <r>
    <s v="NATIVO 250GM"/>
    <n v="29"/>
    <n v="7.25"/>
    <n v="1280"/>
    <n v="320"/>
    <n v="1210"/>
    <n v="302.5"/>
    <n v="99"/>
    <n v="24.75"/>
    <s v="NATIVO 250GM"/>
    <x v="73"/>
  </r>
  <r>
    <s v="NATIVO 500GM"/>
    <n v="20"/>
    <n v="10"/>
    <n v="160"/>
    <n v="80"/>
    <n v="168"/>
    <n v="84"/>
    <n v="12"/>
    <n v="6"/>
    <s v="NATIVO 500GM"/>
    <x v="74"/>
  </r>
  <r>
    <s v="NATIVO 50GM"/>
    <m/>
    <m/>
    <m/>
    <m/>
    <m/>
    <m/>
    <m/>
    <m/>
    <s v="NATIVO 50GM"/>
    <x v="75"/>
  </r>
  <r>
    <s v="OBERON 100ML"/>
    <n v="40"/>
    <n v="4"/>
    <n v="50"/>
    <n v="5"/>
    <n v="90"/>
    <n v="9"/>
    <m/>
    <m/>
    <s v="OBERON 100ML"/>
    <x v="76"/>
  </r>
  <r>
    <s v="OBERON 200ML"/>
    <n v="25"/>
    <n v="5"/>
    <n v="40"/>
    <n v="8"/>
    <n v="47"/>
    <n v="9.4"/>
    <n v="18"/>
    <n v="3.6"/>
    <s v="OBERON 200ML"/>
    <x v="77"/>
  </r>
  <r>
    <s v="OBERON 500ML"/>
    <m/>
    <m/>
    <m/>
    <m/>
    <m/>
    <m/>
    <m/>
    <m/>
    <s v="OBERON 500ML"/>
    <x v="78"/>
  </r>
  <r>
    <s v="PLANOFIX 1LTR"/>
    <m/>
    <m/>
    <n v="140"/>
    <n v="140"/>
    <n v="130"/>
    <n v="130"/>
    <n v="10"/>
    <n v="10"/>
    <s v="PLANOFIX 1LTR"/>
    <x v="79"/>
  </r>
  <r>
    <s v="PLANOFIX 250ML"/>
    <m/>
    <m/>
    <n v="80"/>
    <n v="20"/>
    <n v="80"/>
    <n v="20"/>
    <m/>
    <m/>
    <s v="PLANOFIX 250ML"/>
    <x v="80"/>
  </r>
  <r>
    <s v="PLANOFIX 500ML"/>
    <m/>
    <m/>
    <n v="160"/>
    <n v="80"/>
    <n v="160"/>
    <n v="80"/>
    <m/>
    <m/>
    <s v="PLANOFIX 500ML"/>
    <x v="81"/>
  </r>
  <r>
    <s v="RAFT 1LTR"/>
    <m/>
    <m/>
    <m/>
    <m/>
    <m/>
    <m/>
    <m/>
    <m/>
    <s v="RAFT 1LTR"/>
    <x v="82"/>
  </r>
  <r>
    <s v="RAFT 250ML"/>
    <m/>
    <m/>
    <n v="40"/>
    <n v="10"/>
    <n v="34"/>
    <n v="8.5"/>
    <n v="6"/>
    <n v="1.5"/>
    <s v="RAFT 250ML"/>
    <x v="83"/>
  </r>
  <r>
    <s v="RAFT 500ML"/>
    <n v="2"/>
    <n v="1"/>
    <m/>
    <m/>
    <n v="2"/>
    <n v="1"/>
    <m/>
    <m/>
    <s v="RAFT 500ML"/>
    <x v="84"/>
  </r>
  <r>
    <s v="RAXIL 100GM"/>
    <m/>
    <m/>
    <m/>
    <m/>
    <m/>
    <m/>
    <m/>
    <m/>
    <s v="RAXIL 100GM"/>
    <x v="85"/>
  </r>
  <r>
    <s v="RAXIL 40GM"/>
    <m/>
    <m/>
    <m/>
    <m/>
    <m/>
    <m/>
    <m/>
    <m/>
    <s v="RAXIL 40GM"/>
    <x v="86"/>
  </r>
  <r>
    <s v="REGENT GOLD 250ML"/>
    <n v="14"/>
    <n v="3.5"/>
    <n v="40"/>
    <n v="10"/>
    <n v="52"/>
    <n v="13"/>
    <n v="2"/>
    <n v="0.5"/>
    <s v="REGENT GOLD 250ML"/>
    <x v="87"/>
  </r>
  <r>
    <s v="REGENT GOLD 500ML"/>
    <m/>
    <m/>
    <m/>
    <m/>
    <m/>
    <m/>
    <m/>
    <m/>
    <s v="REGENT GOLD 500ML"/>
    <x v="88"/>
  </r>
  <r>
    <s v="REGENT GR 1KG"/>
    <n v="16"/>
    <n v="16"/>
    <n v="80"/>
    <n v="80"/>
    <n v="63"/>
    <n v="63"/>
    <n v="33"/>
    <n v="33"/>
    <s v="REGENT GR 1KG"/>
    <x v="89"/>
  </r>
  <r>
    <s v="REGENT GR 25KG"/>
    <m/>
    <m/>
    <m/>
    <m/>
    <m/>
    <m/>
    <m/>
    <m/>
    <s v="REGENT GR 25KG"/>
    <x v="90"/>
  </r>
  <r>
    <s v="REGENT GR 5KG"/>
    <m/>
    <m/>
    <n v="28"/>
    <n v="140"/>
    <n v="23"/>
    <n v="115"/>
    <n v="5"/>
    <n v="25"/>
    <s v="REGENT GR 5KG"/>
    <x v="91"/>
  </r>
  <r>
    <s v="REGENT SC 100ML"/>
    <m/>
    <m/>
    <m/>
    <m/>
    <m/>
    <m/>
    <m/>
    <m/>
    <s v="REGENT SC 100ML"/>
    <x v="92"/>
  </r>
  <r>
    <s v="REGENT SC 1LTR"/>
    <n v="11"/>
    <n v="11"/>
    <n v="50"/>
    <n v="50"/>
    <n v="45"/>
    <n v="45"/>
    <n v="16"/>
    <n v="16"/>
    <s v="REGENT SC 1LTR"/>
    <x v="93"/>
  </r>
  <r>
    <s v="REGENT SC 250ML"/>
    <n v="6"/>
    <n v="1.5"/>
    <n v="80"/>
    <n v="20"/>
    <n v="70"/>
    <n v="17.5"/>
    <n v="16"/>
    <n v="4"/>
    <s v="REGENT SC 250ML"/>
    <x v="94"/>
  </r>
  <r>
    <s v="REGENT SC 500ML"/>
    <n v="21"/>
    <n v="10.5"/>
    <n v="100"/>
    <n v="50"/>
    <n v="100"/>
    <n v="50"/>
    <n v="21"/>
    <n v="10.5"/>
    <s v="REGENT SC 500ML"/>
    <x v="95"/>
  </r>
  <r>
    <s v="REGENT ULTRA GR 1KG"/>
    <m/>
    <m/>
    <n v="20"/>
    <n v="20"/>
    <m/>
    <m/>
    <n v="20"/>
    <n v="20"/>
    <s v="REGENT ULTRA GR 1KG"/>
    <x v="96"/>
  </r>
  <r>
    <s v="REGENT ULTRA GR 4KG"/>
    <m/>
    <m/>
    <n v="45"/>
    <n v="180"/>
    <n v="34"/>
    <n v="136"/>
    <n v="11"/>
    <n v="44"/>
    <s v="REGENT ULTRA GR 4KG"/>
    <x v="97"/>
  </r>
  <r>
    <s v="ROUNDUP 1LTR"/>
    <m/>
    <m/>
    <n v="151"/>
    <n v="151"/>
    <n v="17"/>
    <n v="17"/>
    <n v="134"/>
    <n v="134"/>
    <s v="ROUNDUP 1LTR"/>
    <x v="98"/>
  </r>
  <r>
    <s v="ROUNDUP 500ML"/>
    <m/>
    <m/>
    <n v="20"/>
    <n v="10"/>
    <n v="7"/>
    <n v="3.5"/>
    <n v="13"/>
    <n v="6.5"/>
    <s v="ROUNDUP 500ML"/>
    <x v="99"/>
  </r>
  <r>
    <s v="ROUNDUP 5LTR"/>
    <m/>
    <m/>
    <n v="8"/>
    <n v="40"/>
    <n v="3"/>
    <n v="15"/>
    <n v="5"/>
    <n v="25"/>
    <s v="ROUNDUP 5LTR"/>
    <x v="100"/>
  </r>
  <r>
    <s v="SIVANTO PRIME 1LTR"/>
    <n v="3"/>
    <n v="3"/>
    <m/>
    <m/>
    <n v="1"/>
    <n v="1"/>
    <n v="2"/>
    <n v="2"/>
    <s v="SIVANTO PRIME 1LTR"/>
    <x v="101"/>
  </r>
  <r>
    <s v="SIVANTO PRIME 500ML"/>
    <m/>
    <m/>
    <m/>
    <m/>
    <m/>
    <m/>
    <m/>
    <m/>
    <s v="SIVANTO PRIME 500ML"/>
    <x v="102"/>
  </r>
  <r>
    <s v="SOLOMON 100ML"/>
    <n v="14"/>
    <n v="1.4"/>
    <n v="801"/>
    <n v="80.099999999999994"/>
    <n v="742"/>
    <n v="74.2"/>
    <n v="73"/>
    <n v="7.3"/>
    <s v="SOLOMON 100ML"/>
    <x v="103"/>
  </r>
  <r>
    <s v="SOLOMON 1LTR"/>
    <n v="59"/>
    <n v="59"/>
    <n v="581"/>
    <n v="581"/>
    <n v="636"/>
    <n v="636"/>
    <n v="4"/>
    <n v="4"/>
    <s v="SOLOMON 1LTR"/>
    <x v="104"/>
  </r>
  <r>
    <s v="SOLOMON 250ML"/>
    <n v="55"/>
    <n v="13.75"/>
    <n v="1320"/>
    <n v="330"/>
    <n v="1309"/>
    <n v="327.25"/>
    <n v="66"/>
    <n v="16.5"/>
    <s v="SOLOMON 250ML"/>
    <x v="105"/>
  </r>
  <r>
    <s v="SOLOMON 500ML"/>
    <n v="23"/>
    <n v="11.5"/>
    <n v="1361"/>
    <n v="680.5"/>
    <n v="1348"/>
    <n v="674"/>
    <n v="36"/>
    <n v="18"/>
    <s v="SOLOMON 500ML"/>
    <x v="106"/>
  </r>
  <r>
    <s v="SPINTOR 7 ML"/>
    <m/>
    <m/>
    <m/>
    <m/>
    <m/>
    <m/>
    <m/>
    <m/>
    <s v="SPINTOR 7 ML"/>
    <x v="107"/>
  </r>
  <r>
    <s v="SPINTOR 75ML"/>
    <m/>
    <m/>
    <m/>
    <m/>
    <m/>
    <m/>
    <m/>
    <m/>
    <s v="SPINTOR 75ML"/>
    <x v="108"/>
  </r>
  <r>
    <s v="SURPASS FIRST CLASS BG II 475GM"/>
    <m/>
    <m/>
    <n v="103"/>
    <n v="48.924999999999997"/>
    <n v="103"/>
    <n v="48.924999999999997"/>
    <m/>
    <m/>
    <s v="SURPASS FIRST CLASS BG II 475GM"/>
    <x v="109"/>
  </r>
  <r>
    <s v="SURPASS SP7575 BG-2 450GM"/>
    <m/>
    <m/>
    <m/>
    <m/>
    <m/>
    <m/>
    <m/>
    <m/>
    <s v="SURPASS SP7575 BG-2 450GM"/>
    <x v="22"/>
  </r>
  <r>
    <s v="SURPASS SUPERB BG II 475GM"/>
    <m/>
    <m/>
    <n v="2846"/>
    <n v="1351.85"/>
    <n v="2846"/>
    <n v="1351.85"/>
    <m/>
    <m/>
    <s v="SURPASS SUPERB BG II 475GM"/>
    <x v="110"/>
  </r>
  <r>
    <s v="SURPASS US 07 120GM"/>
    <m/>
    <m/>
    <m/>
    <m/>
    <m/>
    <m/>
    <m/>
    <m/>
    <s v="SURPASS US 07 120GM"/>
    <x v="22"/>
  </r>
  <r>
    <s v="SURPASS-7576 BGII 475gm"/>
    <m/>
    <m/>
    <n v="419"/>
    <n v="199.02500000000001"/>
    <n v="419"/>
    <n v="199.02500000000001"/>
    <m/>
    <m/>
    <s v="SURPASS-7576 BGII 475gm"/>
    <x v="111"/>
  </r>
  <r>
    <s v="TAMARON GOLD 1KG"/>
    <m/>
    <m/>
    <m/>
    <m/>
    <m/>
    <m/>
    <m/>
    <m/>
    <s v="TAMARON GOLD 1KG"/>
    <x v="22"/>
  </r>
  <r>
    <s v="TAMARON GOLD 250GM"/>
    <m/>
    <m/>
    <m/>
    <m/>
    <m/>
    <m/>
    <m/>
    <m/>
    <s v="TAMARON GOLD 250GM"/>
    <x v="22"/>
  </r>
  <r>
    <s v="TAMARON GOLD 500GM"/>
    <m/>
    <m/>
    <m/>
    <m/>
    <m/>
    <m/>
    <m/>
    <m/>
    <s v="TAMARON GOLD 500GM"/>
    <x v="22"/>
  </r>
  <r>
    <s v="VELUM PRIME 250ML"/>
    <n v="32"/>
    <n v="8"/>
    <n v="160"/>
    <n v="40"/>
    <n v="152"/>
    <n v="38"/>
    <n v="40"/>
    <n v="10"/>
    <s v="VELUM PRIME 250ML"/>
    <x v="112"/>
  </r>
  <r>
    <s v="VELUM PRIME 500ML"/>
    <m/>
    <m/>
    <n v="102"/>
    <n v="51"/>
    <n v="88"/>
    <n v="44"/>
    <n v="14"/>
    <n v="7"/>
    <s v="VELUM PRIME 500ML"/>
    <x v="113"/>
  </r>
  <r>
    <s v="WHIP SUPER 100ML"/>
    <m/>
    <m/>
    <m/>
    <m/>
    <m/>
    <m/>
    <m/>
    <m/>
    <s v="WHIP SUPER 100ML"/>
    <x v="114"/>
  </r>
  <r>
    <s v="WHIP SUPER 1LTR"/>
    <m/>
    <m/>
    <n v="170"/>
    <n v="170"/>
    <n v="170"/>
    <n v="170"/>
    <m/>
    <m/>
    <s v="WHIP SUPER 1LTR"/>
    <x v="115"/>
  </r>
  <r>
    <s v="WHIP SUPER 250ML"/>
    <m/>
    <m/>
    <n v="360"/>
    <n v="90"/>
    <n v="320"/>
    <n v="80"/>
    <n v="40"/>
    <n v="10"/>
    <s v="WHIP SUPER 250ML"/>
    <x v="116"/>
  </r>
  <r>
    <s v="WHIP SUPER 500ML"/>
    <m/>
    <m/>
    <n v="220"/>
    <n v="110"/>
    <n v="220"/>
    <n v="110"/>
    <m/>
    <m/>
    <s v="WHIP SUPER 500ML"/>
    <x v="11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4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M1:Q120" firstHeaderRow="0" firstDataRow="1" firstDataCol="1"/>
  <pivotFields count="11">
    <pivotField showAll="0"/>
    <pivotField showAll="0"/>
    <pivotField dataField="1" showAll="0"/>
    <pivotField showAll="0"/>
    <pivotField dataField="1" showAll="0"/>
    <pivotField showAll="0"/>
    <pivotField dataField="1" showAll="0"/>
    <pivotField showAll="0"/>
    <pivotField dataField="1" showAll="0"/>
    <pivotField showAll="0"/>
    <pivotField axis="axisRow" showAll="0">
      <items count="154">
        <item x="1"/>
        <item m="1" x="127"/>
        <item x="7"/>
        <item x="10"/>
        <item x="11"/>
        <item x="12"/>
        <item x="13"/>
        <item m="1" x="126"/>
        <item x="14"/>
        <item x="15"/>
        <item x="16"/>
        <item m="1" x="144"/>
        <item x="17"/>
        <item x="18"/>
        <item x="19"/>
        <item x="23"/>
        <item x="27"/>
        <item x="28"/>
        <item x="29"/>
        <item x="30"/>
        <item m="1" x="123"/>
        <item x="31"/>
        <item x="33"/>
        <item x="34"/>
        <item x="35"/>
        <item m="1" x="145"/>
        <item x="38"/>
        <item x="39"/>
        <item x="40"/>
        <item x="37"/>
        <item m="1" x="152"/>
        <item m="1" x="149"/>
        <item m="1" x="150"/>
        <item x="41"/>
        <item x="42"/>
        <item x="45"/>
        <item x="47"/>
        <item x="49"/>
        <item x="50"/>
        <item m="1" x="143"/>
        <item x="52"/>
        <item x="53"/>
        <item x="54"/>
        <item m="1" x="121"/>
        <item m="1" x="122"/>
        <item x="55"/>
        <item x="56"/>
        <item x="57"/>
        <item m="1" x="146"/>
        <item m="1" x="141"/>
        <item m="1" x="137"/>
        <item m="1" x="135"/>
        <item m="1" x="136"/>
        <item x="58"/>
        <item x="59"/>
        <item x="60"/>
        <item x="61"/>
        <item x="62"/>
        <item x="63"/>
        <item m="1" x="140"/>
        <item m="1" x="139"/>
        <item m="1" x="147"/>
        <item x="65"/>
        <item x="64"/>
        <item m="1" x="148"/>
        <item m="1" x="131"/>
        <item m="1" x="132"/>
        <item x="67"/>
        <item x="68"/>
        <item x="70"/>
        <item x="72"/>
        <item m="1" x="133"/>
        <item x="73"/>
        <item x="74"/>
        <item x="75"/>
        <item x="76"/>
        <item x="77"/>
        <item x="78"/>
        <item m="1" x="129"/>
        <item x="79"/>
        <item x="80"/>
        <item x="81"/>
        <item m="1" x="120"/>
        <item m="1" x="130"/>
        <item x="87"/>
        <item x="89"/>
        <item x="90"/>
        <item x="91"/>
        <item x="92"/>
        <item x="93"/>
        <item x="94"/>
        <item x="95"/>
        <item x="97"/>
        <item m="1" x="134"/>
        <item m="1" x="125"/>
        <item m="1" x="124"/>
        <item m="1" x="119"/>
        <item m="1" x="118"/>
        <item m="1" x="128"/>
        <item x="103"/>
        <item x="104"/>
        <item x="105"/>
        <item x="106"/>
        <item x="108"/>
        <item x="112"/>
        <item x="114"/>
        <item x="116"/>
        <item x="117"/>
        <item x="8"/>
        <item x="22"/>
        <item x="24"/>
        <item x="25"/>
        <item x="26"/>
        <item x="36"/>
        <item x="44"/>
        <item x="46"/>
        <item x="51"/>
        <item m="1" x="142"/>
        <item x="66"/>
        <item m="1" x="151"/>
        <item m="1" x="138"/>
        <item x="71"/>
        <item x="82"/>
        <item x="83"/>
        <item x="85"/>
        <item x="88"/>
        <item x="96"/>
        <item x="113"/>
        <item x="115"/>
        <item x="0"/>
        <item x="2"/>
        <item x="3"/>
        <item x="4"/>
        <item x="5"/>
        <item x="6"/>
        <item x="9"/>
        <item x="20"/>
        <item x="21"/>
        <item x="32"/>
        <item x="43"/>
        <item x="48"/>
        <item x="69"/>
        <item x="84"/>
        <item x="86"/>
        <item x="98"/>
        <item x="99"/>
        <item x="100"/>
        <item x="101"/>
        <item x="102"/>
        <item x="107"/>
        <item x="109"/>
        <item x="110"/>
        <item x="111"/>
        <item t="default"/>
      </items>
    </pivotField>
  </pivotFields>
  <rowFields count="1">
    <field x="10"/>
  </rowFields>
  <rowItems count="119">
    <i>
      <x/>
    </i>
    <i>
      <x v="2"/>
    </i>
    <i>
      <x v="3"/>
    </i>
    <i>
      <x v="4"/>
    </i>
    <i>
      <x v="5"/>
    </i>
    <i>
      <x v="6"/>
    </i>
    <i>
      <x v="8"/>
    </i>
    <i>
      <x v="9"/>
    </i>
    <i>
      <x v="10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1"/>
    </i>
    <i>
      <x v="22"/>
    </i>
    <i>
      <x v="23"/>
    </i>
    <i>
      <x v="24"/>
    </i>
    <i>
      <x v="26"/>
    </i>
    <i>
      <x v="27"/>
    </i>
    <i>
      <x v="28"/>
    </i>
    <i>
      <x v="29"/>
    </i>
    <i>
      <x v="33"/>
    </i>
    <i>
      <x v="34"/>
    </i>
    <i>
      <x v="35"/>
    </i>
    <i>
      <x v="36"/>
    </i>
    <i>
      <x v="37"/>
    </i>
    <i>
      <x v="38"/>
    </i>
    <i>
      <x v="40"/>
    </i>
    <i>
      <x v="41"/>
    </i>
    <i>
      <x v="42"/>
    </i>
    <i>
      <x v="45"/>
    </i>
    <i>
      <x v="46"/>
    </i>
    <i>
      <x v="47"/>
    </i>
    <i>
      <x v="53"/>
    </i>
    <i>
      <x v="54"/>
    </i>
    <i>
      <x v="55"/>
    </i>
    <i>
      <x v="56"/>
    </i>
    <i>
      <x v="57"/>
    </i>
    <i>
      <x v="58"/>
    </i>
    <i>
      <x v="62"/>
    </i>
    <i>
      <x v="63"/>
    </i>
    <i>
      <x v="67"/>
    </i>
    <i>
      <x v="68"/>
    </i>
    <i>
      <x v="69"/>
    </i>
    <i>
      <x v="70"/>
    </i>
    <i>
      <x v="72"/>
    </i>
    <i>
      <x v="73"/>
    </i>
    <i>
      <x v="74"/>
    </i>
    <i>
      <x v="75"/>
    </i>
    <i>
      <x v="76"/>
    </i>
    <i>
      <x v="77"/>
    </i>
    <i>
      <x v="79"/>
    </i>
    <i>
      <x v="80"/>
    </i>
    <i>
      <x v="81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8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. Amount" fld="2" baseField="0" baseItem="0"/>
    <dataField name="Sum of Rec. Amount" fld="4" baseField="0" baseItem="0"/>
    <dataField name="Sum of Issue Amount" fld="6" baseField="0" baseItem="0"/>
    <dataField name="Sum of Cl. Amount" fld="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136"/>
  <sheetViews>
    <sheetView workbookViewId="0">
      <selection activeCell="A7" sqref="A7"/>
    </sheetView>
  </sheetViews>
  <sheetFormatPr defaultRowHeight="14.4" x14ac:dyDescent="0.3"/>
  <cols>
    <col min="1" max="1" width="32.33203125" style="63" bestFit="1" customWidth="1"/>
    <col min="2" max="2" width="9.109375" style="63" customWidth="1"/>
    <col min="3" max="3" width="12" style="63" customWidth="1"/>
    <col min="4" max="4" width="12.109375" style="63" bestFit="1" customWidth="1"/>
    <col min="5" max="5" width="15" style="63" customWidth="1"/>
    <col min="6" max="6" width="10.44140625" style="63" bestFit="1" customWidth="1"/>
    <col min="7" max="7" width="15" style="63" customWidth="1"/>
    <col min="8" max="8" width="12" style="63" bestFit="1" customWidth="1"/>
    <col min="9" max="9" width="13.5546875" style="63" customWidth="1"/>
    <col min="10" max="14" width="8.88671875" style="63"/>
    <col min="15" max="15" width="12.6640625" style="63" bestFit="1" customWidth="1"/>
    <col min="16" max="16384" width="8.88671875" style="63"/>
  </cols>
  <sheetData>
    <row r="1" spans="1:15" ht="17.399999999999999" x14ac:dyDescent="0.3">
      <c r="A1" s="73" t="s">
        <v>105</v>
      </c>
      <c r="B1" s="73"/>
      <c r="C1" s="73"/>
      <c r="D1" s="73"/>
      <c r="E1" s="73"/>
      <c r="F1" s="73"/>
      <c r="G1" s="73"/>
      <c r="H1" s="73"/>
      <c r="I1" s="73"/>
    </row>
    <row r="2" spans="1:15" x14ac:dyDescent="0.3">
      <c r="A2" s="74" t="s">
        <v>106</v>
      </c>
      <c r="B2" s="74"/>
      <c r="C2" s="74"/>
      <c r="D2" s="74"/>
      <c r="E2" s="74"/>
      <c r="F2" s="74"/>
      <c r="G2" s="74"/>
      <c r="H2" s="74"/>
      <c r="I2" s="74"/>
    </row>
    <row r="3" spans="1:15" x14ac:dyDescent="0.3">
      <c r="A3" s="74" t="s">
        <v>107</v>
      </c>
      <c r="B3" s="74"/>
      <c r="C3" s="74"/>
      <c r="D3" s="74"/>
      <c r="E3" s="74"/>
      <c r="F3" s="74"/>
      <c r="G3" s="74"/>
      <c r="H3" s="74"/>
      <c r="I3" s="74"/>
    </row>
    <row r="4" spans="1:15" x14ac:dyDescent="0.3">
      <c r="A4" s="75"/>
      <c r="B4" s="75"/>
      <c r="C4" s="75"/>
      <c r="D4" s="75"/>
      <c r="E4" s="75"/>
      <c r="F4" s="75"/>
      <c r="G4" s="75"/>
      <c r="H4" s="75"/>
      <c r="I4" s="75"/>
    </row>
    <row r="5" spans="1:15" x14ac:dyDescent="0.3">
      <c r="A5" s="76" t="s">
        <v>108</v>
      </c>
      <c r="B5" s="76"/>
      <c r="C5" s="76"/>
      <c r="D5" s="76"/>
      <c r="E5" s="76"/>
      <c r="F5" s="76"/>
      <c r="G5" s="76"/>
      <c r="H5" s="76"/>
      <c r="I5" s="76"/>
    </row>
    <row r="6" spans="1:15" x14ac:dyDescent="0.3">
      <c r="A6" s="72" t="s">
        <v>32</v>
      </c>
      <c r="B6" s="72"/>
      <c r="C6" s="72"/>
      <c r="D6" s="72"/>
      <c r="E6" s="72"/>
      <c r="F6" s="72"/>
      <c r="G6" s="72"/>
      <c r="H6" s="72"/>
      <c r="I6" s="72"/>
    </row>
    <row r="7" spans="1:15" x14ac:dyDescent="0.3">
      <c r="A7" s="59" t="s">
        <v>33</v>
      </c>
      <c r="B7" s="60" t="s">
        <v>109</v>
      </c>
      <c r="C7" s="60" t="s">
        <v>110</v>
      </c>
      <c r="D7" s="60" t="s">
        <v>111</v>
      </c>
      <c r="E7" s="60" t="s">
        <v>112</v>
      </c>
      <c r="F7" s="60" t="s">
        <v>113</v>
      </c>
      <c r="G7" s="60" t="s">
        <v>114</v>
      </c>
      <c r="H7" s="60" t="s">
        <v>115</v>
      </c>
      <c r="I7" s="60" t="s">
        <v>116</v>
      </c>
      <c r="J7" s="65" t="s">
        <v>117</v>
      </c>
      <c r="K7" s="65" t="s">
        <v>118</v>
      </c>
      <c r="L7" s="65" t="s">
        <v>119</v>
      </c>
      <c r="M7" s="65" t="s">
        <v>118</v>
      </c>
      <c r="N7" s="65" t="s">
        <v>120</v>
      </c>
      <c r="O7" s="65" t="s">
        <v>118</v>
      </c>
    </row>
    <row r="8" spans="1:15" x14ac:dyDescent="0.3">
      <c r="A8" s="64" t="s">
        <v>121</v>
      </c>
      <c r="J8" s="63">
        <f>IFERROR(VLOOKUP(A8,'[2]p sale'!$G$5:$H$92,2,0),0)</f>
        <v>0</v>
      </c>
      <c r="K8" s="63">
        <f>G8-J8</f>
        <v>0</v>
      </c>
      <c r="L8" s="63">
        <f>IFERROR(VLOOKUP(A8,'[2]p pur'!$H$6:$I$91,2,0),0)</f>
        <v>0</v>
      </c>
      <c r="M8" s="63">
        <f>E8-L8</f>
        <v>0</v>
      </c>
      <c r="N8" s="63">
        <f>C8+L8-J8</f>
        <v>0</v>
      </c>
      <c r="O8" s="63">
        <f>I8-N8</f>
        <v>0</v>
      </c>
    </row>
    <row r="9" spans="1:15" x14ac:dyDescent="0.3">
      <c r="A9" s="64" t="s">
        <v>122</v>
      </c>
      <c r="J9" s="63">
        <f>IFERROR(VLOOKUP(A9,'[2]p sale'!$G$5:$H$92,2,0),0)</f>
        <v>0</v>
      </c>
      <c r="K9" s="63">
        <f t="shared" ref="K9:K72" si="0">G9-J9</f>
        <v>0</v>
      </c>
      <c r="L9" s="63">
        <f>IFERROR(VLOOKUP(A9,'[2]p pur'!$H$6:$I$91,2,0),0)</f>
        <v>0</v>
      </c>
      <c r="M9" s="63">
        <f t="shared" ref="M9:M72" si="1">E9-L9</f>
        <v>0</v>
      </c>
      <c r="N9" s="63">
        <f t="shared" ref="N9:N72" si="2">C9+L9-J9</f>
        <v>0</v>
      </c>
      <c r="O9" s="63">
        <f t="shared" ref="O9:O72" si="3">I9-N9</f>
        <v>0</v>
      </c>
    </row>
    <row r="10" spans="1:15" x14ac:dyDescent="0.3">
      <c r="A10" s="64" t="s">
        <v>123</v>
      </c>
      <c r="J10" s="63">
        <f>IFERROR(VLOOKUP(A10,'[2]p sale'!$G$5:$H$92,2,0),0)</f>
        <v>0</v>
      </c>
      <c r="K10" s="63">
        <f t="shared" si="0"/>
        <v>0</v>
      </c>
      <c r="L10" s="63">
        <f>IFERROR(VLOOKUP(A10,'[2]p pur'!$H$6:$I$91,2,0),0)</f>
        <v>0</v>
      </c>
      <c r="M10" s="63">
        <f t="shared" si="1"/>
        <v>0</v>
      </c>
      <c r="N10" s="63">
        <f t="shared" si="2"/>
        <v>0</v>
      </c>
      <c r="O10" s="63">
        <f t="shared" si="3"/>
        <v>0</v>
      </c>
    </row>
    <row r="11" spans="1:15" x14ac:dyDescent="0.3">
      <c r="A11" s="64" t="s">
        <v>124</v>
      </c>
      <c r="J11" s="63">
        <f>IFERROR(VLOOKUP(A11,'[2]p sale'!$G$5:$H$92,2,0),0)</f>
        <v>0</v>
      </c>
      <c r="K11" s="63">
        <f t="shared" si="0"/>
        <v>0</v>
      </c>
      <c r="L11" s="63">
        <f>IFERROR(VLOOKUP(A11,'[2]p pur'!$H$6:$I$91,2,0),0)</f>
        <v>0</v>
      </c>
      <c r="M11" s="63">
        <f t="shared" si="1"/>
        <v>0</v>
      </c>
      <c r="N11" s="63">
        <f t="shared" si="2"/>
        <v>0</v>
      </c>
      <c r="O11" s="63">
        <f t="shared" si="3"/>
        <v>0</v>
      </c>
    </row>
    <row r="12" spans="1:15" x14ac:dyDescent="0.3">
      <c r="A12" s="64" t="s">
        <v>125</v>
      </c>
      <c r="J12" s="63">
        <f>IFERROR(VLOOKUP(A12,'[2]p sale'!$G$5:$H$92,2,0),0)</f>
        <v>0</v>
      </c>
      <c r="K12" s="63">
        <f t="shared" si="0"/>
        <v>0</v>
      </c>
      <c r="L12" s="63">
        <f>IFERROR(VLOOKUP(A12,'[2]p pur'!$H$6:$I$91,2,0),0)</f>
        <v>0</v>
      </c>
      <c r="M12" s="63">
        <f t="shared" si="1"/>
        <v>0</v>
      </c>
      <c r="N12" s="63">
        <f t="shared" si="2"/>
        <v>0</v>
      </c>
      <c r="O12" s="63">
        <f t="shared" si="3"/>
        <v>0</v>
      </c>
    </row>
    <row r="13" spans="1:15" x14ac:dyDescent="0.3">
      <c r="A13" s="64" t="s">
        <v>126</v>
      </c>
      <c r="J13" s="63">
        <f>IFERROR(VLOOKUP(A13,'[2]p sale'!$G$5:$H$92,2,0),0)</f>
        <v>0</v>
      </c>
      <c r="K13" s="63">
        <f t="shared" si="0"/>
        <v>0</v>
      </c>
      <c r="L13" s="63">
        <f>IFERROR(VLOOKUP(A13,'[2]p pur'!$H$6:$I$91,2,0),0)</f>
        <v>0</v>
      </c>
      <c r="M13" s="63">
        <f t="shared" si="1"/>
        <v>0</v>
      </c>
      <c r="N13" s="63">
        <f t="shared" si="2"/>
        <v>0</v>
      </c>
      <c r="O13" s="63">
        <f t="shared" si="3"/>
        <v>0</v>
      </c>
    </row>
    <row r="14" spans="1:15" x14ac:dyDescent="0.3">
      <c r="A14" s="64" t="s">
        <v>127</v>
      </c>
      <c r="J14" s="63">
        <f>IFERROR(VLOOKUP(A14,'[2]p sale'!$G$5:$H$92,2,0),0)</f>
        <v>0</v>
      </c>
      <c r="K14" s="63">
        <f t="shared" si="0"/>
        <v>0</v>
      </c>
      <c r="L14" s="63">
        <f>IFERROR(VLOOKUP(A14,'[2]p pur'!$H$6:$I$91,2,0),0)</f>
        <v>0</v>
      </c>
      <c r="M14" s="63">
        <f t="shared" si="1"/>
        <v>0</v>
      </c>
      <c r="N14" s="63">
        <f t="shared" si="2"/>
        <v>0</v>
      </c>
      <c r="O14" s="63">
        <f t="shared" si="3"/>
        <v>0</v>
      </c>
    </row>
    <row r="15" spans="1:15" x14ac:dyDescent="0.3">
      <c r="A15" s="64" t="s">
        <v>128</v>
      </c>
      <c r="J15" s="63">
        <f>IFERROR(VLOOKUP(A15,'[2]p sale'!$G$5:$H$92,2,0),0)</f>
        <v>0</v>
      </c>
      <c r="K15" s="63">
        <f t="shared" si="0"/>
        <v>0</v>
      </c>
      <c r="L15" s="63">
        <f>IFERROR(VLOOKUP(A15,'[2]p pur'!$H$6:$I$91,2,0),0)</f>
        <v>0</v>
      </c>
      <c r="M15" s="63">
        <f t="shared" si="1"/>
        <v>0</v>
      </c>
      <c r="N15" s="63">
        <f t="shared" si="2"/>
        <v>0</v>
      </c>
      <c r="O15" s="63">
        <f t="shared" si="3"/>
        <v>0</v>
      </c>
    </row>
    <row r="16" spans="1:15" x14ac:dyDescent="0.3">
      <c r="A16" s="64" t="s">
        <v>129</v>
      </c>
      <c r="D16" s="66">
        <v>200</v>
      </c>
      <c r="E16" s="67">
        <v>20</v>
      </c>
      <c r="F16" s="66">
        <v>200</v>
      </c>
      <c r="G16" s="67">
        <v>20</v>
      </c>
      <c r="J16" s="63">
        <f>IFERROR(VLOOKUP(A16,'[2]p sale'!$G$5:$H$92,2,0),0)</f>
        <v>20</v>
      </c>
      <c r="K16" s="63">
        <f t="shared" si="0"/>
        <v>0</v>
      </c>
      <c r="L16" s="63">
        <f>IFERROR(VLOOKUP(A16,'[2]p pur'!$H$6:$I$91,2,0),0)</f>
        <v>20</v>
      </c>
      <c r="M16" s="63">
        <f t="shared" si="1"/>
        <v>0</v>
      </c>
      <c r="N16" s="63">
        <f t="shared" si="2"/>
        <v>0</v>
      </c>
      <c r="O16" s="63">
        <f t="shared" si="3"/>
        <v>0</v>
      </c>
    </row>
    <row r="17" spans="1:15" x14ac:dyDescent="0.3">
      <c r="A17" s="64" t="s">
        <v>130</v>
      </c>
      <c r="D17" s="66">
        <v>200</v>
      </c>
      <c r="E17" s="67">
        <v>50</v>
      </c>
      <c r="F17" s="66">
        <v>200</v>
      </c>
      <c r="G17" s="67">
        <v>50</v>
      </c>
      <c r="J17" s="63">
        <f>IFERROR(VLOOKUP(A17,'[2]p sale'!$G$5:$H$92,2,0),0)</f>
        <v>50</v>
      </c>
      <c r="K17" s="63">
        <f t="shared" si="0"/>
        <v>0</v>
      </c>
      <c r="L17" s="63">
        <f>IFERROR(VLOOKUP(A17,'[2]p pur'!$H$6:$I$91,2,0),0)</f>
        <v>50</v>
      </c>
      <c r="M17" s="63">
        <f t="shared" si="1"/>
        <v>0</v>
      </c>
      <c r="N17" s="63">
        <f t="shared" si="2"/>
        <v>0</v>
      </c>
      <c r="O17" s="63">
        <f t="shared" si="3"/>
        <v>0</v>
      </c>
    </row>
    <row r="18" spans="1:15" x14ac:dyDescent="0.3">
      <c r="A18" s="64" t="s">
        <v>131</v>
      </c>
      <c r="D18" s="66">
        <v>20</v>
      </c>
      <c r="E18" s="67">
        <v>10</v>
      </c>
      <c r="F18" s="66">
        <v>20</v>
      </c>
      <c r="G18" s="67">
        <v>10</v>
      </c>
      <c r="J18" s="63">
        <f>IFERROR(VLOOKUP(A18,'[2]p sale'!$G$5:$H$92,2,0),0)</f>
        <v>10</v>
      </c>
      <c r="K18" s="63">
        <f t="shared" si="0"/>
        <v>0</v>
      </c>
      <c r="L18" s="63">
        <f>IFERROR(VLOOKUP(A18,'[2]p pur'!$H$6:$I$91,2,0),0)</f>
        <v>10</v>
      </c>
      <c r="M18" s="63">
        <f t="shared" si="1"/>
        <v>0</v>
      </c>
      <c r="N18" s="63">
        <f t="shared" si="2"/>
        <v>0</v>
      </c>
      <c r="O18" s="63">
        <f t="shared" si="3"/>
        <v>0</v>
      </c>
    </row>
    <row r="19" spans="1:15" x14ac:dyDescent="0.3">
      <c r="A19" s="64" t="s">
        <v>132</v>
      </c>
      <c r="J19" s="63">
        <f>IFERROR(VLOOKUP(A19,'[2]p sale'!$G$5:$H$92,2,0),0)</f>
        <v>0</v>
      </c>
      <c r="K19" s="63">
        <f t="shared" si="0"/>
        <v>0</v>
      </c>
      <c r="L19" s="63">
        <f>IFERROR(VLOOKUP(A19,'[2]p pur'!$H$6:$I$91,2,0),0)</f>
        <v>0</v>
      </c>
      <c r="M19" s="63">
        <f t="shared" si="1"/>
        <v>0</v>
      </c>
      <c r="N19" s="63">
        <f t="shared" si="2"/>
        <v>0</v>
      </c>
      <c r="O19" s="63">
        <f t="shared" si="3"/>
        <v>0</v>
      </c>
    </row>
    <row r="20" spans="1:15" x14ac:dyDescent="0.3">
      <c r="A20" s="64" t="s">
        <v>133</v>
      </c>
      <c r="D20" s="66">
        <v>95</v>
      </c>
      <c r="E20" s="67">
        <v>95</v>
      </c>
      <c r="F20" s="66">
        <v>95</v>
      </c>
      <c r="G20" s="67">
        <v>95</v>
      </c>
      <c r="J20" s="63">
        <f>IFERROR(VLOOKUP(A20,'[2]p sale'!$G$5:$H$92,2,0),0)</f>
        <v>90</v>
      </c>
      <c r="K20" s="63">
        <f t="shared" si="0"/>
        <v>5</v>
      </c>
      <c r="L20" s="63">
        <f>IFERROR(VLOOKUP(A20,'[2]p pur'!$H$6:$I$91,2,0),0)</f>
        <v>90</v>
      </c>
      <c r="M20" s="63">
        <f t="shared" si="1"/>
        <v>5</v>
      </c>
      <c r="N20" s="63">
        <f t="shared" si="2"/>
        <v>0</v>
      </c>
      <c r="O20" s="63">
        <f t="shared" si="3"/>
        <v>0</v>
      </c>
    </row>
    <row r="21" spans="1:15" x14ac:dyDescent="0.3">
      <c r="A21" s="64" t="s">
        <v>134</v>
      </c>
      <c r="D21" s="66">
        <v>760</v>
      </c>
      <c r="E21" s="67">
        <v>190</v>
      </c>
      <c r="F21" s="66">
        <v>734</v>
      </c>
      <c r="G21" s="67">
        <v>183.5</v>
      </c>
      <c r="H21" s="66">
        <v>26</v>
      </c>
      <c r="I21" s="67">
        <v>6.5</v>
      </c>
      <c r="J21" s="63">
        <f>IFERROR(VLOOKUP(A21,'[2]p sale'!$G$5:$H$92,2,0),0)</f>
        <v>178.5</v>
      </c>
      <c r="K21" s="63">
        <f t="shared" si="0"/>
        <v>5</v>
      </c>
      <c r="L21" s="63">
        <f>IFERROR(VLOOKUP(A21,'[2]p pur'!$H$6:$I$91,2,0),0)</f>
        <v>185</v>
      </c>
      <c r="M21" s="63">
        <f t="shared" si="1"/>
        <v>5</v>
      </c>
      <c r="N21" s="63">
        <f t="shared" si="2"/>
        <v>6.5</v>
      </c>
      <c r="O21" s="63">
        <f t="shared" si="3"/>
        <v>0</v>
      </c>
    </row>
    <row r="22" spans="1:15" x14ac:dyDescent="0.3">
      <c r="A22" s="64" t="s">
        <v>135</v>
      </c>
      <c r="D22" s="66">
        <v>811</v>
      </c>
      <c r="E22" s="67">
        <v>405.5</v>
      </c>
      <c r="F22" s="66">
        <v>795</v>
      </c>
      <c r="G22" s="67">
        <v>397.5</v>
      </c>
      <c r="H22" s="66">
        <v>16</v>
      </c>
      <c r="I22" s="67">
        <v>8</v>
      </c>
      <c r="J22" s="63">
        <f>IFERROR(VLOOKUP(A22,'[2]p sale'!$G$5:$H$92,2,0),0)</f>
        <v>352</v>
      </c>
      <c r="K22" s="63">
        <f t="shared" si="0"/>
        <v>45.5</v>
      </c>
      <c r="L22" s="63">
        <f>IFERROR(VLOOKUP(A22,'[2]p pur'!$H$6:$I$91,2,0),0)</f>
        <v>360</v>
      </c>
      <c r="M22" s="63">
        <f t="shared" si="1"/>
        <v>45.5</v>
      </c>
      <c r="N22" s="63">
        <f t="shared" si="2"/>
        <v>8</v>
      </c>
      <c r="O22" s="63">
        <f t="shared" si="3"/>
        <v>0</v>
      </c>
    </row>
    <row r="23" spans="1:15" x14ac:dyDescent="0.3">
      <c r="A23" s="64" t="s">
        <v>136</v>
      </c>
      <c r="B23" s="66">
        <v>18</v>
      </c>
      <c r="C23" s="67">
        <v>18</v>
      </c>
      <c r="D23" s="66">
        <v>1120</v>
      </c>
      <c r="E23" s="67">
        <v>1120</v>
      </c>
      <c r="F23" s="66">
        <v>1068</v>
      </c>
      <c r="G23" s="67">
        <v>1068</v>
      </c>
      <c r="H23" s="66">
        <v>70</v>
      </c>
      <c r="I23" s="67">
        <v>70</v>
      </c>
      <c r="J23" s="63">
        <f>IFERROR(VLOOKUP(A23,'[2]p sale'!$G$5:$H$92,2,0),0)</f>
        <v>1068</v>
      </c>
      <c r="K23" s="63">
        <f t="shared" si="0"/>
        <v>0</v>
      </c>
      <c r="L23" s="63">
        <f>IFERROR(VLOOKUP(A23,'[2]p pur'!$H$6:$I$91,2,0),0)</f>
        <v>1120</v>
      </c>
      <c r="M23" s="63">
        <f t="shared" si="1"/>
        <v>0</v>
      </c>
      <c r="N23" s="63">
        <f t="shared" si="2"/>
        <v>70</v>
      </c>
      <c r="O23" s="63">
        <f t="shared" si="3"/>
        <v>0</v>
      </c>
    </row>
    <row r="24" spans="1:15" x14ac:dyDescent="0.3">
      <c r="A24" s="64" t="s">
        <v>137</v>
      </c>
      <c r="B24" s="66">
        <v>34</v>
      </c>
      <c r="C24" s="67">
        <v>8.5</v>
      </c>
      <c r="D24" s="66">
        <v>600</v>
      </c>
      <c r="E24" s="67">
        <v>150</v>
      </c>
      <c r="F24" s="66">
        <v>554</v>
      </c>
      <c r="G24" s="67">
        <v>138.5</v>
      </c>
      <c r="H24" s="66">
        <v>80</v>
      </c>
      <c r="I24" s="67">
        <v>20</v>
      </c>
      <c r="J24" s="63">
        <f>IFERROR(VLOOKUP(A24,'[2]p sale'!$G$5:$H$92,2,0),0)</f>
        <v>138.5</v>
      </c>
      <c r="K24" s="63">
        <f t="shared" si="0"/>
        <v>0</v>
      </c>
      <c r="L24" s="63">
        <f>IFERROR(VLOOKUP(A24,'[2]p pur'!$H$6:$I$91,2,0),0)</f>
        <v>150</v>
      </c>
      <c r="M24" s="63">
        <f t="shared" si="1"/>
        <v>0</v>
      </c>
      <c r="N24" s="63">
        <f t="shared" si="2"/>
        <v>20</v>
      </c>
      <c r="O24" s="63">
        <f t="shared" si="3"/>
        <v>0</v>
      </c>
    </row>
    <row r="25" spans="1:15" x14ac:dyDescent="0.3">
      <c r="A25" s="64" t="s">
        <v>138</v>
      </c>
      <c r="B25" s="66">
        <v>121</v>
      </c>
      <c r="C25" s="67">
        <v>60.5</v>
      </c>
      <c r="D25" s="66">
        <v>1001</v>
      </c>
      <c r="E25" s="67">
        <v>500.5</v>
      </c>
      <c r="F25" s="66">
        <v>1007</v>
      </c>
      <c r="G25" s="67">
        <v>503.5</v>
      </c>
      <c r="H25" s="66">
        <v>115</v>
      </c>
      <c r="I25" s="67">
        <v>57.5</v>
      </c>
      <c r="J25" s="63">
        <f>IFERROR(VLOOKUP(A25,'[2]p sale'!$G$5:$H$92,2,0),0)</f>
        <v>503</v>
      </c>
      <c r="K25" s="63">
        <f t="shared" si="0"/>
        <v>0.5</v>
      </c>
      <c r="L25" s="63">
        <f>IFERROR(VLOOKUP(A25,'[2]p pur'!$H$6:$I$91,2,0),0)</f>
        <v>500</v>
      </c>
      <c r="M25" s="63">
        <f t="shared" si="1"/>
        <v>0.5</v>
      </c>
      <c r="N25" s="63">
        <f t="shared" si="2"/>
        <v>57.5</v>
      </c>
      <c r="O25" s="63">
        <f t="shared" si="3"/>
        <v>0</v>
      </c>
    </row>
    <row r="26" spans="1:15" x14ac:dyDescent="0.3">
      <c r="A26" s="64" t="s">
        <v>139</v>
      </c>
      <c r="B26" s="66">
        <v>31</v>
      </c>
      <c r="C26" s="67">
        <v>31</v>
      </c>
      <c r="D26" s="66">
        <v>842</v>
      </c>
      <c r="E26" s="67">
        <v>842</v>
      </c>
      <c r="F26" s="66">
        <v>816</v>
      </c>
      <c r="G26" s="67">
        <v>816</v>
      </c>
      <c r="H26" s="66">
        <v>57</v>
      </c>
      <c r="I26" s="67">
        <v>57</v>
      </c>
      <c r="J26" s="63">
        <f>IFERROR(VLOOKUP(A26,'[2]p sale'!$G$5:$H$92,2,0),0)</f>
        <v>814</v>
      </c>
      <c r="K26" s="63">
        <f t="shared" si="0"/>
        <v>2</v>
      </c>
      <c r="L26" s="63">
        <f>IFERROR(VLOOKUP(A26,'[2]p pur'!$H$6:$I$91,2,0),0)</f>
        <v>840</v>
      </c>
      <c r="M26" s="63">
        <f t="shared" si="1"/>
        <v>2</v>
      </c>
      <c r="N26" s="63">
        <f t="shared" si="2"/>
        <v>57</v>
      </c>
      <c r="O26" s="63">
        <f t="shared" si="3"/>
        <v>0</v>
      </c>
    </row>
    <row r="27" spans="1:15" x14ac:dyDescent="0.3">
      <c r="A27" s="64" t="s">
        <v>140</v>
      </c>
      <c r="B27" s="66">
        <v>35</v>
      </c>
      <c r="C27" s="67">
        <v>8.75</v>
      </c>
      <c r="D27" s="66">
        <v>241</v>
      </c>
      <c r="E27" s="67">
        <v>60.25</v>
      </c>
      <c r="F27" s="66">
        <v>197</v>
      </c>
      <c r="G27" s="67">
        <v>49.25</v>
      </c>
      <c r="H27" s="66">
        <v>79</v>
      </c>
      <c r="I27" s="67">
        <v>19.75</v>
      </c>
      <c r="J27" s="63">
        <f>IFERROR(VLOOKUP(A27,'[2]p sale'!$G$5:$H$92,2,0),0)</f>
        <v>49</v>
      </c>
      <c r="K27" s="63">
        <f t="shared" si="0"/>
        <v>0.25</v>
      </c>
      <c r="L27" s="63">
        <f>IFERROR(VLOOKUP(A27,'[2]p pur'!$H$6:$I$91,2,0),0)</f>
        <v>60</v>
      </c>
      <c r="M27" s="63">
        <f t="shared" si="1"/>
        <v>0.25</v>
      </c>
      <c r="N27" s="63">
        <f t="shared" si="2"/>
        <v>19.75</v>
      </c>
      <c r="O27" s="63">
        <f t="shared" si="3"/>
        <v>0</v>
      </c>
    </row>
    <row r="28" spans="1:15" x14ac:dyDescent="0.3">
      <c r="A28" s="64" t="s">
        <v>141</v>
      </c>
      <c r="B28" s="66">
        <v>23</v>
      </c>
      <c r="C28" s="67">
        <v>11.5</v>
      </c>
      <c r="D28" s="66">
        <v>1041</v>
      </c>
      <c r="E28" s="67">
        <v>520.5</v>
      </c>
      <c r="F28" s="66">
        <v>997</v>
      </c>
      <c r="G28" s="67">
        <v>498.5</v>
      </c>
      <c r="H28" s="66">
        <v>67</v>
      </c>
      <c r="I28" s="67">
        <v>33.5</v>
      </c>
      <c r="J28" s="63">
        <f>IFERROR(VLOOKUP(A28,'[2]p sale'!$G$5:$H$92,2,0),0)</f>
        <v>498</v>
      </c>
      <c r="K28" s="63">
        <f t="shared" si="0"/>
        <v>0.5</v>
      </c>
      <c r="L28" s="63">
        <f>IFERROR(VLOOKUP(A28,'[2]p pur'!$H$6:$I$91,2,0),0)</f>
        <v>520</v>
      </c>
      <c r="M28" s="63">
        <f t="shared" si="1"/>
        <v>0.5</v>
      </c>
      <c r="N28" s="63">
        <f t="shared" si="2"/>
        <v>33.5</v>
      </c>
      <c r="O28" s="63">
        <f t="shared" si="3"/>
        <v>0</v>
      </c>
    </row>
    <row r="29" spans="1:15" x14ac:dyDescent="0.3">
      <c r="A29" s="64" t="s">
        <v>142</v>
      </c>
      <c r="D29" s="66">
        <v>180</v>
      </c>
      <c r="E29" s="67">
        <v>270</v>
      </c>
      <c r="F29" s="66">
        <v>155</v>
      </c>
      <c r="G29" s="67">
        <v>232.5</v>
      </c>
      <c r="H29" s="66">
        <v>25</v>
      </c>
      <c r="I29" s="67">
        <v>37.5</v>
      </c>
      <c r="J29" s="63">
        <f>IFERROR(VLOOKUP(A29,'[2]p sale'!$G$5:$H$92,2,0),0)</f>
        <v>232.5</v>
      </c>
      <c r="K29" s="63">
        <f t="shared" si="0"/>
        <v>0</v>
      </c>
      <c r="L29" s="63">
        <f>IFERROR(VLOOKUP(A29,'[2]p pur'!$H$6:$I$91,2,0),0)</f>
        <v>270</v>
      </c>
      <c r="M29" s="63">
        <f t="shared" si="1"/>
        <v>0</v>
      </c>
      <c r="N29" s="63">
        <f t="shared" si="2"/>
        <v>37.5</v>
      </c>
      <c r="O29" s="63">
        <f t="shared" si="3"/>
        <v>0</v>
      </c>
    </row>
    <row r="30" spans="1:15" x14ac:dyDescent="0.3">
      <c r="A30" s="64" t="s">
        <v>143</v>
      </c>
      <c r="J30" s="63">
        <f>IFERROR(VLOOKUP(A30,'[2]p sale'!$G$5:$H$92,2,0),0)</f>
        <v>0</v>
      </c>
      <c r="K30" s="63">
        <f t="shared" si="0"/>
        <v>0</v>
      </c>
      <c r="L30" s="63">
        <f>IFERROR(VLOOKUP(A30,'[2]p pur'!$H$6:$I$91,2,0),0)</f>
        <v>0</v>
      </c>
      <c r="M30" s="63">
        <f t="shared" si="1"/>
        <v>0</v>
      </c>
      <c r="N30" s="63">
        <f t="shared" si="2"/>
        <v>0</v>
      </c>
      <c r="O30" s="63">
        <f t="shared" si="3"/>
        <v>0</v>
      </c>
    </row>
    <row r="31" spans="1:15" x14ac:dyDescent="0.3">
      <c r="A31" s="64" t="s">
        <v>144</v>
      </c>
      <c r="D31" s="66">
        <v>60</v>
      </c>
      <c r="E31" s="67">
        <v>60</v>
      </c>
      <c r="F31" s="66">
        <v>27</v>
      </c>
      <c r="G31" s="67">
        <v>27</v>
      </c>
      <c r="H31" s="66">
        <v>33</v>
      </c>
      <c r="I31" s="67">
        <v>33</v>
      </c>
      <c r="J31" s="63">
        <f>IFERROR(VLOOKUP(A31,'[2]p sale'!$G$5:$H$92,2,0),0)</f>
        <v>27</v>
      </c>
      <c r="K31" s="63">
        <f t="shared" si="0"/>
        <v>0</v>
      </c>
      <c r="L31" s="63">
        <f>IFERROR(VLOOKUP(A31,'[2]p pur'!$H$6:$I$91,2,0),0)</f>
        <v>60</v>
      </c>
      <c r="M31" s="63">
        <f t="shared" si="1"/>
        <v>0</v>
      </c>
      <c r="N31" s="63">
        <f t="shared" si="2"/>
        <v>33</v>
      </c>
      <c r="O31" s="63">
        <f t="shared" si="3"/>
        <v>0</v>
      </c>
    </row>
    <row r="32" spans="1:15" x14ac:dyDescent="0.3">
      <c r="A32" s="64" t="s">
        <v>145</v>
      </c>
      <c r="D32" s="66">
        <v>40</v>
      </c>
      <c r="E32" s="67">
        <v>10</v>
      </c>
      <c r="F32" s="66">
        <v>3</v>
      </c>
      <c r="G32" s="67">
        <v>0.75</v>
      </c>
      <c r="H32" s="66">
        <v>37</v>
      </c>
      <c r="I32" s="67">
        <v>9.25</v>
      </c>
      <c r="J32" s="63">
        <f>IFERROR(VLOOKUP(A32,'[2]p sale'!$G$5:$H$92,2,0),0)</f>
        <v>0.75</v>
      </c>
      <c r="K32" s="63">
        <f t="shared" si="0"/>
        <v>0</v>
      </c>
      <c r="L32" s="63">
        <f>IFERROR(VLOOKUP(A32,'[2]p pur'!$H$6:$I$91,2,0),0)</f>
        <v>10</v>
      </c>
      <c r="M32" s="63">
        <f t="shared" si="1"/>
        <v>0</v>
      </c>
      <c r="N32" s="63">
        <f t="shared" si="2"/>
        <v>9.25</v>
      </c>
      <c r="O32" s="63">
        <f t="shared" si="3"/>
        <v>0</v>
      </c>
    </row>
    <row r="33" spans="1:15" x14ac:dyDescent="0.3">
      <c r="A33" s="64" t="s">
        <v>146</v>
      </c>
      <c r="D33" s="66">
        <v>60</v>
      </c>
      <c r="E33" s="67">
        <v>30</v>
      </c>
      <c r="F33" s="66">
        <v>38</v>
      </c>
      <c r="G33" s="67">
        <v>19</v>
      </c>
      <c r="H33" s="66">
        <v>22</v>
      </c>
      <c r="I33" s="67">
        <v>11</v>
      </c>
      <c r="J33" s="63">
        <f>IFERROR(VLOOKUP(A33,'[2]p sale'!$G$5:$H$92,2,0),0)</f>
        <v>19</v>
      </c>
      <c r="K33" s="63">
        <f t="shared" si="0"/>
        <v>0</v>
      </c>
      <c r="L33" s="63">
        <f>IFERROR(VLOOKUP(A33,'[2]p pur'!$H$6:$I$91,2,0),0)</f>
        <v>30</v>
      </c>
      <c r="M33" s="63">
        <f t="shared" si="1"/>
        <v>0</v>
      </c>
      <c r="N33" s="63">
        <f t="shared" si="2"/>
        <v>11</v>
      </c>
      <c r="O33" s="63">
        <f t="shared" si="3"/>
        <v>0</v>
      </c>
    </row>
    <row r="34" spans="1:15" x14ac:dyDescent="0.3">
      <c r="A34" s="64" t="s">
        <v>147</v>
      </c>
      <c r="D34" s="66">
        <v>50</v>
      </c>
      <c r="E34" s="67">
        <v>5</v>
      </c>
      <c r="F34" s="66">
        <v>13</v>
      </c>
      <c r="G34" s="67">
        <v>1.3</v>
      </c>
      <c r="H34" s="66">
        <v>37</v>
      </c>
      <c r="I34" s="67">
        <v>3.7</v>
      </c>
      <c r="J34" s="63">
        <f>IFERROR(VLOOKUP(A34,'[2]p sale'!$G$5:$H$92,2,0),0)</f>
        <v>1.3</v>
      </c>
      <c r="K34" s="63">
        <f t="shared" si="0"/>
        <v>0</v>
      </c>
      <c r="L34" s="63">
        <f>IFERROR(VLOOKUP(A34,'[2]p pur'!$H$6:$I$91,2,0),0)</f>
        <v>5</v>
      </c>
      <c r="M34" s="63">
        <f t="shared" si="1"/>
        <v>0</v>
      </c>
      <c r="N34" s="63">
        <f t="shared" si="2"/>
        <v>3.7</v>
      </c>
      <c r="O34" s="63">
        <f t="shared" si="3"/>
        <v>0</v>
      </c>
    </row>
    <row r="35" spans="1:15" x14ac:dyDescent="0.3">
      <c r="A35" s="64" t="s">
        <v>148</v>
      </c>
      <c r="J35" s="63">
        <f>IFERROR(VLOOKUP(A35,'[2]p sale'!$G$5:$H$92,2,0),0)</f>
        <v>0</v>
      </c>
      <c r="K35" s="63">
        <f t="shared" si="0"/>
        <v>0</v>
      </c>
      <c r="L35" s="63">
        <f>IFERROR(VLOOKUP(A35,'[2]p pur'!$H$6:$I$91,2,0),0)</f>
        <v>0</v>
      </c>
      <c r="M35" s="63">
        <f t="shared" si="1"/>
        <v>0</v>
      </c>
      <c r="N35" s="63">
        <f t="shared" si="2"/>
        <v>0</v>
      </c>
      <c r="O35" s="63">
        <f t="shared" si="3"/>
        <v>0</v>
      </c>
    </row>
    <row r="36" spans="1:15" x14ac:dyDescent="0.3">
      <c r="A36" s="64" t="s">
        <v>149</v>
      </c>
      <c r="D36" s="66">
        <v>280</v>
      </c>
      <c r="E36" s="67">
        <v>280</v>
      </c>
      <c r="F36" s="66">
        <v>218</v>
      </c>
      <c r="G36" s="67">
        <v>218</v>
      </c>
      <c r="H36" s="66">
        <v>62</v>
      </c>
      <c r="I36" s="67">
        <v>62</v>
      </c>
      <c r="J36" s="63">
        <f>IFERROR(VLOOKUP(A36,'[2]p sale'!$G$5:$H$92,2,0),0)</f>
        <v>218</v>
      </c>
      <c r="K36" s="63">
        <f t="shared" si="0"/>
        <v>0</v>
      </c>
      <c r="L36" s="63">
        <f>IFERROR(VLOOKUP(A36,'[2]p pur'!$H$6:$I$91,2,0),0)</f>
        <v>280</v>
      </c>
      <c r="M36" s="63">
        <f t="shared" si="1"/>
        <v>0</v>
      </c>
      <c r="N36" s="63">
        <f t="shared" si="2"/>
        <v>62</v>
      </c>
      <c r="O36" s="63">
        <f t="shared" si="3"/>
        <v>0</v>
      </c>
    </row>
    <row r="37" spans="1:15" x14ac:dyDescent="0.3">
      <c r="A37" s="64" t="s">
        <v>150</v>
      </c>
      <c r="D37" s="66">
        <v>270</v>
      </c>
      <c r="E37" s="67">
        <v>67.5</v>
      </c>
      <c r="F37" s="66">
        <v>209</v>
      </c>
      <c r="G37" s="67">
        <v>52.25</v>
      </c>
      <c r="H37" s="66">
        <v>61</v>
      </c>
      <c r="I37" s="67">
        <v>15.25</v>
      </c>
      <c r="J37" s="63">
        <f>IFERROR(VLOOKUP(A37,'[2]p sale'!$G$5:$H$92,2,0),0)</f>
        <v>44.75</v>
      </c>
      <c r="K37" s="63">
        <f t="shared" si="0"/>
        <v>7.5</v>
      </c>
      <c r="L37" s="63">
        <f>IFERROR(VLOOKUP(A37,'[2]p pur'!$H$6:$I$91,2,0),0)</f>
        <v>60</v>
      </c>
      <c r="M37" s="63">
        <f t="shared" si="1"/>
        <v>7.5</v>
      </c>
      <c r="N37" s="63">
        <f t="shared" si="2"/>
        <v>15.25</v>
      </c>
      <c r="O37" s="63">
        <f t="shared" si="3"/>
        <v>0</v>
      </c>
    </row>
    <row r="38" spans="1:15" x14ac:dyDescent="0.3">
      <c r="A38" s="64" t="s">
        <v>151</v>
      </c>
      <c r="D38" s="66">
        <v>440</v>
      </c>
      <c r="E38" s="67">
        <v>220</v>
      </c>
      <c r="F38" s="66">
        <v>376</v>
      </c>
      <c r="G38" s="67">
        <v>188</v>
      </c>
      <c r="H38" s="66">
        <v>64</v>
      </c>
      <c r="I38" s="67">
        <v>32</v>
      </c>
      <c r="J38" s="63">
        <f>IFERROR(VLOOKUP(A38,'[2]p sale'!$G$5:$H$92,2,0),0)</f>
        <v>188</v>
      </c>
      <c r="K38" s="63">
        <f t="shared" si="0"/>
        <v>0</v>
      </c>
      <c r="L38" s="63">
        <f>IFERROR(VLOOKUP(A38,'[2]p pur'!$H$6:$I$91,2,0),0)</f>
        <v>220</v>
      </c>
      <c r="M38" s="63">
        <f t="shared" si="1"/>
        <v>0</v>
      </c>
      <c r="N38" s="63">
        <f t="shared" si="2"/>
        <v>32</v>
      </c>
      <c r="O38" s="63">
        <f t="shared" si="3"/>
        <v>0</v>
      </c>
    </row>
    <row r="39" spans="1:15" x14ac:dyDescent="0.3">
      <c r="A39" s="64" t="s">
        <v>152</v>
      </c>
      <c r="B39" s="66">
        <v>16</v>
      </c>
      <c r="C39" s="67">
        <v>1.6</v>
      </c>
      <c r="D39" s="66">
        <v>50</v>
      </c>
      <c r="E39" s="67">
        <v>5</v>
      </c>
      <c r="F39" s="66">
        <v>66</v>
      </c>
      <c r="G39" s="67">
        <v>6.6</v>
      </c>
      <c r="J39" s="63">
        <f>IFERROR(VLOOKUP(A39,'[2]p sale'!$G$5:$H$92,2,0),0)</f>
        <v>6.6</v>
      </c>
      <c r="K39" s="63">
        <f t="shared" si="0"/>
        <v>0</v>
      </c>
      <c r="L39" s="63">
        <f>IFERROR(VLOOKUP(A39,'[2]p pur'!$H$6:$I$91,2,0),0)</f>
        <v>5</v>
      </c>
      <c r="M39" s="63">
        <f t="shared" si="1"/>
        <v>0</v>
      </c>
      <c r="N39" s="63">
        <f t="shared" si="2"/>
        <v>0</v>
      </c>
      <c r="O39" s="63">
        <f t="shared" si="3"/>
        <v>0</v>
      </c>
    </row>
    <row r="40" spans="1:15" x14ac:dyDescent="0.3">
      <c r="A40" s="64" t="s">
        <v>153</v>
      </c>
      <c r="J40" s="63">
        <f>IFERROR(VLOOKUP(A40,'[2]p sale'!$G$5:$H$92,2,0),0)</f>
        <v>0</v>
      </c>
      <c r="K40" s="63">
        <f t="shared" si="0"/>
        <v>0</v>
      </c>
      <c r="L40" s="63">
        <f>IFERROR(VLOOKUP(A40,'[2]p pur'!$H$6:$I$91,2,0),0)</f>
        <v>0</v>
      </c>
      <c r="M40" s="63">
        <f t="shared" si="1"/>
        <v>0</v>
      </c>
      <c r="N40" s="63">
        <f t="shared" si="2"/>
        <v>0</v>
      </c>
      <c r="O40" s="63">
        <f t="shared" si="3"/>
        <v>0</v>
      </c>
    </row>
    <row r="41" spans="1:15" x14ac:dyDescent="0.3">
      <c r="A41" s="64" t="s">
        <v>154</v>
      </c>
      <c r="D41" s="66">
        <v>107</v>
      </c>
      <c r="E41" s="67">
        <v>26.75</v>
      </c>
      <c r="F41" s="66">
        <v>107</v>
      </c>
      <c r="G41" s="67">
        <v>26.75</v>
      </c>
      <c r="J41" s="63">
        <f>IFERROR(VLOOKUP(A41,'[2]p sale'!$G$5:$H$92,2,0),0)</f>
        <v>25</v>
      </c>
      <c r="K41" s="63">
        <f t="shared" si="0"/>
        <v>1.75</v>
      </c>
      <c r="L41" s="63">
        <f>IFERROR(VLOOKUP(A41,'[2]p pur'!$H$6:$I$91,2,0),0)</f>
        <v>25</v>
      </c>
      <c r="M41" s="63">
        <f t="shared" si="1"/>
        <v>1.75</v>
      </c>
      <c r="N41" s="63">
        <f t="shared" si="2"/>
        <v>0</v>
      </c>
      <c r="O41" s="63">
        <f t="shared" si="3"/>
        <v>0</v>
      </c>
    </row>
    <row r="42" spans="1:15" x14ac:dyDescent="0.3">
      <c r="A42" s="64" t="s">
        <v>155</v>
      </c>
      <c r="B42" s="66">
        <v>2</v>
      </c>
      <c r="C42" s="67">
        <v>1</v>
      </c>
      <c r="D42" s="66">
        <v>97</v>
      </c>
      <c r="E42" s="67">
        <v>48.5</v>
      </c>
      <c r="F42" s="66">
        <v>50</v>
      </c>
      <c r="G42" s="67">
        <v>25</v>
      </c>
      <c r="H42" s="66">
        <v>49</v>
      </c>
      <c r="I42" s="67">
        <v>24.5</v>
      </c>
      <c r="J42" s="63">
        <f>IFERROR(VLOOKUP(A42,'[2]p sale'!$G$5:$H$92,2,0),0)</f>
        <v>16.5</v>
      </c>
      <c r="K42" s="63">
        <f t="shared" si="0"/>
        <v>8.5</v>
      </c>
      <c r="L42" s="63">
        <f>IFERROR(VLOOKUP(A42,'[2]p pur'!$H$6:$I$91,2,0),0)</f>
        <v>40</v>
      </c>
      <c r="M42" s="63">
        <f t="shared" si="1"/>
        <v>8.5</v>
      </c>
      <c r="N42" s="63">
        <f t="shared" si="2"/>
        <v>24.5</v>
      </c>
      <c r="O42" s="63">
        <f t="shared" si="3"/>
        <v>0</v>
      </c>
    </row>
    <row r="43" spans="1:15" x14ac:dyDescent="0.3">
      <c r="A43" s="64" t="s">
        <v>156</v>
      </c>
      <c r="D43" s="66">
        <v>160</v>
      </c>
      <c r="E43" s="67">
        <v>16</v>
      </c>
      <c r="F43" s="66">
        <v>95</v>
      </c>
      <c r="G43" s="67">
        <v>9.5</v>
      </c>
      <c r="H43" s="66">
        <v>65</v>
      </c>
      <c r="I43" s="67">
        <v>6.5</v>
      </c>
      <c r="J43" s="63">
        <f>IFERROR(VLOOKUP(A43,'[2]p sale'!$G$5:$H$92,2,0),0)</f>
        <v>8.5</v>
      </c>
      <c r="K43" s="63">
        <f t="shared" si="0"/>
        <v>1</v>
      </c>
      <c r="L43" s="63">
        <f>IFERROR(VLOOKUP(A43,'[2]p pur'!$H$6:$I$91,2,0),0)</f>
        <v>15</v>
      </c>
      <c r="M43" s="63">
        <f t="shared" si="1"/>
        <v>1</v>
      </c>
      <c r="N43" s="63">
        <f t="shared" si="2"/>
        <v>6.5</v>
      </c>
      <c r="O43" s="63">
        <f t="shared" si="3"/>
        <v>0</v>
      </c>
    </row>
    <row r="44" spans="1:15" x14ac:dyDescent="0.3">
      <c r="A44" s="64" t="s">
        <v>157</v>
      </c>
      <c r="J44" s="63">
        <f>IFERROR(VLOOKUP(A44,'[2]p sale'!$G$5:$H$92,2,0),0)</f>
        <v>0</v>
      </c>
      <c r="K44" s="63">
        <f t="shared" si="0"/>
        <v>0</v>
      </c>
      <c r="L44" s="63">
        <f>IFERROR(VLOOKUP(A44,'[2]p pur'!$H$6:$I$91,2,0),0)</f>
        <v>0</v>
      </c>
      <c r="M44" s="63">
        <f t="shared" si="1"/>
        <v>0</v>
      </c>
      <c r="N44" s="63">
        <f t="shared" si="2"/>
        <v>0</v>
      </c>
      <c r="O44" s="63">
        <f t="shared" si="3"/>
        <v>0</v>
      </c>
    </row>
    <row r="45" spans="1:15" x14ac:dyDescent="0.3">
      <c r="A45" s="64" t="s">
        <v>158</v>
      </c>
      <c r="D45" s="66">
        <v>107</v>
      </c>
      <c r="E45" s="67">
        <v>26.75</v>
      </c>
      <c r="F45" s="66">
        <v>107</v>
      </c>
      <c r="G45" s="67">
        <v>26.75</v>
      </c>
      <c r="J45" s="63">
        <f>IFERROR(VLOOKUP(A45,'[2]p sale'!$G$5:$H$92,2,0),0)</f>
        <v>25</v>
      </c>
      <c r="K45" s="63">
        <f t="shared" si="0"/>
        <v>1.75</v>
      </c>
      <c r="L45" s="63">
        <f>IFERROR(VLOOKUP(A45,'[2]p pur'!$H$6:$I$91,2,0),0)</f>
        <v>25</v>
      </c>
      <c r="M45" s="63">
        <f t="shared" si="1"/>
        <v>1.75</v>
      </c>
      <c r="N45" s="63">
        <f t="shared" si="2"/>
        <v>0</v>
      </c>
      <c r="O45" s="63">
        <f t="shared" si="3"/>
        <v>0</v>
      </c>
    </row>
    <row r="46" spans="1:15" x14ac:dyDescent="0.3">
      <c r="A46" s="64" t="s">
        <v>159</v>
      </c>
      <c r="D46" s="66">
        <v>40</v>
      </c>
      <c r="E46" s="67">
        <v>20</v>
      </c>
      <c r="F46" s="66">
        <v>40</v>
      </c>
      <c r="G46" s="67">
        <v>20</v>
      </c>
      <c r="J46" s="63">
        <f>IFERROR(VLOOKUP(A46,'[2]p sale'!$G$5:$H$92,2,0),0)</f>
        <v>20</v>
      </c>
      <c r="K46" s="63">
        <f t="shared" si="0"/>
        <v>0</v>
      </c>
      <c r="L46" s="63">
        <f>IFERROR(VLOOKUP(A46,'[2]p pur'!$H$6:$I$91,2,0),0)</f>
        <v>20</v>
      </c>
      <c r="M46" s="63">
        <f t="shared" si="1"/>
        <v>0</v>
      </c>
      <c r="N46" s="63">
        <f t="shared" si="2"/>
        <v>0</v>
      </c>
      <c r="O46" s="63">
        <f t="shared" si="3"/>
        <v>0</v>
      </c>
    </row>
    <row r="47" spans="1:15" x14ac:dyDescent="0.3">
      <c r="A47" s="64" t="s">
        <v>160</v>
      </c>
      <c r="J47" s="63">
        <f>IFERROR(VLOOKUP(A47,'[2]p sale'!$G$5:$H$92,2,0),0)</f>
        <v>0</v>
      </c>
      <c r="K47" s="63">
        <f t="shared" si="0"/>
        <v>0</v>
      </c>
      <c r="L47" s="63">
        <f>IFERROR(VLOOKUP(A47,'[2]p pur'!$H$6:$I$91,2,0),0)</f>
        <v>0</v>
      </c>
      <c r="M47" s="63">
        <f t="shared" si="1"/>
        <v>0</v>
      </c>
      <c r="N47" s="63">
        <f t="shared" si="2"/>
        <v>0</v>
      </c>
      <c r="O47" s="63">
        <f t="shared" si="3"/>
        <v>0</v>
      </c>
    </row>
    <row r="48" spans="1:15" x14ac:dyDescent="0.3">
      <c r="A48" s="64" t="s">
        <v>161</v>
      </c>
      <c r="D48" s="66">
        <v>241</v>
      </c>
      <c r="E48" s="67">
        <v>60.25</v>
      </c>
      <c r="F48" s="66">
        <v>241</v>
      </c>
      <c r="G48" s="67">
        <v>60.25</v>
      </c>
      <c r="J48" s="63">
        <f>IFERROR(VLOOKUP(A48,'[2]p sale'!$G$5:$H$92,2,0),0)</f>
        <v>60</v>
      </c>
      <c r="K48" s="63">
        <f t="shared" si="0"/>
        <v>0.25</v>
      </c>
      <c r="L48" s="63">
        <f>IFERROR(VLOOKUP(A48,'[2]p pur'!$H$6:$I$91,2,0),0)</f>
        <v>60</v>
      </c>
      <c r="M48" s="63">
        <f t="shared" si="1"/>
        <v>0.25</v>
      </c>
      <c r="N48" s="63">
        <f t="shared" si="2"/>
        <v>0</v>
      </c>
      <c r="O48" s="63">
        <f t="shared" si="3"/>
        <v>0</v>
      </c>
    </row>
    <row r="49" spans="1:15" x14ac:dyDescent="0.3">
      <c r="A49" s="64" t="s">
        <v>162</v>
      </c>
      <c r="J49" s="63">
        <f>IFERROR(VLOOKUP(A49,'[2]p sale'!$G$5:$H$92,2,0),0)</f>
        <v>0</v>
      </c>
      <c r="K49" s="63">
        <f t="shared" si="0"/>
        <v>0</v>
      </c>
      <c r="L49" s="63">
        <f>IFERROR(VLOOKUP(A49,'[2]p pur'!$H$6:$I$91,2,0),0)</f>
        <v>0</v>
      </c>
      <c r="M49" s="63">
        <f t="shared" si="1"/>
        <v>0</v>
      </c>
      <c r="N49" s="63">
        <f t="shared" si="2"/>
        <v>0</v>
      </c>
      <c r="O49" s="63">
        <f t="shared" si="3"/>
        <v>0</v>
      </c>
    </row>
    <row r="50" spans="1:15" x14ac:dyDescent="0.3">
      <c r="A50" s="64" t="s">
        <v>163</v>
      </c>
      <c r="J50" s="63">
        <f>IFERROR(VLOOKUP(A50,'[2]p sale'!$G$5:$H$92,2,0),0)</f>
        <v>0</v>
      </c>
      <c r="K50" s="63">
        <f t="shared" si="0"/>
        <v>0</v>
      </c>
      <c r="L50" s="63">
        <f>IFERROR(VLOOKUP(A50,'[2]p pur'!$H$6:$I$91,2,0),0)</f>
        <v>0</v>
      </c>
      <c r="M50" s="63">
        <f t="shared" si="1"/>
        <v>0</v>
      </c>
      <c r="N50" s="63">
        <f t="shared" si="2"/>
        <v>0</v>
      </c>
      <c r="O50" s="63">
        <f t="shared" si="3"/>
        <v>0</v>
      </c>
    </row>
    <row r="51" spans="1:15" x14ac:dyDescent="0.3">
      <c r="A51" s="64" t="s">
        <v>164</v>
      </c>
      <c r="B51" s="66">
        <v>6</v>
      </c>
      <c r="C51" s="67">
        <v>6</v>
      </c>
      <c r="D51" s="66">
        <v>180</v>
      </c>
      <c r="E51" s="67">
        <v>180</v>
      </c>
      <c r="F51" s="66">
        <v>176</v>
      </c>
      <c r="G51" s="67">
        <v>176</v>
      </c>
      <c r="H51" s="66">
        <v>10</v>
      </c>
      <c r="I51" s="67">
        <v>10</v>
      </c>
      <c r="J51" s="63">
        <f>IFERROR(VLOOKUP(A51,'[2]p sale'!$G$5:$H$92,2,0),0)</f>
        <v>176</v>
      </c>
      <c r="K51" s="63">
        <f t="shared" si="0"/>
        <v>0</v>
      </c>
      <c r="L51" s="63">
        <f>IFERROR(VLOOKUP(A51,'[2]p pur'!$H$6:$I$91,2,0),0)</f>
        <v>180</v>
      </c>
      <c r="M51" s="63">
        <f t="shared" si="1"/>
        <v>0</v>
      </c>
      <c r="N51" s="63">
        <f t="shared" si="2"/>
        <v>10</v>
      </c>
      <c r="O51" s="63">
        <f t="shared" si="3"/>
        <v>0</v>
      </c>
    </row>
    <row r="52" spans="1:15" x14ac:dyDescent="0.3">
      <c r="A52" s="64" t="s">
        <v>165</v>
      </c>
      <c r="D52" s="66">
        <v>40</v>
      </c>
      <c r="E52" s="67">
        <v>10</v>
      </c>
      <c r="F52" s="66">
        <v>15</v>
      </c>
      <c r="G52" s="67">
        <v>3.75</v>
      </c>
      <c r="H52" s="66">
        <v>25</v>
      </c>
      <c r="I52" s="67">
        <v>6.25</v>
      </c>
      <c r="J52" s="63">
        <f>IFERROR(VLOOKUP(A52,'[2]p sale'!$G$5:$H$92,2,0),0)</f>
        <v>3.75</v>
      </c>
      <c r="K52" s="63">
        <f t="shared" si="0"/>
        <v>0</v>
      </c>
      <c r="L52" s="63">
        <f>IFERROR(VLOOKUP(A52,'[2]p pur'!$H$6:$I$91,2,0),0)</f>
        <v>10</v>
      </c>
      <c r="M52" s="63">
        <f t="shared" si="1"/>
        <v>0</v>
      </c>
      <c r="N52" s="63">
        <f t="shared" si="2"/>
        <v>6.25</v>
      </c>
      <c r="O52" s="63">
        <f t="shared" si="3"/>
        <v>0</v>
      </c>
    </row>
    <row r="53" spans="1:15" x14ac:dyDescent="0.3">
      <c r="A53" s="64" t="s">
        <v>166</v>
      </c>
      <c r="D53" s="66">
        <v>160</v>
      </c>
      <c r="E53" s="67">
        <v>80</v>
      </c>
      <c r="F53" s="66">
        <v>149</v>
      </c>
      <c r="G53" s="67">
        <v>74.5</v>
      </c>
      <c r="H53" s="66">
        <v>11</v>
      </c>
      <c r="I53" s="67">
        <v>5.5</v>
      </c>
      <c r="J53" s="63">
        <f>IFERROR(VLOOKUP(A53,'[2]p sale'!$G$5:$H$92,2,0),0)</f>
        <v>74.5</v>
      </c>
      <c r="K53" s="63">
        <f t="shared" si="0"/>
        <v>0</v>
      </c>
      <c r="L53" s="63">
        <f>IFERROR(VLOOKUP(A53,'[2]p pur'!$H$6:$I$91,2,0),0)</f>
        <v>80</v>
      </c>
      <c r="M53" s="63">
        <f t="shared" si="1"/>
        <v>0</v>
      </c>
      <c r="N53" s="63">
        <f t="shared" si="2"/>
        <v>5.5</v>
      </c>
      <c r="O53" s="63">
        <f t="shared" si="3"/>
        <v>0</v>
      </c>
    </row>
    <row r="54" spans="1:15" x14ac:dyDescent="0.3">
      <c r="A54" s="64" t="s">
        <v>167</v>
      </c>
      <c r="D54" s="66">
        <v>20</v>
      </c>
      <c r="E54" s="67">
        <v>10</v>
      </c>
      <c r="F54" s="66">
        <v>16</v>
      </c>
      <c r="G54" s="67">
        <v>8</v>
      </c>
      <c r="H54" s="66">
        <v>4</v>
      </c>
      <c r="I54" s="67">
        <v>2</v>
      </c>
      <c r="J54" s="63">
        <f>IFERROR(VLOOKUP(A54,'[2]p sale'!$G$5:$H$92,2,0),0)</f>
        <v>8</v>
      </c>
      <c r="K54" s="63">
        <f t="shared" si="0"/>
        <v>0</v>
      </c>
      <c r="L54" s="63">
        <f>IFERROR(VLOOKUP(A54,'[2]p pur'!$H$6:$I$91,2,0),0)</f>
        <v>10</v>
      </c>
      <c r="M54" s="63">
        <f t="shared" si="1"/>
        <v>0</v>
      </c>
      <c r="N54" s="63">
        <f t="shared" si="2"/>
        <v>2</v>
      </c>
      <c r="O54" s="63">
        <f t="shared" si="3"/>
        <v>0</v>
      </c>
    </row>
    <row r="55" spans="1:15" x14ac:dyDescent="0.3">
      <c r="A55" s="64" t="s">
        <v>168</v>
      </c>
      <c r="B55" s="66">
        <v>30</v>
      </c>
      <c r="C55" s="67">
        <v>3</v>
      </c>
      <c r="D55" s="66">
        <v>1068</v>
      </c>
      <c r="E55" s="67">
        <v>106.8</v>
      </c>
      <c r="F55" s="66">
        <v>1097</v>
      </c>
      <c r="G55" s="67">
        <v>109.7</v>
      </c>
      <c r="H55" s="66">
        <v>1</v>
      </c>
      <c r="I55" s="67">
        <v>0.1</v>
      </c>
      <c r="J55" s="63">
        <f>IFERROR(VLOOKUP(A55,'[2]p sale'!$G$5:$H$92,2,0),0)</f>
        <v>97.9</v>
      </c>
      <c r="K55" s="63">
        <f t="shared" si="0"/>
        <v>11.799999999999997</v>
      </c>
      <c r="L55" s="63">
        <f>IFERROR(VLOOKUP(A55,'[2]p pur'!$H$6:$I$91,2,0),0)</f>
        <v>95</v>
      </c>
      <c r="M55" s="63">
        <f t="shared" si="1"/>
        <v>11.799999999999997</v>
      </c>
      <c r="N55" s="63">
        <f t="shared" si="2"/>
        <v>9.9999999999994316E-2</v>
      </c>
      <c r="O55" s="68">
        <f>I55-N55</f>
        <v>5.6898930012039273E-15</v>
      </c>
    </row>
    <row r="56" spans="1:15" x14ac:dyDescent="0.3">
      <c r="A56" s="64" t="s">
        <v>169</v>
      </c>
      <c r="J56" s="63">
        <f>IFERROR(VLOOKUP(A56,'[2]p sale'!$G$5:$H$92,2,0),0)</f>
        <v>0</v>
      </c>
      <c r="K56" s="63">
        <f t="shared" si="0"/>
        <v>0</v>
      </c>
      <c r="L56" s="63">
        <f>IFERROR(VLOOKUP(A56,'[2]p pur'!$H$6:$I$91,2,0),0)</f>
        <v>0</v>
      </c>
      <c r="M56" s="63">
        <f t="shared" si="1"/>
        <v>0</v>
      </c>
      <c r="N56" s="63">
        <f t="shared" si="2"/>
        <v>0</v>
      </c>
      <c r="O56" s="63">
        <f t="shared" si="3"/>
        <v>0</v>
      </c>
    </row>
    <row r="57" spans="1:15" x14ac:dyDescent="0.3">
      <c r="A57" s="64" t="s">
        <v>170</v>
      </c>
      <c r="D57" s="66">
        <v>1544</v>
      </c>
      <c r="E57" s="67">
        <v>386</v>
      </c>
      <c r="F57" s="66">
        <v>1541</v>
      </c>
      <c r="G57" s="67">
        <v>385.25</v>
      </c>
      <c r="H57" s="66">
        <v>3</v>
      </c>
      <c r="I57" s="67">
        <v>0.75</v>
      </c>
      <c r="J57" s="63">
        <f>IFERROR(VLOOKUP(A57,'[2]p sale'!$G$5:$H$92,2,0),0)</f>
        <v>329.25</v>
      </c>
      <c r="K57" s="63">
        <f t="shared" si="0"/>
        <v>56</v>
      </c>
      <c r="L57" s="63">
        <f>IFERROR(VLOOKUP(A57,'[2]p pur'!$H$6:$I$91,2,0),0)</f>
        <v>330</v>
      </c>
      <c r="M57" s="63">
        <f t="shared" si="1"/>
        <v>56</v>
      </c>
      <c r="N57" s="63">
        <f t="shared" si="2"/>
        <v>0.75</v>
      </c>
      <c r="O57" s="63">
        <f t="shared" si="3"/>
        <v>0</v>
      </c>
    </row>
    <row r="58" spans="1:15" x14ac:dyDescent="0.3">
      <c r="A58" s="64" t="s">
        <v>171</v>
      </c>
      <c r="B58" s="66">
        <v>121</v>
      </c>
      <c r="C58" s="67">
        <v>4.84</v>
      </c>
      <c r="F58" s="66">
        <v>121</v>
      </c>
      <c r="G58" s="67">
        <v>4.84</v>
      </c>
      <c r="J58" s="63">
        <f>IFERROR(VLOOKUP(A58,'[2]p sale'!$G$5:$H$92,2,0),0)</f>
        <v>4.84</v>
      </c>
      <c r="K58" s="63">
        <f t="shared" si="0"/>
        <v>0</v>
      </c>
      <c r="L58" s="63">
        <f>IFERROR(VLOOKUP(A58,'[2]p pur'!$H$6:$I$91,2,0),0)</f>
        <v>0</v>
      </c>
      <c r="M58" s="63">
        <f t="shared" si="1"/>
        <v>0</v>
      </c>
      <c r="N58" s="63">
        <f t="shared" si="2"/>
        <v>0</v>
      </c>
      <c r="O58" s="63">
        <f t="shared" si="3"/>
        <v>0</v>
      </c>
    </row>
    <row r="59" spans="1:15" x14ac:dyDescent="0.3">
      <c r="A59" s="64" t="s">
        <v>172</v>
      </c>
      <c r="D59" s="66">
        <v>60</v>
      </c>
      <c r="E59" s="67">
        <v>6</v>
      </c>
      <c r="F59" s="66">
        <v>60</v>
      </c>
      <c r="G59" s="67">
        <v>6</v>
      </c>
      <c r="J59" s="63">
        <f>IFERROR(VLOOKUP(A59,'[2]p sale'!$G$5:$H$92,2,0),0)</f>
        <v>6</v>
      </c>
      <c r="K59" s="63">
        <f t="shared" si="0"/>
        <v>0</v>
      </c>
      <c r="L59" s="63">
        <f>IFERROR(VLOOKUP(A59,'[2]p pur'!$H$6:$I$91,2,0),0)</f>
        <v>6</v>
      </c>
      <c r="M59" s="63">
        <f t="shared" si="1"/>
        <v>0</v>
      </c>
      <c r="N59" s="63">
        <f t="shared" si="2"/>
        <v>0</v>
      </c>
      <c r="O59" s="63">
        <f t="shared" si="3"/>
        <v>0</v>
      </c>
    </row>
    <row r="60" spans="1:15" x14ac:dyDescent="0.3">
      <c r="A60" s="64" t="s">
        <v>173</v>
      </c>
      <c r="J60" s="63">
        <f>IFERROR(VLOOKUP(A60,'[2]p sale'!$G$5:$H$92,2,0),0)</f>
        <v>0</v>
      </c>
      <c r="K60" s="63">
        <f t="shared" si="0"/>
        <v>0</v>
      </c>
      <c r="L60" s="63">
        <f>IFERROR(VLOOKUP(A60,'[2]p pur'!$H$6:$I$91,2,0),0)</f>
        <v>0</v>
      </c>
      <c r="M60" s="63">
        <f t="shared" si="1"/>
        <v>0</v>
      </c>
      <c r="N60" s="63">
        <f t="shared" si="2"/>
        <v>0</v>
      </c>
      <c r="O60" s="63">
        <f t="shared" si="3"/>
        <v>0</v>
      </c>
    </row>
    <row r="61" spans="1:15" x14ac:dyDescent="0.3">
      <c r="A61" s="64" t="s">
        <v>174</v>
      </c>
      <c r="D61" s="66">
        <v>16</v>
      </c>
      <c r="E61" s="67">
        <v>4</v>
      </c>
      <c r="F61" s="66">
        <v>16</v>
      </c>
      <c r="G61" s="67">
        <v>4</v>
      </c>
      <c r="J61" s="63">
        <f>IFERROR(VLOOKUP(A61,'[2]p sale'!$G$5:$H$92,2,0),0)</f>
        <v>4</v>
      </c>
      <c r="K61" s="63">
        <f t="shared" si="0"/>
        <v>0</v>
      </c>
      <c r="L61" s="63">
        <f>IFERROR(VLOOKUP(A61,'[2]p pur'!$H$6:$I$91,2,0),0)</f>
        <v>4</v>
      </c>
      <c r="M61" s="63">
        <f t="shared" si="1"/>
        <v>0</v>
      </c>
      <c r="N61" s="63">
        <f t="shared" si="2"/>
        <v>0</v>
      </c>
      <c r="O61" s="63">
        <f t="shared" si="3"/>
        <v>0</v>
      </c>
    </row>
    <row r="62" spans="1:15" x14ac:dyDescent="0.3">
      <c r="A62" s="64" t="s">
        <v>175</v>
      </c>
      <c r="B62" s="66">
        <v>1</v>
      </c>
      <c r="C62" s="67">
        <v>0.05</v>
      </c>
      <c r="D62" s="66">
        <v>40</v>
      </c>
      <c r="E62" s="67">
        <v>2</v>
      </c>
      <c r="F62" s="66">
        <v>40</v>
      </c>
      <c r="G62" s="67">
        <v>2</v>
      </c>
      <c r="H62" s="66">
        <v>1</v>
      </c>
      <c r="I62" s="67">
        <v>0.05</v>
      </c>
      <c r="J62" s="63">
        <f>IFERROR(VLOOKUP(A62,'[2]p sale'!$G$5:$H$92,2,0),0)</f>
        <v>2</v>
      </c>
      <c r="K62" s="63">
        <f t="shared" si="0"/>
        <v>0</v>
      </c>
      <c r="L62" s="63">
        <f>IFERROR(VLOOKUP(A62,'[2]p pur'!$H$6:$I$91,2,0),0)</f>
        <v>2</v>
      </c>
      <c r="M62" s="63">
        <f t="shared" si="1"/>
        <v>0</v>
      </c>
      <c r="N62" s="63">
        <f t="shared" si="2"/>
        <v>4.9999999999999822E-2</v>
      </c>
      <c r="O62" s="68">
        <f>I62-N62</f>
        <v>1.8041124150158794E-16</v>
      </c>
    </row>
    <row r="63" spans="1:15" x14ac:dyDescent="0.3">
      <c r="A63" s="64" t="s">
        <v>176</v>
      </c>
      <c r="D63" s="66">
        <v>50</v>
      </c>
      <c r="E63" s="67">
        <v>5</v>
      </c>
      <c r="F63" s="66">
        <v>25</v>
      </c>
      <c r="G63" s="67">
        <v>2.5</v>
      </c>
      <c r="H63" s="66">
        <v>25</v>
      </c>
      <c r="I63" s="67">
        <v>2.5</v>
      </c>
      <c r="J63" s="63">
        <f>IFERROR(VLOOKUP(A63,'[2]p sale'!$G$5:$H$92,2,0),0)</f>
        <v>2.5</v>
      </c>
      <c r="K63" s="63">
        <f t="shared" si="0"/>
        <v>0</v>
      </c>
      <c r="L63" s="63">
        <f>IFERROR(VLOOKUP(A63,'[2]p pur'!$H$6:$I$91,2,0),0)</f>
        <v>5</v>
      </c>
      <c r="M63" s="63">
        <f t="shared" si="1"/>
        <v>0</v>
      </c>
      <c r="N63" s="63">
        <f t="shared" si="2"/>
        <v>2.5</v>
      </c>
      <c r="O63" s="63">
        <f t="shared" si="3"/>
        <v>0</v>
      </c>
    </row>
    <row r="64" spans="1:15" x14ac:dyDescent="0.3">
      <c r="A64" s="64" t="s">
        <v>177</v>
      </c>
      <c r="D64" s="66">
        <v>80</v>
      </c>
      <c r="E64" s="67">
        <v>2</v>
      </c>
      <c r="F64" s="66">
        <v>78</v>
      </c>
      <c r="G64" s="67">
        <v>1.95</v>
      </c>
      <c r="H64" s="66">
        <v>2</v>
      </c>
      <c r="I64" s="67">
        <v>0.05</v>
      </c>
      <c r="J64" s="63">
        <f>IFERROR(VLOOKUP(A64,'[2]p sale'!$G$5:$H$92,2,0),0)</f>
        <v>1.95</v>
      </c>
      <c r="K64" s="63">
        <f t="shared" si="0"/>
        <v>0</v>
      </c>
      <c r="L64" s="63">
        <f>IFERROR(VLOOKUP(A64,'[2]p pur'!$H$6:$I$91,2,0),0)</f>
        <v>2</v>
      </c>
      <c r="M64" s="63">
        <f t="shared" si="1"/>
        <v>0</v>
      </c>
      <c r="N64" s="63">
        <f t="shared" si="2"/>
        <v>5.0000000000000044E-2</v>
      </c>
      <c r="O64" s="63">
        <f t="shared" si="3"/>
        <v>0</v>
      </c>
    </row>
    <row r="65" spans="1:15" x14ac:dyDescent="0.3">
      <c r="A65" s="64" t="s">
        <v>178</v>
      </c>
      <c r="B65" s="66">
        <v>12</v>
      </c>
      <c r="C65" s="67">
        <v>12</v>
      </c>
      <c r="D65" s="66">
        <v>1421</v>
      </c>
      <c r="E65" s="67">
        <v>1421</v>
      </c>
      <c r="F65" s="66">
        <v>1433</v>
      </c>
      <c r="G65" s="67">
        <v>1433</v>
      </c>
      <c r="J65" s="63">
        <f>IFERROR(VLOOKUP(A65,'[2]p sale'!$G$5:$H$92,2,0),0)</f>
        <v>1432</v>
      </c>
      <c r="K65" s="63">
        <f t="shared" si="0"/>
        <v>1</v>
      </c>
      <c r="L65" s="63">
        <f>IFERROR(VLOOKUP(A65,'[2]p pur'!$H$6:$I$91,2,0),0)</f>
        <v>1420</v>
      </c>
      <c r="M65" s="63">
        <f t="shared" si="1"/>
        <v>1</v>
      </c>
      <c r="N65" s="63">
        <f t="shared" si="2"/>
        <v>0</v>
      </c>
      <c r="O65" s="63">
        <f t="shared" si="3"/>
        <v>0</v>
      </c>
    </row>
    <row r="66" spans="1:15" x14ac:dyDescent="0.3">
      <c r="A66" s="64" t="s">
        <v>179</v>
      </c>
      <c r="D66" s="66">
        <v>120</v>
      </c>
      <c r="E66" s="67">
        <v>30</v>
      </c>
      <c r="F66" s="66">
        <v>120</v>
      </c>
      <c r="G66" s="67">
        <v>30</v>
      </c>
      <c r="J66" s="63">
        <f>IFERROR(VLOOKUP(A66,'[2]p sale'!$G$5:$H$92,2,0),0)</f>
        <v>30</v>
      </c>
      <c r="K66" s="63">
        <f t="shared" si="0"/>
        <v>0</v>
      </c>
      <c r="L66" s="63">
        <f>IFERROR(VLOOKUP(A66,'[2]p pur'!$H$6:$I$91,2,0),0)</f>
        <v>30</v>
      </c>
      <c r="M66" s="63">
        <f t="shared" si="1"/>
        <v>0</v>
      </c>
      <c r="N66" s="63">
        <f t="shared" si="2"/>
        <v>0</v>
      </c>
      <c r="O66" s="63">
        <f t="shared" si="3"/>
        <v>0</v>
      </c>
    </row>
    <row r="67" spans="1:15" x14ac:dyDescent="0.3">
      <c r="A67" s="64" t="s">
        <v>180</v>
      </c>
      <c r="B67" s="66">
        <v>15</v>
      </c>
      <c r="C67" s="67">
        <v>7.5</v>
      </c>
      <c r="D67" s="66">
        <v>1479</v>
      </c>
      <c r="E67" s="67">
        <v>739.5</v>
      </c>
      <c r="F67" s="66">
        <v>1477</v>
      </c>
      <c r="G67" s="67">
        <v>738.5</v>
      </c>
      <c r="H67" s="66">
        <v>17</v>
      </c>
      <c r="I67" s="67">
        <v>8.5</v>
      </c>
      <c r="J67" s="63">
        <f>IFERROR(VLOOKUP(A67,'[2]p sale'!$G$5:$H$92,2,0),0)</f>
        <v>719</v>
      </c>
      <c r="K67" s="63">
        <f t="shared" si="0"/>
        <v>19.5</v>
      </c>
      <c r="L67" s="63">
        <f>IFERROR(VLOOKUP(A67,'[2]p pur'!$H$6:$I$91,2,0),0)</f>
        <v>720</v>
      </c>
      <c r="M67" s="63">
        <f t="shared" si="1"/>
        <v>19.5</v>
      </c>
      <c r="N67" s="63">
        <f t="shared" si="2"/>
        <v>8.5</v>
      </c>
      <c r="O67" s="63">
        <f t="shared" si="3"/>
        <v>0</v>
      </c>
    </row>
    <row r="68" spans="1:15" x14ac:dyDescent="0.3">
      <c r="A68" s="64" t="s">
        <v>181</v>
      </c>
      <c r="D68" s="66">
        <v>801</v>
      </c>
      <c r="E68" s="67">
        <v>80.099999999999994</v>
      </c>
      <c r="F68" s="66">
        <v>801</v>
      </c>
      <c r="G68" s="67">
        <v>80.099999999999994</v>
      </c>
      <c r="J68" s="63">
        <f>IFERROR(VLOOKUP(A68,'[2]p sale'!$G$5:$H$92,2,0),0)</f>
        <v>80</v>
      </c>
      <c r="K68" s="63">
        <f t="shared" si="0"/>
        <v>9.9999999999994316E-2</v>
      </c>
      <c r="L68" s="63">
        <f>IFERROR(VLOOKUP(A68,'[2]p pur'!$H$6:$I$91,2,0),0)</f>
        <v>80</v>
      </c>
      <c r="M68" s="63">
        <f t="shared" si="1"/>
        <v>9.9999999999994316E-2</v>
      </c>
      <c r="N68" s="63">
        <f t="shared" si="2"/>
        <v>0</v>
      </c>
      <c r="O68" s="63">
        <f t="shared" si="3"/>
        <v>0</v>
      </c>
    </row>
    <row r="69" spans="1:15" x14ac:dyDescent="0.3">
      <c r="A69" s="64" t="s">
        <v>182</v>
      </c>
      <c r="D69" s="66">
        <v>339</v>
      </c>
      <c r="E69" s="67">
        <v>84.75</v>
      </c>
      <c r="F69" s="66">
        <v>330</v>
      </c>
      <c r="G69" s="67">
        <v>82.5</v>
      </c>
      <c r="H69" s="66">
        <v>9</v>
      </c>
      <c r="I69" s="67">
        <v>2.25</v>
      </c>
      <c r="J69" s="63">
        <f>IFERROR(VLOOKUP(A69,'[2]p sale'!$G$5:$H$92,2,0),0)</f>
        <v>77.75</v>
      </c>
      <c r="K69" s="63">
        <f t="shared" si="0"/>
        <v>4.75</v>
      </c>
      <c r="L69" s="63">
        <f>IFERROR(VLOOKUP(A69,'[2]p pur'!$H$6:$I$91,2,0),0)</f>
        <v>80</v>
      </c>
      <c r="M69" s="63">
        <f t="shared" si="1"/>
        <v>4.75</v>
      </c>
      <c r="N69" s="63">
        <f t="shared" si="2"/>
        <v>2.25</v>
      </c>
      <c r="O69" s="63">
        <f t="shared" si="3"/>
        <v>0</v>
      </c>
    </row>
    <row r="70" spans="1:15" x14ac:dyDescent="0.3">
      <c r="A70" s="64" t="s">
        <v>183</v>
      </c>
      <c r="B70" s="66">
        <v>81</v>
      </c>
      <c r="C70" s="67">
        <v>4.05</v>
      </c>
      <c r="D70" s="66">
        <v>850</v>
      </c>
      <c r="E70" s="67">
        <v>42.5</v>
      </c>
      <c r="F70" s="66">
        <v>843</v>
      </c>
      <c r="G70" s="67">
        <v>42.15</v>
      </c>
      <c r="H70" s="66">
        <v>88</v>
      </c>
      <c r="I70" s="67">
        <v>4.4000000000000004</v>
      </c>
      <c r="J70" s="63">
        <f>IFERROR(VLOOKUP(A70,'[2]p sale'!$G$5:$H$92,2,0),0)</f>
        <v>42.15</v>
      </c>
      <c r="K70" s="63">
        <f t="shared" si="0"/>
        <v>0</v>
      </c>
      <c r="L70" s="63">
        <f>IFERROR(VLOOKUP(A70,'[2]p pur'!$H$6:$I$91,2,0),0)</f>
        <v>42.5</v>
      </c>
      <c r="M70" s="63">
        <f t="shared" si="1"/>
        <v>0</v>
      </c>
      <c r="N70" s="63">
        <f t="shared" si="2"/>
        <v>4.3999999999999986</v>
      </c>
      <c r="O70" s="63">
        <f t="shared" si="3"/>
        <v>0</v>
      </c>
    </row>
    <row r="71" spans="1:15" x14ac:dyDescent="0.3">
      <c r="A71" s="64" t="s">
        <v>184</v>
      </c>
      <c r="J71" s="63">
        <f>IFERROR(VLOOKUP(A71,'[2]p sale'!$G$5:$H$92,2,0),0)</f>
        <v>0</v>
      </c>
      <c r="K71" s="63">
        <f t="shared" si="0"/>
        <v>0</v>
      </c>
      <c r="L71" s="63">
        <f>IFERROR(VLOOKUP(A71,'[2]p pur'!$H$6:$I$91,2,0),0)</f>
        <v>0</v>
      </c>
      <c r="M71" s="63">
        <f t="shared" si="1"/>
        <v>0</v>
      </c>
      <c r="N71" s="63">
        <f t="shared" si="2"/>
        <v>0</v>
      </c>
      <c r="O71" s="63">
        <f t="shared" si="3"/>
        <v>0</v>
      </c>
    </row>
    <row r="72" spans="1:15" x14ac:dyDescent="0.3">
      <c r="A72" s="64" t="s">
        <v>185</v>
      </c>
      <c r="J72" s="63">
        <f>IFERROR(VLOOKUP(A72,'[2]p sale'!$G$5:$H$92,2,0),0)</f>
        <v>0</v>
      </c>
      <c r="K72" s="63">
        <f t="shared" si="0"/>
        <v>0</v>
      </c>
      <c r="L72" s="63">
        <f>IFERROR(VLOOKUP(A72,'[2]p pur'!$H$6:$I$91,2,0),0)</f>
        <v>0</v>
      </c>
      <c r="M72" s="63">
        <f t="shared" si="1"/>
        <v>0</v>
      </c>
      <c r="N72" s="63">
        <f t="shared" si="2"/>
        <v>0</v>
      </c>
      <c r="O72" s="63">
        <f t="shared" si="3"/>
        <v>0</v>
      </c>
    </row>
    <row r="73" spans="1:15" x14ac:dyDescent="0.3">
      <c r="A73" s="64" t="s">
        <v>186</v>
      </c>
      <c r="D73" s="66">
        <v>40</v>
      </c>
      <c r="E73" s="67">
        <v>4</v>
      </c>
      <c r="F73" s="66">
        <v>40</v>
      </c>
      <c r="G73" s="67">
        <v>4</v>
      </c>
      <c r="J73" s="63">
        <f>IFERROR(VLOOKUP(A73,'[2]p sale'!$G$5:$H$92,2,0),0)</f>
        <v>4</v>
      </c>
      <c r="K73" s="63">
        <f t="shared" ref="K73:K135" si="4">G73-J73</f>
        <v>0</v>
      </c>
      <c r="L73" s="63">
        <f>IFERROR(VLOOKUP(A73,'[2]p pur'!$H$6:$I$91,2,0),0)</f>
        <v>4</v>
      </c>
      <c r="M73" s="63">
        <f t="shared" ref="M73:M135" si="5">E73-L73</f>
        <v>0</v>
      </c>
      <c r="N73" s="63">
        <f t="shared" ref="N73:N135" si="6">C73+L73-J73</f>
        <v>0</v>
      </c>
      <c r="O73" s="63">
        <f t="shared" ref="O73:O135" si="7">I73-N73</f>
        <v>0</v>
      </c>
    </row>
    <row r="74" spans="1:15" x14ac:dyDescent="0.3">
      <c r="A74" s="64" t="s">
        <v>187</v>
      </c>
      <c r="J74" s="63">
        <f>IFERROR(VLOOKUP(A74,'[2]p sale'!$G$5:$H$92,2,0),0)</f>
        <v>0</v>
      </c>
      <c r="K74" s="63">
        <f t="shared" si="4"/>
        <v>0</v>
      </c>
      <c r="L74" s="63">
        <f>IFERROR(VLOOKUP(A74,'[2]p pur'!$H$6:$I$91,2,0),0)</f>
        <v>0</v>
      </c>
      <c r="M74" s="63">
        <f t="shared" si="5"/>
        <v>0</v>
      </c>
      <c r="N74" s="63">
        <f t="shared" si="6"/>
        <v>0</v>
      </c>
      <c r="O74" s="63">
        <f t="shared" si="7"/>
        <v>0</v>
      </c>
    </row>
    <row r="75" spans="1:15" x14ac:dyDescent="0.3">
      <c r="A75" s="64" t="s">
        <v>188</v>
      </c>
      <c r="B75" s="66">
        <v>21</v>
      </c>
      <c r="C75" s="67">
        <v>5.25</v>
      </c>
      <c r="D75" s="66">
        <v>100</v>
      </c>
      <c r="E75" s="67">
        <v>25</v>
      </c>
      <c r="F75" s="66">
        <v>121</v>
      </c>
      <c r="G75" s="67">
        <v>30.25</v>
      </c>
      <c r="J75" s="63">
        <f>IFERROR(VLOOKUP(A75,'[2]p sale'!$G$5:$H$92,2,0),0)</f>
        <v>30.25</v>
      </c>
      <c r="K75" s="63">
        <f t="shared" si="4"/>
        <v>0</v>
      </c>
      <c r="L75" s="63">
        <f>IFERROR(VLOOKUP(A75,'[2]p pur'!$H$6:$I$91,2,0),0)</f>
        <v>25</v>
      </c>
      <c r="M75" s="63">
        <f t="shared" si="5"/>
        <v>0</v>
      </c>
      <c r="N75" s="63">
        <f t="shared" si="6"/>
        <v>0</v>
      </c>
      <c r="O75" s="63">
        <f t="shared" si="7"/>
        <v>0</v>
      </c>
    </row>
    <row r="76" spans="1:15" x14ac:dyDescent="0.3">
      <c r="A76" s="64" t="s">
        <v>189</v>
      </c>
      <c r="B76" s="66">
        <v>16</v>
      </c>
      <c r="C76" s="67">
        <v>8</v>
      </c>
      <c r="D76" s="66">
        <v>40</v>
      </c>
      <c r="E76" s="67">
        <v>20</v>
      </c>
      <c r="F76" s="66">
        <v>56</v>
      </c>
      <c r="G76" s="67">
        <v>28</v>
      </c>
      <c r="J76" s="63">
        <f>IFERROR(VLOOKUP(A76,'[2]p sale'!$G$5:$H$92,2,0),0)</f>
        <v>28</v>
      </c>
      <c r="K76" s="63">
        <f t="shared" si="4"/>
        <v>0</v>
      </c>
      <c r="L76" s="63">
        <f>IFERROR(VLOOKUP(A76,'[2]p pur'!$H$6:$I$91,2,0),0)</f>
        <v>20</v>
      </c>
      <c r="M76" s="63">
        <f t="shared" si="5"/>
        <v>0</v>
      </c>
      <c r="N76" s="63">
        <f t="shared" si="6"/>
        <v>0</v>
      </c>
      <c r="O76" s="63">
        <f t="shared" si="7"/>
        <v>0</v>
      </c>
    </row>
    <row r="77" spans="1:15" x14ac:dyDescent="0.3">
      <c r="A77" s="64" t="s">
        <v>190</v>
      </c>
      <c r="B77" s="66">
        <v>7</v>
      </c>
      <c r="C77" s="67">
        <v>0.28000000000000003</v>
      </c>
      <c r="D77" s="66">
        <v>108</v>
      </c>
      <c r="E77" s="67">
        <v>4.32</v>
      </c>
      <c r="F77" s="66">
        <v>77</v>
      </c>
      <c r="G77" s="67">
        <v>3.08</v>
      </c>
      <c r="H77" s="66">
        <v>38</v>
      </c>
      <c r="I77" s="67">
        <v>1.52</v>
      </c>
      <c r="J77" s="63">
        <f>IFERROR(VLOOKUP(A77,'[2]p sale'!$G$5:$H$92,2,0),0)</f>
        <v>2.76</v>
      </c>
      <c r="K77" s="63">
        <f t="shared" si="4"/>
        <v>0.32000000000000028</v>
      </c>
      <c r="L77" s="63">
        <f>IFERROR(VLOOKUP(A77,'[2]p pur'!$H$6:$I$91,2,0),0)</f>
        <v>4</v>
      </c>
      <c r="M77" s="63">
        <f t="shared" si="5"/>
        <v>0.32000000000000028</v>
      </c>
      <c r="N77" s="63">
        <f t="shared" si="6"/>
        <v>1.5200000000000005</v>
      </c>
      <c r="O77" s="63">
        <f t="shared" si="7"/>
        <v>0</v>
      </c>
    </row>
    <row r="78" spans="1:15" x14ac:dyDescent="0.3">
      <c r="A78" s="64" t="s">
        <v>191</v>
      </c>
      <c r="B78" s="66">
        <v>24</v>
      </c>
      <c r="C78" s="67">
        <v>2.4</v>
      </c>
      <c r="D78" s="66">
        <v>2864</v>
      </c>
      <c r="E78" s="67">
        <v>286.39999999999998</v>
      </c>
      <c r="F78" s="66">
        <v>2797</v>
      </c>
      <c r="G78" s="67">
        <v>279.7</v>
      </c>
      <c r="H78" s="66">
        <v>91</v>
      </c>
      <c r="I78" s="67">
        <v>9.1</v>
      </c>
      <c r="J78" s="63">
        <f>IFERROR(VLOOKUP(A78,'[2]p sale'!$G$5:$H$92,2,0),0)</f>
        <v>218.3</v>
      </c>
      <c r="K78" s="63">
        <f t="shared" si="4"/>
        <v>61.399999999999977</v>
      </c>
      <c r="L78" s="63">
        <f>IFERROR(VLOOKUP(A78,'[2]p pur'!$H$6:$I$91,2,0),0)</f>
        <v>225</v>
      </c>
      <c r="M78" s="63">
        <f t="shared" si="5"/>
        <v>61.399999999999977</v>
      </c>
      <c r="N78" s="63">
        <f t="shared" si="6"/>
        <v>9.0999999999999943</v>
      </c>
      <c r="O78" s="63">
        <f t="shared" si="7"/>
        <v>0</v>
      </c>
    </row>
    <row r="79" spans="1:15" x14ac:dyDescent="0.3">
      <c r="A79" s="64" t="s">
        <v>192</v>
      </c>
      <c r="D79" s="66">
        <v>680</v>
      </c>
      <c r="E79" s="67">
        <v>170</v>
      </c>
      <c r="F79" s="66">
        <v>658</v>
      </c>
      <c r="G79" s="67">
        <v>164.5</v>
      </c>
      <c r="H79" s="66">
        <v>22</v>
      </c>
      <c r="I79" s="67">
        <v>5.5</v>
      </c>
      <c r="J79" s="63">
        <f>IFERROR(VLOOKUP(A79,'[2]p sale'!$G$5:$H$92,2,0),0)</f>
        <v>119.5</v>
      </c>
      <c r="K79" s="63">
        <f t="shared" si="4"/>
        <v>45</v>
      </c>
      <c r="L79" s="63">
        <f>IFERROR(VLOOKUP(A79,'[2]p pur'!$H$6:$I$91,2,0),0)</f>
        <v>125</v>
      </c>
      <c r="M79" s="63">
        <f t="shared" si="5"/>
        <v>45</v>
      </c>
      <c r="N79" s="63">
        <f t="shared" si="6"/>
        <v>5.5</v>
      </c>
      <c r="O79" s="63">
        <f t="shared" si="7"/>
        <v>0</v>
      </c>
    </row>
    <row r="80" spans="1:15" x14ac:dyDescent="0.3">
      <c r="A80" s="64" t="s">
        <v>193</v>
      </c>
      <c r="J80" s="63">
        <f>IFERROR(VLOOKUP(A80,'[2]p sale'!$G$5:$H$92,2,0),0)</f>
        <v>0</v>
      </c>
      <c r="K80" s="63">
        <f t="shared" si="4"/>
        <v>0</v>
      </c>
      <c r="L80" s="63">
        <f>IFERROR(VLOOKUP(A80,'[2]p pur'!$H$6:$I$91,2,0),0)</f>
        <v>0</v>
      </c>
      <c r="M80" s="63">
        <f t="shared" si="5"/>
        <v>0</v>
      </c>
      <c r="N80" s="63">
        <f t="shared" si="6"/>
        <v>0</v>
      </c>
      <c r="O80" s="63">
        <f t="shared" si="7"/>
        <v>0</v>
      </c>
    </row>
    <row r="81" spans="1:15" x14ac:dyDescent="0.3">
      <c r="A81" s="64" t="s">
        <v>194</v>
      </c>
      <c r="D81" s="66">
        <v>50</v>
      </c>
      <c r="E81" s="67">
        <v>5</v>
      </c>
      <c r="F81" s="66">
        <v>50</v>
      </c>
      <c r="G81" s="67">
        <v>5</v>
      </c>
      <c r="J81" s="63">
        <f>IFERROR(VLOOKUP(A81,'[2]p sale'!$G$5:$H$92,2,0),0)</f>
        <v>5</v>
      </c>
      <c r="K81" s="63">
        <f t="shared" si="4"/>
        <v>0</v>
      </c>
      <c r="L81" s="63">
        <f>IFERROR(VLOOKUP(A81,'[2]p pur'!$H$6:$I$91,2,0),0)</f>
        <v>5</v>
      </c>
      <c r="M81" s="63">
        <f t="shared" si="5"/>
        <v>0</v>
      </c>
      <c r="N81" s="63">
        <f t="shared" si="6"/>
        <v>0</v>
      </c>
      <c r="O81" s="63">
        <f t="shared" si="7"/>
        <v>0</v>
      </c>
    </row>
    <row r="82" spans="1:15" x14ac:dyDescent="0.3">
      <c r="A82" s="64" t="s">
        <v>195</v>
      </c>
      <c r="D82" s="66">
        <v>30</v>
      </c>
      <c r="E82" s="67">
        <v>30</v>
      </c>
      <c r="F82" s="66">
        <v>16</v>
      </c>
      <c r="G82" s="67">
        <v>16</v>
      </c>
      <c r="H82" s="66">
        <v>14</v>
      </c>
      <c r="I82" s="67">
        <v>14</v>
      </c>
      <c r="J82" s="63">
        <f>IFERROR(VLOOKUP(A82,'[2]p sale'!$G$5:$H$92,2,0),0)</f>
        <v>16</v>
      </c>
      <c r="K82" s="63">
        <f t="shared" si="4"/>
        <v>0</v>
      </c>
      <c r="L82" s="63">
        <f>IFERROR(VLOOKUP(A82,'[2]p pur'!$H$6:$I$91,2,0),0)</f>
        <v>30</v>
      </c>
      <c r="M82" s="63">
        <f t="shared" si="5"/>
        <v>0</v>
      </c>
      <c r="N82" s="63">
        <f t="shared" si="6"/>
        <v>14</v>
      </c>
      <c r="O82" s="63">
        <f t="shared" si="7"/>
        <v>0</v>
      </c>
    </row>
    <row r="83" spans="1:15" x14ac:dyDescent="0.3">
      <c r="A83" s="64" t="s">
        <v>196</v>
      </c>
      <c r="B83" s="66">
        <v>1</v>
      </c>
      <c r="C83" s="67">
        <v>0.25</v>
      </c>
      <c r="D83" s="66">
        <v>130</v>
      </c>
      <c r="E83" s="67">
        <v>32.5</v>
      </c>
      <c r="F83" s="66">
        <v>111</v>
      </c>
      <c r="G83" s="67">
        <v>27.75</v>
      </c>
      <c r="H83" s="66">
        <v>20</v>
      </c>
      <c r="I83" s="67">
        <v>5</v>
      </c>
      <c r="J83" s="63">
        <f>IFERROR(VLOOKUP(A83,'[2]p sale'!$G$5:$H$92,2,0),0)</f>
        <v>25.25</v>
      </c>
      <c r="K83" s="63">
        <f t="shared" si="4"/>
        <v>2.5</v>
      </c>
      <c r="L83" s="63">
        <f>IFERROR(VLOOKUP(A83,'[2]p pur'!$H$6:$I$91,2,0),0)</f>
        <v>30</v>
      </c>
      <c r="M83" s="63">
        <f t="shared" si="5"/>
        <v>2.5</v>
      </c>
      <c r="N83" s="63">
        <f t="shared" si="6"/>
        <v>5</v>
      </c>
      <c r="O83" s="63">
        <f t="shared" si="7"/>
        <v>0</v>
      </c>
    </row>
    <row r="84" spans="1:15" x14ac:dyDescent="0.3">
      <c r="A84" s="64" t="s">
        <v>197</v>
      </c>
      <c r="D84" s="66">
        <v>20</v>
      </c>
      <c r="E84" s="67">
        <v>10</v>
      </c>
      <c r="F84" s="66">
        <v>3</v>
      </c>
      <c r="G84" s="67">
        <v>1.5</v>
      </c>
      <c r="H84" s="66">
        <v>17</v>
      </c>
      <c r="I84" s="67">
        <v>8.5</v>
      </c>
      <c r="J84" s="63">
        <f>IFERROR(VLOOKUP(A84,'[2]p sale'!$G$5:$H$92,2,0),0)</f>
        <v>1.5</v>
      </c>
      <c r="K84" s="63">
        <f t="shared" si="4"/>
        <v>0</v>
      </c>
      <c r="L84" s="63">
        <f>IFERROR(VLOOKUP(A84,'[2]p pur'!$H$6:$I$91,2,0),0)</f>
        <v>10</v>
      </c>
      <c r="M84" s="63">
        <f t="shared" si="5"/>
        <v>0</v>
      </c>
      <c r="N84" s="63">
        <f t="shared" si="6"/>
        <v>8.5</v>
      </c>
      <c r="O84" s="63">
        <f t="shared" si="7"/>
        <v>0</v>
      </c>
    </row>
    <row r="85" spans="1:15" x14ac:dyDescent="0.3">
      <c r="A85" s="64" t="s">
        <v>198</v>
      </c>
      <c r="D85" s="66">
        <v>1000</v>
      </c>
      <c r="E85" s="67">
        <v>100</v>
      </c>
      <c r="F85" s="66">
        <v>891</v>
      </c>
      <c r="G85" s="67">
        <v>89.1</v>
      </c>
      <c r="H85" s="66">
        <v>109</v>
      </c>
      <c r="I85" s="67">
        <v>10.9</v>
      </c>
      <c r="J85" s="63">
        <f>IFERROR(VLOOKUP(A85,'[2]p sale'!$G$5:$H$92,2,0),0)</f>
        <v>89.1</v>
      </c>
      <c r="K85" s="63">
        <f t="shared" si="4"/>
        <v>0</v>
      </c>
      <c r="L85" s="63">
        <f>IFERROR(VLOOKUP(A85,'[2]p pur'!$H$6:$I$91,2,0),0)</f>
        <v>100</v>
      </c>
      <c r="M85" s="63">
        <f t="shared" si="5"/>
        <v>0</v>
      </c>
      <c r="N85" s="63">
        <f t="shared" si="6"/>
        <v>10.900000000000006</v>
      </c>
      <c r="O85" s="63">
        <f t="shared" si="7"/>
        <v>0</v>
      </c>
    </row>
    <row r="86" spans="1:15" x14ac:dyDescent="0.3">
      <c r="A86" s="64" t="s">
        <v>199</v>
      </c>
      <c r="B86" s="66">
        <v>29</v>
      </c>
      <c r="C86" s="67">
        <v>7.25</v>
      </c>
      <c r="D86" s="66">
        <v>1280</v>
      </c>
      <c r="E86" s="67">
        <v>320</v>
      </c>
      <c r="F86" s="66">
        <v>1210</v>
      </c>
      <c r="G86" s="67">
        <v>302.5</v>
      </c>
      <c r="H86" s="66">
        <v>99</v>
      </c>
      <c r="I86" s="67">
        <v>24.75</v>
      </c>
      <c r="J86" s="63">
        <f>IFERROR(VLOOKUP(A86,'[2]p sale'!$G$5:$H$92,2,0),0)</f>
        <v>302.5</v>
      </c>
      <c r="K86" s="63">
        <f t="shared" si="4"/>
        <v>0</v>
      </c>
      <c r="L86" s="63">
        <f>IFERROR(VLOOKUP(A86,'[2]p pur'!$H$6:$I$91,2,0),0)</f>
        <v>320</v>
      </c>
      <c r="M86" s="63">
        <f t="shared" si="5"/>
        <v>0</v>
      </c>
      <c r="N86" s="63">
        <f t="shared" si="6"/>
        <v>24.75</v>
      </c>
      <c r="O86" s="63">
        <f t="shared" si="7"/>
        <v>0</v>
      </c>
    </row>
    <row r="87" spans="1:15" x14ac:dyDescent="0.3">
      <c r="A87" s="64" t="s">
        <v>200</v>
      </c>
      <c r="B87" s="66">
        <v>20</v>
      </c>
      <c r="C87" s="67">
        <v>10</v>
      </c>
      <c r="D87" s="66">
        <v>160</v>
      </c>
      <c r="E87" s="67">
        <v>80</v>
      </c>
      <c r="F87" s="66">
        <v>168</v>
      </c>
      <c r="G87" s="67">
        <v>84</v>
      </c>
      <c r="H87" s="66">
        <v>12</v>
      </c>
      <c r="I87" s="67">
        <v>6</v>
      </c>
      <c r="J87" s="63">
        <f>IFERROR(VLOOKUP(A87,'[2]p sale'!$G$5:$H$92,2,0),0)</f>
        <v>84</v>
      </c>
      <c r="K87" s="63">
        <f t="shared" si="4"/>
        <v>0</v>
      </c>
      <c r="L87" s="63">
        <f>IFERROR(VLOOKUP(A87,'[2]p pur'!$H$6:$I$91,2,0),0)</f>
        <v>80</v>
      </c>
      <c r="M87" s="63">
        <f t="shared" si="5"/>
        <v>0</v>
      </c>
      <c r="N87" s="63">
        <f t="shared" si="6"/>
        <v>6</v>
      </c>
      <c r="O87" s="63">
        <f t="shared" si="7"/>
        <v>0</v>
      </c>
    </row>
    <row r="88" spans="1:15" x14ac:dyDescent="0.3">
      <c r="A88" s="64" t="s">
        <v>201</v>
      </c>
      <c r="J88" s="63">
        <f>IFERROR(VLOOKUP(A88,'[2]p sale'!$G$5:$H$92,2,0),0)</f>
        <v>0</v>
      </c>
      <c r="K88" s="63">
        <f t="shared" si="4"/>
        <v>0</v>
      </c>
      <c r="L88" s="63">
        <f>IFERROR(VLOOKUP(A88,'[2]p pur'!$H$6:$I$91,2,0),0)</f>
        <v>0</v>
      </c>
      <c r="M88" s="63">
        <f t="shared" si="5"/>
        <v>0</v>
      </c>
      <c r="N88" s="63">
        <f t="shared" si="6"/>
        <v>0</v>
      </c>
      <c r="O88" s="63">
        <f t="shared" si="7"/>
        <v>0</v>
      </c>
    </row>
    <row r="89" spans="1:15" x14ac:dyDescent="0.3">
      <c r="A89" s="64" t="s">
        <v>202</v>
      </c>
      <c r="B89" s="66">
        <v>40</v>
      </c>
      <c r="C89" s="67">
        <v>4</v>
      </c>
      <c r="D89" s="66">
        <v>50</v>
      </c>
      <c r="E89" s="67">
        <v>5</v>
      </c>
      <c r="F89" s="66">
        <v>90</v>
      </c>
      <c r="G89" s="67">
        <v>9</v>
      </c>
      <c r="J89" s="63">
        <f>IFERROR(VLOOKUP(A89,'[2]p sale'!$G$5:$H$92,2,0),0)</f>
        <v>9</v>
      </c>
      <c r="K89" s="63">
        <f t="shared" si="4"/>
        <v>0</v>
      </c>
      <c r="L89" s="63">
        <f>IFERROR(VLOOKUP(A89,'[2]p pur'!$H$6:$I$91,2,0),0)</f>
        <v>5</v>
      </c>
      <c r="M89" s="63">
        <f t="shared" si="5"/>
        <v>0</v>
      </c>
      <c r="N89" s="63">
        <f t="shared" si="6"/>
        <v>0</v>
      </c>
      <c r="O89" s="63">
        <f t="shared" si="7"/>
        <v>0</v>
      </c>
    </row>
    <row r="90" spans="1:15" x14ac:dyDescent="0.3">
      <c r="A90" s="64" t="s">
        <v>203</v>
      </c>
      <c r="B90" s="66">
        <v>25</v>
      </c>
      <c r="C90" s="67">
        <v>5</v>
      </c>
      <c r="D90" s="66">
        <v>40</v>
      </c>
      <c r="E90" s="67">
        <v>8</v>
      </c>
      <c r="F90" s="66">
        <v>47</v>
      </c>
      <c r="G90" s="67">
        <v>9.4</v>
      </c>
      <c r="H90" s="66">
        <v>18</v>
      </c>
      <c r="I90" s="67">
        <v>3.6</v>
      </c>
      <c r="J90" s="63">
        <f>IFERROR(VLOOKUP(A90,'[2]p sale'!$G$5:$H$92,2,0),0)</f>
        <v>9.4</v>
      </c>
      <c r="K90" s="63">
        <f t="shared" si="4"/>
        <v>0</v>
      </c>
      <c r="L90" s="63">
        <f>IFERROR(VLOOKUP(A90,'[2]p pur'!$H$6:$I$91,2,0),0)</f>
        <v>8</v>
      </c>
      <c r="M90" s="63">
        <f t="shared" si="5"/>
        <v>0</v>
      </c>
      <c r="N90" s="63">
        <f t="shared" si="6"/>
        <v>3.5999999999999996</v>
      </c>
      <c r="O90" s="63">
        <f t="shared" si="7"/>
        <v>0</v>
      </c>
    </row>
    <row r="91" spans="1:15" x14ac:dyDescent="0.3">
      <c r="A91" s="64" t="s">
        <v>204</v>
      </c>
      <c r="J91" s="63">
        <f>IFERROR(VLOOKUP(A91,'[2]p sale'!$G$5:$H$92,2,0),0)</f>
        <v>0</v>
      </c>
      <c r="K91" s="63">
        <f t="shared" si="4"/>
        <v>0</v>
      </c>
      <c r="L91" s="63">
        <f>IFERROR(VLOOKUP(A91,'[2]p pur'!$H$6:$I$91,2,0),0)</f>
        <v>0</v>
      </c>
      <c r="M91" s="63">
        <f t="shared" si="5"/>
        <v>0</v>
      </c>
      <c r="N91" s="63">
        <f t="shared" si="6"/>
        <v>0</v>
      </c>
      <c r="O91" s="63">
        <f t="shared" si="7"/>
        <v>0</v>
      </c>
    </row>
    <row r="92" spans="1:15" x14ac:dyDescent="0.3">
      <c r="A92" s="64" t="s">
        <v>205</v>
      </c>
      <c r="D92" s="66">
        <v>140</v>
      </c>
      <c r="E92" s="67">
        <v>140</v>
      </c>
      <c r="F92" s="66">
        <v>130</v>
      </c>
      <c r="G92" s="67">
        <v>130</v>
      </c>
      <c r="H92" s="66">
        <v>10</v>
      </c>
      <c r="I92" s="67">
        <v>10</v>
      </c>
      <c r="J92" s="63">
        <f>IFERROR(VLOOKUP(A92,'[2]p sale'!$G$5:$H$92,2,0),0)</f>
        <v>120</v>
      </c>
      <c r="K92" s="63">
        <f t="shared" si="4"/>
        <v>10</v>
      </c>
      <c r="L92" s="63">
        <f>IFERROR(VLOOKUP(A92,'[2]p pur'!$H$6:$I$91,2,0),0)</f>
        <v>130</v>
      </c>
      <c r="M92" s="63">
        <f t="shared" si="5"/>
        <v>10</v>
      </c>
      <c r="N92" s="63">
        <f t="shared" si="6"/>
        <v>10</v>
      </c>
      <c r="O92" s="63">
        <f t="shared" si="7"/>
        <v>0</v>
      </c>
    </row>
    <row r="93" spans="1:15" x14ac:dyDescent="0.3">
      <c r="A93" s="64" t="s">
        <v>206</v>
      </c>
      <c r="D93" s="66">
        <v>80</v>
      </c>
      <c r="E93" s="67">
        <v>20</v>
      </c>
      <c r="F93" s="66">
        <v>80</v>
      </c>
      <c r="G93" s="67">
        <v>20</v>
      </c>
      <c r="J93" s="63">
        <f>IFERROR(VLOOKUP(A93,'[2]p sale'!$G$5:$H$92,2,0),0)</f>
        <v>20</v>
      </c>
      <c r="K93" s="63">
        <f t="shared" si="4"/>
        <v>0</v>
      </c>
      <c r="L93" s="63">
        <f>IFERROR(VLOOKUP(A93,'[2]p pur'!$H$6:$I$91,2,0),0)</f>
        <v>20</v>
      </c>
      <c r="M93" s="63">
        <f t="shared" si="5"/>
        <v>0</v>
      </c>
      <c r="N93" s="63">
        <f t="shared" si="6"/>
        <v>0</v>
      </c>
      <c r="O93" s="63">
        <f t="shared" si="7"/>
        <v>0</v>
      </c>
    </row>
    <row r="94" spans="1:15" x14ac:dyDescent="0.3">
      <c r="A94" s="64" t="s">
        <v>207</v>
      </c>
      <c r="D94" s="66">
        <v>160</v>
      </c>
      <c r="E94" s="67">
        <v>80</v>
      </c>
      <c r="F94" s="66">
        <v>160</v>
      </c>
      <c r="G94" s="67">
        <v>80</v>
      </c>
      <c r="J94" s="63">
        <f>IFERROR(VLOOKUP(A94,'[2]p sale'!$G$5:$H$92,2,0),0)</f>
        <v>80</v>
      </c>
      <c r="K94" s="63">
        <f t="shared" si="4"/>
        <v>0</v>
      </c>
      <c r="L94" s="63">
        <f>IFERROR(VLOOKUP(A94,'[2]p pur'!$H$6:$I$91,2,0),0)</f>
        <v>80</v>
      </c>
      <c r="M94" s="63">
        <f t="shared" si="5"/>
        <v>0</v>
      </c>
      <c r="N94" s="63">
        <f t="shared" si="6"/>
        <v>0</v>
      </c>
      <c r="O94" s="63">
        <f t="shared" si="7"/>
        <v>0</v>
      </c>
    </row>
    <row r="95" spans="1:15" x14ac:dyDescent="0.3">
      <c r="A95" s="64" t="s">
        <v>208</v>
      </c>
      <c r="J95" s="63">
        <f>IFERROR(VLOOKUP(A95,'[2]p sale'!$G$5:$H$92,2,0),0)</f>
        <v>0</v>
      </c>
      <c r="K95" s="63">
        <f t="shared" si="4"/>
        <v>0</v>
      </c>
      <c r="L95" s="63">
        <f>IFERROR(VLOOKUP(A95,'[2]p pur'!$H$6:$I$91,2,0),0)</f>
        <v>0</v>
      </c>
      <c r="M95" s="63">
        <f t="shared" si="5"/>
        <v>0</v>
      </c>
      <c r="N95" s="63">
        <f t="shared" si="6"/>
        <v>0</v>
      </c>
      <c r="O95" s="63">
        <f t="shared" si="7"/>
        <v>0</v>
      </c>
    </row>
    <row r="96" spans="1:15" x14ac:dyDescent="0.3">
      <c r="A96" s="64" t="s">
        <v>209</v>
      </c>
      <c r="D96" s="66">
        <v>40</v>
      </c>
      <c r="E96" s="67">
        <v>10</v>
      </c>
      <c r="F96" s="66">
        <v>34</v>
      </c>
      <c r="G96" s="67">
        <v>8.5</v>
      </c>
      <c r="H96" s="66">
        <v>6</v>
      </c>
      <c r="I96" s="67">
        <v>1.5</v>
      </c>
      <c r="J96" s="63">
        <f>IFERROR(VLOOKUP(A96,'[2]p sale'!$G$5:$H$92,2,0),0)</f>
        <v>8.5</v>
      </c>
      <c r="K96" s="63">
        <f t="shared" si="4"/>
        <v>0</v>
      </c>
      <c r="L96" s="63">
        <f>IFERROR(VLOOKUP(A96,'[2]p pur'!$H$6:$I$91,2,0),0)</f>
        <v>10</v>
      </c>
      <c r="M96" s="63">
        <f t="shared" si="5"/>
        <v>0</v>
      </c>
      <c r="N96" s="63">
        <f t="shared" si="6"/>
        <v>1.5</v>
      </c>
      <c r="O96" s="63">
        <f t="shared" si="7"/>
        <v>0</v>
      </c>
    </row>
    <row r="97" spans="1:15" x14ac:dyDescent="0.3">
      <c r="A97" s="64" t="s">
        <v>210</v>
      </c>
      <c r="B97" s="66">
        <v>2</v>
      </c>
      <c r="C97" s="67">
        <v>1</v>
      </c>
      <c r="F97" s="66">
        <v>2</v>
      </c>
      <c r="G97" s="67">
        <v>1</v>
      </c>
      <c r="J97" s="63">
        <f>IFERROR(VLOOKUP(A97,'[2]p sale'!$G$5:$H$92,2,0),0)</f>
        <v>1</v>
      </c>
      <c r="K97" s="63">
        <f t="shared" si="4"/>
        <v>0</v>
      </c>
      <c r="L97" s="63">
        <f>IFERROR(VLOOKUP(A97,'[2]p pur'!$H$6:$I$91,2,0),0)</f>
        <v>0</v>
      </c>
      <c r="M97" s="63">
        <f t="shared" si="5"/>
        <v>0</v>
      </c>
      <c r="N97" s="63">
        <f t="shared" si="6"/>
        <v>0</v>
      </c>
      <c r="O97" s="63">
        <f t="shared" si="7"/>
        <v>0</v>
      </c>
    </row>
    <row r="98" spans="1:15" x14ac:dyDescent="0.3">
      <c r="A98" s="64" t="s">
        <v>211</v>
      </c>
      <c r="J98" s="63">
        <f>IFERROR(VLOOKUP(A98,'[2]p sale'!$G$5:$H$92,2,0),0)</f>
        <v>0</v>
      </c>
      <c r="K98" s="63">
        <f t="shared" si="4"/>
        <v>0</v>
      </c>
      <c r="L98" s="63">
        <f>IFERROR(VLOOKUP(A98,'[2]p pur'!$H$6:$I$91,2,0),0)</f>
        <v>0</v>
      </c>
      <c r="M98" s="63">
        <f t="shared" si="5"/>
        <v>0</v>
      </c>
      <c r="N98" s="63">
        <f t="shared" si="6"/>
        <v>0</v>
      </c>
      <c r="O98" s="63">
        <f t="shared" si="7"/>
        <v>0</v>
      </c>
    </row>
    <row r="99" spans="1:15" x14ac:dyDescent="0.3">
      <c r="A99" s="64" t="s">
        <v>212</v>
      </c>
      <c r="J99" s="63">
        <f>IFERROR(VLOOKUP(A99,'[2]p sale'!$G$5:$H$92,2,0),0)</f>
        <v>0</v>
      </c>
      <c r="K99" s="63">
        <f t="shared" si="4"/>
        <v>0</v>
      </c>
      <c r="L99" s="63">
        <f>IFERROR(VLOOKUP(A99,'[2]p pur'!$H$6:$I$91,2,0),0)</f>
        <v>0</v>
      </c>
      <c r="M99" s="63">
        <f t="shared" si="5"/>
        <v>0</v>
      </c>
      <c r="N99" s="63">
        <f t="shared" si="6"/>
        <v>0</v>
      </c>
      <c r="O99" s="63">
        <f t="shared" si="7"/>
        <v>0</v>
      </c>
    </row>
    <row r="100" spans="1:15" x14ac:dyDescent="0.3">
      <c r="A100" s="64" t="s">
        <v>213</v>
      </c>
      <c r="B100" s="66">
        <v>14</v>
      </c>
      <c r="C100" s="67">
        <v>3.5</v>
      </c>
      <c r="D100" s="66">
        <v>40</v>
      </c>
      <c r="E100" s="67">
        <v>10</v>
      </c>
      <c r="F100" s="66">
        <v>52</v>
      </c>
      <c r="G100" s="67">
        <v>13</v>
      </c>
      <c r="H100" s="66">
        <v>2</v>
      </c>
      <c r="I100" s="67">
        <v>0.5</v>
      </c>
      <c r="J100" s="63">
        <f>IFERROR(VLOOKUP(A100,'[2]p sale'!$G$5:$H$92,2,0),0)</f>
        <v>13</v>
      </c>
      <c r="K100" s="63">
        <f t="shared" si="4"/>
        <v>0</v>
      </c>
      <c r="L100" s="63">
        <f>IFERROR(VLOOKUP(A100,'[2]p pur'!$H$6:$I$91,2,0),0)</f>
        <v>10</v>
      </c>
      <c r="M100" s="63">
        <f t="shared" si="5"/>
        <v>0</v>
      </c>
      <c r="N100" s="63">
        <f t="shared" si="6"/>
        <v>0.5</v>
      </c>
      <c r="O100" s="63">
        <f t="shared" si="7"/>
        <v>0</v>
      </c>
    </row>
    <row r="101" spans="1:15" x14ac:dyDescent="0.3">
      <c r="A101" s="64" t="s">
        <v>214</v>
      </c>
      <c r="J101" s="63">
        <f>IFERROR(VLOOKUP(A101,'[2]p sale'!$G$5:$H$92,2,0),0)</f>
        <v>0</v>
      </c>
      <c r="K101" s="63">
        <f t="shared" si="4"/>
        <v>0</v>
      </c>
      <c r="L101" s="63">
        <f>IFERROR(VLOOKUP(A101,'[2]p pur'!$H$6:$I$91,2,0),0)</f>
        <v>0</v>
      </c>
      <c r="M101" s="63">
        <f t="shared" si="5"/>
        <v>0</v>
      </c>
      <c r="N101" s="63">
        <f t="shared" si="6"/>
        <v>0</v>
      </c>
      <c r="O101" s="63">
        <f t="shared" si="7"/>
        <v>0</v>
      </c>
    </row>
    <row r="102" spans="1:15" x14ac:dyDescent="0.3">
      <c r="A102" s="64" t="s">
        <v>215</v>
      </c>
      <c r="B102" s="66">
        <v>16</v>
      </c>
      <c r="C102" s="67">
        <v>16</v>
      </c>
      <c r="D102" s="66">
        <v>80</v>
      </c>
      <c r="E102" s="67">
        <v>80</v>
      </c>
      <c r="F102" s="66">
        <v>63</v>
      </c>
      <c r="G102" s="67">
        <v>63</v>
      </c>
      <c r="H102" s="66">
        <v>33</v>
      </c>
      <c r="I102" s="67">
        <v>33</v>
      </c>
      <c r="J102" s="63">
        <f>IFERROR(VLOOKUP(A102,'[2]p sale'!$G$5:$H$92,2,0),0)</f>
        <v>63</v>
      </c>
      <c r="K102" s="63">
        <f t="shared" si="4"/>
        <v>0</v>
      </c>
      <c r="L102" s="63">
        <f>IFERROR(VLOOKUP(A102,'[2]p pur'!$H$6:$I$91,2,0),0)</f>
        <v>80</v>
      </c>
      <c r="M102" s="63">
        <f t="shared" si="5"/>
        <v>0</v>
      </c>
      <c r="N102" s="63">
        <f t="shared" si="6"/>
        <v>33</v>
      </c>
      <c r="O102" s="63">
        <f t="shared" si="7"/>
        <v>0</v>
      </c>
    </row>
    <row r="103" spans="1:15" x14ac:dyDescent="0.3">
      <c r="A103" s="64" t="s">
        <v>216</v>
      </c>
      <c r="J103" s="63">
        <f>IFERROR(VLOOKUP(A103,'[2]p sale'!$G$5:$H$92,2,0),0)</f>
        <v>0</v>
      </c>
      <c r="K103" s="63">
        <f t="shared" si="4"/>
        <v>0</v>
      </c>
      <c r="L103" s="63">
        <f>IFERROR(VLOOKUP(A103,'[2]p pur'!$H$6:$I$91,2,0),0)</f>
        <v>0</v>
      </c>
      <c r="M103" s="63">
        <f t="shared" si="5"/>
        <v>0</v>
      </c>
      <c r="N103" s="63">
        <f t="shared" si="6"/>
        <v>0</v>
      </c>
      <c r="O103" s="63">
        <f t="shared" si="7"/>
        <v>0</v>
      </c>
    </row>
    <row r="104" spans="1:15" x14ac:dyDescent="0.3">
      <c r="A104" s="64" t="s">
        <v>217</v>
      </c>
      <c r="D104" s="66">
        <v>28</v>
      </c>
      <c r="E104" s="67">
        <v>140</v>
      </c>
      <c r="F104" s="66">
        <v>23</v>
      </c>
      <c r="G104" s="67">
        <v>115</v>
      </c>
      <c r="H104" s="66">
        <v>5</v>
      </c>
      <c r="I104" s="67">
        <v>25</v>
      </c>
      <c r="J104" s="63">
        <f>IFERROR(VLOOKUP(A104,'[2]p sale'!$G$5:$H$92,2,0),0)</f>
        <v>115</v>
      </c>
      <c r="K104" s="63">
        <f t="shared" si="4"/>
        <v>0</v>
      </c>
      <c r="L104" s="63">
        <f>IFERROR(VLOOKUP(A104,'[2]p pur'!$H$6:$I$91,2,0),0)</f>
        <v>140</v>
      </c>
      <c r="M104" s="63">
        <f t="shared" si="5"/>
        <v>0</v>
      </c>
      <c r="N104" s="63">
        <f t="shared" si="6"/>
        <v>25</v>
      </c>
      <c r="O104" s="63">
        <f t="shared" si="7"/>
        <v>0</v>
      </c>
    </row>
    <row r="105" spans="1:15" x14ac:dyDescent="0.3">
      <c r="A105" s="64" t="s">
        <v>218</v>
      </c>
      <c r="J105" s="63">
        <f>IFERROR(VLOOKUP(A105,'[2]p sale'!$G$5:$H$92,2,0),0)</f>
        <v>0</v>
      </c>
      <c r="K105" s="63">
        <f t="shared" si="4"/>
        <v>0</v>
      </c>
      <c r="L105" s="63">
        <f>IFERROR(VLOOKUP(A105,'[2]p pur'!$H$6:$I$91,2,0),0)</f>
        <v>0</v>
      </c>
      <c r="M105" s="63">
        <f t="shared" si="5"/>
        <v>0</v>
      </c>
      <c r="N105" s="63">
        <f t="shared" si="6"/>
        <v>0</v>
      </c>
      <c r="O105" s="63">
        <f t="shared" si="7"/>
        <v>0</v>
      </c>
    </row>
    <row r="106" spans="1:15" x14ac:dyDescent="0.3">
      <c r="A106" s="64" t="s">
        <v>219</v>
      </c>
      <c r="B106" s="66">
        <v>11</v>
      </c>
      <c r="C106" s="67">
        <v>11</v>
      </c>
      <c r="D106" s="66">
        <v>50</v>
      </c>
      <c r="E106" s="67">
        <v>50</v>
      </c>
      <c r="F106" s="66">
        <v>45</v>
      </c>
      <c r="G106" s="67">
        <v>45</v>
      </c>
      <c r="H106" s="66">
        <v>16</v>
      </c>
      <c r="I106" s="67">
        <v>16</v>
      </c>
      <c r="J106" s="63">
        <f>IFERROR(VLOOKUP(A106,'[2]p sale'!$G$5:$H$92,2,0),0)</f>
        <v>45</v>
      </c>
      <c r="K106" s="63">
        <f t="shared" si="4"/>
        <v>0</v>
      </c>
      <c r="L106" s="63">
        <f>IFERROR(VLOOKUP(A106,'[2]p pur'!$H$6:$I$91,2,0),0)</f>
        <v>50</v>
      </c>
      <c r="M106" s="63">
        <f t="shared" si="5"/>
        <v>0</v>
      </c>
      <c r="N106" s="63">
        <f t="shared" si="6"/>
        <v>16</v>
      </c>
      <c r="O106" s="63">
        <f t="shared" si="7"/>
        <v>0</v>
      </c>
    </row>
    <row r="107" spans="1:15" x14ac:dyDescent="0.3">
      <c r="A107" s="64" t="s">
        <v>220</v>
      </c>
      <c r="B107" s="66">
        <v>6</v>
      </c>
      <c r="C107" s="67">
        <v>1.5</v>
      </c>
      <c r="D107" s="66">
        <v>80</v>
      </c>
      <c r="E107" s="67">
        <v>20</v>
      </c>
      <c r="F107" s="66">
        <v>70</v>
      </c>
      <c r="G107" s="67">
        <v>17.5</v>
      </c>
      <c r="H107" s="66">
        <v>16</v>
      </c>
      <c r="I107" s="67">
        <v>4</v>
      </c>
      <c r="J107" s="63">
        <f>IFERROR(VLOOKUP(A107,'[2]p sale'!$G$5:$H$92,2,0),0)</f>
        <v>12.5</v>
      </c>
      <c r="K107" s="63">
        <f t="shared" si="4"/>
        <v>5</v>
      </c>
      <c r="L107" s="63">
        <f>IFERROR(VLOOKUP(A107,'[2]p pur'!$H$6:$I$91,2,0),0)</f>
        <v>15</v>
      </c>
      <c r="M107" s="63">
        <f t="shared" si="5"/>
        <v>5</v>
      </c>
      <c r="N107" s="63">
        <f t="shared" si="6"/>
        <v>4</v>
      </c>
      <c r="O107" s="63">
        <f t="shared" si="7"/>
        <v>0</v>
      </c>
    </row>
    <row r="108" spans="1:15" x14ac:dyDescent="0.3">
      <c r="A108" s="64" t="s">
        <v>221</v>
      </c>
      <c r="B108" s="66">
        <v>21</v>
      </c>
      <c r="C108" s="67">
        <v>10.5</v>
      </c>
      <c r="D108" s="66">
        <v>100</v>
      </c>
      <c r="E108" s="67">
        <v>50</v>
      </c>
      <c r="F108" s="66">
        <v>100</v>
      </c>
      <c r="G108" s="67">
        <v>50</v>
      </c>
      <c r="H108" s="66">
        <v>21</v>
      </c>
      <c r="I108" s="67">
        <v>10.5</v>
      </c>
      <c r="J108" s="63">
        <f>IFERROR(VLOOKUP(A108,'[2]p sale'!$G$5:$H$92,2,0),0)</f>
        <v>40</v>
      </c>
      <c r="K108" s="63">
        <f t="shared" si="4"/>
        <v>10</v>
      </c>
      <c r="L108" s="63">
        <f>IFERROR(VLOOKUP(A108,'[2]p pur'!$H$6:$I$91,2,0),0)</f>
        <v>40</v>
      </c>
      <c r="M108" s="63">
        <f t="shared" si="5"/>
        <v>10</v>
      </c>
      <c r="N108" s="63">
        <f t="shared" si="6"/>
        <v>10.5</v>
      </c>
      <c r="O108" s="63">
        <f t="shared" si="7"/>
        <v>0</v>
      </c>
    </row>
    <row r="109" spans="1:15" x14ac:dyDescent="0.3">
      <c r="A109" s="64" t="s">
        <v>222</v>
      </c>
      <c r="D109" s="66">
        <v>20</v>
      </c>
      <c r="E109" s="67">
        <v>20</v>
      </c>
      <c r="H109" s="66">
        <v>20</v>
      </c>
      <c r="I109" s="67">
        <v>20</v>
      </c>
      <c r="J109" s="63">
        <f>IFERROR(VLOOKUP(A109,'[2]p sale'!$G$5:$H$92,2,0),0)</f>
        <v>0</v>
      </c>
      <c r="K109" s="63">
        <f t="shared" si="4"/>
        <v>0</v>
      </c>
      <c r="L109" s="63">
        <f>IFERROR(VLOOKUP(A109,'[2]p pur'!$H$6:$I$91,2,0),0)</f>
        <v>20</v>
      </c>
      <c r="M109" s="63">
        <f t="shared" si="5"/>
        <v>0</v>
      </c>
      <c r="N109" s="63">
        <f t="shared" si="6"/>
        <v>20</v>
      </c>
      <c r="O109" s="63">
        <f t="shared" si="7"/>
        <v>0</v>
      </c>
    </row>
    <row r="110" spans="1:15" x14ac:dyDescent="0.3">
      <c r="A110" s="64" t="s">
        <v>223</v>
      </c>
      <c r="D110" s="66">
        <v>45</v>
      </c>
      <c r="E110" s="67">
        <v>180</v>
      </c>
      <c r="F110" s="66">
        <v>34</v>
      </c>
      <c r="G110" s="67">
        <v>136</v>
      </c>
      <c r="H110" s="66">
        <v>11</v>
      </c>
      <c r="I110" s="67">
        <v>44</v>
      </c>
      <c r="J110" s="63">
        <f>IFERROR(VLOOKUP(A110,'[2]p sale'!$G$5:$H$92,2,0),0)</f>
        <v>136</v>
      </c>
      <c r="K110" s="63">
        <f t="shared" si="4"/>
        <v>0</v>
      </c>
      <c r="L110" s="63">
        <f>IFERROR(VLOOKUP(A110,'[2]p pur'!$H$6:$I$91,2,0),0)</f>
        <v>180</v>
      </c>
      <c r="M110" s="63">
        <f t="shared" si="5"/>
        <v>0</v>
      </c>
      <c r="N110" s="63">
        <f t="shared" si="6"/>
        <v>44</v>
      </c>
      <c r="O110" s="63">
        <f t="shared" si="7"/>
        <v>0</v>
      </c>
    </row>
    <row r="111" spans="1:15" x14ac:dyDescent="0.3">
      <c r="A111" s="64" t="s">
        <v>224</v>
      </c>
      <c r="D111" s="66">
        <v>151</v>
      </c>
      <c r="E111" s="67">
        <v>151</v>
      </c>
      <c r="F111" s="66">
        <v>17</v>
      </c>
      <c r="G111" s="67">
        <v>17</v>
      </c>
      <c r="H111" s="66">
        <v>134</v>
      </c>
      <c r="I111" s="67">
        <v>134</v>
      </c>
      <c r="J111" s="63">
        <f>IFERROR(VLOOKUP(A111,'[2]p sale'!$G$5:$H$92,2,0),0)</f>
        <v>16</v>
      </c>
      <c r="K111" s="63">
        <f t="shared" si="4"/>
        <v>1</v>
      </c>
      <c r="L111" s="63">
        <f>IFERROR(VLOOKUP(A111,'[2]p pur'!$H$6:$I$91,2,0),0)</f>
        <v>150</v>
      </c>
      <c r="M111" s="63">
        <f t="shared" si="5"/>
        <v>1</v>
      </c>
      <c r="N111" s="63">
        <f t="shared" si="6"/>
        <v>134</v>
      </c>
      <c r="O111" s="63">
        <f t="shared" si="7"/>
        <v>0</v>
      </c>
    </row>
    <row r="112" spans="1:15" x14ac:dyDescent="0.3">
      <c r="A112" s="64" t="s">
        <v>225</v>
      </c>
      <c r="D112" s="66">
        <v>20</v>
      </c>
      <c r="E112" s="67">
        <v>10</v>
      </c>
      <c r="F112" s="66">
        <v>7</v>
      </c>
      <c r="G112" s="67">
        <v>3.5</v>
      </c>
      <c r="H112" s="66">
        <v>13</v>
      </c>
      <c r="I112" s="67">
        <v>6.5</v>
      </c>
      <c r="J112" s="63">
        <f>IFERROR(VLOOKUP(A112,'[2]p sale'!$G$5:$H$92,2,0),0)</f>
        <v>3.5</v>
      </c>
      <c r="K112" s="63">
        <f t="shared" si="4"/>
        <v>0</v>
      </c>
      <c r="L112" s="63">
        <f>IFERROR(VLOOKUP(A112,'[2]p pur'!$H$6:$I$91,2,0),0)</f>
        <v>10</v>
      </c>
      <c r="M112" s="63">
        <f t="shared" si="5"/>
        <v>0</v>
      </c>
      <c r="N112" s="63">
        <f t="shared" si="6"/>
        <v>6.5</v>
      </c>
      <c r="O112" s="63">
        <f t="shared" si="7"/>
        <v>0</v>
      </c>
    </row>
    <row r="113" spans="1:15" x14ac:dyDescent="0.3">
      <c r="A113" s="64" t="s">
        <v>226</v>
      </c>
      <c r="D113" s="66">
        <v>8</v>
      </c>
      <c r="E113" s="67">
        <v>40</v>
      </c>
      <c r="F113" s="66">
        <v>3</v>
      </c>
      <c r="G113" s="67">
        <v>15</v>
      </c>
      <c r="H113" s="66">
        <v>5</v>
      </c>
      <c r="I113" s="67">
        <v>25</v>
      </c>
      <c r="J113" s="63">
        <f>IFERROR(VLOOKUP(A113,'[2]p sale'!$G$5:$H$92,2,0),0)</f>
        <v>15</v>
      </c>
      <c r="K113" s="63">
        <f t="shared" si="4"/>
        <v>0</v>
      </c>
      <c r="L113" s="63">
        <f>IFERROR(VLOOKUP(A113,'[2]p pur'!$H$6:$I$91,2,0),0)</f>
        <v>40</v>
      </c>
      <c r="M113" s="63">
        <f t="shared" si="5"/>
        <v>0</v>
      </c>
      <c r="N113" s="63">
        <f t="shared" si="6"/>
        <v>25</v>
      </c>
      <c r="O113" s="63">
        <f t="shared" si="7"/>
        <v>0</v>
      </c>
    </row>
    <row r="114" spans="1:15" x14ac:dyDescent="0.3">
      <c r="A114" s="64" t="s">
        <v>227</v>
      </c>
      <c r="B114" s="66">
        <v>3</v>
      </c>
      <c r="C114" s="67">
        <v>3</v>
      </c>
      <c r="F114" s="66">
        <v>1</v>
      </c>
      <c r="G114" s="67">
        <v>1</v>
      </c>
      <c r="H114" s="66">
        <v>2</v>
      </c>
      <c r="I114" s="67">
        <v>2</v>
      </c>
      <c r="J114" s="63">
        <f>IFERROR(VLOOKUP(A114,'[2]p sale'!$G$5:$H$92,2,0),0)</f>
        <v>1</v>
      </c>
      <c r="K114" s="63">
        <f t="shared" si="4"/>
        <v>0</v>
      </c>
      <c r="L114" s="63">
        <f>IFERROR(VLOOKUP(A114,'[2]p pur'!$H$6:$I$91,2,0),0)</f>
        <v>0</v>
      </c>
      <c r="M114" s="63">
        <f t="shared" si="5"/>
        <v>0</v>
      </c>
      <c r="N114" s="63">
        <f t="shared" si="6"/>
        <v>2</v>
      </c>
      <c r="O114" s="63">
        <f t="shared" si="7"/>
        <v>0</v>
      </c>
    </row>
    <row r="115" spans="1:15" x14ac:dyDescent="0.3">
      <c r="A115" s="64" t="s">
        <v>228</v>
      </c>
      <c r="J115" s="63">
        <f>IFERROR(VLOOKUP(A115,'[2]p sale'!$G$5:$H$92,2,0),0)</f>
        <v>0</v>
      </c>
      <c r="K115" s="63">
        <f t="shared" si="4"/>
        <v>0</v>
      </c>
      <c r="L115" s="63">
        <f>IFERROR(VLOOKUP(A115,'[2]p pur'!$H$6:$I$91,2,0),0)</f>
        <v>0</v>
      </c>
      <c r="M115" s="63">
        <f t="shared" si="5"/>
        <v>0</v>
      </c>
      <c r="N115" s="63">
        <f t="shared" si="6"/>
        <v>0</v>
      </c>
      <c r="O115" s="63">
        <f t="shared" si="7"/>
        <v>0</v>
      </c>
    </row>
    <row r="116" spans="1:15" x14ac:dyDescent="0.3">
      <c r="A116" s="64" t="s">
        <v>229</v>
      </c>
      <c r="B116" s="66">
        <v>14</v>
      </c>
      <c r="C116" s="67">
        <v>1.4</v>
      </c>
      <c r="D116" s="66">
        <v>801</v>
      </c>
      <c r="E116" s="67">
        <v>80.099999999999994</v>
      </c>
      <c r="F116" s="66">
        <v>742</v>
      </c>
      <c r="G116" s="67">
        <v>74.2</v>
      </c>
      <c r="H116" s="66">
        <v>73</v>
      </c>
      <c r="I116" s="67">
        <v>7.3</v>
      </c>
      <c r="J116" s="63">
        <f>IFERROR(VLOOKUP(A116,'[2]p sale'!$G$5:$H$92,2,0),0)</f>
        <v>74.099999999999994</v>
      </c>
      <c r="K116" s="63">
        <f t="shared" si="4"/>
        <v>0.10000000000000853</v>
      </c>
      <c r="L116" s="63">
        <f>IFERROR(VLOOKUP(A116,'[2]p pur'!$H$6:$I$91,2,0),0)</f>
        <v>80</v>
      </c>
      <c r="M116" s="63">
        <f t="shared" si="5"/>
        <v>9.9999999999994316E-2</v>
      </c>
      <c r="N116" s="63">
        <f t="shared" si="6"/>
        <v>7.3000000000000114</v>
      </c>
      <c r="O116" s="68">
        <f>I116-N116</f>
        <v>-1.1546319456101628E-14</v>
      </c>
    </row>
    <row r="117" spans="1:15" x14ac:dyDescent="0.3">
      <c r="A117" s="64" t="s">
        <v>230</v>
      </c>
      <c r="B117" s="66">
        <v>59</v>
      </c>
      <c r="C117" s="67">
        <v>59</v>
      </c>
      <c r="D117" s="66">
        <v>581</v>
      </c>
      <c r="E117" s="67">
        <v>581</v>
      </c>
      <c r="F117" s="66">
        <v>636</v>
      </c>
      <c r="G117" s="67">
        <v>636</v>
      </c>
      <c r="H117" s="66">
        <v>4</v>
      </c>
      <c r="I117" s="67">
        <v>4</v>
      </c>
      <c r="J117" s="63">
        <f>IFERROR(VLOOKUP(A117,'[2]p sale'!$G$5:$H$92,2,0),0)</f>
        <v>625</v>
      </c>
      <c r="K117" s="63">
        <f t="shared" si="4"/>
        <v>11</v>
      </c>
      <c r="L117" s="63">
        <f>IFERROR(VLOOKUP(A117,'[2]p pur'!$H$6:$I$91,2,0),0)</f>
        <v>570</v>
      </c>
      <c r="M117" s="63">
        <f t="shared" si="5"/>
        <v>11</v>
      </c>
      <c r="N117" s="63">
        <f t="shared" si="6"/>
        <v>4</v>
      </c>
      <c r="O117" s="63">
        <f t="shared" si="7"/>
        <v>0</v>
      </c>
    </row>
    <row r="118" spans="1:15" x14ac:dyDescent="0.3">
      <c r="A118" s="64" t="s">
        <v>231</v>
      </c>
      <c r="B118" s="66">
        <v>55</v>
      </c>
      <c r="C118" s="67">
        <v>13.75</v>
      </c>
      <c r="D118" s="66">
        <v>1320</v>
      </c>
      <c r="E118" s="67">
        <v>330</v>
      </c>
      <c r="F118" s="66">
        <v>1309</v>
      </c>
      <c r="G118" s="67">
        <v>327.25</v>
      </c>
      <c r="H118" s="66">
        <v>66</v>
      </c>
      <c r="I118" s="67">
        <v>16.5</v>
      </c>
      <c r="J118" s="63">
        <f>IFERROR(VLOOKUP(A118,'[2]p sale'!$G$5:$H$92,2,0),0)</f>
        <v>327.25</v>
      </c>
      <c r="K118" s="63">
        <f t="shared" si="4"/>
        <v>0</v>
      </c>
      <c r="L118" s="63">
        <f>IFERROR(VLOOKUP(A118,'[2]p pur'!$H$6:$I$91,2,0),0)</f>
        <v>330</v>
      </c>
      <c r="M118" s="63">
        <f t="shared" si="5"/>
        <v>0</v>
      </c>
      <c r="N118" s="63">
        <f t="shared" si="6"/>
        <v>16.5</v>
      </c>
      <c r="O118" s="63">
        <f t="shared" si="7"/>
        <v>0</v>
      </c>
    </row>
    <row r="119" spans="1:15" x14ac:dyDescent="0.3">
      <c r="A119" s="64" t="s">
        <v>232</v>
      </c>
      <c r="B119" s="66">
        <v>23</v>
      </c>
      <c r="C119" s="67">
        <v>11.5</v>
      </c>
      <c r="D119" s="66">
        <v>1361</v>
      </c>
      <c r="E119" s="67">
        <v>680.5</v>
      </c>
      <c r="F119" s="66">
        <v>1348</v>
      </c>
      <c r="G119" s="67">
        <v>674</v>
      </c>
      <c r="H119" s="66">
        <v>36</v>
      </c>
      <c r="I119" s="67">
        <v>18</v>
      </c>
      <c r="J119" s="63">
        <f>IFERROR(VLOOKUP(A119,'[2]p sale'!$G$5:$H$92,2,0),0)</f>
        <v>663.5</v>
      </c>
      <c r="K119" s="63">
        <f t="shared" si="4"/>
        <v>10.5</v>
      </c>
      <c r="L119" s="63">
        <f>IFERROR(VLOOKUP(A119,'[2]p pur'!$H$6:$I$91,2,0),0)</f>
        <v>670</v>
      </c>
      <c r="M119" s="63">
        <f t="shared" si="5"/>
        <v>10.5</v>
      </c>
      <c r="N119" s="63">
        <f t="shared" si="6"/>
        <v>18</v>
      </c>
      <c r="O119" s="63">
        <f t="shared" si="7"/>
        <v>0</v>
      </c>
    </row>
    <row r="120" spans="1:15" x14ac:dyDescent="0.3">
      <c r="A120" s="64" t="s">
        <v>233</v>
      </c>
      <c r="J120" s="63">
        <f>IFERROR(VLOOKUP(A120,'[2]p sale'!$G$5:$H$92,2,0),0)</f>
        <v>0</v>
      </c>
      <c r="K120" s="63">
        <f t="shared" si="4"/>
        <v>0</v>
      </c>
      <c r="L120" s="63">
        <f>IFERROR(VLOOKUP(A120,'[2]p pur'!$H$6:$I$91,2,0),0)</f>
        <v>0</v>
      </c>
      <c r="M120" s="63">
        <f t="shared" si="5"/>
        <v>0</v>
      </c>
      <c r="N120" s="63">
        <f t="shared" si="6"/>
        <v>0</v>
      </c>
      <c r="O120" s="63">
        <f t="shared" si="7"/>
        <v>0</v>
      </c>
    </row>
    <row r="121" spans="1:15" x14ac:dyDescent="0.3">
      <c r="A121" s="64" t="s">
        <v>234</v>
      </c>
      <c r="J121" s="63">
        <f>IFERROR(VLOOKUP(A121,'[2]p sale'!$G$5:$H$92,2,0),0)</f>
        <v>0</v>
      </c>
      <c r="K121" s="63">
        <f t="shared" si="4"/>
        <v>0</v>
      </c>
      <c r="L121" s="63">
        <f>IFERROR(VLOOKUP(A121,'[2]p pur'!$H$6:$I$91,2,0),0)</f>
        <v>0</v>
      </c>
      <c r="M121" s="63">
        <f t="shared" si="5"/>
        <v>0</v>
      </c>
      <c r="N121" s="63">
        <f t="shared" si="6"/>
        <v>0</v>
      </c>
      <c r="O121" s="63">
        <f t="shared" si="7"/>
        <v>0</v>
      </c>
    </row>
    <row r="122" spans="1:15" x14ac:dyDescent="0.3">
      <c r="A122" s="64" t="s">
        <v>235</v>
      </c>
      <c r="D122" s="66">
        <v>103</v>
      </c>
      <c r="E122" s="67">
        <v>48.924999999999997</v>
      </c>
      <c r="F122" s="66">
        <v>103</v>
      </c>
      <c r="G122" s="67">
        <v>48.924999999999997</v>
      </c>
      <c r="J122" s="63">
        <f>IFERROR(VLOOKUP(A122,'[2]p sale'!$G$5:$H$92,2,0),0)</f>
        <v>47.5</v>
      </c>
      <c r="K122" s="63">
        <f t="shared" si="4"/>
        <v>1.4249999999999972</v>
      </c>
      <c r="L122" s="63">
        <f>IFERROR(VLOOKUP(A122,'[2]p pur'!$H$6:$I$91,2,0),0)</f>
        <v>47.5</v>
      </c>
      <c r="M122" s="63">
        <f t="shared" si="5"/>
        <v>1.4249999999999972</v>
      </c>
      <c r="N122" s="63">
        <f t="shared" si="6"/>
        <v>0</v>
      </c>
      <c r="O122" s="63">
        <f t="shared" si="7"/>
        <v>0</v>
      </c>
    </row>
    <row r="123" spans="1:15" x14ac:dyDescent="0.3">
      <c r="A123" s="64" t="s">
        <v>236</v>
      </c>
      <c r="J123" s="63">
        <f>IFERROR(VLOOKUP(A123,'[2]p sale'!$G$5:$H$92,2,0),0)</f>
        <v>0</v>
      </c>
      <c r="K123" s="63">
        <f t="shared" si="4"/>
        <v>0</v>
      </c>
      <c r="L123" s="63">
        <f>IFERROR(VLOOKUP(A123,'[2]p pur'!$H$6:$I$91,2,0),0)</f>
        <v>0</v>
      </c>
      <c r="M123" s="63">
        <f t="shared" si="5"/>
        <v>0</v>
      </c>
      <c r="N123" s="63">
        <f t="shared" si="6"/>
        <v>0</v>
      </c>
      <c r="O123" s="63">
        <f t="shared" si="7"/>
        <v>0</v>
      </c>
    </row>
    <row r="124" spans="1:15" x14ac:dyDescent="0.3">
      <c r="A124" s="64" t="s">
        <v>237</v>
      </c>
      <c r="D124" s="66">
        <v>2846</v>
      </c>
      <c r="E124" s="67">
        <v>1351.85</v>
      </c>
      <c r="F124" s="66">
        <v>2846</v>
      </c>
      <c r="G124" s="67">
        <v>1351.85</v>
      </c>
      <c r="J124" s="63">
        <f>IFERROR(VLOOKUP(A124,'[2]p sale'!$G$5:$H$92,2,0),0)</f>
        <v>1206.5</v>
      </c>
      <c r="K124" s="63">
        <f t="shared" si="4"/>
        <v>145.34999999999991</v>
      </c>
      <c r="L124" s="63">
        <f>IFERROR(VLOOKUP(A124,'[2]p pur'!$H$6:$I$91,2,0),0)</f>
        <v>1206.5</v>
      </c>
      <c r="M124" s="63">
        <f t="shared" si="5"/>
        <v>145.34999999999991</v>
      </c>
      <c r="N124" s="63">
        <f t="shared" si="6"/>
        <v>0</v>
      </c>
      <c r="O124" s="63">
        <f t="shared" si="7"/>
        <v>0</v>
      </c>
    </row>
    <row r="125" spans="1:15" x14ac:dyDescent="0.3">
      <c r="A125" s="64" t="s">
        <v>238</v>
      </c>
      <c r="J125" s="63">
        <f>IFERROR(VLOOKUP(A125,'[2]p sale'!$G$5:$H$92,2,0),0)</f>
        <v>0</v>
      </c>
      <c r="K125" s="63">
        <f t="shared" si="4"/>
        <v>0</v>
      </c>
      <c r="L125" s="63">
        <f>IFERROR(VLOOKUP(A125,'[2]p pur'!$H$6:$I$91,2,0),0)</f>
        <v>0</v>
      </c>
      <c r="M125" s="63">
        <f t="shared" si="5"/>
        <v>0</v>
      </c>
      <c r="N125" s="63">
        <f t="shared" si="6"/>
        <v>0</v>
      </c>
      <c r="O125" s="63">
        <f t="shared" si="7"/>
        <v>0</v>
      </c>
    </row>
    <row r="126" spans="1:15" x14ac:dyDescent="0.3">
      <c r="A126" s="64" t="s">
        <v>239</v>
      </c>
      <c r="D126" s="66">
        <v>419</v>
      </c>
      <c r="E126" s="67">
        <v>199.02500000000001</v>
      </c>
      <c r="F126" s="66">
        <v>419</v>
      </c>
      <c r="G126" s="67">
        <v>199.02500000000001</v>
      </c>
      <c r="J126" s="63">
        <f>IFERROR(VLOOKUP(A126,'[2]p sale'!$G$5:$H$92,2,0),0)</f>
        <v>190</v>
      </c>
      <c r="K126" s="63">
        <f t="shared" si="4"/>
        <v>9.0250000000000057</v>
      </c>
      <c r="L126" s="63">
        <f>IFERROR(VLOOKUP(A126,'[2]p pur'!$H$6:$I$91,2,0),0)</f>
        <v>190</v>
      </c>
      <c r="M126" s="63">
        <f t="shared" si="5"/>
        <v>9.0250000000000057</v>
      </c>
      <c r="N126" s="63">
        <f t="shared" si="6"/>
        <v>0</v>
      </c>
      <c r="O126" s="63">
        <f t="shared" si="7"/>
        <v>0</v>
      </c>
    </row>
    <row r="127" spans="1:15" x14ac:dyDescent="0.3">
      <c r="A127" s="64" t="s">
        <v>240</v>
      </c>
      <c r="J127" s="63">
        <f>IFERROR(VLOOKUP(A127,'[2]p sale'!$G$5:$H$92,2,0),0)</f>
        <v>0</v>
      </c>
      <c r="K127" s="63">
        <f t="shared" si="4"/>
        <v>0</v>
      </c>
      <c r="L127" s="63">
        <f>IFERROR(VLOOKUP(A127,'[2]p pur'!$H$6:$I$91,2,0),0)</f>
        <v>0</v>
      </c>
      <c r="M127" s="63">
        <f t="shared" si="5"/>
        <v>0</v>
      </c>
      <c r="N127" s="63">
        <f t="shared" si="6"/>
        <v>0</v>
      </c>
      <c r="O127" s="63">
        <f t="shared" si="7"/>
        <v>0</v>
      </c>
    </row>
    <row r="128" spans="1:15" x14ac:dyDescent="0.3">
      <c r="A128" s="64" t="s">
        <v>241</v>
      </c>
      <c r="J128" s="63">
        <f>IFERROR(VLOOKUP(A128,'[2]p sale'!$G$5:$H$92,2,0),0)</f>
        <v>0</v>
      </c>
      <c r="K128" s="63">
        <f t="shared" si="4"/>
        <v>0</v>
      </c>
      <c r="L128" s="63">
        <f>IFERROR(VLOOKUP(A128,'[2]p pur'!$H$6:$I$91,2,0),0)</f>
        <v>0</v>
      </c>
      <c r="M128" s="63">
        <f t="shared" si="5"/>
        <v>0</v>
      </c>
      <c r="N128" s="63">
        <f t="shared" si="6"/>
        <v>0</v>
      </c>
      <c r="O128" s="63">
        <f t="shared" si="7"/>
        <v>0</v>
      </c>
    </row>
    <row r="129" spans="1:15" x14ac:dyDescent="0.3">
      <c r="A129" s="64" t="s">
        <v>242</v>
      </c>
      <c r="J129" s="63">
        <f>IFERROR(VLOOKUP(A129,'[2]p sale'!$G$5:$H$92,2,0),0)</f>
        <v>0</v>
      </c>
      <c r="K129" s="63">
        <f t="shared" si="4"/>
        <v>0</v>
      </c>
      <c r="L129" s="63">
        <f>IFERROR(VLOOKUP(A129,'[2]p pur'!$H$6:$I$91,2,0),0)</f>
        <v>0</v>
      </c>
      <c r="M129" s="63">
        <f t="shared" si="5"/>
        <v>0</v>
      </c>
      <c r="N129" s="63">
        <f t="shared" si="6"/>
        <v>0</v>
      </c>
      <c r="O129" s="63">
        <f t="shared" si="7"/>
        <v>0</v>
      </c>
    </row>
    <row r="130" spans="1:15" x14ac:dyDescent="0.3">
      <c r="A130" s="64" t="s">
        <v>243</v>
      </c>
      <c r="B130" s="66">
        <v>32</v>
      </c>
      <c r="C130" s="67">
        <v>8</v>
      </c>
      <c r="D130" s="66">
        <v>160</v>
      </c>
      <c r="E130" s="67">
        <v>40</v>
      </c>
      <c r="F130" s="66">
        <v>152</v>
      </c>
      <c r="G130" s="67">
        <v>38</v>
      </c>
      <c r="H130" s="66">
        <v>40</v>
      </c>
      <c r="I130" s="67">
        <v>10</v>
      </c>
      <c r="J130" s="63">
        <f>IFERROR(VLOOKUP(A130,'[2]p sale'!$G$5:$H$92,2,0),0)</f>
        <v>38</v>
      </c>
      <c r="K130" s="63">
        <f t="shared" si="4"/>
        <v>0</v>
      </c>
      <c r="L130" s="63">
        <f>IFERROR(VLOOKUP(A130,'[2]p pur'!$H$6:$I$91,2,0),0)</f>
        <v>40</v>
      </c>
      <c r="M130" s="63">
        <f t="shared" si="5"/>
        <v>0</v>
      </c>
      <c r="N130" s="63">
        <f t="shared" si="6"/>
        <v>10</v>
      </c>
      <c r="O130" s="63">
        <f t="shared" si="7"/>
        <v>0</v>
      </c>
    </row>
    <row r="131" spans="1:15" x14ac:dyDescent="0.3">
      <c r="A131" s="64" t="s">
        <v>244</v>
      </c>
      <c r="D131" s="66">
        <v>102</v>
      </c>
      <c r="E131" s="67">
        <v>51</v>
      </c>
      <c r="F131" s="66">
        <v>88</v>
      </c>
      <c r="G131" s="67">
        <v>44</v>
      </c>
      <c r="H131" s="66">
        <v>14</v>
      </c>
      <c r="I131" s="67">
        <v>7</v>
      </c>
      <c r="J131" s="63">
        <f>IFERROR(VLOOKUP(A131,'[2]p sale'!$G$5:$H$92,2,0),0)</f>
        <v>43</v>
      </c>
      <c r="K131" s="63">
        <f t="shared" si="4"/>
        <v>1</v>
      </c>
      <c r="L131" s="63">
        <f>IFERROR(VLOOKUP(A131,'[2]p pur'!$H$6:$I$91,2,0),0)</f>
        <v>50</v>
      </c>
      <c r="M131" s="63">
        <f t="shared" si="5"/>
        <v>1</v>
      </c>
      <c r="N131" s="63">
        <f t="shared" si="6"/>
        <v>7</v>
      </c>
      <c r="O131" s="63">
        <f t="shared" si="7"/>
        <v>0</v>
      </c>
    </row>
    <row r="132" spans="1:15" x14ac:dyDescent="0.3">
      <c r="A132" s="64" t="s">
        <v>245</v>
      </c>
      <c r="J132" s="63">
        <f>IFERROR(VLOOKUP(A132,'[2]p sale'!$G$5:$H$92,2,0),0)</f>
        <v>0</v>
      </c>
      <c r="K132" s="63">
        <f t="shared" si="4"/>
        <v>0</v>
      </c>
      <c r="L132" s="63">
        <f>IFERROR(VLOOKUP(A132,'[2]p pur'!$H$6:$I$91,2,0),0)</f>
        <v>0</v>
      </c>
      <c r="M132" s="63">
        <f t="shared" si="5"/>
        <v>0</v>
      </c>
      <c r="N132" s="63">
        <f t="shared" si="6"/>
        <v>0</v>
      </c>
      <c r="O132" s="63">
        <f t="shared" si="7"/>
        <v>0</v>
      </c>
    </row>
    <row r="133" spans="1:15" x14ac:dyDescent="0.3">
      <c r="A133" s="64" t="s">
        <v>246</v>
      </c>
      <c r="D133" s="66">
        <v>170</v>
      </c>
      <c r="E133" s="67">
        <v>170</v>
      </c>
      <c r="F133" s="66">
        <v>170</v>
      </c>
      <c r="G133" s="67">
        <v>170</v>
      </c>
      <c r="J133" s="63">
        <f>IFERROR(VLOOKUP(A133,'[2]p sale'!$G$5:$H$92,2,0),0)</f>
        <v>170</v>
      </c>
      <c r="K133" s="63">
        <f t="shared" si="4"/>
        <v>0</v>
      </c>
      <c r="L133" s="63">
        <f>IFERROR(VLOOKUP(A133,'[2]p pur'!$H$6:$I$91,2,0),0)</f>
        <v>170</v>
      </c>
      <c r="M133" s="63">
        <f t="shared" si="5"/>
        <v>0</v>
      </c>
      <c r="N133" s="63">
        <f t="shared" si="6"/>
        <v>0</v>
      </c>
      <c r="O133" s="63">
        <f t="shared" si="7"/>
        <v>0</v>
      </c>
    </row>
    <row r="134" spans="1:15" x14ac:dyDescent="0.3">
      <c r="A134" s="64" t="s">
        <v>247</v>
      </c>
      <c r="D134" s="66">
        <v>360</v>
      </c>
      <c r="E134" s="67">
        <v>90</v>
      </c>
      <c r="F134" s="66">
        <v>320</v>
      </c>
      <c r="G134" s="67">
        <v>80</v>
      </c>
      <c r="H134" s="66">
        <v>40</v>
      </c>
      <c r="I134" s="67">
        <v>10</v>
      </c>
      <c r="J134" s="63">
        <f>IFERROR(VLOOKUP(A134,'[2]p sale'!$G$5:$H$92,2,0),0)</f>
        <v>80</v>
      </c>
      <c r="K134" s="63">
        <f t="shared" si="4"/>
        <v>0</v>
      </c>
      <c r="L134" s="63">
        <f>IFERROR(VLOOKUP(A134,'[2]p pur'!$H$6:$I$91,2,0),0)</f>
        <v>90</v>
      </c>
      <c r="M134" s="63">
        <f t="shared" si="5"/>
        <v>0</v>
      </c>
      <c r="N134" s="63">
        <f t="shared" si="6"/>
        <v>10</v>
      </c>
      <c r="O134" s="63">
        <f t="shared" si="7"/>
        <v>0</v>
      </c>
    </row>
    <row r="135" spans="1:15" x14ac:dyDescent="0.3">
      <c r="A135" s="64" t="s">
        <v>248</v>
      </c>
      <c r="D135" s="66">
        <v>220</v>
      </c>
      <c r="E135" s="67">
        <v>110</v>
      </c>
      <c r="F135" s="66">
        <v>220</v>
      </c>
      <c r="G135" s="67">
        <v>110</v>
      </c>
      <c r="J135" s="63">
        <f>IFERROR(VLOOKUP(A135,'[2]p sale'!$G$5:$H$92,2,0),0)</f>
        <v>110</v>
      </c>
      <c r="K135" s="63">
        <f t="shared" si="4"/>
        <v>0</v>
      </c>
      <c r="L135" s="63">
        <f>IFERROR(VLOOKUP(A135,'[2]p pur'!$H$6:$I$91,2,0),0)</f>
        <v>110</v>
      </c>
      <c r="M135" s="63">
        <f t="shared" si="5"/>
        <v>0</v>
      </c>
      <c r="N135" s="63">
        <f t="shared" si="6"/>
        <v>0</v>
      </c>
      <c r="O135" s="63">
        <f t="shared" si="7"/>
        <v>0</v>
      </c>
    </row>
    <row r="136" spans="1:15" x14ac:dyDescent="0.3">
      <c r="A136" s="61" t="s">
        <v>18</v>
      </c>
      <c r="B136" s="69">
        <v>985</v>
      </c>
      <c r="C136" s="70">
        <v>360.87</v>
      </c>
      <c r="D136" s="69">
        <v>33458</v>
      </c>
      <c r="E136" s="70">
        <v>14132.77</v>
      </c>
      <c r="F136" s="69">
        <v>32275</v>
      </c>
      <c r="G136" s="70">
        <v>13450.67</v>
      </c>
      <c r="H136" s="69">
        <v>2168</v>
      </c>
      <c r="I136" s="70">
        <v>1042.97</v>
      </c>
    </row>
  </sheetData>
  <mergeCells count="6">
    <mergeCell ref="A6:I6"/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U129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8" width="9.21875" style="29" customWidth="1"/>
    <col min="9" max="9" width="9.33203125" style="30" customWidth="1"/>
    <col min="10" max="10" width="26.21875" style="30" bestFit="1" customWidth="1"/>
    <col min="11" max="11" width="35.33203125" style="30" bestFit="1" customWidth="1"/>
    <col min="12" max="12" width="8.88671875" style="30"/>
    <col min="13" max="13" width="39.6640625" bestFit="1" customWidth="1"/>
    <col min="14" max="14" width="18" bestFit="1" customWidth="1"/>
    <col min="15" max="15" width="18.5546875" bestFit="1" customWidth="1"/>
    <col min="16" max="16" width="19.21875" bestFit="1" customWidth="1"/>
    <col min="17" max="17" width="17" bestFit="1" customWidth="1"/>
  </cols>
  <sheetData>
    <row r="1" spans="1:21" ht="24" x14ac:dyDescent="0.3">
      <c r="A1" s="44" t="s">
        <v>33</v>
      </c>
      <c r="B1" s="45" t="s">
        <v>34</v>
      </c>
      <c r="C1" s="45" t="s">
        <v>35</v>
      </c>
      <c r="D1" s="45" t="s">
        <v>36</v>
      </c>
      <c r="E1" s="45" t="s">
        <v>37</v>
      </c>
      <c r="F1" s="45" t="s">
        <v>38</v>
      </c>
      <c r="G1" s="45" t="s">
        <v>39</v>
      </c>
      <c r="H1" s="45" t="s">
        <v>40</v>
      </c>
      <c r="I1" s="45" t="s">
        <v>41</v>
      </c>
      <c r="J1" s="48" t="s">
        <v>22</v>
      </c>
      <c r="K1" s="30" t="s">
        <v>21</v>
      </c>
      <c r="M1" s="50" t="s">
        <v>24</v>
      </c>
      <c r="N1" s="71" t="s">
        <v>307</v>
      </c>
      <c r="O1" s="71" t="s">
        <v>308</v>
      </c>
      <c r="P1" s="71" t="s">
        <v>309</v>
      </c>
      <c r="Q1" s="71" t="s">
        <v>310</v>
      </c>
    </row>
    <row r="2" spans="1:21" x14ac:dyDescent="0.3">
      <c r="A2" s="46" t="s">
        <v>121</v>
      </c>
      <c r="B2" s="56"/>
      <c r="C2" s="56"/>
      <c r="D2" s="56"/>
      <c r="E2" s="56"/>
      <c r="F2" s="56"/>
      <c r="G2" s="56"/>
      <c r="H2" s="56"/>
      <c r="I2" s="56"/>
      <c r="J2" s="49" t="str">
        <f>TRIM(A2)</f>
        <v>ADMIRE 150GM</v>
      </c>
      <c r="K2" s="30" t="str">
        <f>VLOOKUP(J2,[3]Sheet2!$G:$H,2,0)</f>
        <v>ADMIRE (T) WG70 30X150GR BOT IN</v>
      </c>
      <c r="M2" s="51" t="s">
        <v>249</v>
      </c>
      <c r="N2" s="52"/>
      <c r="O2" s="52"/>
      <c r="P2" s="52"/>
      <c r="Q2" s="52"/>
    </row>
    <row r="3" spans="1:21" x14ac:dyDescent="0.3">
      <c r="A3" s="46" t="s">
        <v>122</v>
      </c>
      <c r="B3" s="47"/>
      <c r="C3" s="47"/>
      <c r="D3" s="47"/>
      <c r="E3" s="47"/>
      <c r="F3" s="47"/>
      <c r="G3" s="47"/>
      <c r="H3" s="47"/>
      <c r="I3" s="47"/>
      <c r="J3" s="49" t="str">
        <f t="shared" ref="J3:J66" si="0">TRIM(A3)</f>
        <v>ADMIRE 16GM</v>
      </c>
      <c r="K3" s="30" t="str">
        <f>VLOOKUP(J3,[3]Sheet2!$G:$H,2,0)</f>
        <v>ADMIRE WG70 125X(8X2GR) BAG IN</v>
      </c>
      <c r="M3" s="51" t="s">
        <v>250</v>
      </c>
      <c r="N3" s="52"/>
      <c r="O3" s="52">
        <v>20</v>
      </c>
      <c r="P3" s="52">
        <v>20</v>
      </c>
      <c r="Q3" s="52"/>
    </row>
    <row r="4" spans="1:21" x14ac:dyDescent="0.3">
      <c r="A4" s="46" t="s">
        <v>123</v>
      </c>
      <c r="B4" s="57"/>
      <c r="C4" s="57"/>
      <c r="D4" s="57"/>
      <c r="E4" s="57"/>
      <c r="F4" s="57"/>
      <c r="G4" s="57"/>
      <c r="H4" s="57"/>
      <c r="I4" s="57"/>
      <c r="J4" s="49" t="str">
        <f t="shared" si="0"/>
        <v>ADMIRE 2GM</v>
      </c>
      <c r="K4" s="30" t="str">
        <f>VLOOKUP(J4,[3]Sheet2!$G:$H,2,0)</f>
        <v>ADMIRE WG70 125X(8X2GR) BAG IN</v>
      </c>
      <c r="M4" s="51" t="s">
        <v>26</v>
      </c>
      <c r="N4" s="52"/>
      <c r="O4" s="52"/>
      <c r="P4" s="52"/>
      <c r="Q4" s="52"/>
    </row>
    <row r="5" spans="1:21" x14ac:dyDescent="0.3">
      <c r="A5" s="46" t="s">
        <v>124</v>
      </c>
      <c r="B5" s="47"/>
      <c r="C5" s="47"/>
      <c r="D5" s="47"/>
      <c r="E5" s="47"/>
      <c r="F5" s="47"/>
      <c r="G5" s="47"/>
      <c r="H5" s="47"/>
      <c r="I5" s="57"/>
      <c r="J5" s="49" t="str">
        <f t="shared" si="0"/>
        <v>ADMIRE 300GM</v>
      </c>
      <c r="K5" s="30" t="str">
        <f>VLOOKUP(J5,[3]Sheet2!$G:$H,2,0)</f>
        <v>ADMIRE WG70 20X300GR BAG IN</v>
      </c>
      <c r="M5" s="51" t="s">
        <v>251</v>
      </c>
      <c r="N5" s="52"/>
      <c r="O5" s="52">
        <v>95</v>
      </c>
      <c r="P5" s="52">
        <v>95</v>
      </c>
      <c r="Q5" s="52"/>
    </row>
    <row r="6" spans="1:21" x14ac:dyDescent="0.3">
      <c r="A6" s="46" t="s">
        <v>125</v>
      </c>
      <c r="B6" s="57"/>
      <c r="C6" s="57"/>
      <c r="D6" s="57"/>
      <c r="E6" s="57"/>
      <c r="F6" s="57"/>
      <c r="G6" s="57"/>
      <c r="H6" s="57"/>
      <c r="I6" s="57"/>
      <c r="J6" s="49" t="str">
        <f t="shared" si="0"/>
        <v>ADMIRE 30GM</v>
      </c>
      <c r="K6" s="30" t="str">
        <f>VLOOKUP(J6,[3]Sheet2!$G:$H,2,0)</f>
        <v>ADMIRE (T) WG70 150X30GR BOT IN</v>
      </c>
      <c r="M6" s="51" t="s">
        <v>23</v>
      </c>
      <c r="N6" s="52"/>
      <c r="O6" s="52">
        <v>190</v>
      </c>
      <c r="P6" s="52">
        <v>183.5</v>
      </c>
      <c r="Q6" s="52">
        <v>6.5</v>
      </c>
    </row>
    <row r="7" spans="1:21" x14ac:dyDescent="0.3">
      <c r="A7" s="46" t="s">
        <v>126</v>
      </c>
      <c r="B7" s="57"/>
      <c r="C7" s="57"/>
      <c r="D7" s="57"/>
      <c r="E7" s="57"/>
      <c r="F7" s="57"/>
      <c r="G7" s="57"/>
      <c r="H7" s="57"/>
      <c r="I7" s="47"/>
      <c r="J7" s="49" t="str">
        <f t="shared" si="0"/>
        <v>ADMIRE 75GM</v>
      </c>
      <c r="K7" s="30" t="str">
        <f>VLOOKUP(J7,[3]Sheet2!$G:$H,2,0)</f>
        <v>ADMIRE (T) WG70 60X75GR BOT IN</v>
      </c>
      <c r="M7" s="51" t="s">
        <v>25</v>
      </c>
      <c r="N7" s="52"/>
      <c r="O7" s="52">
        <v>405.5</v>
      </c>
      <c r="P7" s="52">
        <v>397.5</v>
      </c>
      <c r="Q7" s="52">
        <v>8</v>
      </c>
    </row>
    <row r="8" spans="1:21" x14ac:dyDescent="0.3">
      <c r="A8" s="46" t="s">
        <v>127</v>
      </c>
      <c r="B8" s="47"/>
      <c r="C8" s="47"/>
      <c r="D8" s="47"/>
      <c r="E8" s="47"/>
      <c r="F8" s="47"/>
      <c r="G8" s="47"/>
      <c r="H8" s="47"/>
      <c r="I8" s="57"/>
      <c r="J8" s="49" t="str">
        <f t="shared" si="0"/>
        <v>ADUE 40GM</v>
      </c>
      <c r="K8" s="30" t="str">
        <f>VLOOKUP(J8,[3]Sheet2!$G:$H,2,0)</f>
        <v>ADUE WG70 15X40G BOT IN</v>
      </c>
      <c r="M8" s="51" t="s">
        <v>31</v>
      </c>
      <c r="N8" s="52">
        <v>18</v>
      </c>
      <c r="O8" s="52">
        <v>1120</v>
      </c>
      <c r="P8" s="52">
        <v>1068</v>
      </c>
      <c r="Q8" s="52">
        <v>70</v>
      </c>
    </row>
    <row r="9" spans="1:21" x14ac:dyDescent="0.3">
      <c r="A9" s="46" t="s">
        <v>128</v>
      </c>
      <c r="B9" s="57"/>
      <c r="C9" s="57"/>
      <c r="D9" s="57"/>
      <c r="E9" s="57"/>
      <c r="F9" s="57"/>
      <c r="G9" s="57"/>
      <c r="H9" s="57"/>
      <c r="I9" s="57"/>
      <c r="J9" s="49" t="str">
        <f t="shared" si="0"/>
        <v>ADUE 100GM</v>
      </c>
      <c r="K9" s="30" t="str">
        <f>VLOOKUP(J9,[3]Sheet2!$G:$H,2,0)</f>
        <v>ADUE WG70 6X100G BOT IN</v>
      </c>
      <c r="M9" s="51" t="s">
        <v>42</v>
      </c>
      <c r="N9" s="52">
        <v>8.5</v>
      </c>
      <c r="O9" s="52">
        <v>150</v>
      </c>
      <c r="P9" s="52">
        <v>138.5</v>
      </c>
      <c r="Q9" s="52">
        <v>20</v>
      </c>
    </row>
    <row r="10" spans="1:21" x14ac:dyDescent="0.3">
      <c r="A10" s="46" t="s">
        <v>129</v>
      </c>
      <c r="B10" s="57"/>
      <c r="C10" s="57"/>
      <c r="D10" s="57">
        <v>200</v>
      </c>
      <c r="E10" s="57">
        <v>20</v>
      </c>
      <c r="F10" s="57">
        <v>200</v>
      </c>
      <c r="G10" s="57">
        <v>20</v>
      </c>
      <c r="H10" s="57"/>
      <c r="I10" s="57"/>
      <c r="J10" s="49" t="str">
        <f t="shared" si="0"/>
        <v>ALANTO 100ML</v>
      </c>
      <c r="K10" s="30" t="str">
        <f>VLOOKUP(J10,[3]Sheet2!$G:$H,2,0)</f>
        <v>ALANTO (T) SC240 50X100ML BOT IN</v>
      </c>
      <c r="M10" s="51" t="s">
        <v>43</v>
      </c>
      <c r="N10" s="52">
        <v>60.5</v>
      </c>
      <c r="O10" s="52">
        <v>500.5</v>
      </c>
      <c r="P10" s="52">
        <v>503.5</v>
      </c>
      <c r="Q10" s="52">
        <v>57.5</v>
      </c>
    </row>
    <row r="11" spans="1:21" x14ac:dyDescent="0.3">
      <c r="A11" s="46" t="s">
        <v>130</v>
      </c>
      <c r="B11" s="57"/>
      <c r="C11" s="57"/>
      <c r="D11" s="57">
        <v>200</v>
      </c>
      <c r="E11" s="57">
        <v>50</v>
      </c>
      <c r="F11" s="57">
        <v>200</v>
      </c>
      <c r="G11" s="57">
        <v>50</v>
      </c>
      <c r="H11" s="57"/>
      <c r="I11" s="57"/>
      <c r="J11" s="49" t="str">
        <f t="shared" si="0"/>
        <v>ALANTO 250ML</v>
      </c>
      <c r="K11" s="30" t="str">
        <f>VLOOKUP(J11,[3]Sheet2!$G:$H,2,0)</f>
        <v>ALANTO (T) SC240 40X250ML BOT IN</v>
      </c>
      <c r="M11" s="51" t="s">
        <v>44</v>
      </c>
      <c r="N11" s="52">
        <v>31</v>
      </c>
      <c r="O11" s="52">
        <v>842</v>
      </c>
      <c r="P11" s="52">
        <v>816</v>
      </c>
      <c r="Q11" s="52">
        <v>57</v>
      </c>
      <c r="U11" t="e">
        <f ca="1">OFFSET($M$1,0,0,COUNTA($M:$M),COUNTA($M$1:$Q$1))</f>
        <v>#VALUE!</v>
      </c>
    </row>
    <row r="12" spans="1:21" x14ac:dyDescent="0.3">
      <c r="A12" s="46" t="s">
        <v>131</v>
      </c>
      <c r="B12" s="57"/>
      <c r="C12" s="57"/>
      <c r="D12" s="57">
        <v>20</v>
      </c>
      <c r="E12" s="57">
        <v>10</v>
      </c>
      <c r="F12" s="57">
        <v>20</v>
      </c>
      <c r="G12" s="57">
        <v>10</v>
      </c>
      <c r="H12" s="57"/>
      <c r="I12" s="57"/>
      <c r="J12" s="49" t="str">
        <f t="shared" si="0"/>
        <v>ALANTO 500ML</v>
      </c>
      <c r="K12" s="30" t="str">
        <f>VLOOKUP(J12,[3]Sheet2!$G:$H,2,0)</f>
        <v>ALANTO (T) SC240 20X500ML BOT IN</v>
      </c>
      <c r="M12" s="51" t="s">
        <v>252</v>
      </c>
      <c r="N12" s="52">
        <v>8.75</v>
      </c>
      <c r="O12" s="52">
        <v>60.25</v>
      </c>
      <c r="P12" s="52">
        <v>49.25</v>
      </c>
      <c r="Q12" s="52">
        <v>19.75</v>
      </c>
    </row>
    <row r="13" spans="1:21" x14ac:dyDescent="0.3">
      <c r="A13" s="46" t="s">
        <v>132</v>
      </c>
      <c r="B13" s="57"/>
      <c r="C13" s="57"/>
      <c r="D13" s="57"/>
      <c r="E13" s="57"/>
      <c r="F13" s="57"/>
      <c r="G13" s="57"/>
      <c r="H13" s="57"/>
      <c r="I13" s="57"/>
      <c r="J13" s="49" t="str">
        <f t="shared" si="0"/>
        <v>ALIETTE 100GM</v>
      </c>
      <c r="K13" s="30" t="str">
        <f>VLOOKUP(J13,[3]Sheet2!$G:$H,2,0)</f>
        <v>ALIETTE WP80 40X100GR BAG IN</v>
      </c>
      <c r="M13" s="51" t="s">
        <v>45</v>
      </c>
      <c r="N13" s="52">
        <v>11.5</v>
      </c>
      <c r="O13" s="52">
        <v>520.5</v>
      </c>
      <c r="P13" s="52">
        <v>498.5</v>
      </c>
      <c r="Q13" s="52">
        <v>33.5</v>
      </c>
    </row>
    <row r="14" spans="1:21" x14ac:dyDescent="0.3">
      <c r="A14" s="46" t="s">
        <v>133</v>
      </c>
      <c r="B14" s="57"/>
      <c r="C14" s="57"/>
      <c r="D14" s="57">
        <v>95</v>
      </c>
      <c r="E14" s="57">
        <v>95</v>
      </c>
      <c r="F14" s="57">
        <v>95</v>
      </c>
      <c r="G14" s="57">
        <v>95</v>
      </c>
      <c r="H14" s="57"/>
      <c r="I14" s="57"/>
      <c r="J14" s="49" t="str">
        <f t="shared" si="0"/>
        <v>ALIETTE 1KG</v>
      </c>
      <c r="K14" s="30" t="str">
        <f>VLOOKUP(J14,[3]Sheet2!$G:$H,2,0)</f>
        <v>ALIETTE WP80 10X1KG BAG IN</v>
      </c>
      <c r="M14" s="51" t="s">
        <v>46</v>
      </c>
      <c r="N14" s="52"/>
      <c r="O14" s="52">
        <v>5</v>
      </c>
      <c r="P14" s="52">
        <v>1.3</v>
      </c>
      <c r="Q14" s="52">
        <v>3.7</v>
      </c>
    </row>
    <row r="15" spans="1:21" x14ac:dyDescent="0.3">
      <c r="A15" s="46" t="s">
        <v>134</v>
      </c>
      <c r="B15" s="57"/>
      <c r="C15" s="57"/>
      <c r="D15" s="57">
        <v>760</v>
      </c>
      <c r="E15" s="57">
        <v>190</v>
      </c>
      <c r="F15" s="57">
        <v>734</v>
      </c>
      <c r="G15" s="57">
        <v>183.5</v>
      </c>
      <c r="H15" s="57">
        <v>26</v>
      </c>
      <c r="I15" s="57">
        <v>6.5</v>
      </c>
      <c r="J15" s="49" t="str">
        <f t="shared" si="0"/>
        <v>ALIETTE 250GM</v>
      </c>
      <c r="K15" s="30" t="str">
        <f>VLOOKUP(J15,[3]Sheet2!$G:$H,2,0)</f>
        <v>ALIETTE WP80 20X250GR BAG IN</v>
      </c>
      <c r="M15" s="51" t="s">
        <v>253</v>
      </c>
      <c r="N15" s="52">
        <v>1.6</v>
      </c>
      <c r="O15" s="52">
        <v>5</v>
      </c>
      <c r="P15" s="52">
        <v>6.6</v>
      </c>
      <c r="Q15" s="52"/>
    </row>
    <row r="16" spans="1:21" x14ac:dyDescent="0.3">
      <c r="A16" s="46" t="s">
        <v>135</v>
      </c>
      <c r="B16" s="47"/>
      <c r="C16" s="47"/>
      <c r="D16" s="47">
        <v>811</v>
      </c>
      <c r="E16" s="47">
        <v>405.5</v>
      </c>
      <c r="F16" s="47">
        <v>795</v>
      </c>
      <c r="G16" s="47">
        <v>397.5</v>
      </c>
      <c r="H16" s="47">
        <v>16</v>
      </c>
      <c r="I16" s="47">
        <v>8</v>
      </c>
      <c r="J16" s="49" t="str">
        <f t="shared" si="0"/>
        <v>ALIETTE 500GM</v>
      </c>
      <c r="K16" s="30" t="str">
        <f>VLOOKUP(J16,[3]Sheet2!$G:$H,2,0)</f>
        <v>ALIETTE WP80 20X500GR BAG IN</v>
      </c>
      <c r="M16" s="51" t="s">
        <v>254</v>
      </c>
      <c r="N16" s="52"/>
      <c r="O16" s="52"/>
      <c r="P16" s="52"/>
      <c r="Q16" s="52"/>
    </row>
    <row r="17" spans="1:17" x14ac:dyDescent="0.3">
      <c r="A17" s="46" t="s">
        <v>136</v>
      </c>
      <c r="B17" s="57">
        <v>18</v>
      </c>
      <c r="C17" s="57">
        <v>18</v>
      </c>
      <c r="D17" s="57">
        <v>1120</v>
      </c>
      <c r="E17" s="57">
        <v>1120</v>
      </c>
      <c r="F17" s="57">
        <v>1068</v>
      </c>
      <c r="G17" s="57">
        <v>1068</v>
      </c>
      <c r="H17" s="57">
        <v>70</v>
      </c>
      <c r="I17" s="57">
        <v>70</v>
      </c>
      <c r="J17" s="49" t="str">
        <f t="shared" si="0"/>
        <v>AMBITION 1LTR</v>
      </c>
      <c r="K17" s="30" t="str">
        <f>VLOOKUP(J17,[3]Sheet2!$G:$H,2,0)</f>
        <v>AMBITION 10X1L BOT IN</v>
      </c>
      <c r="M17" s="51" t="s">
        <v>255</v>
      </c>
      <c r="N17" s="52"/>
      <c r="O17" s="52">
        <v>26.75</v>
      </c>
      <c r="P17" s="52">
        <v>26.75</v>
      </c>
      <c r="Q17" s="52"/>
    </row>
    <row r="18" spans="1:17" x14ac:dyDescent="0.3">
      <c r="A18" s="46" t="s">
        <v>137</v>
      </c>
      <c r="B18" s="57">
        <v>34</v>
      </c>
      <c r="C18" s="57">
        <v>8.5</v>
      </c>
      <c r="D18" s="57">
        <v>600</v>
      </c>
      <c r="E18" s="57">
        <v>150</v>
      </c>
      <c r="F18" s="57">
        <v>554</v>
      </c>
      <c r="G18" s="57">
        <v>138.5</v>
      </c>
      <c r="H18" s="57">
        <v>80</v>
      </c>
      <c r="I18" s="57">
        <v>20</v>
      </c>
      <c r="J18" s="49" t="str">
        <f t="shared" si="0"/>
        <v>AMBITION 250ML</v>
      </c>
      <c r="K18" s="30" t="str">
        <f>VLOOKUP(J18,[3]Sheet2!$G:$H,2,0)</f>
        <v>AMBITION 40X250ML BOT IN</v>
      </c>
      <c r="M18" s="51" t="s">
        <v>256</v>
      </c>
      <c r="N18" s="52">
        <v>1</v>
      </c>
      <c r="O18" s="52">
        <v>48.5</v>
      </c>
      <c r="P18" s="52">
        <v>25</v>
      </c>
      <c r="Q18" s="52">
        <v>24.5</v>
      </c>
    </row>
    <row r="19" spans="1:17" x14ac:dyDescent="0.3">
      <c r="A19" s="46" t="s">
        <v>138</v>
      </c>
      <c r="B19" s="57">
        <v>121</v>
      </c>
      <c r="C19" s="57">
        <v>60.5</v>
      </c>
      <c r="D19" s="57">
        <v>1001</v>
      </c>
      <c r="E19" s="57">
        <v>500.5</v>
      </c>
      <c r="F19" s="57">
        <v>1007</v>
      </c>
      <c r="G19" s="57">
        <v>503.5</v>
      </c>
      <c r="H19" s="57">
        <v>115</v>
      </c>
      <c r="I19" s="57">
        <v>57.5</v>
      </c>
      <c r="J19" s="49" t="str">
        <f t="shared" si="0"/>
        <v>AMBITION 500ML</v>
      </c>
      <c r="K19" s="30" t="str">
        <f>VLOOKUP(J19,[3]Sheet2!$G:$H,2,0)</f>
        <v>AMBITION 20X500ML BOT IN</v>
      </c>
      <c r="M19" s="51" t="s">
        <v>47</v>
      </c>
      <c r="N19" s="52"/>
      <c r="O19" s="52">
        <v>16</v>
      </c>
      <c r="P19" s="52">
        <v>9.5</v>
      </c>
      <c r="Q19" s="52">
        <v>6.5</v>
      </c>
    </row>
    <row r="20" spans="1:17" x14ac:dyDescent="0.3">
      <c r="A20" s="46" t="s">
        <v>139</v>
      </c>
      <c r="B20" s="57">
        <v>31</v>
      </c>
      <c r="C20" s="57">
        <v>31</v>
      </c>
      <c r="D20" s="57">
        <v>842</v>
      </c>
      <c r="E20" s="57">
        <v>842</v>
      </c>
      <c r="F20" s="57">
        <v>816</v>
      </c>
      <c r="G20" s="57">
        <v>816</v>
      </c>
      <c r="H20" s="57">
        <v>57</v>
      </c>
      <c r="I20" s="57">
        <v>57</v>
      </c>
      <c r="J20" s="49" t="str">
        <f t="shared" si="0"/>
        <v>ANTRACOL 1KG.</v>
      </c>
      <c r="K20" s="30" t="str">
        <f>VLOOKUP(J20,[3]Sheet2!$G:$H,2,0)</f>
        <v>ANTRACOL (T) WP70 10X1KG BAG IN</v>
      </c>
      <c r="M20" s="51" t="s">
        <v>48</v>
      </c>
      <c r="N20" s="52"/>
      <c r="O20" s="52">
        <v>26.75</v>
      </c>
      <c r="P20" s="52">
        <v>26.75</v>
      </c>
      <c r="Q20" s="52"/>
    </row>
    <row r="21" spans="1:17" x14ac:dyDescent="0.3">
      <c r="A21" s="46" t="s">
        <v>140</v>
      </c>
      <c r="B21" s="57">
        <v>35</v>
      </c>
      <c r="C21" s="57">
        <v>8.75</v>
      </c>
      <c r="D21" s="57">
        <v>241</v>
      </c>
      <c r="E21" s="57">
        <v>60.25</v>
      </c>
      <c r="F21" s="57">
        <v>197</v>
      </c>
      <c r="G21" s="57">
        <v>49.25</v>
      </c>
      <c r="H21" s="57">
        <v>79</v>
      </c>
      <c r="I21" s="57">
        <v>19.75</v>
      </c>
      <c r="J21" s="49" t="str">
        <f t="shared" si="0"/>
        <v>ANTRACOL 250GM</v>
      </c>
      <c r="K21" s="30" t="str">
        <f>VLOOKUP(J21,[3]Sheet2!$G:$H,2,0)</f>
        <v>ANTRACOL (T) WP70 40X250GR BAG IN</v>
      </c>
      <c r="M21" s="51" t="s">
        <v>257</v>
      </c>
      <c r="N21" s="52"/>
      <c r="O21" s="52">
        <v>20</v>
      </c>
      <c r="P21" s="52">
        <v>20</v>
      </c>
      <c r="Q21" s="52"/>
    </row>
    <row r="22" spans="1:17" x14ac:dyDescent="0.3">
      <c r="A22" s="46" t="s">
        <v>141</v>
      </c>
      <c r="B22" s="57">
        <v>23</v>
      </c>
      <c r="C22" s="57">
        <v>11.5</v>
      </c>
      <c r="D22" s="57">
        <v>1041</v>
      </c>
      <c r="E22" s="57">
        <v>520.5</v>
      </c>
      <c r="F22" s="57">
        <v>997</v>
      </c>
      <c r="G22" s="57">
        <v>498.5</v>
      </c>
      <c r="H22" s="57">
        <v>67</v>
      </c>
      <c r="I22" s="57">
        <v>33.5</v>
      </c>
      <c r="J22" s="49" t="str">
        <f t="shared" si="0"/>
        <v>ANTRACOL 500GM</v>
      </c>
      <c r="K22" s="30" t="str">
        <f>VLOOKUP(J22,[3]Sheet2!$G:$H,2,0)</f>
        <v>ANTRACOL (T) WP70 20X500GR BAG IN</v>
      </c>
      <c r="M22" s="51" t="s">
        <v>258</v>
      </c>
      <c r="N22" s="52"/>
      <c r="O22" s="52"/>
      <c r="P22" s="52"/>
      <c r="Q22" s="52"/>
    </row>
    <row r="23" spans="1:17" x14ac:dyDescent="0.3">
      <c r="A23" s="46" t="s">
        <v>142</v>
      </c>
      <c r="B23" s="57"/>
      <c r="C23" s="57"/>
      <c r="D23" s="57">
        <v>180</v>
      </c>
      <c r="E23" s="57">
        <v>270</v>
      </c>
      <c r="F23" s="57">
        <v>155</v>
      </c>
      <c r="G23" s="57">
        <v>232.5</v>
      </c>
      <c r="H23" s="57">
        <v>25</v>
      </c>
      <c r="I23" s="57">
        <v>37.5</v>
      </c>
      <c r="J23" s="49" t="str">
        <f t="shared" si="0"/>
        <v>BAJRA PROAGRO 9450 1.5KG.</v>
      </c>
      <c r="K23" s="30" t="str">
        <f>VLOOKUP(J23,[3]Sheet2!$G:$H,2,0)</f>
        <v>MILLET HYBRID 9450 20X1 5KG BAG IN</v>
      </c>
      <c r="M23" s="51" t="s">
        <v>259</v>
      </c>
      <c r="N23" s="52"/>
      <c r="O23" s="52"/>
      <c r="P23" s="52"/>
      <c r="Q23" s="52"/>
    </row>
    <row r="24" spans="1:17" x14ac:dyDescent="0.3">
      <c r="A24" s="46" t="s">
        <v>143</v>
      </c>
      <c r="B24" s="57"/>
      <c r="C24" s="57"/>
      <c r="D24" s="57"/>
      <c r="E24" s="57"/>
      <c r="F24" s="57"/>
      <c r="G24" s="57"/>
      <c r="H24" s="57"/>
      <c r="I24" s="57"/>
      <c r="J24" s="49" t="str">
        <f t="shared" si="0"/>
        <v>BAJRA PROAGRO 9461 1.5KG</v>
      </c>
      <c r="K24" s="30" t="str">
        <f>VLOOKUP(J24,[3]Sheet2!$G:$H,2,0)</f>
        <v>MILLET HYBRID 9461 20X1.5KG BAG IN</v>
      </c>
      <c r="M24" s="51" t="s">
        <v>49</v>
      </c>
      <c r="N24" s="52">
        <v>6</v>
      </c>
      <c r="O24" s="52">
        <v>180</v>
      </c>
      <c r="P24" s="52">
        <v>176</v>
      </c>
      <c r="Q24" s="52">
        <v>10</v>
      </c>
    </row>
    <row r="25" spans="1:17" x14ac:dyDescent="0.3">
      <c r="A25" s="46" t="s">
        <v>144</v>
      </c>
      <c r="B25" s="57"/>
      <c r="C25" s="57"/>
      <c r="D25" s="57">
        <v>60</v>
      </c>
      <c r="E25" s="57">
        <v>60</v>
      </c>
      <c r="F25" s="57">
        <v>27</v>
      </c>
      <c r="G25" s="57">
        <v>27</v>
      </c>
      <c r="H25" s="57">
        <v>33</v>
      </c>
      <c r="I25" s="57">
        <v>33</v>
      </c>
      <c r="J25" s="49" t="str">
        <f t="shared" si="0"/>
        <v>BAYFOLAN ALGAE 1LTR</v>
      </c>
      <c r="K25" s="30" t="str">
        <f>VLOOKUP(J25,[3]Sheet2!$G:$H,2,0)</f>
        <v>DISCOUNTINUE PRODUCT</v>
      </c>
      <c r="M25" s="51" t="s">
        <v>50</v>
      </c>
      <c r="N25" s="52"/>
      <c r="O25" s="52">
        <v>90</v>
      </c>
      <c r="P25" s="52">
        <v>78.25</v>
      </c>
      <c r="Q25" s="52">
        <v>11.75</v>
      </c>
    </row>
    <row r="26" spans="1:17" x14ac:dyDescent="0.3">
      <c r="A26" s="46" t="s">
        <v>145</v>
      </c>
      <c r="B26" s="57"/>
      <c r="C26" s="57"/>
      <c r="D26" s="57">
        <v>40</v>
      </c>
      <c r="E26" s="57">
        <v>10</v>
      </c>
      <c r="F26" s="57">
        <v>3</v>
      </c>
      <c r="G26" s="57">
        <v>0.75</v>
      </c>
      <c r="H26" s="57">
        <v>37</v>
      </c>
      <c r="I26" s="57">
        <v>9.25</v>
      </c>
      <c r="J26" s="49" t="str">
        <f t="shared" si="0"/>
        <v>BAYFOLAN ALGAE 250ML</v>
      </c>
      <c r="K26" s="30" t="str">
        <f>VLOOKUP(J26,[3]Sheet2!$G:$H,2,0)</f>
        <v>DISCOUNTINUE PRODUCT</v>
      </c>
      <c r="M26" s="51" t="s">
        <v>260</v>
      </c>
      <c r="N26" s="52"/>
      <c r="O26" s="52"/>
      <c r="P26" s="52"/>
      <c r="Q26" s="52"/>
    </row>
    <row r="27" spans="1:17" x14ac:dyDescent="0.3">
      <c r="A27" s="46" t="s">
        <v>146</v>
      </c>
      <c r="B27" s="57"/>
      <c r="C27" s="57"/>
      <c r="D27" s="57">
        <v>60</v>
      </c>
      <c r="E27" s="57">
        <v>30</v>
      </c>
      <c r="F27" s="57">
        <v>38</v>
      </c>
      <c r="G27" s="57">
        <v>19</v>
      </c>
      <c r="H27" s="57">
        <v>22</v>
      </c>
      <c r="I27" s="57">
        <v>11</v>
      </c>
      <c r="J27" s="49" t="str">
        <f t="shared" si="0"/>
        <v>BAYFOLAN ALGAE 500ML</v>
      </c>
      <c r="K27" s="30" t="str">
        <f>VLOOKUP(J27,[3]Sheet2!$G:$H,2,0)</f>
        <v>DISCOUNTINUE PRODUCT</v>
      </c>
      <c r="M27" s="51" t="s">
        <v>261</v>
      </c>
      <c r="N27" s="52"/>
      <c r="O27" s="52">
        <v>10</v>
      </c>
      <c r="P27" s="52">
        <v>8</v>
      </c>
      <c r="Q27" s="52">
        <v>2</v>
      </c>
    </row>
    <row r="28" spans="1:17" x14ac:dyDescent="0.3">
      <c r="A28" s="46" t="s">
        <v>147</v>
      </c>
      <c r="B28" s="57"/>
      <c r="C28" s="57"/>
      <c r="D28" s="57">
        <v>50</v>
      </c>
      <c r="E28" s="57">
        <v>5</v>
      </c>
      <c r="F28" s="57">
        <v>13</v>
      </c>
      <c r="G28" s="57">
        <v>1.3</v>
      </c>
      <c r="H28" s="57">
        <v>37</v>
      </c>
      <c r="I28" s="57">
        <v>3.7</v>
      </c>
      <c r="J28" s="49" t="str">
        <f t="shared" si="0"/>
        <v>BELT EXPERT 100ML</v>
      </c>
      <c r="K28" s="30" t="str">
        <f>VLOOKUP(J28,[3]Sheet2!$G:$H,2,0)</f>
        <v>BELT EXPERT SC480 50X100ML BOT IN</v>
      </c>
      <c r="M28" s="51" t="s">
        <v>51</v>
      </c>
      <c r="N28" s="52">
        <v>3</v>
      </c>
      <c r="O28" s="52">
        <v>106.8</v>
      </c>
      <c r="P28" s="52">
        <v>109.7</v>
      </c>
      <c r="Q28" s="52">
        <v>0.1</v>
      </c>
    </row>
    <row r="29" spans="1:17" x14ac:dyDescent="0.3">
      <c r="A29" s="46" t="s">
        <v>148</v>
      </c>
      <c r="B29" s="47"/>
      <c r="C29" s="47"/>
      <c r="D29" s="47"/>
      <c r="E29" s="47"/>
      <c r="F29" s="47"/>
      <c r="G29" s="47"/>
      <c r="H29" s="47"/>
      <c r="I29" s="57"/>
      <c r="J29" s="49" t="str">
        <f t="shared" si="0"/>
        <v>BIO-M-POWER 50ML</v>
      </c>
      <c r="K29" s="30" t="str">
        <f>VLOOKUP(J29,[3]Sheet2!$G:$H,2,0)</f>
        <v>DISCOUNTINUE PRODUCT</v>
      </c>
      <c r="M29" s="51" t="s">
        <v>52</v>
      </c>
      <c r="N29" s="52">
        <v>4.84</v>
      </c>
      <c r="O29" s="52"/>
      <c r="P29" s="52">
        <v>4.84</v>
      </c>
      <c r="Q29" s="52"/>
    </row>
    <row r="30" spans="1:17" x14ac:dyDescent="0.3">
      <c r="A30" s="46" t="s">
        <v>149</v>
      </c>
      <c r="B30" s="57"/>
      <c r="C30" s="57"/>
      <c r="D30" s="57">
        <v>280</v>
      </c>
      <c r="E30" s="57">
        <v>280</v>
      </c>
      <c r="F30" s="57">
        <v>218</v>
      </c>
      <c r="G30" s="57">
        <v>218</v>
      </c>
      <c r="H30" s="57">
        <v>62</v>
      </c>
      <c r="I30" s="57">
        <v>62</v>
      </c>
      <c r="J30" s="49" t="str">
        <f t="shared" si="0"/>
        <v>BUONOS 1LTR</v>
      </c>
      <c r="K30" s="30" t="str">
        <f>VLOOKUP(J30,[3]Sheet2!$G:$H,2,0)</f>
        <v>BUONOS SC430 10X1L BOT IN</v>
      </c>
      <c r="M30" s="51" t="s">
        <v>262</v>
      </c>
      <c r="N30" s="52"/>
      <c r="O30" s="52"/>
      <c r="P30" s="52"/>
      <c r="Q30" s="52"/>
    </row>
    <row r="31" spans="1:17" x14ac:dyDescent="0.3">
      <c r="A31" s="46" t="s">
        <v>150</v>
      </c>
      <c r="B31" s="57"/>
      <c r="C31" s="57"/>
      <c r="D31" s="57">
        <v>270</v>
      </c>
      <c r="E31" s="57">
        <v>67.5</v>
      </c>
      <c r="F31" s="57">
        <v>209</v>
      </c>
      <c r="G31" s="57">
        <v>52.25</v>
      </c>
      <c r="H31" s="57">
        <v>61</v>
      </c>
      <c r="I31" s="57">
        <v>15.25</v>
      </c>
      <c r="J31" s="49" t="str">
        <f t="shared" si="0"/>
        <v>BUONOS 250ML</v>
      </c>
      <c r="K31" s="30" t="str">
        <f>VLOOKUP(J31,[3]Sheet2!$G:$H,2,0)</f>
        <v>BUONOS SC430 40X250ML BOT IN</v>
      </c>
      <c r="M31" s="51" t="s">
        <v>263</v>
      </c>
      <c r="N31" s="52">
        <v>0.05</v>
      </c>
      <c r="O31" s="52">
        <v>2</v>
      </c>
      <c r="P31" s="52">
        <v>2</v>
      </c>
      <c r="Q31" s="52">
        <v>0.05</v>
      </c>
    </row>
    <row r="32" spans="1:17" x14ac:dyDescent="0.3">
      <c r="A32" s="46" t="s">
        <v>151</v>
      </c>
      <c r="B32" s="57"/>
      <c r="C32" s="57"/>
      <c r="D32" s="57">
        <v>440</v>
      </c>
      <c r="E32" s="57">
        <v>220</v>
      </c>
      <c r="F32" s="57">
        <v>376</v>
      </c>
      <c r="G32" s="57">
        <v>188</v>
      </c>
      <c r="H32" s="57">
        <v>64</v>
      </c>
      <c r="I32" s="57">
        <v>32</v>
      </c>
      <c r="J32" s="49" t="str">
        <f t="shared" si="0"/>
        <v>BUONOS 500ML</v>
      </c>
      <c r="K32" s="30" t="str">
        <f>VLOOKUP(J32,[3]Sheet2!$G:$H,2,0)</f>
        <v>BUONOS SC430 20X500ML BOT IN</v>
      </c>
      <c r="M32" s="51" t="s">
        <v>53</v>
      </c>
      <c r="N32" s="52"/>
      <c r="O32" s="52">
        <v>5</v>
      </c>
      <c r="P32" s="52">
        <v>2.5</v>
      </c>
      <c r="Q32" s="52">
        <v>2.5</v>
      </c>
    </row>
    <row r="33" spans="1:17" x14ac:dyDescent="0.3">
      <c r="A33" s="58" t="s">
        <v>152</v>
      </c>
      <c r="B33" s="57">
        <v>16</v>
      </c>
      <c r="C33" s="57">
        <v>1.6</v>
      </c>
      <c r="D33" s="57">
        <v>50</v>
      </c>
      <c r="E33" s="57">
        <v>5</v>
      </c>
      <c r="F33" s="57">
        <v>66</v>
      </c>
      <c r="G33" s="57">
        <v>6.6</v>
      </c>
      <c r="H33" s="57"/>
      <c r="I33" s="47"/>
      <c r="J33" s="49" t="str">
        <f t="shared" si="0"/>
        <v>CONFIDOR 17.8% 100ML</v>
      </c>
      <c r="K33" s="30" t="str">
        <f>VLOOKUP(J33,[3]Sheet2!$G:$H,2,0)</f>
        <v>CONFIDOR (T) SL200 50X100ML BOT IN</v>
      </c>
      <c r="M33" s="51" t="s">
        <v>54</v>
      </c>
      <c r="N33" s="52">
        <v>12</v>
      </c>
      <c r="O33" s="52">
        <v>1421</v>
      </c>
      <c r="P33" s="52">
        <v>1433</v>
      </c>
      <c r="Q33" s="52"/>
    </row>
    <row r="34" spans="1:17" x14ac:dyDescent="0.3">
      <c r="A34" s="46" t="s">
        <v>153</v>
      </c>
      <c r="B34" s="57"/>
      <c r="C34" s="57"/>
      <c r="D34" s="57"/>
      <c r="E34" s="57"/>
      <c r="F34" s="57"/>
      <c r="G34" s="57"/>
      <c r="H34" s="57"/>
      <c r="I34" s="57"/>
      <c r="J34" s="49" t="str">
        <f t="shared" si="0"/>
        <v>CONFIDOR 17.8% 1LTR</v>
      </c>
      <c r="K34" s="30" t="str">
        <f>VLOOKUP(J34,[3]Sheet2!$G:$H,2,0)</f>
        <v>CONFIDOR (T) SL200 10X1L BOT IN</v>
      </c>
      <c r="M34" s="51" t="s">
        <v>55</v>
      </c>
      <c r="N34" s="52"/>
      <c r="O34" s="52">
        <v>30</v>
      </c>
      <c r="P34" s="52">
        <v>30</v>
      </c>
      <c r="Q34" s="52"/>
    </row>
    <row r="35" spans="1:17" x14ac:dyDescent="0.3">
      <c r="A35" s="46" t="s">
        <v>154</v>
      </c>
      <c r="B35" s="57"/>
      <c r="C35" s="57"/>
      <c r="D35" s="57">
        <v>107</v>
      </c>
      <c r="E35" s="57">
        <v>26.75</v>
      </c>
      <c r="F35" s="57">
        <v>107</v>
      </c>
      <c r="G35" s="57">
        <v>26.75</v>
      </c>
      <c r="H35" s="57"/>
      <c r="I35" s="57"/>
      <c r="J35" s="49" t="str">
        <f t="shared" si="0"/>
        <v>CONFIDOR 17.8% 250ML</v>
      </c>
      <c r="K35" s="30" t="str">
        <f>VLOOKUP(J35,[3]Sheet2!$G:$H,2,0)</f>
        <v>CONFIDOR (T) SL200 20X250ML BOT IN</v>
      </c>
      <c r="M35" s="51" t="s">
        <v>56</v>
      </c>
      <c r="N35" s="52">
        <v>7.5</v>
      </c>
      <c r="O35" s="52">
        <v>739.5</v>
      </c>
      <c r="P35" s="52">
        <v>738.5</v>
      </c>
      <c r="Q35" s="52">
        <v>8.5</v>
      </c>
    </row>
    <row r="36" spans="1:17" x14ac:dyDescent="0.3">
      <c r="A36" s="46" t="s">
        <v>155</v>
      </c>
      <c r="B36" s="57">
        <v>2</v>
      </c>
      <c r="C36" s="57">
        <v>1</v>
      </c>
      <c r="D36" s="57">
        <v>97</v>
      </c>
      <c r="E36" s="57">
        <v>48.5</v>
      </c>
      <c r="F36" s="57">
        <v>50</v>
      </c>
      <c r="G36" s="57">
        <v>25</v>
      </c>
      <c r="H36" s="57">
        <v>49</v>
      </c>
      <c r="I36" s="57">
        <v>24.5</v>
      </c>
      <c r="J36" s="49" t="str">
        <f t="shared" si="0"/>
        <v>CONFIDOR 17.8% 500ML</v>
      </c>
      <c r="K36" s="30" t="str">
        <f>VLOOKUP(J36,[3]Sheet2!$G:$H,2,0)</f>
        <v>CONFIDOR (T) SL200 20X500ML BOT IN</v>
      </c>
      <c r="M36" s="51" t="s">
        <v>57</v>
      </c>
      <c r="N36" s="52"/>
      <c r="O36" s="52">
        <v>80.099999999999994</v>
      </c>
      <c r="P36" s="52">
        <v>80.099999999999994</v>
      </c>
      <c r="Q36" s="52"/>
    </row>
    <row r="37" spans="1:17" x14ac:dyDescent="0.3">
      <c r="A37" s="46" t="s">
        <v>156</v>
      </c>
      <c r="B37" s="57"/>
      <c r="C37" s="57"/>
      <c r="D37" s="57">
        <v>160</v>
      </c>
      <c r="E37" s="57">
        <v>16</v>
      </c>
      <c r="F37" s="57">
        <v>95</v>
      </c>
      <c r="G37" s="57">
        <v>9.5</v>
      </c>
      <c r="H37" s="57">
        <v>65</v>
      </c>
      <c r="I37" s="57">
        <v>6.5</v>
      </c>
      <c r="J37" s="49" t="str">
        <f t="shared" si="0"/>
        <v>CONFIDOR SUPER 30.5% 100ML</v>
      </c>
      <c r="K37" s="30" t="str">
        <f>VLOOKUP(J37,[3]Sheet2!$G:$H,2,0)</f>
        <v>CONFIDOR SUPER (T) SC350 50X100ML BOT IN</v>
      </c>
      <c r="M37" s="51" t="s">
        <v>58</v>
      </c>
      <c r="N37" s="52"/>
      <c r="O37" s="52">
        <v>84.75</v>
      </c>
      <c r="P37" s="52">
        <v>82.5</v>
      </c>
      <c r="Q37" s="52">
        <v>2.25</v>
      </c>
    </row>
    <row r="38" spans="1:17" x14ac:dyDescent="0.3">
      <c r="A38" s="46" t="s">
        <v>157</v>
      </c>
      <c r="B38" s="57"/>
      <c r="C38" s="57"/>
      <c r="D38" s="57"/>
      <c r="E38" s="57"/>
      <c r="F38" s="57"/>
      <c r="G38" s="57"/>
      <c r="H38" s="57"/>
      <c r="I38" s="47"/>
      <c r="J38" s="49" t="str">
        <f t="shared" si="0"/>
        <v>CONFIDOR SUPER 30.5% 1LTR</v>
      </c>
      <c r="K38" s="30" t="str">
        <f>VLOOKUP(J38,[3]Sheet2!$G:$H,2,0)</f>
        <v>CONFIDOR SUPER (T) SC350 10X1L BOT IN</v>
      </c>
      <c r="M38" s="51" t="s">
        <v>59</v>
      </c>
      <c r="N38" s="52">
        <v>4.05</v>
      </c>
      <c r="O38" s="52">
        <v>42.5</v>
      </c>
      <c r="P38" s="52">
        <v>42.15</v>
      </c>
      <c r="Q38" s="52">
        <v>4.4000000000000004</v>
      </c>
    </row>
    <row r="39" spans="1:17" x14ac:dyDescent="0.3">
      <c r="A39" s="46" t="s">
        <v>158</v>
      </c>
      <c r="B39" s="57"/>
      <c r="C39" s="57"/>
      <c r="D39" s="57">
        <v>107</v>
      </c>
      <c r="E39" s="57">
        <v>26.75</v>
      </c>
      <c r="F39" s="57">
        <v>107</v>
      </c>
      <c r="G39" s="57">
        <v>26.75</v>
      </c>
      <c r="H39" s="57"/>
      <c r="I39" s="57"/>
      <c r="J39" s="49" t="str">
        <f t="shared" si="0"/>
        <v>CONFIDOR SUPER 30.5% 250ML</v>
      </c>
      <c r="K39" s="30" t="str">
        <f>VLOOKUP(J39,[3]Sheet2!$G:$H,2,0)</f>
        <v>CONFIDOR SUPER (T) SC350 20X250ML BOT IN</v>
      </c>
      <c r="M39" s="51" t="s">
        <v>264</v>
      </c>
      <c r="N39" s="52"/>
      <c r="O39" s="52"/>
      <c r="P39" s="52"/>
      <c r="Q39" s="52"/>
    </row>
    <row r="40" spans="1:17" x14ac:dyDescent="0.3">
      <c r="A40" s="46" t="s">
        <v>159</v>
      </c>
      <c r="B40" s="57"/>
      <c r="C40" s="57"/>
      <c r="D40" s="57">
        <v>40</v>
      </c>
      <c r="E40" s="57">
        <v>20</v>
      </c>
      <c r="F40" s="57">
        <v>40</v>
      </c>
      <c r="G40" s="57">
        <v>20</v>
      </c>
      <c r="H40" s="57"/>
      <c r="I40" s="57"/>
      <c r="J40" s="49" t="str">
        <f t="shared" si="0"/>
        <v>CONFIDOR SUPER 30.5% 500ML</v>
      </c>
      <c r="K40" s="30" t="str">
        <f>VLOOKUP(J40,[3]Sheet2!$G:$H,2,0)</f>
        <v>CONFIDOR SUPER (T) SC350 20X500ML BOT IN</v>
      </c>
      <c r="M40" s="51" t="s">
        <v>265</v>
      </c>
      <c r="N40" s="52"/>
      <c r="O40" s="52"/>
      <c r="P40" s="52"/>
      <c r="Q40" s="52"/>
    </row>
    <row r="41" spans="1:17" x14ac:dyDescent="0.3">
      <c r="A41" s="46" t="s">
        <v>160</v>
      </c>
      <c r="B41" s="47"/>
      <c r="C41" s="47"/>
      <c r="D41" s="47"/>
      <c r="E41" s="47"/>
      <c r="F41" s="47"/>
      <c r="G41" s="47"/>
      <c r="H41" s="47"/>
      <c r="I41" s="57"/>
      <c r="J41" s="49" t="str">
        <f t="shared" si="0"/>
        <v>CONFIDOR SUPER 30.5% 50ML</v>
      </c>
      <c r="K41" s="30" t="str">
        <f>VLOOKUP(J41,[3]Sheet2!$G:$H,2,0)</f>
        <v>CONFIDOR SUPER (T) SC350 50X50ML BOT IN</v>
      </c>
      <c r="M41" s="51" t="s">
        <v>266</v>
      </c>
      <c r="N41" s="52"/>
      <c r="O41" s="52">
        <v>4</v>
      </c>
      <c r="P41" s="52">
        <v>4</v>
      </c>
      <c r="Q41" s="52"/>
    </row>
    <row r="42" spans="1:17" x14ac:dyDescent="0.3">
      <c r="A42" s="46" t="s">
        <v>161</v>
      </c>
      <c r="B42" s="57"/>
      <c r="C42" s="57"/>
      <c r="D42" s="57">
        <v>241</v>
      </c>
      <c r="E42" s="57">
        <v>60.25</v>
      </c>
      <c r="F42" s="57">
        <v>241</v>
      </c>
      <c r="G42" s="57">
        <v>60.25</v>
      </c>
      <c r="H42" s="57"/>
      <c r="I42" s="57"/>
      <c r="J42" s="49" t="str">
        <f t="shared" si="0"/>
        <v>DECIS 100EC 250ML</v>
      </c>
      <c r="K42" s="30" t="str">
        <f>VLOOKUP(J42,[3]Sheet2!$G:$H,2,0)</f>
        <v>DECIS EC101-2 40X250ML BOT IN</v>
      </c>
      <c r="M42" s="51" t="s">
        <v>60</v>
      </c>
      <c r="N42" s="52"/>
      <c r="O42" s="52"/>
      <c r="P42" s="52"/>
      <c r="Q42" s="52"/>
    </row>
    <row r="43" spans="1:17" x14ac:dyDescent="0.3">
      <c r="A43" s="46" t="s">
        <v>162</v>
      </c>
      <c r="B43" s="57"/>
      <c r="C43" s="57"/>
      <c r="D43" s="57"/>
      <c r="E43" s="57"/>
      <c r="F43" s="57"/>
      <c r="G43" s="57"/>
      <c r="H43" s="57"/>
      <c r="I43" s="57"/>
      <c r="J43" s="49" t="str">
        <f t="shared" si="0"/>
        <v>DECIS 100EC 500ML</v>
      </c>
      <c r="K43" s="30" t="str">
        <f>VLOOKUP(J43,[3]Sheet2!$G:$H,2,0)</f>
        <v>DECIS EC 28 20X500ML BOT IN</v>
      </c>
      <c r="M43" s="51" t="s">
        <v>61</v>
      </c>
      <c r="N43" s="52">
        <v>5.25</v>
      </c>
      <c r="O43" s="52">
        <v>25</v>
      </c>
      <c r="P43" s="52">
        <v>30.25</v>
      </c>
      <c r="Q43" s="52"/>
    </row>
    <row r="44" spans="1:17" x14ac:dyDescent="0.3">
      <c r="A44" s="46" t="s">
        <v>163</v>
      </c>
      <c r="B44" s="57"/>
      <c r="C44" s="57"/>
      <c r="D44" s="57"/>
      <c r="E44" s="57"/>
      <c r="F44" s="57"/>
      <c r="G44" s="57"/>
      <c r="H44" s="57"/>
      <c r="I44" s="57"/>
      <c r="J44" s="49" t="str">
        <f t="shared" si="0"/>
        <v>DECIS 2.8%EC 100ML</v>
      </c>
      <c r="K44" s="30" t="str">
        <f>VLOOKUP(J44,[3]Sheet2!$G:$H,2,0)</f>
        <v>DECIS EC 28 50X100ML BOT IN</v>
      </c>
      <c r="M44" s="51" t="s">
        <v>62</v>
      </c>
      <c r="N44" s="52">
        <v>8</v>
      </c>
      <c r="O44" s="52">
        <v>20</v>
      </c>
      <c r="P44" s="52">
        <v>28</v>
      </c>
      <c r="Q44" s="52"/>
    </row>
    <row r="45" spans="1:17" x14ac:dyDescent="0.3">
      <c r="A45" s="46" t="s">
        <v>164</v>
      </c>
      <c r="B45" s="57">
        <v>6</v>
      </c>
      <c r="C45" s="57">
        <v>6</v>
      </c>
      <c r="D45" s="57">
        <v>180</v>
      </c>
      <c r="E45" s="57">
        <v>180</v>
      </c>
      <c r="F45" s="57">
        <v>176</v>
      </c>
      <c r="G45" s="57">
        <v>176</v>
      </c>
      <c r="H45" s="57">
        <v>10</v>
      </c>
      <c r="I45" s="57">
        <v>10</v>
      </c>
      <c r="J45" s="49" t="str">
        <f t="shared" si="0"/>
        <v>DECIS 2.8%EC 1LTR</v>
      </c>
      <c r="K45" s="30" t="str">
        <f>VLOOKUP(J45,[3]Sheet2!$G:$H,2,0)</f>
        <v>DECIS EC 28 10X1L BOT IN</v>
      </c>
      <c r="M45" s="51" t="s">
        <v>63</v>
      </c>
      <c r="N45" s="52">
        <v>2.4</v>
      </c>
      <c r="O45" s="52">
        <v>286.39999999999998</v>
      </c>
      <c r="P45" s="52">
        <v>279.7</v>
      </c>
      <c r="Q45" s="52">
        <v>9.1</v>
      </c>
    </row>
    <row r="46" spans="1:17" x14ac:dyDescent="0.3">
      <c r="A46" s="46" t="s">
        <v>165</v>
      </c>
      <c r="B46" s="57"/>
      <c r="C46" s="57"/>
      <c r="D46" s="57">
        <v>40</v>
      </c>
      <c r="E46" s="57">
        <v>10</v>
      </c>
      <c r="F46" s="57">
        <v>15</v>
      </c>
      <c r="G46" s="57">
        <v>3.75</v>
      </c>
      <c r="H46" s="57">
        <v>25</v>
      </c>
      <c r="I46" s="57">
        <v>6.25</v>
      </c>
      <c r="J46" s="49" t="str">
        <f t="shared" si="0"/>
        <v>DECIS 2.8%EC 250ML</v>
      </c>
      <c r="K46" s="30" t="str">
        <f>VLOOKUP(J46,[3]Sheet2!$G:$H,2,0)</f>
        <v>DECIS EC 28 40X250ML BOT IN</v>
      </c>
      <c r="M46" s="51" t="s">
        <v>64</v>
      </c>
      <c r="N46" s="52">
        <v>0.28000000000000003</v>
      </c>
      <c r="O46" s="52">
        <v>4.32</v>
      </c>
      <c r="P46" s="52">
        <v>3.08</v>
      </c>
      <c r="Q46" s="52">
        <v>1.52</v>
      </c>
    </row>
    <row r="47" spans="1:17" x14ac:dyDescent="0.3">
      <c r="A47" s="46" t="s">
        <v>166</v>
      </c>
      <c r="B47" s="57"/>
      <c r="C47" s="57"/>
      <c r="D47" s="57">
        <v>160</v>
      </c>
      <c r="E47" s="57">
        <v>80</v>
      </c>
      <c r="F47" s="57">
        <v>149</v>
      </c>
      <c r="G47" s="57">
        <v>74.5</v>
      </c>
      <c r="H47" s="57">
        <v>11</v>
      </c>
      <c r="I47" s="57">
        <v>5.5</v>
      </c>
      <c r="J47" s="49" t="str">
        <f t="shared" si="0"/>
        <v>DECIS 2.8%EC 500ML</v>
      </c>
      <c r="K47" s="30" t="str">
        <f>VLOOKUP(J47,[3]Sheet2!$G:$H,2,0)</f>
        <v>DECIS EC 28 40X250ML BOT IN</v>
      </c>
      <c r="M47" s="51" t="s">
        <v>267</v>
      </c>
      <c r="N47" s="52"/>
      <c r="O47" s="52"/>
      <c r="P47" s="52"/>
      <c r="Q47" s="52"/>
    </row>
    <row r="48" spans="1:17" x14ac:dyDescent="0.3">
      <c r="A48" s="46" t="s">
        <v>167</v>
      </c>
      <c r="B48" s="57"/>
      <c r="C48" s="57"/>
      <c r="D48" s="57">
        <v>20</v>
      </c>
      <c r="E48" s="57">
        <v>10</v>
      </c>
      <c r="F48" s="57">
        <v>16</v>
      </c>
      <c r="G48" s="57">
        <v>8</v>
      </c>
      <c r="H48" s="57">
        <v>4</v>
      </c>
      <c r="I48" s="57">
        <v>2</v>
      </c>
      <c r="J48" s="49" t="str">
        <f t="shared" si="0"/>
        <v>ETHREL 500ML</v>
      </c>
      <c r="K48" s="30" t="str">
        <f>VLOOKUP(J48,[3]Sheet2!$G:$H,2,0)</f>
        <v>ETHREL SL39 20X500ML BOT IN</v>
      </c>
      <c r="M48" s="51" t="s">
        <v>268</v>
      </c>
      <c r="N48" s="52"/>
      <c r="O48" s="52">
        <v>5</v>
      </c>
      <c r="P48" s="52">
        <v>5</v>
      </c>
      <c r="Q48" s="52"/>
    </row>
    <row r="49" spans="1:17" x14ac:dyDescent="0.3">
      <c r="A49" s="46" t="s">
        <v>168</v>
      </c>
      <c r="B49" s="47">
        <v>30</v>
      </c>
      <c r="C49" s="47">
        <v>3</v>
      </c>
      <c r="D49" s="47">
        <v>1068</v>
      </c>
      <c r="E49" s="47">
        <v>106.8</v>
      </c>
      <c r="F49" s="47">
        <v>1097</v>
      </c>
      <c r="G49" s="47">
        <v>109.7</v>
      </c>
      <c r="H49" s="47">
        <v>1</v>
      </c>
      <c r="I49" s="57">
        <v>0.1</v>
      </c>
      <c r="J49" s="49" t="str">
        <f t="shared" si="0"/>
        <v>EVERGOL XTEND 100ML</v>
      </c>
      <c r="K49" s="30" t="str">
        <f>VLOOKUP(J49,[3]Sheet2!$G:$H,2,0)</f>
        <v>EVERGOL XTEND FS308 50X100ML BOT IN</v>
      </c>
      <c r="M49" s="51" t="s">
        <v>269</v>
      </c>
      <c r="N49" s="52">
        <v>0.25</v>
      </c>
      <c r="O49" s="52">
        <v>32.5</v>
      </c>
      <c r="P49" s="52">
        <v>27.75</v>
      </c>
      <c r="Q49" s="52">
        <v>5</v>
      </c>
    </row>
    <row r="50" spans="1:17" x14ac:dyDescent="0.3">
      <c r="A50" s="46" t="s">
        <v>169</v>
      </c>
      <c r="B50" s="57"/>
      <c r="C50" s="57"/>
      <c r="D50" s="57"/>
      <c r="E50" s="57"/>
      <c r="F50" s="57"/>
      <c r="G50" s="57"/>
      <c r="H50" s="57"/>
      <c r="I50" s="57"/>
      <c r="J50" s="49" t="str">
        <f t="shared" si="0"/>
        <v>EVERGOL XTEND 1LTR</v>
      </c>
      <c r="K50" s="30" t="str">
        <f>VLOOKUP(J50,[3]Sheet2!$G:$H,2,0)</f>
        <v>EVERGOL XTEND FS308 10X1L BOT IN</v>
      </c>
      <c r="M50" s="51" t="s">
        <v>65</v>
      </c>
      <c r="N50" s="52"/>
      <c r="O50" s="52">
        <v>100</v>
      </c>
      <c r="P50" s="52">
        <v>89.1</v>
      </c>
      <c r="Q50" s="52">
        <v>10.9</v>
      </c>
    </row>
    <row r="51" spans="1:17" x14ac:dyDescent="0.3">
      <c r="A51" s="46" t="s">
        <v>170</v>
      </c>
      <c r="B51" s="47"/>
      <c r="C51" s="47"/>
      <c r="D51" s="47">
        <v>1544</v>
      </c>
      <c r="E51" s="47">
        <v>386</v>
      </c>
      <c r="F51" s="47">
        <v>1541</v>
      </c>
      <c r="G51" s="47">
        <v>385.25</v>
      </c>
      <c r="H51" s="47">
        <v>3</v>
      </c>
      <c r="I51" s="47">
        <v>0.75</v>
      </c>
      <c r="J51" s="49" t="str">
        <f t="shared" si="0"/>
        <v>EVERGOL XTEND 250ML</v>
      </c>
      <c r="K51" s="30" t="str">
        <f>VLOOKUP(J51,[3]Sheet2!$G:$H,2,0)</f>
        <v>EVERGOL XTEND FS308 40X250ML BOT IN</v>
      </c>
      <c r="M51" s="51" t="s">
        <v>66</v>
      </c>
      <c r="N51" s="52">
        <v>7.25</v>
      </c>
      <c r="O51" s="52">
        <v>320</v>
      </c>
      <c r="P51" s="52">
        <v>302.5</v>
      </c>
      <c r="Q51" s="52">
        <v>24.75</v>
      </c>
    </row>
    <row r="52" spans="1:17" x14ac:dyDescent="0.3">
      <c r="A52" s="46" t="s">
        <v>171</v>
      </c>
      <c r="B52" s="57">
        <v>121</v>
      </c>
      <c r="C52" s="57">
        <v>4.84</v>
      </c>
      <c r="D52" s="57"/>
      <c r="E52" s="57"/>
      <c r="F52" s="57">
        <v>121</v>
      </c>
      <c r="G52" s="57">
        <v>4.84</v>
      </c>
      <c r="H52" s="57"/>
      <c r="I52" s="47"/>
      <c r="J52" s="49" t="str">
        <f t="shared" si="0"/>
        <v>EVERGOL XTEND 40ML</v>
      </c>
      <c r="K52" s="30" t="str">
        <f>VLOOKUP(J52,[3]Sheet2!$G:$H,2,0)</f>
        <v>EVERGOL XTEND FS308 100X40ML BOT IN</v>
      </c>
      <c r="M52" s="51" t="s">
        <v>67</v>
      </c>
      <c r="N52" s="52">
        <v>10</v>
      </c>
      <c r="O52" s="52">
        <v>80</v>
      </c>
      <c r="P52" s="52">
        <v>84</v>
      </c>
      <c r="Q52" s="52">
        <v>6</v>
      </c>
    </row>
    <row r="53" spans="1:17" x14ac:dyDescent="0.3">
      <c r="A53" s="46" t="s">
        <v>172</v>
      </c>
      <c r="B53" s="57"/>
      <c r="C53" s="57"/>
      <c r="D53" s="57">
        <v>60</v>
      </c>
      <c r="E53" s="57">
        <v>6</v>
      </c>
      <c r="F53" s="57">
        <v>60</v>
      </c>
      <c r="G53" s="57">
        <v>6</v>
      </c>
      <c r="H53" s="57"/>
      <c r="I53" s="57"/>
      <c r="J53" s="49" t="str">
        <f t="shared" si="0"/>
        <v>FAME 100ML</v>
      </c>
      <c r="K53" s="30" t="str">
        <f>VLOOKUP(J53,[3]Sheet2!$G:$H,2,0)</f>
        <v>FAME (T) SC480 20X100ML BOT IN</v>
      </c>
      <c r="M53" s="51" t="s">
        <v>270</v>
      </c>
      <c r="N53" s="52"/>
      <c r="O53" s="52"/>
      <c r="P53" s="52"/>
      <c r="Q53" s="52"/>
    </row>
    <row r="54" spans="1:17" x14ac:dyDescent="0.3">
      <c r="A54" s="46" t="s">
        <v>173</v>
      </c>
      <c r="B54" s="47"/>
      <c r="C54" s="47"/>
      <c r="D54" s="47"/>
      <c r="E54" s="47"/>
      <c r="F54" s="47"/>
      <c r="G54" s="47"/>
      <c r="H54" s="47"/>
      <c r="I54" s="57"/>
      <c r="J54" s="49" t="str">
        <f t="shared" si="0"/>
        <v>FAME 10ML</v>
      </c>
      <c r="K54" s="30" t="str">
        <f>VLOOKUP(J54,[3]Sheet2!$G:$H,2,0)</f>
        <v>FAME (T) SC480 10X(20X10ML) BOT IN</v>
      </c>
      <c r="M54" s="51" t="s">
        <v>271</v>
      </c>
      <c r="N54" s="52">
        <v>4</v>
      </c>
      <c r="O54" s="52">
        <v>5</v>
      </c>
      <c r="P54" s="52">
        <v>9</v>
      </c>
      <c r="Q54" s="52"/>
    </row>
    <row r="55" spans="1:17" x14ac:dyDescent="0.3">
      <c r="A55" s="46" t="s">
        <v>174</v>
      </c>
      <c r="B55" s="57"/>
      <c r="C55" s="57"/>
      <c r="D55" s="57">
        <v>16</v>
      </c>
      <c r="E55" s="57">
        <v>4</v>
      </c>
      <c r="F55" s="57">
        <v>16</v>
      </c>
      <c r="G55" s="57">
        <v>4</v>
      </c>
      <c r="H55" s="57"/>
      <c r="I55" s="57"/>
      <c r="J55" s="49" t="str">
        <f t="shared" si="0"/>
        <v>FAME 250ML</v>
      </c>
      <c r="K55" s="30" t="str">
        <f>VLOOKUP(J55,[3]Sheet2!$G:$H,2,0)</f>
        <v>FAME (T) SC480 8X250ML BOT IN</v>
      </c>
      <c r="M55" s="51" t="s">
        <v>272</v>
      </c>
      <c r="N55" s="52">
        <v>5</v>
      </c>
      <c r="O55" s="52">
        <v>8</v>
      </c>
      <c r="P55" s="52">
        <v>9.4</v>
      </c>
      <c r="Q55" s="52">
        <v>3.6</v>
      </c>
    </row>
    <row r="56" spans="1:17" x14ac:dyDescent="0.3">
      <c r="A56" s="46" t="s">
        <v>175</v>
      </c>
      <c r="B56" s="57">
        <v>1</v>
      </c>
      <c r="C56" s="57">
        <v>0.05</v>
      </c>
      <c r="D56" s="57">
        <v>40</v>
      </c>
      <c r="E56" s="57">
        <v>2</v>
      </c>
      <c r="F56" s="57">
        <v>40</v>
      </c>
      <c r="G56" s="57">
        <v>2</v>
      </c>
      <c r="H56" s="57">
        <v>1</v>
      </c>
      <c r="I56" s="57">
        <v>0.05</v>
      </c>
      <c r="J56" s="49" t="str">
        <f t="shared" si="0"/>
        <v>FAME 50ML</v>
      </c>
      <c r="K56" s="30" t="s">
        <v>263</v>
      </c>
      <c r="M56" s="51" t="s">
        <v>273</v>
      </c>
      <c r="N56" s="52"/>
      <c r="O56" s="52"/>
      <c r="P56" s="52"/>
      <c r="Q56" s="52"/>
    </row>
    <row r="57" spans="1:17" x14ac:dyDescent="0.3">
      <c r="A57" s="46" t="s">
        <v>176</v>
      </c>
      <c r="B57" s="57"/>
      <c r="C57" s="57"/>
      <c r="D57" s="57">
        <v>50</v>
      </c>
      <c r="E57" s="57">
        <v>5</v>
      </c>
      <c r="F57" s="57">
        <v>25</v>
      </c>
      <c r="G57" s="57">
        <v>2.5</v>
      </c>
      <c r="H57" s="57">
        <v>25</v>
      </c>
      <c r="I57" s="57">
        <v>2.5</v>
      </c>
      <c r="J57" s="49" t="str">
        <f t="shared" si="0"/>
        <v>FENOS QUICK SC150 100ML</v>
      </c>
      <c r="K57" s="30" t="s">
        <v>53</v>
      </c>
      <c r="M57" s="51" t="s">
        <v>274</v>
      </c>
      <c r="N57" s="52"/>
      <c r="O57" s="52">
        <v>140</v>
      </c>
      <c r="P57" s="52">
        <v>130</v>
      </c>
      <c r="Q57" s="52">
        <v>10</v>
      </c>
    </row>
    <row r="58" spans="1:17" x14ac:dyDescent="0.3">
      <c r="A58" s="46" t="s">
        <v>177</v>
      </c>
      <c r="B58" s="57"/>
      <c r="C58" s="57"/>
      <c r="D58" s="57">
        <v>80</v>
      </c>
      <c r="E58" s="57">
        <v>2</v>
      </c>
      <c r="F58" s="57">
        <v>78</v>
      </c>
      <c r="G58" s="57">
        <v>1.95</v>
      </c>
      <c r="H58" s="57">
        <v>2</v>
      </c>
      <c r="I58" s="57">
        <v>0.05</v>
      </c>
      <c r="J58" s="49" t="str">
        <f t="shared" si="0"/>
        <v>FENOS QUICK SC150 250ML</v>
      </c>
      <c r="K58" s="30" t="s">
        <v>90</v>
      </c>
      <c r="M58" s="51" t="s">
        <v>68</v>
      </c>
      <c r="N58" s="52"/>
      <c r="O58" s="52">
        <v>20</v>
      </c>
      <c r="P58" s="52">
        <v>20</v>
      </c>
      <c r="Q58" s="52"/>
    </row>
    <row r="59" spans="1:17" x14ac:dyDescent="0.3">
      <c r="A59" s="46" t="s">
        <v>178</v>
      </c>
      <c r="B59" s="57">
        <v>12</v>
      </c>
      <c r="C59" s="57">
        <v>12</v>
      </c>
      <c r="D59" s="57">
        <v>1421</v>
      </c>
      <c r="E59" s="57">
        <v>1421</v>
      </c>
      <c r="F59" s="57">
        <v>1433</v>
      </c>
      <c r="G59" s="57">
        <v>1433</v>
      </c>
      <c r="H59" s="57"/>
      <c r="I59" s="57"/>
      <c r="J59" s="49" t="str">
        <f t="shared" si="0"/>
        <v>FOLICUR 1LTR</v>
      </c>
      <c r="K59" s="30" t="s">
        <v>54</v>
      </c>
      <c r="M59" s="51" t="s">
        <v>69</v>
      </c>
      <c r="N59" s="52"/>
      <c r="O59" s="52">
        <v>80</v>
      </c>
      <c r="P59" s="52">
        <v>80</v>
      </c>
      <c r="Q59" s="52"/>
    </row>
    <row r="60" spans="1:17" x14ac:dyDescent="0.3">
      <c r="A60" s="46" t="s">
        <v>179</v>
      </c>
      <c r="B60" s="57"/>
      <c r="C60" s="57"/>
      <c r="D60" s="57">
        <v>120</v>
      </c>
      <c r="E60" s="57">
        <v>30</v>
      </c>
      <c r="F60" s="57">
        <v>120</v>
      </c>
      <c r="G60" s="57">
        <v>30</v>
      </c>
      <c r="H60" s="57"/>
      <c r="I60" s="57"/>
      <c r="J60" s="49" t="str">
        <f t="shared" si="0"/>
        <v>FOLICUR 250ML</v>
      </c>
      <c r="K60" s="30" t="s">
        <v>55</v>
      </c>
      <c r="M60" s="51" t="s">
        <v>70</v>
      </c>
      <c r="N60" s="52">
        <v>3.5</v>
      </c>
      <c r="O60" s="52">
        <v>10</v>
      </c>
      <c r="P60" s="52">
        <v>13</v>
      </c>
      <c r="Q60" s="52">
        <v>0.5</v>
      </c>
    </row>
    <row r="61" spans="1:17" x14ac:dyDescent="0.3">
      <c r="A61" s="46" t="s">
        <v>180</v>
      </c>
      <c r="B61" s="57">
        <v>15</v>
      </c>
      <c r="C61" s="57">
        <v>7.5</v>
      </c>
      <c r="D61" s="57">
        <v>1479</v>
      </c>
      <c r="E61" s="57">
        <v>739.5</v>
      </c>
      <c r="F61" s="57">
        <v>1477</v>
      </c>
      <c r="G61" s="57">
        <v>738.5</v>
      </c>
      <c r="H61" s="57">
        <v>17</v>
      </c>
      <c r="I61" s="57">
        <v>8.5</v>
      </c>
      <c r="J61" s="49" t="str">
        <f t="shared" si="0"/>
        <v>FOLICUR 500ML</v>
      </c>
      <c r="K61" s="30" t="s">
        <v>56</v>
      </c>
      <c r="M61" s="51" t="s">
        <v>275</v>
      </c>
      <c r="N61" s="52">
        <v>16</v>
      </c>
      <c r="O61" s="52">
        <v>80</v>
      </c>
      <c r="P61" s="52">
        <v>63</v>
      </c>
      <c r="Q61" s="52">
        <v>33</v>
      </c>
    </row>
    <row r="62" spans="1:17" x14ac:dyDescent="0.3">
      <c r="A62" s="46" t="s">
        <v>181</v>
      </c>
      <c r="B62" s="57"/>
      <c r="C62" s="57"/>
      <c r="D62" s="57">
        <v>801</v>
      </c>
      <c r="E62" s="57">
        <v>80.099999999999994</v>
      </c>
      <c r="F62" s="57">
        <v>801</v>
      </c>
      <c r="G62" s="57">
        <v>80.099999999999994</v>
      </c>
      <c r="H62" s="57"/>
      <c r="I62" s="57"/>
      <c r="J62" s="49" t="str">
        <f t="shared" si="0"/>
        <v>GAUCHO 600FS 100ML</v>
      </c>
      <c r="K62" s="30" t="s">
        <v>57</v>
      </c>
      <c r="M62" s="51" t="s">
        <v>276</v>
      </c>
      <c r="N62" s="52"/>
      <c r="O62" s="52"/>
      <c r="P62" s="52"/>
      <c r="Q62" s="52"/>
    </row>
    <row r="63" spans="1:17" x14ac:dyDescent="0.3">
      <c r="A63" s="46" t="s">
        <v>182</v>
      </c>
      <c r="B63" s="57"/>
      <c r="C63" s="57"/>
      <c r="D63" s="57">
        <v>339</v>
      </c>
      <c r="E63" s="57">
        <v>84.75</v>
      </c>
      <c r="F63" s="57">
        <v>330</v>
      </c>
      <c r="G63" s="57">
        <v>82.5</v>
      </c>
      <c r="H63" s="57">
        <v>9</v>
      </c>
      <c r="I63" s="57">
        <v>2.25</v>
      </c>
      <c r="J63" s="49" t="str">
        <f t="shared" si="0"/>
        <v>GAUCHO 600FS 250ML</v>
      </c>
      <c r="K63" s="30" t="s">
        <v>58</v>
      </c>
      <c r="M63" s="51" t="s">
        <v>277</v>
      </c>
      <c r="N63" s="52"/>
      <c r="O63" s="52">
        <v>140</v>
      </c>
      <c r="P63" s="52">
        <v>115</v>
      </c>
      <c r="Q63" s="52">
        <v>25</v>
      </c>
    </row>
    <row r="64" spans="1:17" x14ac:dyDescent="0.3">
      <c r="A64" s="46" t="s">
        <v>183</v>
      </c>
      <c r="B64" s="57">
        <v>81</v>
      </c>
      <c r="C64" s="57">
        <v>4.05</v>
      </c>
      <c r="D64" s="57">
        <v>850</v>
      </c>
      <c r="E64" s="57">
        <v>42.5</v>
      </c>
      <c r="F64" s="57">
        <v>843</v>
      </c>
      <c r="G64" s="57">
        <v>42.15</v>
      </c>
      <c r="H64" s="57">
        <v>88</v>
      </c>
      <c r="I64" s="57">
        <v>4.4000000000000004</v>
      </c>
      <c r="J64" s="49" t="str">
        <f t="shared" si="0"/>
        <v>GAUCHO 600FS 50ML</v>
      </c>
      <c r="K64" s="30" t="s">
        <v>59</v>
      </c>
      <c r="M64" s="51" t="s">
        <v>278</v>
      </c>
      <c r="N64" s="52"/>
      <c r="O64" s="52"/>
      <c r="P64" s="52"/>
      <c r="Q64" s="52"/>
    </row>
    <row r="65" spans="1:17" x14ac:dyDescent="0.3">
      <c r="A65" s="46" t="s">
        <v>184</v>
      </c>
      <c r="B65" s="57"/>
      <c r="C65" s="57"/>
      <c r="D65" s="57"/>
      <c r="E65" s="57"/>
      <c r="F65" s="57"/>
      <c r="G65" s="57"/>
      <c r="H65" s="57"/>
      <c r="I65" s="57"/>
      <c r="J65" s="49" t="str">
        <f t="shared" si="0"/>
        <v>JUMP WG 2GM</v>
      </c>
      <c r="K65" s="30" t="s">
        <v>264</v>
      </c>
      <c r="M65" s="51" t="s">
        <v>71</v>
      </c>
      <c r="N65" s="52">
        <v>11</v>
      </c>
      <c r="O65" s="52">
        <v>50</v>
      </c>
      <c r="P65" s="52">
        <v>45</v>
      </c>
      <c r="Q65" s="52">
        <v>16</v>
      </c>
    </row>
    <row r="66" spans="1:17" x14ac:dyDescent="0.3">
      <c r="A66" s="46" t="s">
        <v>185</v>
      </c>
      <c r="B66" s="57"/>
      <c r="C66" s="57"/>
      <c r="D66" s="57"/>
      <c r="E66" s="57"/>
      <c r="F66" s="57"/>
      <c r="G66" s="57"/>
      <c r="H66" s="57"/>
      <c r="I66" s="47"/>
      <c r="J66" s="49" t="str">
        <f t="shared" si="0"/>
        <v>JUMP WG 40GM</v>
      </c>
      <c r="K66" s="30" t="s">
        <v>265</v>
      </c>
      <c r="M66" s="51" t="s">
        <v>72</v>
      </c>
      <c r="N66" s="52">
        <v>1.5</v>
      </c>
      <c r="O66" s="52">
        <v>20</v>
      </c>
      <c r="P66" s="52">
        <v>17.5</v>
      </c>
      <c r="Q66" s="52">
        <v>4</v>
      </c>
    </row>
    <row r="67" spans="1:17" x14ac:dyDescent="0.3">
      <c r="A67" s="46" t="s">
        <v>186</v>
      </c>
      <c r="B67" s="57"/>
      <c r="C67" s="57"/>
      <c r="D67" s="57">
        <v>40</v>
      </c>
      <c r="E67" s="57">
        <v>4</v>
      </c>
      <c r="F67" s="57">
        <v>40</v>
      </c>
      <c r="G67" s="57">
        <v>4</v>
      </c>
      <c r="H67" s="57"/>
      <c r="I67" s="47"/>
      <c r="J67" s="49" t="str">
        <f t="shared" ref="J67:J129" si="1">TRIM(A67)</f>
        <v>LARVIN 100GM</v>
      </c>
      <c r="K67" s="30" t="s">
        <v>266</v>
      </c>
      <c r="M67" s="51" t="s">
        <v>73</v>
      </c>
      <c r="N67" s="52">
        <v>10.5</v>
      </c>
      <c r="O67" s="52">
        <v>50</v>
      </c>
      <c r="P67" s="52">
        <v>50</v>
      </c>
      <c r="Q67" s="52">
        <v>10.5</v>
      </c>
    </row>
    <row r="68" spans="1:17" x14ac:dyDescent="0.3">
      <c r="A68" s="46" t="s">
        <v>187</v>
      </c>
      <c r="B68" s="57"/>
      <c r="C68" s="57"/>
      <c r="D68" s="57"/>
      <c r="E68" s="57"/>
      <c r="F68" s="57"/>
      <c r="G68" s="57"/>
      <c r="H68" s="57"/>
      <c r="I68" s="57"/>
      <c r="J68" s="49" t="str">
        <f t="shared" si="1"/>
        <v>LARVIN 1KG</v>
      </c>
      <c r="K68" s="30" t="s">
        <v>60</v>
      </c>
      <c r="M68" s="51" t="s">
        <v>74</v>
      </c>
      <c r="N68" s="52"/>
      <c r="O68" s="52">
        <v>180</v>
      </c>
      <c r="P68" s="52">
        <v>136</v>
      </c>
      <c r="Q68" s="52">
        <v>44</v>
      </c>
    </row>
    <row r="69" spans="1:17" x14ac:dyDescent="0.3">
      <c r="A69" s="46" t="s">
        <v>188</v>
      </c>
      <c r="B69" s="57">
        <v>21</v>
      </c>
      <c r="C69" s="57">
        <v>5.25</v>
      </c>
      <c r="D69" s="57">
        <v>100</v>
      </c>
      <c r="E69" s="57">
        <v>25</v>
      </c>
      <c r="F69" s="57">
        <v>121</v>
      </c>
      <c r="G69" s="57">
        <v>30.25</v>
      </c>
      <c r="H69" s="57"/>
      <c r="I69" s="57"/>
      <c r="J69" s="49" t="str">
        <f t="shared" si="1"/>
        <v>LARVIN 250GM</v>
      </c>
      <c r="K69" s="30" t="s">
        <v>61</v>
      </c>
      <c r="M69" s="51" t="s">
        <v>279</v>
      </c>
      <c r="N69" s="52">
        <v>1.4</v>
      </c>
      <c r="O69" s="52">
        <v>80.099999999999994</v>
      </c>
      <c r="P69" s="52">
        <v>74.2</v>
      </c>
      <c r="Q69" s="52">
        <v>7.3</v>
      </c>
    </row>
    <row r="70" spans="1:17" x14ac:dyDescent="0.3">
      <c r="A70" s="46" t="s">
        <v>189</v>
      </c>
      <c r="B70" s="47">
        <v>16</v>
      </c>
      <c r="C70" s="47">
        <v>8</v>
      </c>
      <c r="D70" s="47">
        <v>40</v>
      </c>
      <c r="E70" s="47">
        <v>20</v>
      </c>
      <c r="F70" s="47">
        <v>56</v>
      </c>
      <c r="G70" s="47">
        <v>28</v>
      </c>
      <c r="H70" s="47"/>
      <c r="I70" s="57"/>
      <c r="J70" s="49" t="str">
        <f t="shared" si="1"/>
        <v>LARVIN 500GM</v>
      </c>
      <c r="K70" s="30" t="s">
        <v>62</v>
      </c>
      <c r="M70" s="51" t="s">
        <v>75</v>
      </c>
      <c r="N70" s="52">
        <v>59</v>
      </c>
      <c r="O70" s="52">
        <v>581</v>
      </c>
      <c r="P70" s="52">
        <v>636</v>
      </c>
      <c r="Q70" s="52">
        <v>4</v>
      </c>
    </row>
    <row r="71" spans="1:17" x14ac:dyDescent="0.3">
      <c r="A71" s="46" t="s">
        <v>190</v>
      </c>
      <c r="B71" s="47">
        <v>7</v>
      </c>
      <c r="C71" s="47">
        <v>0.28000000000000003</v>
      </c>
      <c r="D71" s="47">
        <v>108</v>
      </c>
      <c r="E71" s="47">
        <v>4.32</v>
      </c>
      <c r="F71" s="47">
        <v>77</v>
      </c>
      <c r="G71" s="47">
        <v>3.08</v>
      </c>
      <c r="H71" s="47">
        <v>38</v>
      </c>
      <c r="I71" s="47">
        <v>1.52</v>
      </c>
      <c r="J71" s="49" t="str">
        <f t="shared" si="1"/>
        <v>LESENTA 40GM</v>
      </c>
      <c r="K71" s="30" t="s">
        <v>64</v>
      </c>
      <c r="M71" s="51" t="s">
        <v>76</v>
      </c>
      <c r="N71" s="52">
        <v>13.75</v>
      </c>
      <c r="O71" s="52">
        <v>330</v>
      </c>
      <c r="P71" s="52">
        <v>327.25</v>
      </c>
      <c r="Q71" s="52">
        <v>16.5</v>
      </c>
    </row>
    <row r="72" spans="1:17" x14ac:dyDescent="0.3">
      <c r="A72" s="46" t="s">
        <v>191</v>
      </c>
      <c r="B72" s="57">
        <v>24</v>
      </c>
      <c r="C72" s="57">
        <v>2.4</v>
      </c>
      <c r="D72" s="57">
        <v>2864</v>
      </c>
      <c r="E72" s="57">
        <v>286.39999999999998</v>
      </c>
      <c r="F72" s="57">
        <v>2797</v>
      </c>
      <c r="G72" s="57">
        <v>279.7</v>
      </c>
      <c r="H72" s="57">
        <v>91</v>
      </c>
      <c r="I72" s="57">
        <v>9.1</v>
      </c>
      <c r="J72" s="49" t="str">
        <f t="shared" si="1"/>
        <v>LESENTA 100GM</v>
      </c>
      <c r="K72" s="30" t="s">
        <v>63</v>
      </c>
      <c r="M72" s="51" t="s">
        <v>77</v>
      </c>
      <c r="N72" s="52">
        <v>11.5</v>
      </c>
      <c r="O72" s="52">
        <v>680.5</v>
      </c>
      <c r="P72" s="52">
        <v>674</v>
      </c>
      <c r="Q72" s="52">
        <v>18</v>
      </c>
    </row>
    <row r="73" spans="1:17" x14ac:dyDescent="0.3">
      <c r="A73" s="46" t="s">
        <v>192</v>
      </c>
      <c r="B73" s="57"/>
      <c r="C73" s="57"/>
      <c r="D73" s="57">
        <v>680</v>
      </c>
      <c r="E73" s="57">
        <v>170</v>
      </c>
      <c r="F73" s="57">
        <v>658</v>
      </c>
      <c r="G73" s="57">
        <v>164.5</v>
      </c>
      <c r="H73" s="57">
        <v>22</v>
      </c>
      <c r="I73" s="57">
        <v>5.5</v>
      </c>
      <c r="J73" s="49" t="str">
        <f t="shared" si="1"/>
        <v>LESENTA 250GM</v>
      </c>
      <c r="K73" s="30" t="s">
        <v>91</v>
      </c>
      <c r="M73" s="51" t="s">
        <v>78</v>
      </c>
      <c r="N73" s="52"/>
      <c r="O73" s="52"/>
      <c r="P73" s="52"/>
      <c r="Q73" s="52"/>
    </row>
    <row r="74" spans="1:17" x14ac:dyDescent="0.3">
      <c r="A74" s="46" t="s">
        <v>193</v>
      </c>
      <c r="B74" s="47"/>
      <c r="C74" s="47"/>
      <c r="D74" s="47"/>
      <c r="E74" s="47"/>
      <c r="F74" s="47"/>
      <c r="G74" s="47"/>
      <c r="H74" s="47"/>
      <c r="I74" s="57"/>
      <c r="J74" s="49" t="str">
        <f t="shared" si="1"/>
        <v>MELODY DUO WP66 400GRM</v>
      </c>
      <c r="K74" s="30" t="s">
        <v>267</v>
      </c>
      <c r="M74" s="51" t="s">
        <v>79</v>
      </c>
      <c r="N74" s="52">
        <v>8</v>
      </c>
      <c r="O74" s="52">
        <v>40</v>
      </c>
      <c r="P74" s="52">
        <v>38</v>
      </c>
      <c r="Q74" s="52">
        <v>10</v>
      </c>
    </row>
    <row r="75" spans="1:17" x14ac:dyDescent="0.3">
      <c r="A75" s="46" t="s">
        <v>194</v>
      </c>
      <c r="B75" s="57"/>
      <c r="C75" s="57"/>
      <c r="D75" s="57">
        <v>50</v>
      </c>
      <c r="E75" s="57">
        <v>5</v>
      </c>
      <c r="F75" s="57">
        <v>50</v>
      </c>
      <c r="G75" s="57">
        <v>5</v>
      </c>
      <c r="H75" s="57"/>
      <c r="I75" s="57"/>
      <c r="J75" s="49" t="str">
        <f t="shared" si="1"/>
        <v>MOVENTO ENERGY 100ML</v>
      </c>
      <c r="K75" s="30" t="s">
        <v>268</v>
      </c>
      <c r="M75" s="51" t="s">
        <v>280</v>
      </c>
      <c r="N75" s="52"/>
      <c r="O75" s="52"/>
      <c r="P75" s="52"/>
      <c r="Q75" s="52"/>
    </row>
    <row r="76" spans="1:17" x14ac:dyDescent="0.3">
      <c r="A76" s="46" t="s">
        <v>195</v>
      </c>
      <c r="B76" s="47"/>
      <c r="C76" s="47"/>
      <c r="D76" s="47">
        <v>30</v>
      </c>
      <c r="E76" s="47">
        <v>30</v>
      </c>
      <c r="F76" s="47">
        <v>16</v>
      </c>
      <c r="G76" s="47">
        <v>16</v>
      </c>
      <c r="H76" s="47">
        <v>14</v>
      </c>
      <c r="I76" s="57">
        <v>14</v>
      </c>
      <c r="J76" s="49" t="str">
        <f t="shared" si="1"/>
        <v>MOVENTO ENERGY 1LTR</v>
      </c>
      <c r="K76" s="30" t="s">
        <v>293</v>
      </c>
      <c r="M76" s="51" t="s">
        <v>80</v>
      </c>
      <c r="N76" s="52"/>
      <c r="O76" s="52">
        <v>90</v>
      </c>
      <c r="P76" s="52">
        <v>80</v>
      </c>
      <c r="Q76" s="52">
        <v>10</v>
      </c>
    </row>
    <row r="77" spans="1:17" x14ac:dyDescent="0.3">
      <c r="A77" s="46" t="s">
        <v>196</v>
      </c>
      <c r="B77" s="47">
        <v>1</v>
      </c>
      <c r="C77" s="47">
        <v>0.25</v>
      </c>
      <c r="D77" s="47">
        <v>130</v>
      </c>
      <c r="E77" s="47">
        <v>32.5</v>
      </c>
      <c r="F77" s="47">
        <v>111</v>
      </c>
      <c r="G77" s="47">
        <v>27.75</v>
      </c>
      <c r="H77" s="47">
        <v>20</v>
      </c>
      <c r="I77" s="57">
        <v>5</v>
      </c>
      <c r="J77" s="49" t="str">
        <f t="shared" si="1"/>
        <v>MOVENTO ENERGY 250ML</v>
      </c>
      <c r="K77" s="30" t="s">
        <v>269</v>
      </c>
      <c r="M77" s="51" t="s">
        <v>81</v>
      </c>
      <c r="N77" s="52"/>
      <c r="O77" s="52">
        <v>110</v>
      </c>
      <c r="P77" s="52">
        <v>110</v>
      </c>
      <c r="Q77" s="52"/>
    </row>
    <row r="78" spans="1:17" x14ac:dyDescent="0.3">
      <c r="A78" s="46" t="s">
        <v>197</v>
      </c>
      <c r="B78" s="47"/>
      <c r="C78" s="47"/>
      <c r="D78" s="47">
        <v>20</v>
      </c>
      <c r="E78" s="47">
        <v>10</v>
      </c>
      <c r="F78" s="47">
        <v>3</v>
      </c>
      <c r="G78" s="47">
        <v>1.5</v>
      </c>
      <c r="H78" s="47">
        <v>17</v>
      </c>
      <c r="I78" s="57">
        <v>8.5</v>
      </c>
      <c r="J78" s="49" t="str">
        <f t="shared" si="1"/>
        <v>MOVENTO OD 500ML</v>
      </c>
      <c r="K78" s="30" t="s">
        <v>92</v>
      </c>
      <c r="M78" s="51" t="s">
        <v>82</v>
      </c>
      <c r="N78" s="52"/>
      <c r="O78" s="52">
        <v>50</v>
      </c>
      <c r="P78" s="52">
        <v>50</v>
      </c>
      <c r="Q78" s="52"/>
    </row>
    <row r="79" spans="1:17" x14ac:dyDescent="0.3">
      <c r="A79" s="46" t="s">
        <v>198</v>
      </c>
      <c r="B79" s="57"/>
      <c r="C79" s="57"/>
      <c r="D79" s="57">
        <v>1000</v>
      </c>
      <c r="E79" s="57">
        <v>100</v>
      </c>
      <c r="F79" s="57">
        <v>891</v>
      </c>
      <c r="G79" s="57">
        <v>89.1</v>
      </c>
      <c r="H79" s="57">
        <v>109</v>
      </c>
      <c r="I79" s="57">
        <v>10.9</v>
      </c>
      <c r="J79" s="49" t="str">
        <f t="shared" si="1"/>
        <v>NATIVO 100GM</v>
      </c>
      <c r="K79" s="30" t="s">
        <v>65</v>
      </c>
      <c r="M79" s="51" t="s">
        <v>83</v>
      </c>
      <c r="N79" s="52"/>
      <c r="O79" s="52">
        <v>100</v>
      </c>
      <c r="P79" s="52">
        <v>46.75</v>
      </c>
      <c r="Q79" s="52">
        <v>53.25</v>
      </c>
    </row>
    <row r="80" spans="1:17" x14ac:dyDescent="0.3">
      <c r="A80" s="46" t="s">
        <v>199</v>
      </c>
      <c r="B80" s="57">
        <v>29</v>
      </c>
      <c r="C80" s="57">
        <v>7.25</v>
      </c>
      <c r="D80" s="57">
        <v>1280</v>
      </c>
      <c r="E80" s="57">
        <v>320</v>
      </c>
      <c r="F80" s="57">
        <v>1210</v>
      </c>
      <c r="G80" s="57">
        <v>302.5</v>
      </c>
      <c r="H80" s="57">
        <v>99</v>
      </c>
      <c r="I80" s="47">
        <v>24.75</v>
      </c>
      <c r="J80" s="49" t="str">
        <f t="shared" si="1"/>
        <v>NATIVO 250GM</v>
      </c>
      <c r="K80" s="30" t="s">
        <v>66</v>
      </c>
      <c r="M80" s="51" t="s">
        <v>84</v>
      </c>
      <c r="N80" s="52"/>
      <c r="O80" s="52">
        <v>280</v>
      </c>
      <c r="P80" s="52">
        <v>218</v>
      </c>
      <c r="Q80" s="52">
        <v>62</v>
      </c>
    </row>
    <row r="81" spans="1:17" x14ac:dyDescent="0.3">
      <c r="A81" s="46" t="s">
        <v>200</v>
      </c>
      <c r="B81" s="57">
        <v>20</v>
      </c>
      <c r="C81" s="57">
        <v>10</v>
      </c>
      <c r="D81" s="57">
        <v>160</v>
      </c>
      <c r="E81" s="57">
        <v>80</v>
      </c>
      <c r="F81" s="57">
        <v>168</v>
      </c>
      <c r="G81" s="57">
        <v>84</v>
      </c>
      <c r="H81" s="57">
        <v>12</v>
      </c>
      <c r="I81" s="57">
        <v>6</v>
      </c>
      <c r="J81" s="49" t="str">
        <f t="shared" si="1"/>
        <v>NATIVO 500GM</v>
      </c>
      <c r="K81" s="30" t="s">
        <v>67</v>
      </c>
      <c r="M81" s="51" t="s">
        <v>85</v>
      </c>
      <c r="N81" s="52"/>
      <c r="O81" s="52">
        <v>67.5</v>
      </c>
      <c r="P81" s="52">
        <v>52.25</v>
      </c>
      <c r="Q81" s="52">
        <v>15.25</v>
      </c>
    </row>
    <row r="82" spans="1:17" x14ac:dyDescent="0.3">
      <c r="A82" s="46" t="s">
        <v>201</v>
      </c>
      <c r="B82" s="57"/>
      <c r="C82" s="57"/>
      <c r="D82" s="57"/>
      <c r="E82" s="57"/>
      <c r="F82" s="57"/>
      <c r="G82" s="57"/>
      <c r="H82" s="57"/>
      <c r="I82" s="57"/>
      <c r="J82" s="49" t="str">
        <f t="shared" si="1"/>
        <v>NATIVO 50GM</v>
      </c>
      <c r="K82" s="30" t="s">
        <v>270</v>
      </c>
      <c r="M82" s="51" t="s">
        <v>86</v>
      </c>
      <c r="N82" s="52"/>
      <c r="O82" s="52">
        <v>220</v>
      </c>
      <c r="P82" s="52">
        <v>188</v>
      </c>
      <c r="Q82" s="52">
        <v>32</v>
      </c>
    </row>
    <row r="83" spans="1:17" x14ac:dyDescent="0.3">
      <c r="A83" s="46" t="s">
        <v>202</v>
      </c>
      <c r="B83" s="57">
        <v>40</v>
      </c>
      <c r="C83" s="57">
        <v>4</v>
      </c>
      <c r="D83" s="57">
        <v>50</v>
      </c>
      <c r="E83" s="57">
        <v>5</v>
      </c>
      <c r="F83" s="57">
        <v>90</v>
      </c>
      <c r="G83" s="57">
        <v>9</v>
      </c>
      <c r="H83" s="57"/>
      <c r="I83" s="57"/>
      <c r="J83" s="49" t="str">
        <f t="shared" si="1"/>
        <v>OBERON 100ML</v>
      </c>
      <c r="K83" s="30" t="s">
        <v>271</v>
      </c>
      <c r="M83" s="51" t="s">
        <v>87</v>
      </c>
      <c r="N83" s="52"/>
      <c r="O83" s="52">
        <v>60.25</v>
      </c>
      <c r="P83" s="52">
        <v>60.25</v>
      </c>
      <c r="Q83" s="52"/>
    </row>
    <row r="84" spans="1:17" x14ac:dyDescent="0.3">
      <c r="A84" s="46" t="s">
        <v>203</v>
      </c>
      <c r="B84" s="57">
        <v>25</v>
      </c>
      <c r="C84" s="57">
        <v>5</v>
      </c>
      <c r="D84" s="57">
        <v>40</v>
      </c>
      <c r="E84" s="57">
        <v>8</v>
      </c>
      <c r="F84" s="57">
        <v>47</v>
      </c>
      <c r="G84" s="57">
        <v>9.4</v>
      </c>
      <c r="H84" s="57">
        <v>18</v>
      </c>
      <c r="I84" s="57">
        <v>3.6</v>
      </c>
      <c r="J84" s="49" t="str">
        <f t="shared" si="1"/>
        <v>OBERON 200ML</v>
      </c>
      <c r="K84" s="30" t="s">
        <v>272</v>
      </c>
      <c r="M84" s="51" t="s">
        <v>88</v>
      </c>
      <c r="N84" s="52"/>
      <c r="O84" s="52">
        <v>386</v>
      </c>
      <c r="P84" s="52">
        <v>385.25</v>
      </c>
      <c r="Q84" s="52">
        <v>0.75</v>
      </c>
    </row>
    <row r="85" spans="1:17" x14ac:dyDescent="0.3">
      <c r="A85" s="46" t="s">
        <v>204</v>
      </c>
      <c r="B85" s="47"/>
      <c r="C85" s="47"/>
      <c r="D85" s="47"/>
      <c r="E85" s="47"/>
      <c r="F85" s="47"/>
      <c r="G85" s="47"/>
      <c r="H85" s="47"/>
      <c r="I85" s="57"/>
      <c r="J85" s="49" t="str">
        <f t="shared" si="1"/>
        <v>OBERON 500ML</v>
      </c>
      <c r="K85" s="30" t="s">
        <v>273</v>
      </c>
      <c r="M85" s="51" t="s">
        <v>89</v>
      </c>
      <c r="N85" s="52"/>
      <c r="O85" s="52">
        <v>6</v>
      </c>
      <c r="P85" s="52">
        <v>6</v>
      </c>
      <c r="Q85" s="52"/>
    </row>
    <row r="86" spans="1:17" x14ac:dyDescent="0.3">
      <c r="A86" s="46" t="s">
        <v>205</v>
      </c>
      <c r="B86" s="57"/>
      <c r="C86" s="57"/>
      <c r="D86" s="57">
        <v>140</v>
      </c>
      <c r="E86" s="57">
        <v>140</v>
      </c>
      <c r="F86" s="57">
        <v>130</v>
      </c>
      <c r="G86" s="57">
        <v>130</v>
      </c>
      <c r="H86" s="57">
        <v>10</v>
      </c>
      <c r="I86" s="47">
        <v>10</v>
      </c>
      <c r="J86" s="49" t="str">
        <f t="shared" si="1"/>
        <v>PLANOFIX 1LTR</v>
      </c>
      <c r="K86" s="30" t="s">
        <v>274</v>
      </c>
      <c r="M86" s="51" t="s">
        <v>90</v>
      </c>
      <c r="N86" s="52"/>
      <c r="O86" s="52">
        <v>2</v>
      </c>
      <c r="P86" s="52">
        <v>1.95</v>
      </c>
      <c r="Q86" s="52">
        <v>0.05</v>
      </c>
    </row>
    <row r="87" spans="1:17" x14ac:dyDescent="0.3">
      <c r="A87" s="46" t="s">
        <v>206</v>
      </c>
      <c r="B87" s="57"/>
      <c r="C87" s="57"/>
      <c r="D87" s="57">
        <v>80</v>
      </c>
      <c r="E87" s="57">
        <v>20</v>
      </c>
      <c r="F87" s="57">
        <v>80</v>
      </c>
      <c r="G87" s="57">
        <v>20</v>
      </c>
      <c r="H87" s="57"/>
      <c r="I87" s="57"/>
      <c r="J87" s="49" t="str">
        <f t="shared" si="1"/>
        <v>PLANOFIX 250ML</v>
      </c>
      <c r="K87" s="30" t="s">
        <v>68</v>
      </c>
      <c r="M87" s="51" t="s">
        <v>91</v>
      </c>
      <c r="N87" s="52"/>
      <c r="O87" s="52">
        <v>170</v>
      </c>
      <c r="P87" s="52">
        <v>164.5</v>
      </c>
      <c r="Q87" s="52">
        <v>5.5</v>
      </c>
    </row>
    <row r="88" spans="1:17" x14ac:dyDescent="0.3">
      <c r="A88" s="46" t="s">
        <v>207</v>
      </c>
      <c r="B88" s="57"/>
      <c r="C88" s="57"/>
      <c r="D88" s="57">
        <v>160</v>
      </c>
      <c r="E88" s="57">
        <v>80</v>
      </c>
      <c r="F88" s="57">
        <v>160</v>
      </c>
      <c r="G88" s="57">
        <v>80</v>
      </c>
      <c r="H88" s="57"/>
      <c r="I88" s="57"/>
      <c r="J88" s="49" t="str">
        <f t="shared" si="1"/>
        <v>PLANOFIX 500ML</v>
      </c>
      <c r="K88" s="30" t="s">
        <v>69</v>
      </c>
      <c r="M88" s="51" t="s">
        <v>92</v>
      </c>
      <c r="N88" s="52"/>
      <c r="O88" s="52">
        <v>10</v>
      </c>
      <c r="P88" s="52">
        <v>1.5</v>
      </c>
      <c r="Q88" s="52">
        <v>8.5</v>
      </c>
    </row>
    <row r="89" spans="1:17" x14ac:dyDescent="0.3">
      <c r="A89" s="46" t="s">
        <v>208</v>
      </c>
      <c r="B89" s="57"/>
      <c r="C89" s="57"/>
      <c r="D89" s="57"/>
      <c r="E89" s="57"/>
      <c r="F89" s="57"/>
      <c r="G89" s="57"/>
      <c r="H89" s="57"/>
      <c r="I89" s="57"/>
      <c r="J89" s="49" t="str">
        <f t="shared" si="1"/>
        <v>RAFT 1LTR</v>
      </c>
      <c r="K89" s="30" t="s">
        <v>93</v>
      </c>
      <c r="M89" s="51" t="s">
        <v>93</v>
      </c>
      <c r="N89" s="52"/>
      <c r="O89" s="52"/>
      <c r="P89" s="52"/>
      <c r="Q89" s="52"/>
    </row>
    <row r="90" spans="1:17" x14ac:dyDescent="0.3">
      <c r="A90" s="46" t="s">
        <v>209</v>
      </c>
      <c r="B90" s="57"/>
      <c r="C90" s="57"/>
      <c r="D90" s="57">
        <v>40</v>
      </c>
      <c r="E90" s="57">
        <v>10</v>
      </c>
      <c r="F90" s="57">
        <v>34</v>
      </c>
      <c r="G90" s="57">
        <v>8.5</v>
      </c>
      <c r="H90" s="57">
        <v>6</v>
      </c>
      <c r="I90" s="57">
        <v>1.5</v>
      </c>
      <c r="J90" s="49" t="str">
        <f t="shared" si="1"/>
        <v>RAFT 250ML</v>
      </c>
      <c r="K90" s="30" t="s">
        <v>94</v>
      </c>
      <c r="M90" s="51" t="s">
        <v>94</v>
      </c>
      <c r="N90" s="52"/>
      <c r="O90" s="52">
        <v>10</v>
      </c>
      <c r="P90" s="52">
        <v>8.5</v>
      </c>
      <c r="Q90" s="52">
        <v>1.5</v>
      </c>
    </row>
    <row r="91" spans="1:17" x14ac:dyDescent="0.3">
      <c r="A91" s="46" t="s">
        <v>210</v>
      </c>
      <c r="B91" s="57">
        <v>2</v>
      </c>
      <c r="C91" s="57">
        <v>1</v>
      </c>
      <c r="D91" s="57"/>
      <c r="E91" s="57"/>
      <c r="F91" s="57">
        <v>2</v>
      </c>
      <c r="G91" s="57">
        <v>1</v>
      </c>
      <c r="H91" s="57"/>
      <c r="I91" s="57"/>
      <c r="J91" s="49" t="str">
        <f t="shared" si="1"/>
        <v>RAFT 500ML</v>
      </c>
      <c r="K91" s="30" t="s">
        <v>294</v>
      </c>
      <c r="M91" s="51" t="s">
        <v>95</v>
      </c>
      <c r="N91" s="52"/>
      <c r="O91" s="52"/>
      <c r="P91" s="52"/>
      <c r="Q91" s="52"/>
    </row>
    <row r="92" spans="1:17" x14ac:dyDescent="0.3">
      <c r="A92" s="46" t="s">
        <v>211</v>
      </c>
      <c r="B92" s="47"/>
      <c r="C92" s="47"/>
      <c r="D92" s="47"/>
      <c r="E92" s="47"/>
      <c r="F92" s="47"/>
      <c r="G92" s="47"/>
      <c r="H92" s="47"/>
      <c r="I92" s="57"/>
      <c r="J92" s="49" t="str">
        <f t="shared" si="1"/>
        <v>RAXIL 100GM</v>
      </c>
      <c r="K92" s="30" t="s">
        <v>95</v>
      </c>
      <c r="M92" s="51" t="s">
        <v>96</v>
      </c>
      <c r="N92" s="52"/>
      <c r="O92" s="52"/>
      <c r="P92" s="52"/>
      <c r="Q92" s="52"/>
    </row>
    <row r="93" spans="1:17" x14ac:dyDescent="0.3">
      <c r="A93" s="46" t="s">
        <v>212</v>
      </c>
      <c r="B93" s="57"/>
      <c r="C93" s="57"/>
      <c r="D93" s="57"/>
      <c r="E93" s="57"/>
      <c r="F93" s="57"/>
      <c r="G93" s="57"/>
      <c r="H93" s="57"/>
      <c r="I93" s="57"/>
      <c r="J93" s="49" t="str">
        <f t="shared" si="1"/>
        <v>RAXIL 40GM</v>
      </c>
      <c r="K93" s="30" t="s">
        <v>295</v>
      </c>
      <c r="M93" s="51" t="s">
        <v>97</v>
      </c>
      <c r="N93" s="52"/>
      <c r="O93" s="52">
        <v>20</v>
      </c>
      <c r="P93" s="52"/>
      <c r="Q93" s="52">
        <v>20</v>
      </c>
    </row>
    <row r="94" spans="1:17" x14ac:dyDescent="0.3">
      <c r="A94" s="46" t="s">
        <v>213</v>
      </c>
      <c r="B94" s="57">
        <v>14</v>
      </c>
      <c r="C94" s="57">
        <v>3.5</v>
      </c>
      <c r="D94" s="57">
        <v>40</v>
      </c>
      <c r="E94" s="57">
        <v>10</v>
      </c>
      <c r="F94" s="57">
        <v>52</v>
      </c>
      <c r="G94" s="57">
        <v>13</v>
      </c>
      <c r="H94" s="57">
        <v>2</v>
      </c>
      <c r="I94" s="57">
        <v>0.5</v>
      </c>
      <c r="J94" s="49" t="str">
        <f t="shared" si="1"/>
        <v>REGENT GOLD 250ML</v>
      </c>
      <c r="K94" s="30" t="s">
        <v>70</v>
      </c>
      <c r="M94" s="51" t="s">
        <v>98</v>
      </c>
      <c r="N94" s="52"/>
      <c r="O94" s="52">
        <v>51</v>
      </c>
      <c r="P94" s="52">
        <v>44</v>
      </c>
      <c r="Q94" s="52">
        <v>7</v>
      </c>
    </row>
    <row r="95" spans="1:17" x14ac:dyDescent="0.3">
      <c r="A95" s="46" t="s">
        <v>214</v>
      </c>
      <c r="B95" s="57"/>
      <c r="C95" s="57"/>
      <c r="D95" s="57"/>
      <c r="E95" s="57"/>
      <c r="F95" s="57"/>
      <c r="G95" s="57"/>
      <c r="H95" s="57"/>
      <c r="I95" s="57"/>
      <c r="J95" s="49" t="str">
        <f t="shared" si="1"/>
        <v>REGENT GOLD 500ML</v>
      </c>
      <c r="K95" s="30" t="s">
        <v>96</v>
      </c>
      <c r="M95" s="51" t="s">
        <v>99</v>
      </c>
      <c r="N95" s="52"/>
      <c r="O95" s="52">
        <v>170</v>
      </c>
      <c r="P95" s="52">
        <v>170</v>
      </c>
      <c r="Q95" s="52"/>
    </row>
    <row r="96" spans="1:17" x14ac:dyDescent="0.3">
      <c r="A96" s="46" t="s">
        <v>215</v>
      </c>
      <c r="B96" s="47">
        <v>16</v>
      </c>
      <c r="C96" s="47">
        <v>16</v>
      </c>
      <c r="D96" s="47">
        <v>80</v>
      </c>
      <c r="E96" s="47">
        <v>80</v>
      </c>
      <c r="F96" s="47">
        <v>63</v>
      </c>
      <c r="G96" s="47">
        <v>63</v>
      </c>
      <c r="H96" s="47">
        <v>33</v>
      </c>
      <c r="I96" s="57">
        <v>33</v>
      </c>
      <c r="J96" s="49" t="str">
        <f t="shared" si="1"/>
        <v>REGENT GR 1KG</v>
      </c>
      <c r="K96" s="30" t="s">
        <v>275</v>
      </c>
      <c r="M96" s="51" t="s">
        <v>281</v>
      </c>
      <c r="N96" s="52"/>
      <c r="O96" s="52"/>
      <c r="P96" s="52"/>
      <c r="Q96" s="52"/>
    </row>
    <row r="97" spans="1:17" x14ac:dyDescent="0.3">
      <c r="A97" s="46" t="s">
        <v>216</v>
      </c>
      <c r="B97" s="47"/>
      <c r="C97" s="47"/>
      <c r="D97" s="47"/>
      <c r="E97" s="47"/>
      <c r="F97" s="47"/>
      <c r="G97" s="47"/>
      <c r="H97" s="47"/>
      <c r="I97" s="47"/>
      <c r="J97" s="49" t="str">
        <f t="shared" si="1"/>
        <v>REGENT GR 25KG</v>
      </c>
      <c r="K97" s="30" t="s">
        <v>276</v>
      </c>
      <c r="M97" s="51" t="s">
        <v>282</v>
      </c>
      <c r="N97" s="52"/>
      <c r="O97" s="52"/>
      <c r="P97" s="52"/>
      <c r="Q97" s="52"/>
    </row>
    <row r="98" spans="1:17" x14ac:dyDescent="0.3">
      <c r="A98" s="46" t="s">
        <v>217</v>
      </c>
      <c r="B98" s="57"/>
      <c r="C98" s="57"/>
      <c r="D98" s="57">
        <v>28</v>
      </c>
      <c r="E98" s="57">
        <v>140</v>
      </c>
      <c r="F98" s="57">
        <v>23</v>
      </c>
      <c r="G98" s="57">
        <v>115</v>
      </c>
      <c r="H98" s="57">
        <v>5</v>
      </c>
      <c r="I98" s="57">
        <v>25</v>
      </c>
      <c r="J98" s="49" t="str">
        <f t="shared" si="1"/>
        <v>REGENT GR 5KG</v>
      </c>
      <c r="K98" s="30" t="s">
        <v>277</v>
      </c>
      <c r="M98" s="51" t="s">
        <v>283</v>
      </c>
      <c r="N98" s="52"/>
      <c r="O98" s="52"/>
      <c r="P98" s="52"/>
      <c r="Q98" s="52"/>
    </row>
    <row r="99" spans="1:17" x14ac:dyDescent="0.3">
      <c r="A99" s="46" t="s">
        <v>218</v>
      </c>
      <c r="B99" s="57"/>
      <c r="C99" s="57"/>
      <c r="D99" s="57"/>
      <c r="E99" s="57"/>
      <c r="F99" s="57"/>
      <c r="G99" s="57"/>
      <c r="H99" s="57"/>
      <c r="I99" s="57"/>
      <c r="J99" s="49" t="str">
        <f t="shared" si="1"/>
        <v>REGENT SC 100ML</v>
      </c>
      <c r="K99" s="30" t="s">
        <v>278</v>
      </c>
      <c r="M99" s="51" t="s">
        <v>284</v>
      </c>
      <c r="N99" s="52"/>
      <c r="O99" s="52"/>
      <c r="P99" s="52"/>
      <c r="Q99" s="52"/>
    </row>
    <row r="100" spans="1:17" x14ac:dyDescent="0.3">
      <c r="A100" s="46" t="s">
        <v>219</v>
      </c>
      <c r="B100" s="57">
        <v>11</v>
      </c>
      <c r="C100" s="57">
        <v>11</v>
      </c>
      <c r="D100" s="57">
        <v>50</v>
      </c>
      <c r="E100" s="57">
        <v>50</v>
      </c>
      <c r="F100" s="57">
        <v>45</v>
      </c>
      <c r="G100" s="57">
        <v>45</v>
      </c>
      <c r="H100" s="57">
        <v>16</v>
      </c>
      <c r="I100" s="47">
        <v>16</v>
      </c>
      <c r="J100" s="49" t="str">
        <f t="shared" si="1"/>
        <v>REGENT SC 1LTR</v>
      </c>
      <c r="K100" s="30" t="s">
        <v>71</v>
      </c>
      <c r="M100" s="51" t="s">
        <v>285</v>
      </c>
      <c r="N100" s="52"/>
      <c r="O100" s="52"/>
      <c r="P100" s="52"/>
      <c r="Q100" s="52"/>
    </row>
    <row r="101" spans="1:17" x14ac:dyDescent="0.3">
      <c r="A101" s="46" t="s">
        <v>220</v>
      </c>
      <c r="B101" s="47">
        <v>6</v>
      </c>
      <c r="C101" s="47">
        <v>1.5</v>
      </c>
      <c r="D101" s="47">
        <v>80</v>
      </c>
      <c r="E101" s="47">
        <v>20</v>
      </c>
      <c r="F101" s="47">
        <v>70</v>
      </c>
      <c r="G101" s="47">
        <v>17.5</v>
      </c>
      <c r="H101" s="47">
        <v>16</v>
      </c>
      <c r="I101" s="47">
        <v>4</v>
      </c>
      <c r="J101" s="49" t="str">
        <f t="shared" si="1"/>
        <v>REGENT SC 250ML</v>
      </c>
      <c r="K101" s="30" t="s">
        <v>72</v>
      </c>
      <c r="M101" s="51" t="s">
        <v>286</v>
      </c>
      <c r="N101" s="52"/>
      <c r="O101" s="52"/>
      <c r="P101" s="52"/>
      <c r="Q101" s="52"/>
    </row>
    <row r="102" spans="1:17" x14ac:dyDescent="0.3">
      <c r="A102" s="46" t="s">
        <v>221</v>
      </c>
      <c r="B102" s="57">
        <v>21</v>
      </c>
      <c r="C102" s="57">
        <v>10.5</v>
      </c>
      <c r="D102" s="57">
        <v>100</v>
      </c>
      <c r="E102" s="57">
        <v>50</v>
      </c>
      <c r="F102" s="57">
        <v>100</v>
      </c>
      <c r="G102" s="57">
        <v>50</v>
      </c>
      <c r="H102" s="57">
        <v>21</v>
      </c>
      <c r="I102" s="57">
        <v>10.5</v>
      </c>
      <c r="J102" s="49" t="str">
        <f t="shared" si="1"/>
        <v>REGENT SC 500ML</v>
      </c>
      <c r="K102" s="30" t="s">
        <v>73</v>
      </c>
      <c r="M102" s="51" t="s">
        <v>287</v>
      </c>
      <c r="N102" s="52"/>
      <c r="O102" s="52">
        <v>10</v>
      </c>
      <c r="P102" s="52">
        <v>10</v>
      </c>
      <c r="Q102" s="52"/>
    </row>
    <row r="103" spans="1:17" x14ac:dyDescent="0.3">
      <c r="A103" s="46" t="s">
        <v>222</v>
      </c>
      <c r="B103" s="57"/>
      <c r="C103" s="57"/>
      <c r="D103" s="57">
        <v>20</v>
      </c>
      <c r="E103" s="57">
        <v>20</v>
      </c>
      <c r="F103" s="57"/>
      <c r="G103" s="57"/>
      <c r="H103" s="57">
        <v>20</v>
      </c>
      <c r="I103" s="57">
        <v>20</v>
      </c>
      <c r="J103" s="49" t="str">
        <f t="shared" si="1"/>
        <v>REGENT ULTRA GR 1KG</v>
      </c>
      <c r="K103" s="30" t="s">
        <v>97</v>
      </c>
      <c r="M103" s="51" t="s">
        <v>288</v>
      </c>
      <c r="N103" s="52"/>
      <c r="O103" s="52">
        <v>270</v>
      </c>
      <c r="P103" s="52">
        <v>232.5</v>
      </c>
      <c r="Q103" s="52">
        <v>37.5</v>
      </c>
    </row>
    <row r="104" spans="1:17" x14ac:dyDescent="0.3">
      <c r="A104" s="46" t="s">
        <v>223</v>
      </c>
      <c r="B104" s="57"/>
      <c r="C104" s="57"/>
      <c r="D104" s="57">
        <v>45</v>
      </c>
      <c r="E104" s="57">
        <v>180</v>
      </c>
      <c r="F104" s="57">
        <v>34</v>
      </c>
      <c r="G104" s="57">
        <v>136</v>
      </c>
      <c r="H104" s="57">
        <v>11</v>
      </c>
      <c r="I104" s="57">
        <v>44</v>
      </c>
      <c r="J104" s="49" t="str">
        <f t="shared" si="1"/>
        <v>REGENT ULTRA GR 4KG</v>
      </c>
      <c r="K104" s="30" t="s">
        <v>74</v>
      </c>
      <c r="M104" s="51" t="s">
        <v>289</v>
      </c>
      <c r="N104" s="52"/>
      <c r="O104" s="52"/>
      <c r="P104" s="52"/>
      <c r="Q104" s="52"/>
    </row>
    <row r="105" spans="1:17" x14ac:dyDescent="0.3">
      <c r="A105" s="46" t="s">
        <v>224</v>
      </c>
      <c r="B105" s="57"/>
      <c r="C105" s="57"/>
      <c r="D105" s="57">
        <v>151</v>
      </c>
      <c r="E105" s="57">
        <v>151</v>
      </c>
      <c r="F105" s="57">
        <v>17</v>
      </c>
      <c r="G105" s="57">
        <v>17</v>
      </c>
      <c r="H105" s="57">
        <v>134</v>
      </c>
      <c r="I105" s="57">
        <v>134</v>
      </c>
      <c r="J105" s="49" t="str">
        <f t="shared" si="1"/>
        <v>ROUNDUP 1LTR</v>
      </c>
      <c r="K105" s="30" t="s">
        <v>296</v>
      </c>
      <c r="M105" s="51" t="s">
        <v>290</v>
      </c>
      <c r="N105" s="52"/>
      <c r="O105" s="52"/>
      <c r="P105" s="52"/>
      <c r="Q105" s="52"/>
    </row>
    <row r="106" spans="1:17" x14ac:dyDescent="0.3">
      <c r="A106" s="46" t="s">
        <v>225</v>
      </c>
      <c r="B106" s="57"/>
      <c r="C106" s="57"/>
      <c r="D106" s="57">
        <v>20</v>
      </c>
      <c r="E106" s="57">
        <v>10</v>
      </c>
      <c r="F106" s="57">
        <v>7</v>
      </c>
      <c r="G106" s="57">
        <v>3.5</v>
      </c>
      <c r="H106" s="57">
        <v>13</v>
      </c>
      <c r="I106" s="57">
        <v>6.5</v>
      </c>
      <c r="J106" s="49" t="str">
        <f t="shared" si="1"/>
        <v>ROUNDUP 500ML</v>
      </c>
      <c r="K106" s="30" t="s">
        <v>297</v>
      </c>
      <c r="M106" s="51" t="s">
        <v>291</v>
      </c>
      <c r="N106" s="52"/>
      <c r="O106" s="52"/>
      <c r="P106" s="52"/>
      <c r="Q106" s="52"/>
    </row>
    <row r="107" spans="1:17" x14ac:dyDescent="0.3">
      <c r="A107" s="46" t="s">
        <v>226</v>
      </c>
      <c r="B107" s="47"/>
      <c r="C107" s="47"/>
      <c r="D107" s="47">
        <v>8</v>
      </c>
      <c r="E107" s="47">
        <v>40</v>
      </c>
      <c r="F107" s="47">
        <v>3</v>
      </c>
      <c r="G107" s="47">
        <v>15</v>
      </c>
      <c r="H107" s="47">
        <v>5</v>
      </c>
      <c r="I107" s="47">
        <v>25</v>
      </c>
      <c r="J107" s="49" t="str">
        <f t="shared" si="1"/>
        <v>ROUNDUP 5LTR</v>
      </c>
      <c r="K107" s="30" t="s">
        <v>298</v>
      </c>
      <c r="M107" s="51" t="s">
        <v>292</v>
      </c>
      <c r="N107" s="52"/>
      <c r="O107" s="52">
        <v>4</v>
      </c>
      <c r="P107" s="52">
        <v>4</v>
      </c>
      <c r="Q107" s="52"/>
    </row>
    <row r="108" spans="1:17" x14ac:dyDescent="0.3">
      <c r="A108" s="46" t="s">
        <v>227</v>
      </c>
      <c r="B108" s="57">
        <v>3</v>
      </c>
      <c r="C108" s="57">
        <v>3</v>
      </c>
      <c r="D108" s="57"/>
      <c r="E108" s="57"/>
      <c r="F108" s="57">
        <v>1</v>
      </c>
      <c r="G108" s="57">
        <v>1</v>
      </c>
      <c r="H108" s="57">
        <v>2</v>
      </c>
      <c r="I108" s="57">
        <v>2</v>
      </c>
      <c r="J108" s="49" t="str">
        <f t="shared" si="1"/>
        <v>SIVANTO PRIME 1LTR</v>
      </c>
      <c r="K108" s="30" t="s">
        <v>299</v>
      </c>
      <c r="M108" s="51" t="s">
        <v>293</v>
      </c>
      <c r="N108" s="52"/>
      <c r="O108" s="52">
        <v>30</v>
      </c>
      <c r="P108" s="52">
        <v>16</v>
      </c>
      <c r="Q108" s="52">
        <v>14</v>
      </c>
    </row>
    <row r="109" spans="1:17" x14ac:dyDescent="0.3">
      <c r="A109" s="46" t="s">
        <v>228</v>
      </c>
      <c r="B109" s="47"/>
      <c r="C109" s="47"/>
      <c r="D109" s="47"/>
      <c r="E109" s="47"/>
      <c r="F109" s="47"/>
      <c r="G109" s="47"/>
      <c r="H109" s="47"/>
      <c r="I109" s="57"/>
      <c r="J109" s="49" t="str">
        <f t="shared" si="1"/>
        <v>SIVANTO PRIME 500ML</v>
      </c>
      <c r="K109" s="30" t="s">
        <v>300</v>
      </c>
      <c r="M109" s="51" t="s">
        <v>294</v>
      </c>
      <c r="N109" s="52">
        <v>1</v>
      </c>
      <c r="O109" s="52"/>
      <c r="P109" s="52">
        <v>1</v>
      </c>
      <c r="Q109" s="52"/>
    </row>
    <row r="110" spans="1:17" x14ac:dyDescent="0.3">
      <c r="A110" s="46" t="s">
        <v>229</v>
      </c>
      <c r="B110" s="57">
        <v>14</v>
      </c>
      <c r="C110" s="57">
        <v>1.4</v>
      </c>
      <c r="D110" s="57">
        <v>801</v>
      </c>
      <c r="E110" s="57">
        <v>80.099999999999994</v>
      </c>
      <c r="F110" s="57">
        <v>742</v>
      </c>
      <c r="G110" s="57">
        <v>74.2</v>
      </c>
      <c r="H110" s="57">
        <v>73</v>
      </c>
      <c r="I110" s="57">
        <v>7.3</v>
      </c>
      <c r="J110" s="49" t="str">
        <f t="shared" si="1"/>
        <v>SOLOMON 100ML</v>
      </c>
      <c r="K110" s="30" t="s">
        <v>279</v>
      </c>
      <c r="M110" s="51" t="s">
        <v>295</v>
      </c>
      <c r="N110" s="52"/>
      <c r="O110" s="52"/>
      <c r="P110" s="52"/>
      <c r="Q110" s="52"/>
    </row>
    <row r="111" spans="1:17" x14ac:dyDescent="0.3">
      <c r="A111" s="46" t="s">
        <v>230</v>
      </c>
      <c r="B111" s="47">
        <v>59</v>
      </c>
      <c r="C111" s="47">
        <v>59</v>
      </c>
      <c r="D111" s="47">
        <v>581</v>
      </c>
      <c r="E111" s="47">
        <v>581</v>
      </c>
      <c r="F111" s="47">
        <v>636</v>
      </c>
      <c r="G111" s="47">
        <v>636</v>
      </c>
      <c r="H111" s="47">
        <v>4</v>
      </c>
      <c r="I111" s="57">
        <v>4</v>
      </c>
      <c r="J111" s="49" t="str">
        <f t="shared" si="1"/>
        <v>SOLOMON 1LTR</v>
      </c>
      <c r="K111" s="30" t="s">
        <v>75</v>
      </c>
      <c r="M111" s="51" t="s">
        <v>296</v>
      </c>
      <c r="N111" s="52"/>
      <c r="O111" s="52">
        <v>151</v>
      </c>
      <c r="P111" s="52">
        <v>17</v>
      </c>
      <c r="Q111" s="52">
        <v>134</v>
      </c>
    </row>
    <row r="112" spans="1:17" x14ac:dyDescent="0.3">
      <c r="A112" s="29" t="s">
        <v>231</v>
      </c>
      <c r="B112" s="29">
        <v>55</v>
      </c>
      <c r="C112" s="29">
        <v>13.75</v>
      </c>
      <c r="D112" s="29">
        <v>1320</v>
      </c>
      <c r="E112" s="29">
        <v>330</v>
      </c>
      <c r="F112" s="29">
        <v>1309</v>
      </c>
      <c r="G112" s="29">
        <v>327.25</v>
      </c>
      <c r="H112" s="29">
        <v>66</v>
      </c>
      <c r="I112" s="30">
        <v>16.5</v>
      </c>
      <c r="J112" s="49" t="str">
        <f t="shared" si="1"/>
        <v>SOLOMON 250ML</v>
      </c>
      <c r="K112" s="30" t="s">
        <v>76</v>
      </c>
      <c r="M112" s="51" t="s">
        <v>297</v>
      </c>
      <c r="N112" s="52"/>
      <c r="O112" s="52">
        <v>10</v>
      </c>
      <c r="P112" s="52">
        <v>3.5</v>
      </c>
      <c r="Q112" s="52">
        <v>6.5</v>
      </c>
    </row>
    <row r="113" spans="1:17" x14ac:dyDescent="0.3">
      <c r="A113" s="29" t="s">
        <v>232</v>
      </c>
      <c r="B113" s="29">
        <v>23</v>
      </c>
      <c r="C113" s="29">
        <v>11.5</v>
      </c>
      <c r="D113" s="29">
        <v>1361</v>
      </c>
      <c r="E113" s="29">
        <v>680.5</v>
      </c>
      <c r="F113" s="29">
        <v>1348</v>
      </c>
      <c r="G113" s="29">
        <v>674</v>
      </c>
      <c r="H113" s="29">
        <v>36</v>
      </c>
      <c r="I113" s="30">
        <v>18</v>
      </c>
      <c r="J113" s="49" t="str">
        <f t="shared" si="1"/>
        <v>SOLOMON 500ML</v>
      </c>
      <c r="K113" s="30" t="s">
        <v>77</v>
      </c>
      <c r="M113" s="51" t="s">
        <v>298</v>
      </c>
      <c r="N113" s="52"/>
      <c r="O113" s="52">
        <v>40</v>
      </c>
      <c r="P113" s="52">
        <v>15</v>
      </c>
      <c r="Q113" s="52">
        <v>25</v>
      </c>
    </row>
    <row r="114" spans="1:17" x14ac:dyDescent="0.3">
      <c r="A114" s="29" t="s">
        <v>233</v>
      </c>
      <c r="J114" s="49" t="str">
        <f t="shared" si="1"/>
        <v>SPINTOR 7 ML</v>
      </c>
      <c r="K114" s="30" t="s">
        <v>301</v>
      </c>
      <c r="M114" s="51" t="s">
        <v>299</v>
      </c>
      <c r="N114" s="52">
        <v>3</v>
      </c>
      <c r="O114" s="52"/>
      <c r="P114" s="52">
        <v>1</v>
      </c>
      <c r="Q114" s="52">
        <v>2</v>
      </c>
    </row>
    <row r="115" spans="1:17" x14ac:dyDescent="0.3">
      <c r="A115" s="29" t="s">
        <v>234</v>
      </c>
      <c r="J115" s="49" t="str">
        <f t="shared" si="1"/>
        <v>SPINTOR 75ML</v>
      </c>
      <c r="K115" s="30" t="s">
        <v>78</v>
      </c>
      <c r="M115" s="51" t="s">
        <v>300</v>
      </c>
      <c r="N115" s="52"/>
      <c r="O115" s="52"/>
      <c r="P115" s="52"/>
      <c r="Q115" s="52"/>
    </row>
    <row r="116" spans="1:17" x14ac:dyDescent="0.3">
      <c r="A116" s="29" t="s">
        <v>235</v>
      </c>
      <c r="D116" s="29">
        <v>103</v>
      </c>
      <c r="E116" s="29">
        <v>48.924999999999997</v>
      </c>
      <c r="F116" s="29">
        <v>103</v>
      </c>
      <c r="G116" s="29">
        <v>48.924999999999997</v>
      </c>
      <c r="J116" s="49" t="str">
        <f t="shared" si="1"/>
        <v>SURPASS FIRST CLASS BG II 475GM</v>
      </c>
      <c r="K116" s="30" t="s">
        <v>302</v>
      </c>
      <c r="M116" s="51" t="s">
        <v>301</v>
      </c>
      <c r="N116" s="52"/>
      <c r="O116" s="52"/>
      <c r="P116" s="52"/>
      <c r="Q116" s="52"/>
    </row>
    <row r="117" spans="1:17" x14ac:dyDescent="0.3">
      <c r="A117" s="29" t="s">
        <v>236</v>
      </c>
      <c r="J117" s="49" t="str">
        <f t="shared" si="1"/>
        <v>SURPASS SP7575 BG-2 450GM</v>
      </c>
      <c r="K117" s="30" t="s">
        <v>83</v>
      </c>
      <c r="M117" s="51" t="s">
        <v>302</v>
      </c>
      <c r="N117" s="52"/>
      <c r="O117" s="52">
        <v>48.924999999999997</v>
      </c>
      <c r="P117" s="52">
        <v>48.924999999999997</v>
      </c>
      <c r="Q117" s="52"/>
    </row>
    <row r="118" spans="1:17" x14ac:dyDescent="0.3">
      <c r="A118" s="29" t="s">
        <v>237</v>
      </c>
      <c r="D118" s="29">
        <v>2846</v>
      </c>
      <c r="E118" s="29">
        <v>1351.85</v>
      </c>
      <c r="F118" s="29">
        <v>2846</v>
      </c>
      <c r="G118" s="29">
        <v>1351.85</v>
      </c>
      <c r="J118" s="49" t="str">
        <f t="shared" si="1"/>
        <v>SURPASS SUPERB BG II 475GM</v>
      </c>
      <c r="K118" s="30" t="s">
        <v>303</v>
      </c>
      <c r="M118" s="51" t="s">
        <v>303</v>
      </c>
      <c r="N118" s="52"/>
      <c r="O118" s="52">
        <v>1351.85</v>
      </c>
      <c r="P118" s="52">
        <v>1351.85</v>
      </c>
      <c r="Q118" s="52"/>
    </row>
    <row r="119" spans="1:17" x14ac:dyDescent="0.3">
      <c r="A119" s="29" t="s">
        <v>238</v>
      </c>
      <c r="J119" s="49" t="str">
        <f t="shared" si="1"/>
        <v>SURPASS US 07 120GM</v>
      </c>
      <c r="K119" s="30" t="s">
        <v>83</v>
      </c>
      <c r="M119" s="51" t="s">
        <v>304</v>
      </c>
      <c r="N119" s="52"/>
      <c r="O119" s="52">
        <v>199.02500000000001</v>
      </c>
      <c r="P119" s="52">
        <v>199.02500000000001</v>
      </c>
      <c r="Q119" s="52"/>
    </row>
    <row r="120" spans="1:17" x14ac:dyDescent="0.3">
      <c r="A120" s="29" t="s">
        <v>239</v>
      </c>
      <c r="D120" s="29">
        <v>419</v>
      </c>
      <c r="E120" s="29">
        <v>199.02500000000001</v>
      </c>
      <c r="F120" s="29">
        <v>419</v>
      </c>
      <c r="G120" s="29">
        <v>199.02500000000001</v>
      </c>
      <c r="J120" s="49" t="str">
        <f t="shared" si="1"/>
        <v>SURPASS-7576 BGII 475gm</v>
      </c>
      <c r="K120" s="30" t="s">
        <v>304</v>
      </c>
      <c r="M120" s="51" t="s">
        <v>20</v>
      </c>
      <c r="N120" s="52">
        <v>360.87</v>
      </c>
      <c r="O120" s="52">
        <v>14132.769999999999</v>
      </c>
      <c r="P120" s="52">
        <v>13450.67</v>
      </c>
      <c r="Q120" s="52">
        <v>1042.9699999999998</v>
      </c>
    </row>
    <row r="121" spans="1:17" x14ac:dyDescent="0.3">
      <c r="A121" s="29" t="s">
        <v>240</v>
      </c>
      <c r="J121" s="49" t="str">
        <f t="shared" si="1"/>
        <v>TAMARON GOLD 1KG</v>
      </c>
      <c r="K121" s="30" t="s">
        <v>83</v>
      </c>
    </row>
    <row r="122" spans="1:17" x14ac:dyDescent="0.3">
      <c r="A122" s="29" t="s">
        <v>241</v>
      </c>
      <c r="J122" s="49" t="str">
        <f t="shared" si="1"/>
        <v>TAMARON GOLD 250GM</v>
      </c>
      <c r="K122" s="30" t="s">
        <v>83</v>
      </c>
    </row>
    <row r="123" spans="1:17" x14ac:dyDescent="0.3">
      <c r="A123" s="29" t="s">
        <v>242</v>
      </c>
      <c r="J123" s="49" t="str">
        <f t="shared" si="1"/>
        <v>TAMARON GOLD 500GM</v>
      </c>
      <c r="K123" s="30" t="s">
        <v>83</v>
      </c>
    </row>
    <row r="124" spans="1:17" x14ac:dyDescent="0.3">
      <c r="A124" s="29" t="s">
        <v>243</v>
      </c>
      <c r="B124" s="29">
        <v>32</v>
      </c>
      <c r="C124" s="29">
        <v>8</v>
      </c>
      <c r="D124" s="29">
        <v>160</v>
      </c>
      <c r="E124" s="29">
        <v>40</v>
      </c>
      <c r="F124" s="29">
        <v>152</v>
      </c>
      <c r="G124" s="29">
        <v>38</v>
      </c>
      <c r="H124" s="29">
        <v>40</v>
      </c>
      <c r="I124" s="30">
        <v>10</v>
      </c>
      <c r="J124" s="49" t="str">
        <f t="shared" si="1"/>
        <v>VELUM PRIME 250ML</v>
      </c>
      <c r="K124" s="30" t="s">
        <v>79</v>
      </c>
    </row>
    <row r="125" spans="1:17" x14ac:dyDescent="0.3">
      <c r="A125" s="29" t="s">
        <v>244</v>
      </c>
      <c r="D125" s="29">
        <v>102</v>
      </c>
      <c r="E125" s="29">
        <v>51</v>
      </c>
      <c r="F125" s="29">
        <v>88</v>
      </c>
      <c r="G125" s="29">
        <v>44</v>
      </c>
      <c r="H125" s="29">
        <v>14</v>
      </c>
      <c r="I125" s="30">
        <v>7</v>
      </c>
      <c r="J125" s="49" t="str">
        <f t="shared" si="1"/>
        <v>VELUM PRIME 500ML</v>
      </c>
      <c r="K125" s="30" t="s">
        <v>98</v>
      </c>
    </row>
    <row r="126" spans="1:17" x14ac:dyDescent="0.3">
      <c r="A126" s="29" t="s">
        <v>245</v>
      </c>
      <c r="J126" s="49" t="str">
        <f t="shared" si="1"/>
        <v>WHIP SUPER 100ML</v>
      </c>
      <c r="K126" s="30" t="s">
        <v>280</v>
      </c>
    </row>
    <row r="127" spans="1:17" x14ac:dyDescent="0.3">
      <c r="A127" s="29" t="s">
        <v>246</v>
      </c>
      <c r="D127" s="29">
        <v>170</v>
      </c>
      <c r="E127" s="29">
        <v>170</v>
      </c>
      <c r="F127" s="29">
        <v>170</v>
      </c>
      <c r="G127" s="29">
        <v>170</v>
      </c>
      <c r="J127" s="49" t="str">
        <f t="shared" si="1"/>
        <v>WHIP SUPER 1LTR</v>
      </c>
      <c r="K127" s="30" t="s">
        <v>99</v>
      </c>
    </row>
    <row r="128" spans="1:17" x14ac:dyDescent="0.3">
      <c r="A128" s="29" t="s">
        <v>247</v>
      </c>
      <c r="D128" s="29">
        <v>360</v>
      </c>
      <c r="E128" s="29">
        <v>90</v>
      </c>
      <c r="F128" s="29">
        <v>320</v>
      </c>
      <c r="G128" s="29">
        <v>80</v>
      </c>
      <c r="H128" s="29">
        <v>40</v>
      </c>
      <c r="I128" s="30">
        <v>10</v>
      </c>
      <c r="J128" s="49" t="str">
        <f t="shared" si="1"/>
        <v>WHIP SUPER 250ML</v>
      </c>
      <c r="K128" s="30" t="s">
        <v>80</v>
      </c>
    </row>
    <row r="129" spans="1:11" x14ac:dyDescent="0.3">
      <c r="A129" s="29" t="s">
        <v>248</v>
      </c>
      <c r="D129" s="29">
        <v>220</v>
      </c>
      <c r="E129" s="29">
        <v>110</v>
      </c>
      <c r="F129" s="29">
        <v>220</v>
      </c>
      <c r="G129" s="29">
        <v>110</v>
      </c>
      <c r="J129" s="49" t="str">
        <f t="shared" si="1"/>
        <v>WHIP SUPER 500ML</v>
      </c>
      <c r="K129" s="30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121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s="63" customFormat="1" x14ac:dyDescent="0.3">
      <c r="A3" s="16"/>
      <c r="B3" s="31" t="s">
        <v>249</v>
      </c>
      <c r="C3" s="3"/>
      <c r="D3" s="4"/>
      <c r="E3" s="38">
        <f t="shared" ref="E3:E66" ca="1" si="0">VLOOKUP($B3,FinalDeal_Vlookup,2,0)</f>
        <v>0</v>
      </c>
      <c r="F3" s="39">
        <f ca="1">VLOOKUP($B3,FinalDeal_Vlookup,3,0)</f>
        <v>0</v>
      </c>
      <c r="G3" s="40">
        <v>0</v>
      </c>
      <c r="H3" s="40">
        <f t="shared" ref="H3:H66" ca="1" si="1">VLOOKUP($B3,FinalDeal_Vlookup,4,0)</f>
        <v>0</v>
      </c>
      <c r="I3" s="40">
        <v>0</v>
      </c>
      <c r="J3" s="40">
        <v>0</v>
      </c>
      <c r="K3" s="40">
        <v>0</v>
      </c>
      <c r="L3" s="40">
        <v>0</v>
      </c>
      <c r="M3" s="41">
        <f t="shared" ref="M3:M66" ca="1" si="2">VLOOKUP($B3,FinalDeal_Vlookup,5,0)</f>
        <v>0</v>
      </c>
    </row>
    <row r="4" spans="1:13" s="63" customFormat="1" x14ac:dyDescent="0.3">
      <c r="A4" s="16"/>
      <c r="B4" s="4" t="s">
        <v>250</v>
      </c>
      <c r="C4" s="3"/>
      <c r="D4" s="4"/>
      <c r="E4" s="42">
        <f t="shared" ca="1" si="0"/>
        <v>0</v>
      </c>
      <c r="F4" s="39">
        <f t="shared" ref="F4:F67" ca="1" si="3">VLOOKUP($B4,FinalDeal_Vlookup,3,0)</f>
        <v>20</v>
      </c>
      <c r="G4" s="39">
        <v>0</v>
      </c>
      <c r="H4" s="39">
        <f t="shared" ca="1" si="1"/>
        <v>20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0</v>
      </c>
    </row>
    <row r="5" spans="1:13" s="63" customFormat="1" x14ac:dyDescent="0.3">
      <c r="A5" s="16"/>
      <c r="B5" s="4" t="s">
        <v>26</v>
      </c>
      <c r="C5" s="3"/>
      <c r="D5" s="4"/>
      <c r="E5" s="42">
        <f t="shared" ca="1" si="0"/>
        <v>0</v>
      </c>
      <c r="F5" s="39">
        <f t="shared" ca="1" si="3"/>
        <v>0</v>
      </c>
      <c r="G5" s="39">
        <v>0</v>
      </c>
      <c r="H5" s="39">
        <f t="shared" ca="1" si="1"/>
        <v>0</v>
      </c>
      <c r="I5" s="39">
        <v>0</v>
      </c>
      <c r="J5" s="39">
        <v>0</v>
      </c>
      <c r="K5" s="39">
        <v>0</v>
      </c>
      <c r="L5" s="39">
        <v>0</v>
      </c>
      <c r="M5" s="43">
        <f t="shared" ca="1" si="2"/>
        <v>0</v>
      </c>
    </row>
    <row r="6" spans="1:13" s="63" customFormat="1" x14ac:dyDescent="0.3">
      <c r="A6" s="16"/>
      <c r="B6" s="4" t="s">
        <v>251</v>
      </c>
      <c r="C6" s="3"/>
      <c r="D6" s="4"/>
      <c r="E6" s="42">
        <f t="shared" ca="1" si="0"/>
        <v>0</v>
      </c>
      <c r="F6" s="39">
        <f t="shared" ca="1" si="3"/>
        <v>95</v>
      </c>
      <c r="G6" s="39">
        <v>0</v>
      </c>
      <c r="H6" s="39">
        <f t="shared" ca="1" si="1"/>
        <v>95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2"/>
        <v>0</v>
      </c>
    </row>
    <row r="7" spans="1:13" s="63" customFormat="1" x14ac:dyDescent="0.3">
      <c r="A7" s="16"/>
      <c r="B7" s="4" t="s">
        <v>23</v>
      </c>
      <c r="C7" s="3"/>
      <c r="D7" s="4"/>
      <c r="E7" s="42">
        <f t="shared" ca="1" si="0"/>
        <v>0</v>
      </c>
      <c r="F7" s="39">
        <f t="shared" ca="1" si="3"/>
        <v>190</v>
      </c>
      <c r="G7" s="39">
        <v>0</v>
      </c>
      <c r="H7" s="39">
        <f t="shared" ca="1" si="1"/>
        <v>183.5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2"/>
        <v>6.5</v>
      </c>
    </row>
    <row r="8" spans="1:13" s="63" customFormat="1" x14ac:dyDescent="0.3">
      <c r="A8" s="16"/>
      <c r="B8" s="4" t="s">
        <v>25</v>
      </c>
      <c r="C8" s="3"/>
      <c r="D8" s="4"/>
      <c r="E8" s="42">
        <f t="shared" ca="1" si="0"/>
        <v>0</v>
      </c>
      <c r="F8" s="39">
        <f t="shared" ca="1" si="3"/>
        <v>405.5</v>
      </c>
      <c r="G8" s="39">
        <v>0</v>
      </c>
      <c r="H8" s="39">
        <f t="shared" ca="1" si="1"/>
        <v>397.5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2"/>
        <v>8</v>
      </c>
    </row>
    <row r="9" spans="1:13" s="63" customFormat="1" x14ac:dyDescent="0.3">
      <c r="A9" s="16"/>
      <c r="B9" s="4" t="s">
        <v>31</v>
      </c>
      <c r="C9" s="3"/>
      <c r="D9" s="4"/>
      <c r="E9" s="42">
        <f t="shared" ca="1" si="0"/>
        <v>18</v>
      </c>
      <c r="F9" s="39">
        <f t="shared" ca="1" si="3"/>
        <v>1120</v>
      </c>
      <c r="G9" s="39">
        <v>0</v>
      </c>
      <c r="H9" s="39">
        <f t="shared" ca="1" si="1"/>
        <v>1068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2"/>
        <v>70</v>
      </c>
    </row>
    <row r="10" spans="1:13" s="63" customFormat="1" x14ac:dyDescent="0.3">
      <c r="A10" s="16"/>
      <c r="B10" s="4" t="s">
        <v>42</v>
      </c>
      <c r="C10" s="3"/>
      <c r="D10" s="4"/>
      <c r="E10" s="42">
        <f t="shared" ca="1" si="0"/>
        <v>8.5</v>
      </c>
      <c r="F10" s="39">
        <f t="shared" ca="1" si="3"/>
        <v>150</v>
      </c>
      <c r="G10" s="39">
        <v>0</v>
      </c>
      <c r="H10" s="39">
        <f t="shared" ca="1" si="1"/>
        <v>138.5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2"/>
        <v>20</v>
      </c>
    </row>
    <row r="11" spans="1:13" s="63" customFormat="1" x14ac:dyDescent="0.3">
      <c r="A11" s="16"/>
      <c r="B11" s="4" t="s">
        <v>43</v>
      </c>
      <c r="C11" s="3"/>
      <c r="D11" s="4"/>
      <c r="E11" s="42">
        <f t="shared" ca="1" si="0"/>
        <v>60.5</v>
      </c>
      <c r="F11" s="39">
        <f t="shared" ca="1" si="3"/>
        <v>500.5</v>
      </c>
      <c r="G11" s="39">
        <v>0</v>
      </c>
      <c r="H11" s="39">
        <f t="shared" ca="1" si="1"/>
        <v>503.5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2"/>
        <v>57.5</v>
      </c>
    </row>
    <row r="12" spans="1:13" s="63" customFormat="1" x14ac:dyDescent="0.3">
      <c r="A12" s="16"/>
      <c r="B12" s="4" t="s">
        <v>44</v>
      </c>
      <c r="C12" s="3"/>
      <c r="D12" s="4"/>
      <c r="E12" s="42">
        <f t="shared" ca="1" si="0"/>
        <v>31</v>
      </c>
      <c r="F12" s="39">
        <f t="shared" ca="1" si="3"/>
        <v>842</v>
      </c>
      <c r="G12" s="39">
        <v>0</v>
      </c>
      <c r="H12" s="39">
        <f t="shared" ca="1" si="1"/>
        <v>816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2"/>
        <v>57</v>
      </c>
    </row>
    <row r="13" spans="1:13" s="63" customFormat="1" x14ac:dyDescent="0.3">
      <c r="A13" s="16"/>
      <c r="B13" s="4" t="s">
        <v>252</v>
      </c>
      <c r="C13" s="3"/>
      <c r="D13" s="4"/>
      <c r="E13" s="42">
        <f t="shared" ca="1" si="0"/>
        <v>8.75</v>
      </c>
      <c r="F13" s="39">
        <f t="shared" ca="1" si="3"/>
        <v>60.25</v>
      </c>
      <c r="G13" s="39">
        <v>0</v>
      </c>
      <c r="H13" s="39">
        <f t="shared" ca="1" si="1"/>
        <v>49.25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2"/>
        <v>19.75</v>
      </c>
    </row>
    <row r="14" spans="1:13" s="63" customFormat="1" x14ac:dyDescent="0.3">
      <c r="A14" s="16"/>
      <c r="B14" s="4" t="s">
        <v>45</v>
      </c>
      <c r="C14" s="3"/>
      <c r="D14" s="4"/>
      <c r="E14" s="42">
        <f t="shared" ca="1" si="0"/>
        <v>11.5</v>
      </c>
      <c r="F14" s="39">
        <f t="shared" ca="1" si="3"/>
        <v>520.5</v>
      </c>
      <c r="G14" s="39">
        <v>0</v>
      </c>
      <c r="H14" s="39">
        <f t="shared" ca="1" si="1"/>
        <v>498.5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2"/>
        <v>33.5</v>
      </c>
    </row>
    <row r="15" spans="1:13" s="63" customFormat="1" x14ac:dyDescent="0.3">
      <c r="A15" s="16"/>
      <c r="B15" s="4" t="s">
        <v>46</v>
      </c>
      <c r="C15" s="3"/>
      <c r="D15" s="4"/>
      <c r="E15" s="42">
        <f t="shared" ca="1" si="0"/>
        <v>0</v>
      </c>
      <c r="F15" s="39">
        <f t="shared" ca="1" si="3"/>
        <v>5</v>
      </c>
      <c r="G15" s="39">
        <v>0</v>
      </c>
      <c r="H15" s="39">
        <f t="shared" ca="1" si="1"/>
        <v>1.3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2"/>
        <v>3.7</v>
      </c>
    </row>
    <row r="16" spans="1:13" s="63" customFormat="1" x14ac:dyDescent="0.3">
      <c r="A16" s="16"/>
      <c r="B16" s="4" t="s">
        <v>253</v>
      </c>
      <c r="C16" s="3"/>
      <c r="D16" s="4"/>
      <c r="E16" s="42">
        <f t="shared" ca="1" si="0"/>
        <v>1.6</v>
      </c>
      <c r="F16" s="39">
        <f t="shared" ca="1" si="3"/>
        <v>5</v>
      </c>
      <c r="G16" s="39">
        <v>0</v>
      </c>
      <c r="H16" s="39">
        <f t="shared" ca="1" si="1"/>
        <v>6.6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2"/>
        <v>0</v>
      </c>
    </row>
    <row r="17" spans="1:13" s="63" customFormat="1" x14ac:dyDescent="0.3">
      <c r="A17" s="16"/>
      <c r="B17" s="4" t="s">
        <v>254</v>
      </c>
      <c r="C17" s="3"/>
      <c r="D17" s="4"/>
      <c r="E17" s="42">
        <f t="shared" ca="1" si="0"/>
        <v>0</v>
      </c>
      <c r="F17" s="39">
        <f t="shared" ca="1" si="3"/>
        <v>0</v>
      </c>
      <c r="G17" s="39">
        <v>0</v>
      </c>
      <c r="H17" s="39">
        <f t="shared" ca="1" si="1"/>
        <v>0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2"/>
        <v>0</v>
      </c>
    </row>
    <row r="18" spans="1:13" s="63" customFormat="1" x14ac:dyDescent="0.3">
      <c r="A18" s="16"/>
      <c r="B18" s="4" t="s">
        <v>255</v>
      </c>
      <c r="C18" s="3"/>
      <c r="D18" s="4"/>
      <c r="E18" s="42">
        <f t="shared" ca="1" si="0"/>
        <v>0</v>
      </c>
      <c r="F18" s="39">
        <f t="shared" ca="1" si="3"/>
        <v>26.75</v>
      </c>
      <c r="G18" s="39">
        <v>0</v>
      </c>
      <c r="H18" s="39">
        <f t="shared" ca="1" si="1"/>
        <v>26.75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2"/>
        <v>0</v>
      </c>
    </row>
    <row r="19" spans="1:13" s="63" customFormat="1" x14ac:dyDescent="0.3">
      <c r="A19" s="16"/>
      <c r="B19" s="4" t="s">
        <v>256</v>
      </c>
      <c r="C19" s="3"/>
      <c r="D19" s="4"/>
      <c r="E19" s="42">
        <f t="shared" ca="1" si="0"/>
        <v>1</v>
      </c>
      <c r="F19" s="39">
        <f t="shared" ca="1" si="3"/>
        <v>48.5</v>
      </c>
      <c r="G19" s="39">
        <v>0</v>
      </c>
      <c r="H19" s="39">
        <f t="shared" ca="1" si="1"/>
        <v>25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2"/>
        <v>24.5</v>
      </c>
    </row>
    <row r="20" spans="1:13" s="63" customFormat="1" x14ac:dyDescent="0.3">
      <c r="A20" s="16"/>
      <c r="B20" s="4" t="s">
        <v>47</v>
      </c>
      <c r="C20" s="3"/>
      <c r="D20" s="4"/>
      <c r="E20" s="42">
        <f t="shared" ca="1" si="0"/>
        <v>0</v>
      </c>
      <c r="F20" s="39">
        <f t="shared" ca="1" si="3"/>
        <v>16</v>
      </c>
      <c r="G20" s="39">
        <v>0</v>
      </c>
      <c r="H20" s="39">
        <f t="shared" ca="1" si="1"/>
        <v>9.5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2"/>
        <v>6.5</v>
      </c>
    </row>
    <row r="21" spans="1:13" s="63" customFormat="1" x14ac:dyDescent="0.3">
      <c r="A21" s="16"/>
      <c r="B21" s="4" t="s">
        <v>48</v>
      </c>
      <c r="C21" s="3"/>
      <c r="D21" s="4"/>
      <c r="E21" s="42">
        <f t="shared" ca="1" si="0"/>
        <v>0</v>
      </c>
      <c r="F21" s="39">
        <f t="shared" ca="1" si="3"/>
        <v>26.75</v>
      </c>
      <c r="G21" s="39">
        <v>0</v>
      </c>
      <c r="H21" s="39">
        <f t="shared" ca="1" si="1"/>
        <v>26.75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2"/>
        <v>0</v>
      </c>
    </row>
    <row r="22" spans="1:13" s="63" customFormat="1" x14ac:dyDescent="0.3">
      <c r="A22" s="16"/>
      <c r="B22" s="4" t="s">
        <v>257</v>
      </c>
      <c r="C22" s="3"/>
      <c r="D22" s="4"/>
      <c r="E22" s="42">
        <f t="shared" ca="1" si="0"/>
        <v>0</v>
      </c>
      <c r="F22" s="39">
        <f t="shared" ca="1" si="3"/>
        <v>20</v>
      </c>
      <c r="G22" s="39">
        <v>0</v>
      </c>
      <c r="H22" s="39">
        <f t="shared" ca="1" si="1"/>
        <v>20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2"/>
        <v>0</v>
      </c>
    </row>
    <row r="23" spans="1:13" s="63" customFormat="1" x14ac:dyDescent="0.3">
      <c r="A23" s="16"/>
      <c r="B23" s="4" t="s">
        <v>258</v>
      </c>
      <c r="C23" s="3"/>
      <c r="D23" s="4"/>
      <c r="E23" s="42">
        <f t="shared" ca="1" si="0"/>
        <v>0</v>
      </c>
      <c r="F23" s="39">
        <f t="shared" ca="1" si="3"/>
        <v>0</v>
      </c>
      <c r="G23" s="39">
        <v>0</v>
      </c>
      <c r="H23" s="39">
        <f t="shared" ca="1" si="1"/>
        <v>0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2"/>
        <v>0</v>
      </c>
    </row>
    <row r="24" spans="1:13" s="63" customFormat="1" x14ac:dyDescent="0.3">
      <c r="A24" s="16"/>
      <c r="B24" s="4" t="s">
        <v>259</v>
      </c>
      <c r="C24" s="3"/>
      <c r="D24" s="4"/>
      <c r="E24" s="42">
        <f t="shared" ca="1" si="0"/>
        <v>0</v>
      </c>
      <c r="F24" s="39">
        <f t="shared" ca="1" si="3"/>
        <v>0</v>
      </c>
      <c r="G24" s="39">
        <v>0</v>
      </c>
      <c r="H24" s="39">
        <f t="shared" ca="1" si="1"/>
        <v>0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2"/>
        <v>0</v>
      </c>
    </row>
    <row r="25" spans="1:13" s="63" customFormat="1" x14ac:dyDescent="0.3">
      <c r="A25" s="16"/>
      <c r="B25" s="4" t="s">
        <v>49</v>
      </c>
      <c r="C25" s="3"/>
      <c r="D25" s="4"/>
      <c r="E25" s="42">
        <f t="shared" ca="1" si="0"/>
        <v>6</v>
      </c>
      <c r="F25" s="39">
        <f t="shared" ca="1" si="3"/>
        <v>180</v>
      </c>
      <c r="G25" s="39">
        <v>0</v>
      </c>
      <c r="H25" s="39">
        <f t="shared" ca="1" si="1"/>
        <v>176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2"/>
        <v>10</v>
      </c>
    </row>
    <row r="26" spans="1:13" s="63" customFormat="1" x14ac:dyDescent="0.3">
      <c r="A26" s="16"/>
      <c r="B26" s="4" t="s">
        <v>50</v>
      </c>
      <c r="C26" s="3"/>
      <c r="D26" s="4"/>
      <c r="E26" s="42">
        <f t="shared" ca="1" si="0"/>
        <v>0</v>
      </c>
      <c r="F26" s="39">
        <f t="shared" ca="1" si="3"/>
        <v>90</v>
      </c>
      <c r="G26" s="39">
        <v>0</v>
      </c>
      <c r="H26" s="39">
        <f t="shared" ca="1" si="1"/>
        <v>78.25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2"/>
        <v>11.75</v>
      </c>
    </row>
    <row r="27" spans="1:13" s="63" customFormat="1" x14ac:dyDescent="0.3">
      <c r="A27" s="16"/>
      <c r="B27" s="4" t="s">
        <v>260</v>
      </c>
      <c r="C27" s="3"/>
      <c r="D27" s="4"/>
      <c r="E27" s="42">
        <f t="shared" ca="1" si="0"/>
        <v>0</v>
      </c>
      <c r="F27" s="39">
        <f t="shared" ca="1" si="3"/>
        <v>0</v>
      </c>
      <c r="G27" s="39">
        <v>0</v>
      </c>
      <c r="H27" s="39">
        <f t="shared" ca="1" si="1"/>
        <v>0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2"/>
        <v>0</v>
      </c>
    </row>
    <row r="28" spans="1:13" s="63" customFormat="1" x14ac:dyDescent="0.3">
      <c r="A28" s="16"/>
      <c r="B28" s="4" t="s">
        <v>261</v>
      </c>
      <c r="C28" s="3"/>
      <c r="D28" s="4"/>
      <c r="E28" s="42">
        <f t="shared" ca="1" si="0"/>
        <v>0</v>
      </c>
      <c r="F28" s="39">
        <f t="shared" ca="1" si="3"/>
        <v>10</v>
      </c>
      <c r="G28" s="39">
        <v>0</v>
      </c>
      <c r="H28" s="39">
        <f t="shared" ca="1" si="1"/>
        <v>8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2"/>
        <v>2</v>
      </c>
    </row>
    <row r="29" spans="1:13" s="63" customFormat="1" x14ac:dyDescent="0.3">
      <c r="A29" s="16"/>
      <c r="B29" s="4" t="s">
        <v>51</v>
      </c>
      <c r="C29" s="3"/>
      <c r="D29" s="4"/>
      <c r="E29" s="42">
        <f t="shared" ca="1" si="0"/>
        <v>3</v>
      </c>
      <c r="F29" s="39">
        <f t="shared" ca="1" si="3"/>
        <v>106.8</v>
      </c>
      <c r="G29" s="39">
        <v>0</v>
      </c>
      <c r="H29" s="39">
        <f t="shared" ca="1" si="1"/>
        <v>109.7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2"/>
        <v>0.1</v>
      </c>
    </row>
    <row r="30" spans="1:13" s="63" customFormat="1" x14ac:dyDescent="0.3">
      <c r="A30" s="16"/>
      <c r="B30" s="4" t="s">
        <v>52</v>
      </c>
      <c r="C30" s="3"/>
      <c r="D30" s="4"/>
      <c r="E30" s="42">
        <f t="shared" ca="1" si="0"/>
        <v>4.84</v>
      </c>
      <c r="F30" s="39">
        <f t="shared" ca="1" si="3"/>
        <v>0</v>
      </c>
      <c r="G30" s="39">
        <v>0</v>
      </c>
      <c r="H30" s="39">
        <f t="shared" ca="1" si="1"/>
        <v>4.84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2"/>
        <v>0</v>
      </c>
    </row>
    <row r="31" spans="1:13" s="63" customFormat="1" x14ac:dyDescent="0.3">
      <c r="A31" s="16"/>
      <c r="B31" s="4" t="s">
        <v>262</v>
      </c>
      <c r="C31" s="3"/>
      <c r="D31" s="4"/>
      <c r="E31" s="42">
        <f t="shared" ca="1" si="0"/>
        <v>0</v>
      </c>
      <c r="F31" s="39">
        <f t="shared" ca="1" si="3"/>
        <v>0</v>
      </c>
      <c r="G31" s="39">
        <v>0</v>
      </c>
      <c r="H31" s="39">
        <f t="shared" ca="1" si="1"/>
        <v>0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2"/>
        <v>0</v>
      </c>
    </row>
    <row r="32" spans="1:13" s="63" customFormat="1" x14ac:dyDescent="0.3">
      <c r="A32" s="16"/>
      <c r="B32" s="4" t="s">
        <v>263</v>
      </c>
      <c r="C32" s="3"/>
      <c r="D32" s="4"/>
      <c r="E32" s="42">
        <f t="shared" ca="1" si="0"/>
        <v>0.05</v>
      </c>
      <c r="F32" s="39">
        <f t="shared" ca="1" si="3"/>
        <v>2</v>
      </c>
      <c r="G32" s="39">
        <v>0</v>
      </c>
      <c r="H32" s="39">
        <f t="shared" ca="1" si="1"/>
        <v>2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2"/>
        <v>0.05</v>
      </c>
    </row>
    <row r="33" spans="1:13" s="63" customFormat="1" x14ac:dyDescent="0.3">
      <c r="A33" s="16"/>
      <c r="B33" s="4" t="s">
        <v>53</v>
      </c>
      <c r="C33" s="3"/>
      <c r="D33" s="4"/>
      <c r="E33" s="42">
        <f t="shared" ca="1" si="0"/>
        <v>0</v>
      </c>
      <c r="F33" s="39">
        <f t="shared" ca="1" si="3"/>
        <v>5</v>
      </c>
      <c r="G33" s="39">
        <v>0</v>
      </c>
      <c r="H33" s="39">
        <f t="shared" ca="1" si="1"/>
        <v>2.5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2"/>
        <v>2.5</v>
      </c>
    </row>
    <row r="34" spans="1:13" s="63" customFormat="1" x14ac:dyDescent="0.3">
      <c r="A34" s="16"/>
      <c r="B34" s="4" t="s">
        <v>54</v>
      </c>
      <c r="C34" s="3"/>
      <c r="D34" s="4"/>
      <c r="E34" s="42">
        <f t="shared" ca="1" si="0"/>
        <v>12</v>
      </c>
      <c r="F34" s="39">
        <f t="shared" ca="1" si="3"/>
        <v>1421</v>
      </c>
      <c r="G34" s="39">
        <v>0</v>
      </c>
      <c r="H34" s="39">
        <f t="shared" ca="1" si="1"/>
        <v>1433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2"/>
        <v>0</v>
      </c>
    </row>
    <row r="35" spans="1:13" s="63" customFormat="1" x14ac:dyDescent="0.3">
      <c r="A35" s="16"/>
      <c r="B35" s="4" t="s">
        <v>55</v>
      </c>
      <c r="C35" s="3"/>
      <c r="D35" s="4"/>
      <c r="E35" s="42">
        <f t="shared" ca="1" si="0"/>
        <v>0</v>
      </c>
      <c r="F35" s="39">
        <f t="shared" ca="1" si="3"/>
        <v>30</v>
      </c>
      <c r="G35" s="39">
        <v>0</v>
      </c>
      <c r="H35" s="39">
        <f t="shared" ca="1" si="1"/>
        <v>30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2"/>
        <v>0</v>
      </c>
    </row>
    <row r="36" spans="1:13" s="63" customFormat="1" x14ac:dyDescent="0.3">
      <c r="A36" s="16"/>
      <c r="B36" s="4" t="s">
        <v>56</v>
      </c>
      <c r="C36" s="3"/>
      <c r="D36" s="4"/>
      <c r="E36" s="42">
        <f t="shared" ca="1" si="0"/>
        <v>7.5</v>
      </c>
      <c r="F36" s="39">
        <f t="shared" ca="1" si="3"/>
        <v>739.5</v>
      </c>
      <c r="G36" s="39">
        <v>0</v>
      </c>
      <c r="H36" s="39">
        <f t="shared" ca="1" si="1"/>
        <v>738.5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2"/>
        <v>8.5</v>
      </c>
    </row>
    <row r="37" spans="1:13" s="63" customFormat="1" x14ac:dyDescent="0.3">
      <c r="A37" s="16"/>
      <c r="B37" s="4" t="s">
        <v>57</v>
      </c>
      <c r="C37" s="3"/>
      <c r="D37" s="4"/>
      <c r="E37" s="42">
        <f t="shared" ca="1" si="0"/>
        <v>0</v>
      </c>
      <c r="F37" s="39">
        <f t="shared" ca="1" si="3"/>
        <v>80.099999999999994</v>
      </c>
      <c r="G37" s="39">
        <v>0</v>
      </c>
      <c r="H37" s="39">
        <f t="shared" ca="1" si="1"/>
        <v>80.099999999999994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2"/>
        <v>0</v>
      </c>
    </row>
    <row r="38" spans="1:13" s="63" customFormat="1" x14ac:dyDescent="0.3">
      <c r="A38" s="16"/>
      <c r="B38" s="4" t="s">
        <v>58</v>
      </c>
      <c r="C38" s="3"/>
      <c r="D38" s="4"/>
      <c r="E38" s="42">
        <f t="shared" ca="1" si="0"/>
        <v>0</v>
      </c>
      <c r="F38" s="39">
        <f t="shared" ca="1" si="3"/>
        <v>84.75</v>
      </c>
      <c r="G38" s="39">
        <v>0</v>
      </c>
      <c r="H38" s="39">
        <f t="shared" ca="1" si="1"/>
        <v>82.5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2"/>
        <v>2.25</v>
      </c>
    </row>
    <row r="39" spans="1:13" s="63" customFormat="1" x14ac:dyDescent="0.3">
      <c r="A39" s="16"/>
      <c r="B39" s="4" t="s">
        <v>59</v>
      </c>
      <c r="C39" s="3"/>
      <c r="D39" s="4"/>
      <c r="E39" s="42">
        <f t="shared" ca="1" si="0"/>
        <v>4.05</v>
      </c>
      <c r="F39" s="39">
        <f t="shared" ca="1" si="3"/>
        <v>42.5</v>
      </c>
      <c r="G39" s="39">
        <v>0</v>
      </c>
      <c r="H39" s="39">
        <f t="shared" ca="1" si="1"/>
        <v>42.15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2"/>
        <v>4.4000000000000004</v>
      </c>
    </row>
    <row r="40" spans="1:13" s="63" customFormat="1" x14ac:dyDescent="0.3">
      <c r="A40" s="16"/>
      <c r="B40" s="4" t="s">
        <v>264</v>
      </c>
      <c r="C40" s="3"/>
      <c r="D40" s="4"/>
      <c r="E40" s="42">
        <f t="shared" ca="1" si="0"/>
        <v>0</v>
      </c>
      <c r="F40" s="39">
        <f t="shared" ca="1" si="3"/>
        <v>0</v>
      </c>
      <c r="G40" s="39">
        <v>0</v>
      </c>
      <c r="H40" s="39">
        <f t="shared" ca="1" si="1"/>
        <v>0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2"/>
        <v>0</v>
      </c>
    </row>
    <row r="41" spans="1:13" s="63" customFormat="1" x14ac:dyDescent="0.3">
      <c r="A41" s="16"/>
      <c r="B41" s="4" t="s">
        <v>265</v>
      </c>
      <c r="C41" s="3"/>
      <c r="D41" s="4"/>
      <c r="E41" s="42">
        <f t="shared" ca="1" si="0"/>
        <v>0</v>
      </c>
      <c r="F41" s="39">
        <f t="shared" ca="1" si="3"/>
        <v>0</v>
      </c>
      <c r="G41" s="39">
        <v>0</v>
      </c>
      <c r="H41" s="39">
        <f t="shared" ca="1" si="1"/>
        <v>0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2"/>
        <v>0</v>
      </c>
    </row>
    <row r="42" spans="1:13" s="63" customFormat="1" x14ac:dyDescent="0.3">
      <c r="A42" s="16"/>
      <c r="B42" s="4" t="s">
        <v>266</v>
      </c>
      <c r="C42" s="3"/>
      <c r="D42" s="4"/>
      <c r="E42" s="42">
        <f t="shared" ca="1" si="0"/>
        <v>0</v>
      </c>
      <c r="F42" s="39">
        <f t="shared" ca="1" si="3"/>
        <v>4</v>
      </c>
      <c r="G42" s="39">
        <v>0</v>
      </c>
      <c r="H42" s="39">
        <f t="shared" ca="1" si="1"/>
        <v>4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2"/>
        <v>0</v>
      </c>
    </row>
    <row r="43" spans="1:13" s="63" customFormat="1" x14ac:dyDescent="0.3">
      <c r="A43" s="16"/>
      <c r="B43" s="4" t="s">
        <v>60</v>
      </c>
      <c r="C43" s="3"/>
      <c r="D43" s="4"/>
      <c r="E43" s="42">
        <f t="shared" ca="1" si="0"/>
        <v>0</v>
      </c>
      <c r="F43" s="39">
        <f t="shared" ca="1" si="3"/>
        <v>0</v>
      </c>
      <c r="G43" s="39">
        <v>0</v>
      </c>
      <c r="H43" s="39">
        <f t="shared" ca="1" si="1"/>
        <v>0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2"/>
        <v>0</v>
      </c>
    </row>
    <row r="44" spans="1:13" s="63" customFormat="1" x14ac:dyDescent="0.3">
      <c r="A44" s="16"/>
      <c r="B44" s="4" t="s">
        <v>61</v>
      </c>
      <c r="C44" s="3"/>
      <c r="D44" s="4"/>
      <c r="E44" s="42">
        <f t="shared" ca="1" si="0"/>
        <v>5.25</v>
      </c>
      <c r="F44" s="39">
        <f t="shared" ca="1" si="3"/>
        <v>25</v>
      </c>
      <c r="G44" s="39">
        <v>0</v>
      </c>
      <c r="H44" s="39">
        <f t="shared" ca="1" si="1"/>
        <v>30.25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2"/>
        <v>0</v>
      </c>
    </row>
    <row r="45" spans="1:13" s="63" customFormat="1" x14ac:dyDescent="0.3">
      <c r="A45" s="16"/>
      <c r="B45" s="4" t="s">
        <v>62</v>
      </c>
      <c r="C45" s="3"/>
      <c r="D45" s="4"/>
      <c r="E45" s="42">
        <f t="shared" ca="1" si="0"/>
        <v>8</v>
      </c>
      <c r="F45" s="39">
        <f t="shared" ca="1" si="3"/>
        <v>20</v>
      </c>
      <c r="G45" s="39">
        <v>0</v>
      </c>
      <c r="H45" s="39">
        <f t="shared" ca="1" si="1"/>
        <v>28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2"/>
        <v>0</v>
      </c>
    </row>
    <row r="46" spans="1:13" s="63" customFormat="1" x14ac:dyDescent="0.3">
      <c r="A46" s="16"/>
      <c r="B46" s="4" t="s">
        <v>63</v>
      </c>
      <c r="C46" s="3"/>
      <c r="D46" s="4"/>
      <c r="E46" s="42">
        <f t="shared" ca="1" si="0"/>
        <v>2.4</v>
      </c>
      <c r="F46" s="39">
        <f t="shared" ca="1" si="3"/>
        <v>286.39999999999998</v>
      </c>
      <c r="G46" s="39">
        <v>0</v>
      </c>
      <c r="H46" s="39">
        <f t="shared" ca="1" si="1"/>
        <v>279.7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2"/>
        <v>9.1</v>
      </c>
    </row>
    <row r="47" spans="1:13" s="63" customFormat="1" x14ac:dyDescent="0.3">
      <c r="A47" s="16"/>
      <c r="B47" s="4" t="s">
        <v>64</v>
      </c>
      <c r="C47" s="3"/>
      <c r="D47" s="4"/>
      <c r="E47" s="42">
        <f t="shared" ca="1" si="0"/>
        <v>0.28000000000000003</v>
      </c>
      <c r="F47" s="39">
        <f t="shared" ca="1" si="3"/>
        <v>4.32</v>
      </c>
      <c r="G47" s="39">
        <v>0</v>
      </c>
      <c r="H47" s="39">
        <f t="shared" ca="1" si="1"/>
        <v>3.08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2"/>
        <v>1.52</v>
      </c>
    </row>
    <row r="48" spans="1:13" s="63" customFormat="1" x14ac:dyDescent="0.3">
      <c r="A48" s="16"/>
      <c r="B48" s="4" t="s">
        <v>267</v>
      </c>
      <c r="C48" s="3"/>
      <c r="D48" s="4"/>
      <c r="E48" s="42">
        <f t="shared" ca="1" si="0"/>
        <v>0</v>
      </c>
      <c r="F48" s="39">
        <f t="shared" ca="1" si="3"/>
        <v>0</v>
      </c>
      <c r="G48" s="39">
        <v>0</v>
      </c>
      <c r="H48" s="39">
        <f t="shared" ca="1" si="1"/>
        <v>0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2"/>
        <v>0</v>
      </c>
    </row>
    <row r="49" spans="1:13" s="63" customFormat="1" x14ac:dyDescent="0.3">
      <c r="A49" s="16"/>
      <c r="B49" s="4" t="s">
        <v>268</v>
      </c>
      <c r="C49" s="3"/>
      <c r="D49" s="4"/>
      <c r="E49" s="42">
        <f t="shared" ca="1" si="0"/>
        <v>0</v>
      </c>
      <c r="F49" s="39">
        <f t="shared" ca="1" si="3"/>
        <v>5</v>
      </c>
      <c r="G49" s="39">
        <v>0</v>
      </c>
      <c r="H49" s="39">
        <f t="shared" ca="1" si="1"/>
        <v>5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2"/>
        <v>0</v>
      </c>
    </row>
    <row r="50" spans="1:13" s="63" customFormat="1" x14ac:dyDescent="0.3">
      <c r="A50" s="16"/>
      <c r="B50" s="4" t="s">
        <v>269</v>
      </c>
      <c r="C50" s="3"/>
      <c r="D50" s="4"/>
      <c r="E50" s="42">
        <f t="shared" ca="1" si="0"/>
        <v>0.25</v>
      </c>
      <c r="F50" s="39">
        <f t="shared" ca="1" si="3"/>
        <v>32.5</v>
      </c>
      <c r="G50" s="39">
        <v>0</v>
      </c>
      <c r="H50" s="39">
        <f t="shared" ca="1" si="1"/>
        <v>27.75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2"/>
        <v>5</v>
      </c>
    </row>
    <row r="51" spans="1:13" s="63" customFormat="1" x14ac:dyDescent="0.3">
      <c r="A51" s="16"/>
      <c r="B51" s="4" t="s">
        <v>65</v>
      </c>
      <c r="C51" s="3"/>
      <c r="D51" s="4"/>
      <c r="E51" s="42">
        <f t="shared" ca="1" si="0"/>
        <v>0</v>
      </c>
      <c r="F51" s="39">
        <f t="shared" ca="1" si="3"/>
        <v>100</v>
      </c>
      <c r="G51" s="39">
        <v>0</v>
      </c>
      <c r="H51" s="39">
        <f t="shared" ca="1" si="1"/>
        <v>89.1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2"/>
        <v>10.9</v>
      </c>
    </row>
    <row r="52" spans="1:13" s="63" customFormat="1" x14ac:dyDescent="0.3">
      <c r="A52" s="16"/>
      <c r="B52" s="4" t="s">
        <v>66</v>
      </c>
      <c r="C52" s="3"/>
      <c r="D52" s="4"/>
      <c r="E52" s="42">
        <f t="shared" ca="1" si="0"/>
        <v>7.25</v>
      </c>
      <c r="F52" s="39">
        <f t="shared" ca="1" si="3"/>
        <v>320</v>
      </c>
      <c r="G52" s="39">
        <v>0</v>
      </c>
      <c r="H52" s="39">
        <f t="shared" ca="1" si="1"/>
        <v>302.5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2"/>
        <v>24.75</v>
      </c>
    </row>
    <row r="53" spans="1:13" s="63" customFormat="1" x14ac:dyDescent="0.3">
      <c r="A53" s="16"/>
      <c r="B53" s="4" t="s">
        <v>67</v>
      </c>
      <c r="C53" s="3"/>
      <c r="D53" s="4"/>
      <c r="E53" s="42">
        <f t="shared" ca="1" si="0"/>
        <v>10</v>
      </c>
      <c r="F53" s="39">
        <f t="shared" ca="1" si="3"/>
        <v>80</v>
      </c>
      <c r="G53" s="39">
        <v>0</v>
      </c>
      <c r="H53" s="39">
        <f t="shared" ca="1" si="1"/>
        <v>84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2"/>
        <v>6</v>
      </c>
    </row>
    <row r="54" spans="1:13" s="63" customFormat="1" x14ac:dyDescent="0.3">
      <c r="A54" s="16"/>
      <c r="B54" s="4" t="s">
        <v>270</v>
      </c>
      <c r="C54" s="3"/>
      <c r="D54" s="4"/>
      <c r="E54" s="42">
        <f t="shared" ca="1" si="0"/>
        <v>0</v>
      </c>
      <c r="F54" s="39">
        <f t="shared" ca="1" si="3"/>
        <v>0</v>
      </c>
      <c r="G54" s="39">
        <v>0</v>
      </c>
      <c r="H54" s="39">
        <f t="shared" ca="1" si="1"/>
        <v>0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2"/>
        <v>0</v>
      </c>
    </row>
    <row r="55" spans="1:13" s="63" customFormat="1" x14ac:dyDescent="0.3">
      <c r="A55" s="16"/>
      <c r="B55" s="4" t="s">
        <v>271</v>
      </c>
      <c r="C55" s="3"/>
      <c r="D55" s="4"/>
      <c r="E55" s="42">
        <f t="shared" ca="1" si="0"/>
        <v>4</v>
      </c>
      <c r="F55" s="39">
        <f t="shared" ca="1" si="3"/>
        <v>5</v>
      </c>
      <c r="G55" s="39">
        <v>0</v>
      </c>
      <c r="H55" s="39">
        <f t="shared" ca="1" si="1"/>
        <v>9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2"/>
        <v>0</v>
      </c>
    </row>
    <row r="56" spans="1:13" s="63" customFormat="1" x14ac:dyDescent="0.3">
      <c r="A56" s="16"/>
      <c r="B56" s="4" t="s">
        <v>272</v>
      </c>
      <c r="C56" s="3"/>
      <c r="D56" s="4"/>
      <c r="E56" s="42">
        <f t="shared" ca="1" si="0"/>
        <v>5</v>
      </c>
      <c r="F56" s="39">
        <f t="shared" ca="1" si="3"/>
        <v>8</v>
      </c>
      <c r="G56" s="39">
        <v>0</v>
      </c>
      <c r="H56" s="39">
        <f t="shared" ca="1" si="1"/>
        <v>9.4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2"/>
        <v>3.6</v>
      </c>
    </row>
    <row r="57" spans="1:13" s="63" customFormat="1" x14ac:dyDescent="0.3">
      <c r="A57" s="16"/>
      <c r="B57" s="4" t="s">
        <v>273</v>
      </c>
      <c r="C57" s="3"/>
      <c r="D57" s="4"/>
      <c r="E57" s="42">
        <f t="shared" ca="1" si="0"/>
        <v>0</v>
      </c>
      <c r="F57" s="39">
        <f t="shared" ca="1" si="3"/>
        <v>0</v>
      </c>
      <c r="G57" s="39">
        <v>0</v>
      </c>
      <c r="H57" s="39">
        <f t="shared" ca="1" si="1"/>
        <v>0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2"/>
        <v>0</v>
      </c>
    </row>
    <row r="58" spans="1:13" s="63" customFormat="1" x14ac:dyDescent="0.3">
      <c r="A58" s="16"/>
      <c r="B58" s="4" t="s">
        <v>274</v>
      </c>
      <c r="C58" s="3"/>
      <c r="D58" s="4"/>
      <c r="E58" s="42">
        <f t="shared" ca="1" si="0"/>
        <v>0</v>
      </c>
      <c r="F58" s="39">
        <f t="shared" ca="1" si="3"/>
        <v>140</v>
      </c>
      <c r="G58" s="39">
        <v>0</v>
      </c>
      <c r="H58" s="39">
        <f t="shared" ca="1" si="1"/>
        <v>130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2"/>
        <v>10</v>
      </c>
    </row>
    <row r="59" spans="1:13" s="63" customFormat="1" x14ac:dyDescent="0.3">
      <c r="A59" s="16"/>
      <c r="B59" s="4" t="s">
        <v>68</v>
      </c>
      <c r="C59" s="3"/>
      <c r="D59" s="4"/>
      <c r="E59" s="42">
        <f t="shared" ca="1" si="0"/>
        <v>0</v>
      </c>
      <c r="F59" s="39">
        <f t="shared" ca="1" si="3"/>
        <v>20</v>
      </c>
      <c r="G59" s="39">
        <v>0</v>
      </c>
      <c r="H59" s="39">
        <f t="shared" ca="1" si="1"/>
        <v>20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2"/>
        <v>0</v>
      </c>
    </row>
    <row r="60" spans="1:13" s="63" customFormat="1" x14ac:dyDescent="0.3">
      <c r="A60" s="16"/>
      <c r="B60" s="4" t="s">
        <v>69</v>
      </c>
      <c r="C60" s="3"/>
      <c r="D60" s="4"/>
      <c r="E60" s="42">
        <f t="shared" ca="1" si="0"/>
        <v>0</v>
      </c>
      <c r="F60" s="39">
        <f t="shared" ca="1" si="3"/>
        <v>80</v>
      </c>
      <c r="G60" s="39">
        <v>0</v>
      </c>
      <c r="H60" s="39">
        <f t="shared" ca="1" si="1"/>
        <v>80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2"/>
        <v>0</v>
      </c>
    </row>
    <row r="61" spans="1:13" s="63" customFormat="1" x14ac:dyDescent="0.3">
      <c r="A61" s="16"/>
      <c r="B61" s="4" t="s">
        <v>70</v>
      </c>
      <c r="C61" s="3"/>
      <c r="D61" s="4"/>
      <c r="E61" s="42">
        <f t="shared" ca="1" si="0"/>
        <v>3.5</v>
      </c>
      <c r="F61" s="39">
        <f t="shared" ca="1" si="3"/>
        <v>10</v>
      </c>
      <c r="G61" s="39">
        <v>0</v>
      </c>
      <c r="H61" s="39">
        <f t="shared" ca="1" si="1"/>
        <v>13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2"/>
        <v>0.5</v>
      </c>
    </row>
    <row r="62" spans="1:13" s="63" customFormat="1" x14ac:dyDescent="0.3">
      <c r="A62" s="16"/>
      <c r="B62" s="4" t="s">
        <v>275</v>
      </c>
      <c r="C62" s="3"/>
      <c r="D62" s="4"/>
      <c r="E62" s="42">
        <f t="shared" ca="1" si="0"/>
        <v>16</v>
      </c>
      <c r="F62" s="39">
        <f t="shared" ca="1" si="3"/>
        <v>80</v>
      </c>
      <c r="G62" s="39">
        <v>0</v>
      </c>
      <c r="H62" s="39">
        <f t="shared" ca="1" si="1"/>
        <v>63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2"/>
        <v>33</v>
      </c>
    </row>
    <row r="63" spans="1:13" s="63" customFormat="1" x14ac:dyDescent="0.3">
      <c r="A63" s="16"/>
      <c r="B63" s="4" t="s">
        <v>276</v>
      </c>
      <c r="C63" s="3"/>
      <c r="D63" s="4"/>
      <c r="E63" s="42">
        <f t="shared" ca="1" si="0"/>
        <v>0</v>
      </c>
      <c r="F63" s="39">
        <f t="shared" ca="1" si="3"/>
        <v>0</v>
      </c>
      <c r="G63" s="39">
        <v>0</v>
      </c>
      <c r="H63" s="39">
        <f t="shared" ca="1" si="1"/>
        <v>0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2"/>
        <v>0</v>
      </c>
    </row>
    <row r="64" spans="1:13" s="63" customFormat="1" x14ac:dyDescent="0.3">
      <c r="A64" s="16"/>
      <c r="B64" s="4" t="s">
        <v>277</v>
      </c>
      <c r="C64" s="3"/>
      <c r="D64" s="4"/>
      <c r="E64" s="42">
        <f t="shared" ca="1" si="0"/>
        <v>0</v>
      </c>
      <c r="F64" s="39">
        <f t="shared" ca="1" si="3"/>
        <v>140</v>
      </c>
      <c r="G64" s="39">
        <v>0</v>
      </c>
      <c r="H64" s="39">
        <f t="shared" ca="1" si="1"/>
        <v>115</v>
      </c>
      <c r="I64" s="39">
        <v>0</v>
      </c>
      <c r="J64" s="39">
        <v>0</v>
      </c>
      <c r="K64" s="39">
        <v>0</v>
      </c>
      <c r="L64" s="39">
        <v>0</v>
      </c>
      <c r="M64" s="43">
        <f t="shared" ca="1" si="2"/>
        <v>25</v>
      </c>
    </row>
    <row r="65" spans="1:13" s="63" customFormat="1" x14ac:dyDescent="0.3">
      <c r="A65" s="16"/>
      <c r="B65" s="4" t="s">
        <v>278</v>
      </c>
      <c r="C65" s="3"/>
      <c r="D65" s="4"/>
      <c r="E65" s="42">
        <f t="shared" ca="1" si="0"/>
        <v>0</v>
      </c>
      <c r="F65" s="39">
        <f t="shared" ca="1" si="3"/>
        <v>0</v>
      </c>
      <c r="G65" s="39">
        <v>0</v>
      </c>
      <c r="H65" s="39">
        <f t="shared" ca="1" si="1"/>
        <v>0</v>
      </c>
      <c r="I65" s="39">
        <v>0</v>
      </c>
      <c r="J65" s="39">
        <v>0</v>
      </c>
      <c r="K65" s="39">
        <v>0</v>
      </c>
      <c r="L65" s="39">
        <v>0</v>
      </c>
      <c r="M65" s="43">
        <f t="shared" ca="1" si="2"/>
        <v>0</v>
      </c>
    </row>
    <row r="66" spans="1:13" s="63" customFormat="1" x14ac:dyDescent="0.3">
      <c r="A66" s="16"/>
      <c r="B66" s="4" t="s">
        <v>71</v>
      </c>
      <c r="C66" s="3"/>
      <c r="D66" s="4"/>
      <c r="E66" s="42">
        <f t="shared" ca="1" si="0"/>
        <v>11</v>
      </c>
      <c r="F66" s="39">
        <f t="shared" ca="1" si="3"/>
        <v>50</v>
      </c>
      <c r="G66" s="39">
        <v>0</v>
      </c>
      <c r="H66" s="39">
        <f t="shared" ca="1" si="1"/>
        <v>45</v>
      </c>
      <c r="I66" s="39">
        <v>0</v>
      </c>
      <c r="J66" s="39">
        <v>0</v>
      </c>
      <c r="K66" s="39">
        <v>0</v>
      </c>
      <c r="L66" s="39">
        <v>0</v>
      </c>
      <c r="M66" s="43">
        <f t="shared" ca="1" si="2"/>
        <v>16</v>
      </c>
    </row>
    <row r="67" spans="1:13" s="63" customFormat="1" ht="15" thickBot="1" x14ac:dyDescent="0.35">
      <c r="A67" s="16"/>
      <c r="B67" s="4" t="s">
        <v>72</v>
      </c>
      <c r="C67" s="3"/>
      <c r="D67" s="4"/>
      <c r="E67" s="42">
        <f t="shared" ref="E67" ca="1" si="4">VLOOKUP($B67,FinalDeal_Vlookup,2,0)</f>
        <v>1.5</v>
      </c>
      <c r="F67" s="39">
        <f t="shared" ca="1" si="3"/>
        <v>20</v>
      </c>
      <c r="G67" s="39">
        <v>0</v>
      </c>
      <c r="H67" s="39">
        <f t="shared" ref="H67" ca="1" si="5">VLOOKUP($B67,FinalDeal_Vlookup,4,0)</f>
        <v>17.5</v>
      </c>
      <c r="I67" s="39">
        <v>0</v>
      </c>
      <c r="J67" s="39">
        <v>0</v>
      </c>
      <c r="K67" s="39">
        <v>0</v>
      </c>
      <c r="L67" s="39">
        <v>0</v>
      </c>
      <c r="M67" s="43">
        <f t="shared" ref="M67" ca="1" si="6">VLOOKUP($B67,FinalDeal_Vlookup,5,0)</f>
        <v>4</v>
      </c>
    </row>
    <row r="68" spans="1:13" x14ac:dyDescent="0.3">
      <c r="A68" s="16"/>
      <c r="B68" s="31" t="s">
        <v>73</v>
      </c>
      <c r="C68" s="3"/>
      <c r="D68" s="4"/>
      <c r="E68" s="38">
        <f t="shared" ref="E68:E69" ca="1" si="7">VLOOKUP($B68,FinalDeal_Vlookup,2,0)</f>
        <v>10.5</v>
      </c>
      <c r="F68" s="39">
        <f ca="1">VLOOKUP($B68,FinalDeal_Vlookup,3,0)</f>
        <v>50</v>
      </c>
      <c r="G68" s="40">
        <v>0</v>
      </c>
      <c r="H68" s="40">
        <f t="shared" ref="H68:H69" ca="1" si="8">VLOOKUP($B68,FinalDeal_Vlookup,4,0)</f>
        <v>50</v>
      </c>
      <c r="I68" s="40">
        <v>0</v>
      </c>
      <c r="J68" s="40">
        <v>0</v>
      </c>
      <c r="K68" s="40">
        <v>0</v>
      </c>
      <c r="L68" s="40">
        <v>0</v>
      </c>
      <c r="M68" s="41">
        <f t="shared" ref="M68:M69" ca="1" si="9">VLOOKUP($B68,FinalDeal_Vlookup,5,0)</f>
        <v>10.5</v>
      </c>
    </row>
    <row r="69" spans="1:13" x14ac:dyDescent="0.3">
      <c r="A69" s="16"/>
      <c r="B69" s="4" t="s">
        <v>74</v>
      </c>
      <c r="C69" s="3"/>
      <c r="D69" s="4"/>
      <c r="E69" s="42">
        <f t="shared" ca="1" si="7"/>
        <v>0</v>
      </c>
      <c r="F69" s="39">
        <f t="shared" ref="F69:F120" ca="1" si="10">VLOOKUP($B69,FinalDeal_Vlookup,3,0)</f>
        <v>180</v>
      </c>
      <c r="G69" s="39">
        <v>0</v>
      </c>
      <c r="H69" s="39">
        <f t="shared" ca="1" si="8"/>
        <v>136</v>
      </c>
      <c r="I69" s="39">
        <v>0</v>
      </c>
      <c r="J69" s="39">
        <v>0</v>
      </c>
      <c r="K69" s="39">
        <v>0</v>
      </c>
      <c r="L69" s="39">
        <v>0</v>
      </c>
      <c r="M69" s="43">
        <f t="shared" ca="1" si="9"/>
        <v>44</v>
      </c>
    </row>
    <row r="70" spans="1:13" x14ac:dyDescent="0.3">
      <c r="A70" s="16"/>
      <c r="B70" s="4" t="s">
        <v>279</v>
      </c>
      <c r="C70" s="3"/>
      <c r="D70" s="4"/>
      <c r="E70" s="42">
        <f t="shared" ref="E70:E120" ca="1" si="11">VLOOKUP($B70,FinalDeal_Vlookup,2,0)</f>
        <v>1.4</v>
      </c>
      <c r="F70" s="39">
        <f t="shared" ca="1" si="10"/>
        <v>80.099999999999994</v>
      </c>
      <c r="G70" s="39">
        <v>0</v>
      </c>
      <c r="H70" s="39">
        <f t="shared" ref="H70:H120" ca="1" si="12">VLOOKUP($B70,FinalDeal_Vlookup,4,0)</f>
        <v>74.2</v>
      </c>
      <c r="I70" s="39">
        <v>0</v>
      </c>
      <c r="J70" s="39">
        <v>0</v>
      </c>
      <c r="K70" s="39">
        <v>0</v>
      </c>
      <c r="L70" s="39">
        <v>0</v>
      </c>
      <c r="M70" s="43">
        <f t="shared" ref="M70:M120" ca="1" si="13">VLOOKUP($B70,FinalDeal_Vlookup,5,0)</f>
        <v>7.3</v>
      </c>
    </row>
    <row r="71" spans="1:13" x14ac:dyDescent="0.3">
      <c r="A71" s="16"/>
      <c r="B71" s="4" t="s">
        <v>75</v>
      </c>
      <c r="C71" s="3"/>
      <c r="D71" s="4"/>
      <c r="E71" s="42">
        <f t="shared" ca="1" si="11"/>
        <v>59</v>
      </c>
      <c r="F71" s="39">
        <f t="shared" ca="1" si="10"/>
        <v>581</v>
      </c>
      <c r="G71" s="39">
        <v>0</v>
      </c>
      <c r="H71" s="39">
        <f t="shared" ca="1" si="12"/>
        <v>636</v>
      </c>
      <c r="I71" s="39">
        <v>0</v>
      </c>
      <c r="J71" s="39">
        <v>0</v>
      </c>
      <c r="K71" s="39">
        <v>0</v>
      </c>
      <c r="L71" s="39">
        <v>0</v>
      </c>
      <c r="M71" s="43">
        <f t="shared" ca="1" si="13"/>
        <v>4</v>
      </c>
    </row>
    <row r="72" spans="1:13" x14ac:dyDescent="0.3">
      <c r="A72" s="16"/>
      <c r="B72" s="4" t="s">
        <v>76</v>
      </c>
      <c r="C72" s="3"/>
      <c r="D72" s="4"/>
      <c r="E72" s="42">
        <f t="shared" ca="1" si="11"/>
        <v>13.75</v>
      </c>
      <c r="F72" s="39">
        <f t="shared" ca="1" si="10"/>
        <v>330</v>
      </c>
      <c r="G72" s="39">
        <v>0</v>
      </c>
      <c r="H72" s="39">
        <f t="shared" ca="1" si="12"/>
        <v>327.25</v>
      </c>
      <c r="I72" s="39">
        <v>0</v>
      </c>
      <c r="J72" s="39">
        <v>0</v>
      </c>
      <c r="K72" s="39">
        <v>0</v>
      </c>
      <c r="L72" s="39">
        <v>0</v>
      </c>
      <c r="M72" s="43">
        <f t="shared" ca="1" si="13"/>
        <v>16.5</v>
      </c>
    </row>
    <row r="73" spans="1:13" x14ac:dyDescent="0.3">
      <c r="A73" s="16"/>
      <c r="B73" s="4" t="s">
        <v>77</v>
      </c>
      <c r="C73" s="3"/>
      <c r="D73" s="4"/>
      <c r="E73" s="42">
        <f t="shared" ca="1" si="11"/>
        <v>11.5</v>
      </c>
      <c r="F73" s="39">
        <f t="shared" ca="1" si="10"/>
        <v>680.5</v>
      </c>
      <c r="G73" s="39">
        <v>0</v>
      </c>
      <c r="H73" s="39">
        <f t="shared" ca="1" si="12"/>
        <v>674</v>
      </c>
      <c r="I73" s="39">
        <v>0</v>
      </c>
      <c r="J73" s="39">
        <v>0</v>
      </c>
      <c r="K73" s="39">
        <v>0</v>
      </c>
      <c r="L73" s="39">
        <v>0</v>
      </c>
      <c r="M73" s="43">
        <f t="shared" ca="1" si="13"/>
        <v>18</v>
      </c>
    </row>
    <row r="74" spans="1:13" x14ac:dyDescent="0.3">
      <c r="A74" s="16"/>
      <c r="B74" s="4" t="s">
        <v>78</v>
      </c>
      <c r="C74" s="3"/>
      <c r="D74" s="4"/>
      <c r="E74" s="42">
        <f t="shared" ca="1" si="11"/>
        <v>0</v>
      </c>
      <c r="F74" s="39">
        <f t="shared" ca="1" si="10"/>
        <v>0</v>
      </c>
      <c r="G74" s="39">
        <v>0</v>
      </c>
      <c r="H74" s="39">
        <f t="shared" ca="1" si="12"/>
        <v>0</v>
      </c>
      <c r="I74" s="39">
        <v>0</v>
      </c>
      <c r="J74" s="39">
        <v>0</v>
      </c>
      <c r="K74" s="39">
        <v>0</v>
      </c>
      <c r="L74" s="39">
        <v>0</v>
      </c>
      <c r="M74" s="43">
        <f t="shared" ca="1" si="13"/>
        <v>0</v>
      </c>
    </row>
    <row r="75" spans="1:13" x14ac:dyDescent="0.3">
      <c r="A75" s="16"/>
      <c r="B75" s="4" t="s">
        <v>79</v>
      </c>
      <c r="C75" s="3"/>
      <c r="D75" s="4"/>
      <c r="E75" s="42">
        <f t="shared" ca="1" si="11"/>
        <v>8</v>
      </c>
      <c r="F75" s="39">
        <f t="shared" ca="1" si="10"/>
        <v>40</v>
      </c>
      <c r="G75" s="39">
        <v>0</v>
      </c>
      <c r="H75" s="39">
        <f t="shared" ca="1" si="12"/>
        <v>38</v>
      </c>
      <c r="I75" s="39">
        <v>0</v>
      </c>
      <c r="J75" s="39">
        <v>0</v>
      </c>
      <c r="K75" s="39">
        <v>0</v>
      </c>
      <c r="L75" s="39">
        <v>0</v>
      </c>
      <c r="M75" s="43">
        <f t="shared" ca="1" si="13"/>
        <v>10</v>
      </c>
    </row>
    <row r="76" spans="1:13" x14ac:dyDescent="0.3">
      <c r="A76" s="16"/>
      <c r="B76" s="4" t="s">
        <v>280</v>
      </c>
      <c r="C76" s="3"/>
      <c r="D76" s="4"/>
      <c r="E76" s="42">
        <f t="shared" ca="1" si="11"/>
        <v>0</v>
      </c>
      <c r="F76" s="39">
        <f t="shared" ca="1" si="10"/>
        <v>0</v>
      </c>
      <c r="G76" s="39">
        <v>0</v>
      </c>
      <c r="H76" s="39">
        <f t="shared" ca="1" si="12"/>
        <v>0</v>
      </c>
      <c r="I76" s="39">
        <v>0</v>
      </c>
      <c r="J76" s="39">
        <v>0</v>
      </c>
      <c r="K76" s="39">
        <v>0</v>
      </c>
      <c r="L76" s="39">
        <v>0</v>
      </c>
      <c r="M76" s="43">
        <f t="shared" ca="1" si="13"/>
        <v>0</v>
      </c>
    </row>
    <row r="77" spans="1:13" x14ac:dyDescent="0.3">
      <c r="A77" s="16"/>
      <c r="B77" s="4" t="s">
        <v>80</v>
      </c>
      <c r="C77" s="3"/>
      <c r="D77" s="4"/>
      <c r="E77" s="42">
        <f t="shared" ca="1" si="11"/>
        <v>0</v>
      </c>
      <c r="F77" s="39">
        <f t="shared" ca="1" si="10"/>
        <v>90</v>
      </c>
      <c r="G77" s="39">
        <v>0</v>
      </c>
      <c r="H77" s="39">
        <f t="shared" ca="1" si="12"/>
        <v>80</v>
      </c>
      <c r="I77" s="39">
        <v>0</v>
      </c>
      <c r="J77" s="39">
        <v>0</v>
      </c>
      <c r="K77" s="39">
        <v>0</v>
      </c>
      <c r="L77" s="39">
        <v>0</v>
      </c>
      <c r="M77" s="43">
        <f t="shared" ca="1" si="13"/>
        <v>10</v>
      </c>
    </row>
    <row r="78" spans="1:13" x14ac:dyDescent="0.3">
      <c r="A78" s="16"/>
      <c r="B78" s="4" t="s">
        <v>81</v>
      </c>
      <c r="C78" s="3"/>
      <c r="D78" s="4"/>
      <c r="E78" s="42">
        <f t="shared" ca="1" si="11"/>
        <v>0</v>
      </c>
      <c r="F78" s="39">
        <f t="shared" ca="1" si="10"/>
        <v>110</v>
      </c>
      <c r="G78" s="39">
        <v>0</v>
      </c>
      <c r="H78" s="39">
        <f t="shared" ca="1" si="12"/>
        <v>110</v>
      </c>
      <c r="I78" s="39">
        <v>0</v>
      </c>
      <c r="J78" s="39">
        <v>0</v>
      </c>
      <c r="K78" s="39">
        <v>0</v>
      </c>
      <c r="L78" s="39">
        <v>0</v>
      </c>
      <c r="M78" s="43">
        <f t="shared" ca="1" si="13"/>
        <v>0</v>
      </c>
    </row>
    <row r="79" spans="1:13" x14ac:dyDescent="0.3">
      <c r="A79" s="16"/>
      <c r="B79" s="4" t="s">
        <v>82</v>
      </c>
      <c r="C79" s="3"/>
      <c r="D79" s="4"/>
      <c r="E79" s="42">
        <f t="shared" ca="1" si="11"/>
        <v>0</v>
      </c>
      <c r="F79" s="39">
        <f t="shared" ca="1" si="10"/>
        <v>50</v>
      </c>
      <c r="G79" s="39">
        <v>0</v>
      </c>
      <c r="H79" s="39">
        <f t="shared" ca="1" si="12"/>
        <v>50</v>
      </c>
      <c r="I79" s="39">
        <v>0</v>
      </c>
      <c r="J79" s="39">
        <v>0</v>
      </c>
      <c r="K79" s="39">
        <v>0</v>
      </c>
      <c r="L79" s="39">
        <v>0</v>
      </c>
      <c r="M79" s="43">
        <f t="shared" ca="1" si="13"/>
        <v>0</v>
      </c>
    </row>
    <row r="80" spans="1:13" x14ac:dyDescent="0.3">
      <c r="A80" s="16"/>
      <c r="B80" s="4" t="s">
        <v>83</v>
      </c>
      <c r="C80" s="3"/>
      <c r="D80" s="4"/>
      <c r="E80" s="42">
        <f t="shared" ca="1" si="11"/>
        <v>0</v>
      </c>
      <c r="F80" s="39">
        <f t="shared" ca="1" si="10"/>
        <v>100</v>
      </c>
      <c r="G80" s="39">
        <v>0</v>
      </c>
      <c r="H80" s="39">
        <f t="shared" ca="1" si="12"/>
        <v>46.75</v>
      </c>
      <c r="I80" s="39">
        <v>0</v>
      </c>
      <c r="J80" s="39">
        <v>0</v>
      </c>
      <c r="K80" s="39">
        <v>0</v>
      </c>
      <c r="L80" s="39">
        <v>0</v>
      </c>
      <c r="M80" s="43">
        <f t="shared" ca="1" si="13"/>
        <v>53.25</v>
      </c>
    </row>
    <row r="81" spans="1:13" x14ac:dyDescent="0.3">
      <c r="A81" s="16"/>
      <c r="B81" s="4" t="s">
        <v>84</v>
      </c>
      <c r="C81" s="3"/>
      <c r="D81" s="4"/>
      <c r="E81" s="42">
        <f t="shared" ca="1" si="11"/>
        <v>0</v>
      </c>
      <c r="F81" s="39">
        <f t="shared" ca="1" si="10"/>
        <v>280</v>
      </c>
      <c r="G81" s="39">
        <v>0</v>
      </c>
      <c r="H81" s="39">
        <f t="shared" ca="1" si="12"/>
        <v>218</v>
      </c>
      <c r="I81" s="39">
        <v>0</v>
      </c>
      <c r="J81" s="39">
        <v>0</v>
      </c>
      <c r="K81" s="39">
        <v>0</v>
      </c>
      <c r="L81" s="39">
        <v>0</v>
      </c>
      <c r="M81" s="43">
        <f t="shared" ca="1" si="13"/>
        <v>62</v>
      </c>
    </row>
    <row r="82" spans="1:13" x14ac:dyDescent="0.3">
      <c r="A82" s="16"/>
      <c r="B82" s="4" t="s">
        <v>85</v>
      </c>
      <c r="C82" s="3"/>
      <c r="D82" s="4"/>
      <c r="E82" s="42">
        <f t="shared" ca="1" si="11"/>
        <v>0</v>
      </c>
      <c r="F82" s="39">
        <f t="shared" ca="1" si="10"/>
        <v>67.5</v>
      </c>
      <c r="G82" s="39">
        <v>0</v>
      </c>
      <c r="H82" s="39">
        <f t="shared" ca="1" si="12"/>
        <v>52.25</v>
      </c>
      <c r="I82" s="39">
        <v>0</v>
      </c>
      <c r="J82" s="39">
        <v>0</v>
      </c>
      <c r="K82" s="39">
        <v>0</v>
      </c>
      <c r="L82" s="39">
        <v>0</v>
      </c>
      <c r="M82" s="43">
        <f t="shared" ca="1" si="13"/>
        <v>15.25</v>
      </c>
    </row>
    <row r="83" spans="1:13" x14ac:dyDescent="0.3">
      <c r="A83" s="16"/>
      <c r="B83" s="4" t="s">
        <v>86</v>
      </c>
      <c r="C83" s="3"/>
      <c r="D83" s="4"/>
      <c r="E83" s="42">
        <f t="shared" ca="1" si="11"/>
        <v>0</v>
      </c>
      <c r="F83" s="39">
        <f t="shared" ca="1" si="10"/>
        <v>220</v>
      </c>
      <c r="G83" s="39">
        <v>0</v>
      </c>
      <c r="H83" s="39">
        <f t="shared" ca="1" si="12"/>
        <v>188</v>
      </c>
      <c r="I83" s="39">
        <v>0</v>
      </c>
      <c r="J83" s="39">
        <v>0</v>
      </c>
      <c r="K83" s="39">
        <v>0</v>
      </c>
      <c r="L83" s="39">
        <v>0</v>
      </c>
      <c r="M83" s="43">
        <f t="shared" ca="1" si="13"/>
        <v>32</v>
      </c>
    </row>
    <row r="84" spans="1:13" x14ac:dyDescent="0.3">
      <c r="A84" s="16"/>
      <c r="B84" s="4" t="s">
        <v>87</v>
      </c>
      <c r="C84" s="3"/>
      <c r="D84" s="4"/>
      <c r="E84" s="42">
        <f t="shared" ca="1" si="11"/>
        <v>0</v>
      </c>
      <c r="F84" s="39">
        <f t="shared" ca="1" si="10"/>
        <v>60.25</v>
      </c>
      <c r="G84" s="39">
        <v>0</v>
      </c>
      <c r="H84" s="39">
        <f t="shared" ca="1" si="12"/>
        <v>60.25</v>
      </c>
      <c r="I84" s="39">
        <v>0</v>
      </c>
      <c r="J84" s="39">
        <v>0</v>
      </c>
      <c r="K84" s="39">
        <v>0</v>
      </c>
      <c r="L84" s="39">
        <v>0</v>
      </c>
      <c r="M84" s="43">
        <f t="shared" ca="1" si="13"/>
        <v>0</v>
      </c>
    </row>
    <row r="85" spans="1:13" x14ac:dyDescent="0.3">
      <c r="A85" s="16"/>
      <c r="B85" s="4" t="s">
        <v>88</v>
      </c>
      <c r="C85" s="3"/>
      <c r="D85" s="4"/>
      <c r="E85" s="42">
        <f t="shared" ca="1" si="11"/>
        <v>0</v>
      </c>
      <c r="F85" s="39">
        <f t="shared" ca="1" si="10"/>
        <v>386</v>
      </c>
      <c r="G85" s="39">
        <v>0</v>
      </c>
      <c r="H85" s="39">
        <f t="shared" ca="1" si="12"/>
        <v>385.25</v>
      </c>
      <c r="I85" s="39">
        <v>0</v>
      </c>
      <c r="J85" s="39">
        <v>0</v>
      </c>
      <c r="K85" s="39">
        <v>0</v>
      </c>
      <c r="L85" s="39">
        <v>0</v>
      </c>
      <c r="M85" s="43">
        <f t="shared" ca="1" si="13"/>
        <v>0.75</v>
      </c>
    </row>
    <row r="86" spans="1:13" x14ac:dyDescent="0.3">
      <c r="A86" s="16"/>
      <c r="B86" s="4" t="s">
        <v>89</v>
      </c>
      <c r="C86" s="3"/>
      <c r="D86" s="4"/>
      <c r="E86" s="42">
        <f t="shared" ca="1" si="11"/>
        <v>0</v>
      </c>
      <c r="F86" s="39">
        <f t="shared" ca="1" si="10"/>
        <v>6</v>
      </c>
      <c r="G86" s="39">
        <v>0</v>
      </c>
      <c r="H86" s="39">
        <f t="shared" ca="1" si="12"/>
        <v>6</v>
      </c>
      <c r="I86" s="39">
        <v>0</v>
      </c>
      <c r="J86" s="39">
        <v>0</v>
      </c>
      <c r="K86" s="39">
        <v>0</v>
      </c>
      <c r="L86" s="39">
        <v>0</v>
      </c>
      <c r="M86" s="43">
        <f t="shared" ca="1" si="13"/>
        <v>0</v>
      </c>
    </row>
    <row r="87" spans="1:13" x14ac:dyDescent="0.3">
      <c r="A87" s="16"/>
      <c r="B87" s="4" t="s">
        <v>90</v>
      </c>
      <c r="C87" s="3"/>
      <c r="D87" s="4"/>
      <c r="E87" s="42">
        <f t="shared" ca="1" si="11"/>
        <v>0</v>
      </c>
      <c r="F87" s="39">
        <f t="shared" ca="1" si="10"/>
        <v>2</v>
      </c>
      <c r="G87" s="39">
        <v>0</v>
      </c>
      <c r="H87" s="39">
        <f t="shared" ca="1" si="12"/>
        <v>1.95</v>
      </c>
      <c r="I87" s="39">
        <v>0</v>
      </c>
      <c r="J87" s="39">
        <v>0</v>
      </c>
      <c r="K87" s="39">
        <v>0</v>
      </c>
      <c r="L87" s="39">
        <v>0</v>
      </c>
      <c r="M87" s="43">
        <f t="shared" ca="1" si="13"/>
        <v>0.05</v>
      </c>
    </row>
    <row r="88" spans="1:13" x14ac:dyDescent="0.3">
      <c r="A88" s="16"/>
      <c r="B88" s="4" t="s">
        <v>91</v>
      </c>
      <c r="C88" s="3"/>
      <c r="D88" s="4"/>
      <c r="E88" s="42">
        <f t="shared" ca="1" si="11"/>
        <v>0</v>
      </c>
      <c r="F88" s="39">
        <f t="shared" ca="1" si="10"/>
        <v>170</v>
      </c>
      <c r="G88" s="39">
        <v>0</v>
      </c>
      <c r="H88" s="39">
        <f t="shared" ca="1" si="12"/>
        <v>164.5</v>
      </c>
      <c r="I88" s="39">
        <v>0</v>
      </c>
      <c r="J88" s="39">
        <v>0</v>
      </c>
      <c r="K88" s="39">
        <v>0</v>
      </c>
      <c r="L88" s="39">
        <v>0</v>
      </c>
      <c r="M88" s="43">
        <f t="shared" ca="1" si="13"/>
        <v>5.5</v>
      </c>
    </row>
    <row r="89" spans="1:13" x14ac:dyDescent="0.3">
      <c r="A89" s="16"/>
      <c r="B89" s="4" t="s">
        <v>92</v>
      </c>
      <c r="C89" s="3"/>
      <c r="D89" s="4"/>
      <c r="E89" s="42">
        <f t="shared" ca="1" si="11"/>
        <v>0</v>
      </c>
      <c r="F89" s="39">
        <f t="shared" ca="1" si="10"/>
        <v>10</v>
      </c>
      <c r="G89" s="39">
        <v>0</v>
      </c>
      <c r="H89" s="39">
        <f t="shared" ca="1" si="12"/>
        <v>1.5</v>
      </c>
      <c r="I89" s="39">
        <v>0</v>
      </c>
      <c r="J89" s="39">
        <v>0</v>
      </c>
      <c r="K89" s="39">
        <v>0</v>
      </c>
      <c r="L89" s="39">
        <v>0</v>
      </c>
      <c r="M89" s="43">
        <f t="shared" ca="1" si="13"/>
        <v>8.5</v>
      </c>
    </row>
    <row r="90" spans="1:13" x14ac:dyDescent="0.3">
      <c r="A90" s="16"/>
      <c r="B90" s="4" t="s">
        <v>93</v>
      </c>
      <c r="C90" s="3"/>
      <c r="D90" s="4"/>
      <c r="E90" s="42">
        <f t="shared" ca="1" si="11"/>
        <v>0</v>
      </c>
      <c r="F90" s="39">
        <f t="shared" ca="1" si="10"/>
        <v>0</v>
      </c>
      <c r="G90" s="39">
        <v>0</v>
      </c>
      <c r="H90" s="39">
        <f t="shared" ca="1" si="12"/>
        <v>0</v>
      </c>
      <c r="I90" s="39">
        <v>0</v>
      </c>
      <c r="J90" s="39">
        <v>0</v>
      </c>
      <c r="K90" s="39">
        <v>0</v>
      </c>
      <c r="L90" s="39">
        <v>0</v>
      </c>
      <c r="M90" s="43">
        <f t="shared" ca="1" si="13"/>
        <v>0</v>
      </c>
    </row>
    <row r="91" spans="1:13" x14ac:dyDescent="0.3">
      <c r="A91" s="16"/>
      <c r="B91" s="4" t="s">
        <v>94</v>
      </c>
      <c r="C91" s="3"/>
      <c r="D91" s="4"/>
      <c r="E91" s="42">
        <f t="shared" ca="1" si="11"/>
        <v>0</v>
      </c>
      <c r="F91" s="39">
        <f t="shared" ca="1" si="10"/>
        <v>10</v>
      </c>
      <c r="G91" s="39">
        <v>0</v>
      </c>
      <c r="H91" s="39">
        <f t="shared" ca="1" si="12"/>
        <v>8.5</v>
      </c>
      <c r="I91" s="39">
        <v>0</v>
      </c>
      <c r="J91" s="39">
        <v>0</v>
      </c>
      <c r="K91" s="39">
        <v>0</v>
      </c>
      <c r="L91" s="39">
        <v>0</v>
      </c>
      <c r="M91" s="43">
        <f t="shared" ca="1" si="13"/>
        <v>1.5</v>
      </c>
    </row>
    <row r="92" spans="1:13" x14ac:dyDescent="0.3">
      <c r="A92" s="16"/>
      <c r="B92" s="4" t="s">
        <v>95</v>
      </c>
      <c r="C92" s="3"/>
      <c r="D92" s="4"/>
      <c r="E92" s="42">
        <f t="shared" ca="1" si="11"/>
        <v>0</v>
      </c>
      <c r="F92" s="39">
        <f t="shared" ca="1" si="10"/>
        <v>0</v>
      </c>
      <c r="G92" s="39">
        <v>0</v>
      </c>
      <c r="H92" s="39">
        <f t="shared" ca="1" si="12"/>
        <v>0</v>
      </c>
      <c r="I92" s="39">
        <v>0</v>
      </c>
      <c r="J92" s="39">
        <v>0</v>
      </c>
      <c r="K92" s="39">
        <v>0</v>
      </c>
      <c r="L92" s="39">
        <v>0</v>
      </c>
      <c r="M92" s="43">
        <f t="shared" ca="1" si="13"/>
        <v>0</v>
      </c>
    </row>
    <row r="93" spans="1:13" x14ac:dyDescent="0.3">
      <c r="A93" s="16"/>
      <c r="B93" s="4" t="s">
        <v>96</v>
      </c>
      <c r="C93" s="3"/>
      <c r="D93" s="4"/>
      <c r="E93" s="42">
        <f t="shared" ca="1" si="11"/>
        <v>0</v>
      </c>
      <c r="F93" s="39">
        <f t="shared" ca="1" si="10"/>
        <v>0</v>
      </c>
      <c r="G93" s="39">
        <v>0</v>
      </c>
      <c r="H93" s="39">
        <f t="shared" ca="1" si="12"/>
        <v>0</v>
      </c>
      <c r="I93" s="39">
        <v>0</v>
      </c>
      <c r="J93" s="39">
        <v>0</v>
      </c>
      <c r="K93" s="39">
        <v>0</v>
      </c>
      <c r="L93" s="39">
        <v>0</v>
      </c>
      <c r="M93" s="43">
        <f t="shared" ca="1" si="13"/>
        <v>0</v>
      </c>
    </row>
    <row r="94" spans="1:13" x14ac:dyDescent="0.3">
      <c r="A94" s="16"/>
      <c r="B94" s="4" t="s">
        <v>97</v>
      </c>
      <c r="C94" s="3"/>
      <c r="D94" s="4"/>
      <c r="E94" s="42">
        <f t="shared" ca="1" si="11"/>
        <v>0</v>
      </c>
      <c r="F94" s="39">
        <f t="shared" ca="1" si="10"/>
        <v>20</v>
      </c>
      <c r="G94" s="39">
        <v>0</v>
      </c>
      <c r="H94" s="39">
        <f t="shared" ca="1" si="12"/>
        <v>0</v>
      </c>
      <c r="I94" s="39">
        <v>0</v>
      </c>
      <c r="J94" s="39">
        <v>0</v>
      </c>
      <c r="K94" s="39">
        <v>0</v>
      </c>
      <c r="L94" s="39">
        <v>0</v>
      </c>
      <c r="M94" s="43">
        <f t="shared" ca="1" si="13"/>
        <v>20</v>
      </c>
    </row>
    <row r="95" spans="1:13" x14ac:dyDescent="0.3">
      <c r="A95" s="16"/>
      <c r="B95" s="4" t="s">
        <v>98</v>
      </c>
      <c r="C95" s="3"/>
      <c r="D95" s="4"/>
      <c r="E95" s="42">
        <f t="shared" ca="1" si="11"/>
        <v>0</v>
      </c>
      <c r="F95" s="39">
        <f t="shared" ca="1" si="10"/>
        <v>51</v>
      </c>
      <c r="G95" s="39">
        <v>0</v>
      </c>
      <c r="H95" s="39">
        <f t="shared" ca="1" si="12"/>
        <v>44</v>
      </c>
      <c r="I95" s="39">
        <v>0</v>
      </c>
      <c r="J95" s="39">
        <v>0</v>
      </c>
      <c r="K95" s="39">
        <v>0</v>
      </c>
      <c r="L95" s="39">
        <v>0</v>
      </c>
      <c r="M95" s="43">
        <f t="shared" ca="1" si="13"/>
        <v>7</v>
      </c>
    </row>
    <row r="96" spans="1:13" x14ac:dyDescent="0.3">
      <c r="A96" s="16"/>
      <c r="B96" s="4" t="s">
        <v>99</v>
      </c>
      <c r="C96" s="3"/>
      <c r="D96" s="4"/>
      <c r="E96" s="42">
        <f t="shared" ca="1" si="11"/>
        <v>0</v>
      </c>
      <c r="F96" s="39">
        <f t="shared" ca="1" si="10"/>
        <v>170</v>
      </c>
      <c r="G96" s="39">
        <v>0</v>
      </c>
      <c r="H96" s="39">
        <f t="shared" ca="1" si="12"/>
        <v>170</v>
      </c>
      <c r="I96" s="39">
        <v>0</v>
      </c>
      <c r="J96" s="39">
        <v>0</v>
      </c>
      <c r="K96" s="39">
        <v>0</v>
      </c>
      <c r="L96" s="39">
        <v>0</v>
      </c>
      <c r="M96" s="43">
        <f t="shared" ca="1" si="13"/>
        <v>0</v>
      </c>
    </row>
    <row r="97" spans="1:13" x14ac:dyDescent="0.3">
      <c r="A97" s="16"/>
      <c r="B97" s="4" t="s">
        <v>281</v>
      </c>
      <c r="C97" s="3"/>
      <c r="D97" s="4"/>
      <c r="E97" s="42">
        <f t="shared" ca="1" si="11"/>
        <v>0</v>
      </c>
      <c r="F97" s="39">
        <f t="shared" ca="1" si="10"/>
        <v>0</v>
      </c>
      <c r="G97" s="39">
        <v>0</v>
      </c>
      <c r="H97" s="39">
        <f t="shared" ca="1" si="12"/>
        <v>0</v>
      </c>
      <c r="I97" s="39">
        <v>0</v>
      </c>
      <c r="J97" s="39">
        <v>0</v>
      </c>
      <c r="K97" s="39">
        <v>0</v>
      </c>
      <c r="L97" s="39">
        <v>0</v>
      </c>
      <c r="M97" s="43">
        <f t="shared" ca="1" si="13"/>
        <v>0</v>
      </c>
    </row>
    <row r="98" spans="1:13" x14ac:dyDescent="0.3">
      <c r="A98" s="16"/>
      <c r="B98" s="4" t="s">
        <v>282</v>
      </c>
      <c r="C98" s="3"/>
      <c r="D98" s="4"/>
      <c r="E98" s="42">
        <f t="shared" ca="1" si="11"/>
        <v>0</v>
      </c>
      <c r="F98" s="39">
        <f t="shared" ca="1" si="10"/>
        <v>0</v>
      </c>
      <c r="G98" s="39">
        <v>0</v>
      </c>
      <c r="H98" s="39">
        <f t="shared" ca="1" si="12"/>
        <v>0</v>
      </c>
      <c r="I98" s="39">
        <v>0</v>
      </c>
      <c r="J98" s="39">
        <v>0</v>
      </c>
      <c r="K98" s="39">
        <v>0</v>
      </c>
      <c r="L98" s="39">
        <v>0</v>
      </c>
      <c r="M98" s="43">
        <f t="shared" ca="1" si="13"/>
        <v>0</v>
      </c>
    </row>
    <row r="99" spans="1:13" x14ac:dyDescent="0.3">
      <c r="A99" s="16"/>
      <c r="B99" s="4" t="s">
        <v>283</v>
      </c>
      <c r="C99" s="3"/>
      <c r="D99" s="4"/>
      <c r="E99" s="42">
        <f t="shared" ca="1" si="11"/>
        <v>0</v>
      </c>
      <c r="F99" s="39">
        <f t="shared" ca="1" si="10"/>
        <v>0</v>
      </c>
      <c r="G99" s="39">
        <v>0</v>
      </c>
      <c r="H99" s="39">
        <f t="shared" ca="1" si="12"/>
        <v>0</v>
      </c>
      <c r="I99" s="39">
        <v>0</v>
      </c>
      <c r="J99" s="39">
        <v>0</v>
      </c>
      <c r="K99" s="39">
        <v>0</v>
      </c>
      <c r="L99" s="39">
        <v>0</v>
      </c>
      <c r="M99" s="43">
        <f t="shared" ca="1" si="13"/>
        <v>0</v>
      </c>
    </row>
    <row r="100" spans="1:13" x14ac:dyDescent="0.3">
      <c r="A100" s="16"/>
      <c r="B100" s="4" t="s">
        <v>284</v>
      </c>
      <c r="C100" s="3"/>
      <c r="D100" s="4"/>
      <c r="E100" s="42">
        <f t="shared" ca="1" si="11"/>
        <v>0</v>
      </c>
      <c r="F100" s="39">
        <f t="shared" ca="1" si="10"/>
        <v>0</v>
      </c>
      <c r="G100" s="39">
        <v>0</v>
      </c>
      <c r="H100" s="39">
        <f t="shared" ca="1" si="12"/>
        <v>0</v>
      </c>
      <c r="I100" s="39">
        <v>0</v>
      </c>
      <c r="J100" s="39">
        <v>0</v>
      </c>
      <c r="K100" s="39">
        <v>0</v>
      </c>
      <c r="L100" s="39">
        <v>0</v>
      </c>
      <c r="M100" s="43">
        <f t="shared" ca="1" si="13"/>
        <v>0</v>
      </c>
    </row>
    <row r="101" spans="1:13" x14ac:dyDescent="0.3">
      <c r="A101" s="16"/>
      <c r="B101" s="4" t="s">
        <v>285</v>
      </c>
      <c r="C101" s="3"/>
      <c r="D101" s="4"/>
      <c r="E101" s="42">
        <f t="shared" ca="1" si="11"/>
        <v>0</v>
      </c>
      <c r="F101" s="39">
        <f t="shared" ca="1" si="10"/>
        <v>0</v>
      </c>
      <c r="G101" s="39">
        <v>0</v>
      </c>
      <c r="H101" s="39">
        <f t="shared" ca="1" si="12"/>
        <v>0</v>
      </c>
      <c r="I101" s="39">
        <v>0</v>
      </c>
      <c r="J101" s="39">
        <v>0</v>
      </c>
      <c r="K101" s="39">
        <v>0</v>
      </c>
      <c r="L101" s="39">
        <v>0</v>
      </c>
      <c r="M101" s="43">
        <f t="shared" ca="1" si="13"/>
        <v>0</v>
      </c>
    </row>
    <row r="102" spans="1:13" x14ac:dyDescent="0.3">
      <c r="A102" s="16"/>
      <c r="B102" s="4" t="s">
        <v>286</v>
      </c>
      <c r="C102" s="3"/>
      <c r="D102" s="4"/>
      <c r="E102" s="42">
        <f t="shared" ca="1" si="11"/>
        <v>0</v>
      </c>
      <c r="F102" s="39">
        <f t="shared" ca="1" si="10"/>
        <v>0</v>
      </c>
      <c r="G102" s="39">
        <v>0</v>
      </c>
      <c r="H102" s="39">
        <f t="shared" ca="1" si="12"/>
        <v>0</v>
      </c>
      <c r="I102" s="39">
        <v>0</v>
      </c>
      <c r="J102" s="39">
        <v>0</v>
      </c>
      <c r="K102" s="39">
        <v>0</v>
      </c>
      <c r="L102" s="39">
        <v>0</v>
      </c>
      <c r="M102" s="43">
        <f t="shared" ca="1" si="13"/>
        <v>0</v>
      </c>
    </row>
    <row r="103" spans="1:13" x14ac:dyDescent="0.3">
      <c r="A103" s="16"/>
      <c r="B103" s="4" t="s">
        <v>287</v>
      </c>
      <c r="C103" s="3"/>
      <c r="D103" s="4"/>
      <c r="E103" s="42">
        <f t="shared" ca="1" si="11"/>
        <v>0</v>
      </c>
      <c r="F103" s="39">
        <f t="shared" ca="1" si="10"/>
        <v>10</v>
      </c>
      <c r="G103" s="39">
        <v>0</v>
      </c>
      <c r="H103" s="39">
        <f t="shared" ca="1" si="12"/>
        <v>10</v>
      </c>
      <c r="I103" s="39">
        <v>0</v>
      </c>
      <c r="J103" s="39">
        <v>0</v>
      </c>
      <c r="K103" s="39">
        <v>0</v>
      </c>
      <c r="L103" s="39">
        <v>0</v>
      </c>
      <c r="M103" s="43">
        <f t="shared" ca="1" si="13"/>
        <v>0</v>
      </c>
    </row>
    <row r="104" spans="1:13" x14ac:dyDescent="0.3">
      <c r="A104" s="16"/>
      <c r="B104" s="4" t="s">
        <v>288</v>
      </c>
      <c r="C104" s="3"/>
      <c r="D104" s="4"/>
      <c r="E104" s="42">
        <f t="shared" ca="1" si="11"/>
        <v>0</v>
      </c>
      <c r="F104" s="39">
        <f t="shared" ca="1" si="10"/>
        <v>270</v>
      </c>
      <c r="G104" s="39">
        <v>0</v>
      </c>
      <c r="H104" s="39">
        <f t="shared" ca="1" si="12"/>
        <v>232.5</v>
      </c>
      <c r="I104" s="39">
        <v>0</v>
      </c>
      <c r="J104" s="39">
        <v>0</v>
      </c>
      <c r="K104" s="39">
        <v>0</v>
      </c>
      <c r="L104" s="39">
        <v>0</v>
      </c>
      <c r="M104" s="43">
        <f t="shared" ca="1" si="13"/>
        <v>37.5</v>
      </c>
    </row>
    <row r="105" spans="1:13" x14ac:dyDescent="0.3">
      <c r="A105" s="16"/>
      <c r="B105" s="4" t="s">
        <v>289</v>
      </c>
      <c r="C105" s="3"/>
      <c r="D105" s="4"/>
      <c r="E105" s="42">
        <f t="shared" ca="1" si="11"/>
        <v>0</v>
      </c>
      <c r="F105" s="39">
        <f t="shared" ca="1" si="10"/>
        <v>0</v>
      </c>
      <c r="G105" s="39">
        <v>0</v>
      </c>
      <c r="H105" s="39">
        <f t="shared" ca="1" si="12"/>
        <v>0</v>
      </c>
      <c r="I105" s="39">
        <v>0</v>
      </c>
      <c r="J105" s="39">
        <v>0</v>
      </c>
      <c r="K105" s="39">
        <v>0</v>
      </c>
      <c r="L105" s="39">
        <v>0</v>
      </c>
      <c r="M105" s="43">
        <f t="shared" ca="1" si="13"/>
        <v>0</v>
      </c>
    </row>
    <row r="106" spans="1:13" x14ac:dyDescent="0.3">
      <c r="A106" s="16"/>
      <c r="B106" s="4" t="s">
        <v>290</v>
      </c>
      <c r="C106" s="3"/>
      <c r="D106" s="4"/>
      <c r="E106" s="42">
        <f t="shared" ca="1" si="11"/>
        <v>0</v>
      </c>
      <c r="F106" s="39">
        <f t="shared" ca="1" si="10"/>
        <v>0</v>
      </c>
      <c r="G106" s="39">
        <v>0</v>
      </c>
      <c r="H106" s="39">
        <f t="shared" ca="1" si="12"/>
        <v>0</v>
      </c>
      <c r="I106" s="39">
        <v>0</v>
      </c>
      <c r="J106" s="39">
        <v>0</v>
      </c>
      <c r="K106" s="39">
        <v>0</v>
      </c>
      <c r="L106" s="39">
        <v>0</v>
      </c>
      <c r="M106" s="43">
        <f t="shared" ca="1" si="13"/>
        <v>0</v>
      </c>
    </row>
    <row r="107" spans="1:13" x14ac:dyDescent="0.3">
      <c r="A107" s="16"/>
      <c r="B107" s="4" t="s">
        <v>291</v>
      </c>
      <c r="C107" s="3"/>
      <c r="D107" s="4"/>
      <c r="E107" s="42">
        <f t="shared" ca="1" si="11"/>
        <v>0</v>
      </c>
      <c r="F107" s="39">
        <f t="shared" ca="1" si="10"/>
        <v>0</v>
      </c>
      <c r="G107" s="39">
        <v>0</v>
      </c>
      <c r="H107" s="39">
        <f t="shared" ca="1" si="12"/>
        <v>0</v>
      </c>
      <c r="I107" s="39">
        <v>0</v>
      </c>
      <c r="J107" s="39">
        <v>0</v>
      </c>
      <c r="K107" s="39">
        <v>0</v>
      </c>
      <c r="L107" s="39">
        <v>0</v>
      </c>
      <c r="M107" s="43">
        <f t="shared" ca="1" si="13"/>
        <v>0</v>
      </c>
    </row>
    <row r="108" spans="1:13" x14ac:dyDescent="0.3">
      <c r="A108" s="16"/>
      <c r="B108" s="4" t="s">
        <v>292</v>
      </c>
      <c r="C108" s="3"/>
      <c r="D108" s="4"/>
      <c r="E108" s="42">
        <f t="shared" ca="1" si="11"/>
        <v>0</v>
      </c>
      <c r="F108" s="39">
        <f t="shared" ca="1" si="10"/>
        <v>4</v>
      </c>
      <c r="G108" s="39">
        <v>0</v>
      </c>
      <c r="H108" s="39">
        <f t="shared" ca="1" si="12"/>
        <v>4</v>
      </c>
      <c r="I108" s="39">
        <v>0</v>
      </c>
      <c r="J108" s="39">
        <v>0</v>
      </c>
      <c r="K108" s="39">
        <v>0</v>
      </c>
      <c r="L108" s="39">
        <v>0</v>
      </c>
      <c r="M108" s="43">
        <f t="shared" ca="1" si="13"/>
        <v>0</v>
      </c>
    </row>
    <row r="109" spans="1:13" x14ac:dyDescent="0.3">
      <c r="A109" s="16"/>
      <c r="B109" s="4" t="s">
        <v>293</v>
      </c>
      <c r="C109" s="3"/>
      <c r="D109" s="4"/>
      <c r="E109" s="42">
        <f t="shared" ca="1" si="11"/>
        <v>0</v>
      </c>
      <c r="F109" s="39">
        <f t="shared" ca="1" si="10"/>
        <v>30</v>
      </c>
      <c r="G109" s="39">
        <v>0</v>
      </c>
      <c r="H109" s="39">
        <f t="shared" ca="1" si="12"/>
        <v>16</v>
      </c>
      <c r="I109" s="39">
        <v>0</v>
      </c>
      <c r="J109" s="39">
        <v>0</v>
      </c>
      <c r="K109" s="39">
        <v>0</v>
      </c>
      <c r="L109" s="39">
        <v>0</v>
      </c>
      <c r="M109" s="43">
        <f t="shared" ca="1" si="13"/>
        <v>14</v>
      </c>
    </row>
    <row r="110" spans="1:13" x14ac:dyDescent="0.3">
      <c r="A110" s="16"/>
      <c r="B110" s="4" t="s">
        <v>294</v>
      </c>
      <c r="C110" s="3"/>
      <c r="D110" s="4"/>
      <c r="E110" s="42">
        <f t="shared" ca="1" si="11"/>
        <v>1</v>
      </c>
      <c r="F110" s="39">
        <f t="shared" ca="1" si="10"/>
        <v>0</v>
      </c>
      <c r="G110" s="39">
        <v>0</v>
      </c>
      <c r="H110" s="39">
        <f t="shared" ca="1" si="12"/>
        <v>1</v>
      </c>
      <c r="I110" s="39">
        <v>0</v>
      </c>
      <c r="J110" s="39">
        <v>0</v>
      </c>
      <c r="K110" s="39">
        <v>0</v>
      </c>
      <c r="L110" s="39">
        <v>0</v>
      </c>
      <c r="M110" s="43">
        <f t="shared" ca="1" si="13"/>
        <v>0</v>
      </c>
    </row>
    <row r="111" spans="1:13" x14ac:dyDescent="0.3">
      <c r="A111" s="16"/>
      <c r="B111" s="4" t="s">
        <v>295</v>
      </c>
      <c r="C111" s="3"/>
      <c r="D111" s="4"/>
      <c r="E111" s="42">
        <f t="shared" ca="1" si="11"/>
        <v>0</v>
      </c>
      <c r="F111" s="39">
        <f t="shared" ca="1" si="10"/>
        <v>0</v>
      </c>
      <c r="G111" s="39">
        <v>0</v>
      </c>
      <c r="H111" s="39">
        <f t="shared" ca="1" si="12"/>
        <v>0</v>
      </c>
      <c r="I111" s="39">
        <v>0</v>
      </c>
      <c r="J111" s="39">
        <v>0</v>
      </c>
      <c r="K111" s="39">
        <v>0</v>
      </c>
      <c r="L111" s="39">
        <v>0</v>
      </c>
      <c r="M111" s="43">
        <f t="shared" ca="1" si="13"/>
        <v>0</v>
      </c>
    </row>
    <row r="112" spans="1:13" x14ac:dyDescent="0.3">
      <c r="A112" s="16"/>
      <c r="B112" s="4" t="s">
        <v>296</v>
      </c>
      <c r="C112" s="3"/>
      <c r="D112" s="4"/>
      <c r="E112" s="42">
        <f t="shared" ca="1" si="11"/>
        <v>0</v>
      </c>
      <c r="F112" s="39">
        <f t="shared" ca="1" si="10"/>
        <v>151</v>
      </c>
      <c r="G112" s="39">
        <v>0</v>
      </c>
      <c r="H112" s="39">
        <f t="shared" ca="1" si="12"/>
        <v>17</v>
      </c>
      <c r="I112" s="39">
        <v>0</v>
      </c>
      <c r="J112" s="39">
        <v>0</v>
      </c>
      <c r="K112" s="39">
        <v>0</v>
      </c>
      <c r="L112" s="39">
        <v>0</v>
      </c>
      <c r="M112" s="43">
        <f t="shared" ca="1" si="13"/>
        <v>134</v>
      </c>
    </row>
    <row r="113" spans="1:13" x14ac:dyDescent="0.3">
      <c r="A113" s="16"/>
      <c r="B113" s="4" t="s">
        <v>297</v>
      </c>
      <c r="C113" s="3"/>
      <c r="D113" s="4"/>
      <c r="E113" s="42">
        <f t="shared" ca="1" si="11"/>
        <v>0</v>
      </c>
      <c r="F113" s="39">
        <f t="shared" ca="1" si="10"/>
        <v>10</v>
      </c>
      <c r="G113" s="39">
        <v>0</v>
      </c>
      <c r="H113" s="39">
        <f t="shared" ca="1" si="12"/>
        <v>3.5</v>
      </c>
      <c r="I113" s="39">
        <v>0</v>
      </c>
      <c r="J113" s="39">
        <v>0</v>
      </c>
      <c r="K113" s="39">
        <v>0</v>
      </c>
      <c r="L113" s="39">
        <v>0</v>
      </c>
      <c r="M113" s="43">
        <f t="shared" ca="1" si="13"/>
        <v>6.5</v>
      </c>
    </row>
    <row r="114" spans="1:13" x14ac:dyDescent="0.3">
      <c r="A114" s="16"/>
      <c r="B114" s="4" t="s">
        <v>298</v>
      </c>
      <c r="C114" s="3"/>
      <c r="D114" s="4"/>
      <c r="E114" s="42">
        <f t="shared" ca="1" si="11"/>
        <v>0</v>
      </c>
      <c r="F114" s="39">
        <f t="shared" ca="1" si="10"/>
        <v>40</v>
      </c>
      <c r="G114" s="39">
        <v>0</v>
      </c>
      <c r="H114" s="39">
        <f t="shared" ca="1" si="12"/>
        <v>15</v>
      </c>
      <c r="I114" s="39">
        <v>0</v>
      </c>
      <c r="J114" s="39">
        <v>0</v>
      </c>
      <c r="K114" s="39">
        <v>0</v>
      </c>
      <c r="L114" s="39">
        <v>0</v>
      </c>
      <c r="M114" s="43">
        <f t="shared" ca="1" si="13"/>
        <v>25</v>
      </c>
    </row>
    <row r="115" spans="1:13" x14ac:dyDescent="0.3">
      <c r="A115" s="16"/>
      <c r="B115" s="4" t="s">
        <v>299</v>
      </c>
      <c r="C115" s="3"/>
      <c r="D115" s="4"/>
      <c r="E115" s="42">
        <f t="shared" ca="1" si="11"/>
        <v>3</v>
      </c>
      <c r="F115" s="39">
        <f t="shared" ca="1" si="10"/>
        <v>0</v>
      </c>
      <c r="G115" s="39">
        <v>0</v>
      </c>
      <c r="H115" s="39">
        <f t="shared" ca="1" si="12"/>
        <v>1</v>
      </c>
      <c r="I115" s="39">
        <v>0</v>
      </c>
      <c r="J115" s="39">
        <v>0</v>
      </c>
      <c r="K115" s="39">
        <v>0</v>
      </c>
      <c r="L115" s="39">
        <v>0</v>
      </c>
      <c r="M115" s="43">
        <f t="shared" ca="1" si="13"/>
        <v>2</v>
      </c>
    </row>
    <row r="116" spans="1:13" x14ac:dyDescent="0.3">
      <c r="A116" s="16"/>
      <c r="B116" s="4" t="s">
        <v>300</v>
      </c>
      <c r="C116" s="3"/>
      <c r="D116" s="4"/>
      <c r="E116" s="42">
        <f t="shared" ca="1" si="11"/>
        <v>0</v>
      </c>
      <c r="F116" s="39">
        <f t="shared" ca="1" si="10"/>
        <v>0</v>
      </c>
      <c r="G116" s="39">
        <v>0</v>
      </c>
      <c r="H116" s="39">
        <f t="shared" ca="1" si="12"/>
        <v>0</v>
      </c>
      <c r="I116" s="39">
        <v>0</v>
      </c>
      <c r="J116" s="39">
        <v>0</v>
      </c>
      <c r="K116" s="39">
        <v>0</v>
      </c>
      <c r="L116" s="39">
        <v>0</v>
      </c>
      <c r="M116" s="43">
        <f t="shared" ca="1" si="13"/>
        <v>0</v>
      </c>
    </row>
    <row r="117" spans="1:13" x14ac:dyDescent="0.3">
      <c r="A117" s="16"/>
      <c r="B117" s="4" t="s">
        <v>301</v>
      </c>
      <c r="C117" s="3"/>
      <c r="D117" s="4"/>
      <c r="E117" s="42">
        <f t="shared" ca="1" si="11"/>
        <v>0</v>
      </c>
      <c r="F117" s="39">
        <f t="shared" ca="1" si="10"/>
        <v>0</v>
      </c>
      <c r="G117" s="39">
        <v>0</v>
      </c>
      <c r="H117" s="39">
        <f t="shared" ca="1" si="12"/>
        <v>0</v>
      </c>
      <c r="I117" s="39">
        <v>0</v>
      </c>
      <c r="J117" s="39">
        <v>0</v>
      </c>
      <c r="K117" s="39">
        <v>0</v>
      </c>
      <c r="L117" s="39">
        <v>0</v>
      </c>
      <c r="M117" s="43">
        <f t="shared" ca="1" si="13"/>
        <v>0</v>
      </c>
    </row>
    <row r="118" spans="1:13" x14ac:dyDescent="0.3">
      <c r="A118" s="16"/>
      <c r="B118" s="4" t="s">
        <v>302</v>
      </c>
      <c r="C118" s="3"/>
      <c r="D118" s="4"/>
      <c r="E118" s="42">
        <f t="shared" ca="1" si="11"/>
        <v>0</v>
      </c>
      <c r="F118" s="39">
        <f t="shared" ca="1" si="10"/>
        <v>48.924999999999997</v>
      </c>
      <c r="G118" s="39">
        <v>0</v>
      </c>
      <c r="H118" s="39">
        <f t="shared" ca="1" si="12"/>
        <v>48.924999999999997</v>
      </c>
      <c r="I118" s="39">
        <v>0</v>
      </c>
      <c r="J118" s="39">
        <v>0</v>
      </c>
      <c r="K118" s="39">
        <v>0</v>
      </c>
      <c r="L118" s="39">
        <v>0</v>
      </c>
      <c r="M118" s="43">
        <f t="shared" ca="1" si="13"/>
        <v>0</v>
      </c>
    </row>
    <row r="119" spans="1:13" x14ac:dyDescent="0.3">
      <c r="A119" s="16"/>
      <c r="B119" s="4" t="s">
        <v>303</v>
      </c>
      <c r="C119" s="3"/>
      <c r="D119" s="4"/>
      <c r="E119" s="42">
        <f t="shared" ca="1" si="11"/>
        <v>0</v>
      </c>
      <c r="F119" s="39">
        <f t="shared" ca="1" si="10"/>
        <v>1351.85</v>
      </c>
      <c r="G119" s="39">
        <v>0</v>
      </c>
      <c r="H119" s="39">
        <f t="shared" ca="1" si="12"/>
        <v>1351.85</v>
      </c>
      <c r="I119" s="39">
        <v>0</v>
      </c>
      <c r="J119" s="39">
        <v>0</v>
      </c>
      <c r="K119" s="39">
        <v>0</v>
      </c>
      <c r="L119" s="39">
        <v>0</v>
      </c>
      <c r="M119" s="43">
        <f t="shared" ca="1" si="13"/>
        <v>0</v>
      </c>
    </row>
    <row r="120" spans="1:13" ht="15" thickBot="1" x14ac:dyDescent="0.35">
      <c r="A120" s="16"/>
      <c r="B120" s="4" t="s">
        <v>304</v>
      </c>
      <c r="C120" s="3"/>
      <c r="D120" s="4"/>
      <c r="E120" s="42">
        <f t="shared" ca="1" si="11"/>
        <v>0</v>
      </c>
      <c r="F120" s="39">
        <f t="shared" ca="1" si="10"/>
        <v>199.02500000000001</v>
      </c>
      <c r="G120" s="39">
        <v>0</v>
      </c>
      <c r="H120" s="39">
        <f t="shared" ca="1" si="12"/>
        <v>199.02500000000001</v>
      </c>
      <c r="I120" s="39">
        <v>0</v>
      </c>
      <c r="J120" s="39">
        <v>0</v>
      </c>
      <c r="K120" s="39">
        <v>0</v>
      </c>
      <c r="L120" s="39">
        <v>0</v>
      </c>
      <c r="M120" s="43">
        <f t="shared" ca="1" si="13"/>
        <v>0</v>
      </c>
    </row>
    <row r="121" spans="1:13" ht="15" thickBot="1" x14ac:dyDescent="0.35">
      <c r="A121" s="16"/>
      <c r="B121" s="19"/>
      <c r="C121" s="18"/>
      <c r="D121" s="19" t="s">
        <v>18</v>
      </c>
      <c r="E121" s="24">
        <f t="shared" ref="E121:M121" ca="1" si="14">SUM(E68:E120)</f>
        <v>108.15</v>
      </c>
      <c r="F121" s="24">
        <f t="shared" ca="1" si="14"/>
        <v>5859.15</v>
      </c>
      <c r="G121" s="24">
        <f t="shared" si="14"/>
        <v>0</v>
      </c>
      <c r="H121" s="24">
        <f t="shared" ca="1" si="14"/>
        <v>5422.1999999999989</v>
      </c>
      <c r="I121" s="24">
        <f t="shared" si="14"/>
        <v>0</v>
      </c>
      <c r="J121" s="24">
        <f t="shared" si="14"/>
        <v>0</v>
      </c>
      <c r="K121" s="24">
        <f t="shared" si="14"/>
        <v>0</v>
      </c>
      <c r="L121" s="24">
        <f t="shared" si="14"/>
        <v>0</v>
      </c>
      <c r="M121" s="25">
        <f t="shared" ca="1" si="14"/>
        <v>545.1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1:L95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1" spans="1:12" x14ac:dyDescent="0.3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12" ht="14.4" customHeight="1" x14ac:dyDescent="0.3">
      <c r="A2" s="78" t="s">
        <v>27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ht="14.4" customHeight="1" x14ac:dyDescent="0.3">
      <c r="A3" s="78" t="s">
        <v>100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</row>
    <row r="4" spans="1:12" ht="14.4" customHeight="1" x14ac:dyDescent="0.3">
      <c r="A4" s="78" t="s">
        <v>311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</row>
    <row r="5" spans="1:12" ht="14.4" customHeight="1" x14ac:dyDescent="0.3">
      <c r="A5" s="78" t="s">
        <v>28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2" ht="14.4" customHeight="1" x14ac:dyDescent="0.3">
      <c r="A6" s="77" t="s">
        <v>30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</row>
    <row r="7" spans="1:12" ht="14.4" customHeight="1" x14ac:dyDescent="0.3">
      <c r="A7" s="77" t="s">
        <v>305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</row>
    <row r="8" spans="1:12" x14ac:dyDescent="0.3">
      <c r="A8" s="53" t="s">
        <v>12</v>
      </c>
      <c r="B8" s="53" t="s">
        <v>101</v>
      </c>
      <c r="C8" s="53" t="s">
        <v>29</v>
      </c>
      <c r="D8" s="53" t="s">
        <v>3</v>
      </c>
      <c r="E8" s="53" t="s">
        <v>4</v>
      </c>
      <c r="F8" s="53" t="s">
        <v>5</v>
      </c>
      <c r="G8" s="53" t="s">
        <v>6</v>
      </c>
      <c r="H8" s="53" t="s">
        <v>7</v>
      </c>
      <c r="I8" s="53" t="s">
        <v>8</v>
      </c>
      <c r="J8" s="53" t="s">
        <v>9</v>
      </c>
      <c r="K8" s="53" t="s">
        <v>10</v>
      </c>
      <c r="L8" s="53" t="s">
        <v>11</v>
      </c>
    </row>
    <row r="9" spans="1:12" x14ac:dyDescent="0.3">
      <c r="A9" s="54" t="s">
        <v>306</v>
      </c>
      <c r="B9" s="55">
        <v>3835404</v>
      </c>
      <c r="C9" s="54" t="s">
        <v>287</v>
      </c>
      <c r="D9" s="55">
        <v>0</v>
      </c>
      <c r="E9" s="55">
        <v>10</v>
      </c>
      <c r="F9" s="55">
        <v>0</v>
      </c>
      <c r="G9" s="55">
        <v>10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</row>
    <row r="10" spans="1:12" x14ac:dyDescent="0.3">
      <c r="A10" s="54" t="s">
        <v>306</v>
      </c>
      <c r="B10" s="55">
        <v>3835404</v>
      </c>
      <c r="C10" s="54" t="s">
        <v>82</v>
      </c>
      <c r="D10" s="55">
        <v>0</v>
      </c>
      <c r="E10" s="55">
        <v>50</v>
      </c>
      <c r="F10" s="55">
        <v>0</v>
      </c>
      <c r="G10" s="55">
        <v>50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</row>
    <row r="11" spans="1:12" x14ac:dyDescent="0.3">
      <c r="A11" s="54" t="s">
        <v>306</v>
      </c>
      <c r="B11" s="55">
        <v>3835404</v>
      </c>
      <c r="C11" s="54" t="s">
        <v>250</v>
      </c>
      <c r="D11" s="55">
        <v>0</v>
      </c>
      <c r="E11" s="55">
        <v>20</v>
      </c>
      <c r="F11" s="55">
        <v>0</v>
      </c>
      <c r="G11" s="55">
        <v>20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</row>
    <row r="12" spans="1:12" x14ac:dyDescent="0.3">
      <c r="A12" s="54" t="s">
        <v>306</v>
      </c>
      <c r="B12" s="55">
        <v>3835404</v>
      </c>
      <c r="C12" s="54" t="s">
        <v>251</v>
      </c>
      <c r="D12" s="55">
        <v>0</v>
      </c>
      <c r="E12" s="55">
        <v>90</v>
      </c>
      <c r="F12" s="55">
        <v>0</v>
      </c>
      <c r="G12" s="55">
        <v>95</v>
      </c>
      <c r="H12" s="55">
        <v>5</v>
      </c>
      <c r="I12" s="55">
        <v>0</v>
      </c>
      <c r="J12" s="55">
        <v>0</v>
      </c>
      <c r="K12" s="55">
        <v>0</v>
      </c>
      <c r="L12" s="55">
        <v>0</v>
      </c>
    </row>
    <row r="13" spans="1:12" x14ac:dyDescent="0.3">
      <c r="A13" s="54" t="s">
        <v>306</v>
      </c>
      <c r="B13" s="55">
        <v>3835404</v>
      </c>
      <c r="C13" s="54" t="s">
        <v>23</v>
      </c>
      <c r="D13" s="55">
        <v>0</v>
      </c>
      <c r="E13" s="55">
        <v>185</v>
      </c>
      <c r="F13" s="55">
        <v>0</v>
      </c>
      <c r="G13" s="55">
        <v>183.5</v>
      </c>
      <c r="H13" s="55">
        <v>5</v>
      </c>
      <c r="I13" s="55">
        <v>0</v>
      </c>
      <c r="J13" s="55">
        <v>0</v>
      </c>
      <c r="K13" s="55">
        <v>0</v>
      </c>
      <c r="L13" s="55">
        <v>6.5</v>
      </c>
    </row>
    <row r="14" spans="1:12" x14ac:dyDescent="0.3">
      <c r="A14" s="54" t="s">
        <v>306</v>
      </c>
      <c r="B14" s="55">
        <v>3835404</v>
      </c>
      <c r="C14" s="54" t="s">
        <v>25</v>
      </c>
      <c r="D14" s="55">
        <v>0</v>
      </c>
      <c r="E14" s="55">
        <v>360</v>
      </c>
      <c r="F14" s="55">
        <v>0</v>
      </c>
      <c r="G14" s="55">
        <v>397.5</v>
      </c>
      <c r="H14" s="55">
        <v>45.5</v>
      </c>
      <c r="I14" s="55">
        <v>0</v>
      </c>
      <c r="J14" s="55">
        <v>0</v>
      </c>
      <c r="K14" s="55">
        <v>0</v>
      </c>
      <c r="L14" s="55">
        <v>8</v>
      </c>
    </row>
    <row r="15" spans="1:12" x14ac:dyDescent="0.3">
      <c r="A15" s="54" t="s">
        <v>306</v>
      </c>
      <c r="B15" s="55">
        <v>3835404</v>
      </c>
      <c r="C15" s="54" t="s">
        <v>31</v>
      </c>
      <c r="D15" s="55">
        <v>18</v>
      </c>
      <c r="E15" s="55">
        <v>1120</v>
      </c>
      <c r="F15" s="55">
        <v>0</v>
      </c>
      <c r="G15" s="55">
        <v>1068</v>
      </c>
      <c r="H15" s="55">
        <v>0</v>
      </c>
      <c r="I15" s="55">
        <v>0</v>
      </c>
      <c r="J15" s="55">
        <v>0</v>
      </c>
      <c r="K15" s="55">
        <v>0</v>
      </c>
      <c r="L15" s="55">
        <v>70</v>
      </c>
    </row>
    <row r="16" spans="1:12" x14ac:dyDescent="0.3">
      <c r="A16" s="54" t="s">
        <v>306</v>
      </c>
      <c r="B16" s="55">
        <v>3835404</v>
      </c>
      <c r="C16" s="54" t="s">
        <v>43</v>
      </c>
      <c r="D16" s="55">
        <v>60.5</v>
      </c>
      <c r="E16" s="55">
        <v>500</v>
      </c>
      <c r="F16" s="55">
        <v>0</v>
      </c>
      <c r="G16" s="55">
        <v>503.5</v>
      </c>
      <c r="H16" s="55">
        <v>0.5</v>
      </c>
      <c r="I16" s="55">
        <v>0</v>
      </c>
      <c r="J16" s="55">
        <v>0</v>
      </c>
      <c r="K16" s="55">
        <v>0</v>
      </c>
      <c r="L16" s="55">
        <v>57.5</v>
      </c>
    </row>
    <row r="17" spans="1:12" x14ac:dyDescent="0.3">
      <c r="A17" s="54" t="s">
        <v>306</v>
      </c>
      <c r="B17" s="55">
        <v>3835404</v>
      </c>
      <c r="C17" s="54" t="s">
        <v>42</v>
      </c>
      <c r="D17" s="55">
        <v>8.5</v>
      </c>
      <c r="E17" s="55">
        <v>150</v>
      </c>
      <c r="F17" s="55">
        <v>0</v>
      </c>
      <c r="G17" s="55">
        <v>138.5</v>
      </c>
      <c r="H17" s="55">
        <v>0</v>
      </c>
      <c r="I17" s="55">
        <v>0</v>
      </c>
      <c r="J17" s="55">
        <v>0</v>
      </c>
      <c r="K17" s="55">
        <v>0</v>
      </c>
      <c r="L17" s="55">
        <v>20</v>
      </c>
    </row>
    <row r="18" spans="1:12" x14ac:dyDescent="0.3">
      <c r="A18" s="54" t="s">
        <v>306</v>
      </c>
      <c r="B18" s="55">
        <v>3835404</v>
      </c>
      <c r="C18" s="54" t="s">
        <v>44</v>
      </c>
      <c r="D18" s="55">
        <v>31</v>
      </c>
      <c r="E18" s="55">
        <v>840</v>
      </c>
      <c r="F18" s="55">
        <v>0</v>
      </c>
      <c r="G18" s="55">
        <v>816</v>
      </c>
      <c r="H18" s="55">
        <v>2</v>
      </c>
      <c r="I18" s="55">
        <v>0</v>
      </c>
      <c r="J18" s="55">
        <v>0</v>
      </c>
      <c r="K18" s="55">
        <v>0</v>
      </c>
      <c r="L18" s="55">
        <v>57</v>
      </c>
    </row>
    <row r="19" spans="1:12" x14ac:dyDescent="0.3">
      <c r="A19" s="54" t="s">
        <v>306</v>
      </c>
      <c r="B19" s="55">
        <v>3835404</v>
      </c>
      <c r="C19" s="54" t="s">
        <v>45</v>
      </c>
      <c r="D19" s="55">
        <v>11.5</v>
      </c>
      <c r="E19" s="55">
        <v>520</v>
      </c>
      <c r="F19" s="55">
        <v>0</v>
      </c>
      <c r="G19" s="55">
        <v>498.5</v>
      </c>
      <c r="H19" s="55">
        <v>0.5</v>
      </c>
      <c r="I19" s="55">
        <v>0</v>
      </c>
      <c r="J19" s="55">
        <v>0</v>
      </c>
      <c r="K19" s="55">
        <v>0</v>
      </c>
      <c r="L19" s="55">
        <v>33.5</v>
      </c>
    </row>
    <row r="20" spans="1:12" x14ac:dyDescent="0.3">
      <c r="A20" s="54" t="s">
        <v>306</v>
      </c>
      <c r="B20" s="55">
        <v>3835404</v>
      </c>
      <c r="C20" s="54" t="s">
        <v>252</v>
      </c>
      <c r="D20" s="55">
        <v>8.75</v>
      </c>
      <c r="E20" s="55">
        <v>60</v>
      </c>
      <c r="F20" s="55">
        <v>0</v>
      </c>
      <c r="G20" s="55">
        <v>49.25</v>
      </c>
      <c r="H20" s="55">
        <v>0.25</v>
      </c>
      <c r="I20" s="55">
        <v>0</v>
      </c>
      <c r="J20" s="55">
        <v>0</v>
      </c>
      <c r="K20" s="55">
        <v>0</v>
      </c>
      <c r="L20" s="55">
        <v>19.75</v>
      </c>
    </row>
    <row r="21" spans="1:12" x14ac:dyDescent="0.3">
      <c r="A21" s="54" t="s">
        <v>306</v>
      </c>
      <c r="B21" s="55">
        <v>3835404</v>
      </c>
      <c r="C21" s="54" t="s">
        <v>46</v>
      </c>
      <c r="D21" s="55">
        <v>0</v>
      </c>
      <c r="E21" s="55">
        <v>5</v>
      </c>
      <c r="F21" s="55">
        <v>0</v>
      </c>
      <c r="G21" s="55">
        <v>1.3</v>
      </c>
      <c r="H21" s="55">
        <v>0</v>
      </c>
      <c r="I21" s="55">
        <v>0</v>
      </c>
      <c r="J21" s="55">
        <v>0</v>
      </c>
      <c r="K21" s="55">
        <v>0</v>
      </c>
      <c r="L21" s="55">
        <v>3.7</v>
      </c>
    </row>
    <row r="22" spans="1:12" x14ac:dyDescent="0.3">
      <c r="A22" s="54" t="s">
        <v>306</v>
      </c>
      <c r="B22" s="55">
        <v>3835404</v>
      </c>
      <c r="C22" s="54" t="s">
        <v>255</v>
      </c>
      <c r="D22" s="55">
        <v>0</v>
      </c>
      <c r="E22" s="55">
        <v>25</v>
      </c>
      <c r="F22" s="55">
        <v>0</v>
      </c>
      <c r="G22" s="55">
        <v>26.75</v>
      </c>
      <c r="H22" s="55">
        <v>1.75</v>
      </c>
      <c r="I22" s="55">
        <v>0</v>
      </c>
      <c r="J22" s="55">
        <v>0</v>
      </c>
      <c r="K22" s="55">
        <v>0</v>
      </c>
      <c r="L22" s="55">
        <v>0</v>
      </c>
    </row>
    <row r="23" spans="1:12" x14ac:dyDescent="0.3">
      <c r="A23" s="54" t="s">
        <v>306</v>
      </c>
      <c r="B23" s="55">
        <v>3835404</v>
      </c>
      <c r="C23" s="54" t="s">
        <v>256</v>
      </c>
      <c r="D23" s="55">
        <v>1</v>
      </c>
      <c r="E23" s="55">
        <v>40</v>
      </c>
      <c r="F23" s="55">
        <v>0</v>
      </c>
      <c r="G23" s="55">
        <v>25</v>
      </c>
      <c r="H23" s="55">
        <v>8.5</v>
      </c>
      <c r="I23" s="55">
        <v>0</v>
      </c>
      <c r="J23" s="55">
        <v>0</v>
      </c>
      <c r="K23" s="55">
        <v>0</v>
      </c>
      <c r="L23" s="55">
        <v>24.5</v>
      </c>
    </row>
    <row r="24" spans="1:12" x14ac:dyDescent="0.3">
      <c r="A24" s="54" t="s">
        <v>306</v>
      </c>
      <c r="B24" s="55">
        <v>3835404</v>
      </c>
      <c r="C24" s="54" t="s">
        <v>253</v>
      </c>
      <c r="D24" s="55">
        <v>1.6</v>
      </c>
      <c r="E24" s="55">
        <v>5</v>
      </c>
      <c r="F24" s="55">
        <v>0</v>
      </c>
      <c r="G24" s="55">
        <v>6.6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</row>
    <row r="25" spans="1:12" x14ac:dyDescent="0.3">
      <c r="A25" s="54" t="s">
        <v>306</v>
      </c>
      <c r="B25" s="55">
        <v>3835404</v>
      </c>
      <c r="C25" s="54" t="s">
        <v>48</v>
      </c>
      <c r="D25" s="55">
        <v>0</v>
      </c>
      <c r="E25" s="55">
        <v>25</v>
      </c>
      <c r="F25" s="55">
        <v>0</v>
      </c>
      <c r="G25" s="55">
        <v>26.75</v>
      </c>
      <c r="H25" s="55">
        <v>1.75</v>
      </c>
      <c r="I25" s="55">
        <v>0</v>
      </c>
      <c r="J25" s="55">
        <v>0</v>
      </c>
      <c r="K25" s="55">
        <v>0</v>
      </c>
      <c r="L25" s="55">
        <v>0</v>
      </c>
    </row>
    <row r="26" spans="1:12" x14ac:dyDescent="0.3">
      <c r="A26" s="54" t="s">
        <v>306</v>
      </c>
      <c r="B26" s="55">
        <v>3835404</v>
      </c>
      <c r="C26" s="54" t="s">
        <v>257</v>
      </c>
      <c r="D26" s="55">
        <v>0</v>
      </c>
      <c r="E26" s="55">
        <v>20</v>
      </c>
      <c r="F26" s="55">
        <v>0</v>
      </c>
      <c r="G26" s="55">
        <v>20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</row>
    <row r="27" spans="1:12" x14ac:dyDescent="0.3">
      <c r="A27" s="54" t="s">
        <v>306</v>
      </c>
      <c r="B27" s="55">
        <v>3835404</v>
      </c>
      <c r="C27" s="54" t="s">
        <v>47</v>
      </c>
      <c r="D27" s="55">
        <v>0</v>
      </c>
      <c r="E27" s="55">
        <v>15</v>
      </c>
      <c r="F27" s="55">
        <v>0</v>
      </c>
      <c r="G27" s="55">
        <v>9.5</v>
      </c>
      <c r="H27" s="55">
        <v>1</v>
      </c>
      <c r="I27" s="55">
        <v>0</v>
      </c>
      <c r="J27" s="55">
        <v>0</v>
      </c>
      <c r="K27" s="55">
        <v>0</v>
      </c>
      <c r="L27" s="55">
        <v>6.5</v>
      </c>
    </row>
    <row r="28" spans="1:12" x14ac:dyDescent="0.3">
      <c r="A28" s="54" t="s">
        <v>306</v>
      </c>
      <c r="B28" s="55">
        <v>3835404</v>
      </c>
      <c r="C28" s="54" t="s">
        <v>49</v>
      </c>
      <c r="D28" s="55">
        <v>6</v>
      </c>
      <c r="E28" s="55">
        <v>180</v>
      </c>
      <c r="F28" s="55">
        <v>0</v>
      </c>
      <c r="G28" s="55">
        <v>176</v>
      </c>
      <c r="H28" s="55">
        <v>0</v>
      </c>
      <c r="I28" s="55">
        <v>0</v>
      </c>
      <c r="J28" s="55">
        <v>0</v>
      </c>
      <c r="K28" s="55">
        <v>0</v>
      </c>
      <c r="L28" s="55">
        <v>10</v>
      </c>
    </row>
    <row r="29" spans="1:12" x14ac:dyDescent="0.3">
      <c r="A29" s="54" t="s">
        <v>306</v>
      </c>
      <c r="B29" s="55">
        <v>3835404</v>
      </c>
      <c r="C29" s="54" t="s">
        <v>50</v>
      </c>
      <c r="D29" s="55">
        <v>0</v>
      </c>
      <c r="E29" s="55">
        <v>90</v>
      </c>
      <c r="F29" s="55">
        <v>0</v>
      </c>
      <c r="G29" s="55">
        <v>78.25</v>
      </c>
      <c r="H29" s="55">
        <v>0</v>
      </c>
      <c r="I29" s="55">
        <v>0</v>
      </c>
      <c r="J29" s="55">
        <v>0</v>
      </c>
      <c r="K29" s="55">
        <v>0</v>
      </c>
      <c r="L29" s="55">
        <v>11.75</v>
      </c>
    </row>
    <row r="30" spans="1:12" x14ac:dyDescent="0.3">
      <c r="A30" s="54" t="s">
        <v>306</v>
      </c>
      <c r="B30" s="55">
        <v>3835404</v>
      </c>
      <c r="C30" s="54" t="s">
        <v>261</v>
      </c>
      <c r="D30" s="55">
        <v>0</v>
      </c>
      <c r="E30" s="55">
        <v>10</v>
      </c>
      <c r="F30" s="55">
        <v>0</v>
      </c>
      <c r="G30" s="55">
        <v>8</v>
      </c>
      <c r="H30" s="55">
        <v>0</v>
      </c>
      <c r="I30" s="55">
        <v>0</v>
      </c>
      <c r="J30" s="55">
        <v>0</v>
      </c>
      <c r="K30" s="55">
        <v>0</v>
      </c>
      <c r="L30" s="55">
        <v>2</v>
      </c>
    </row>
    <row r="31" spans="1:12" x14ac:dyDescent="0.3">
      <c r="A31" s="54" t="s">
        <v>306</v>
      </c>
      <c r="B31" s="55">
        <v>3835404</v>
      </c>
      <c r="C31" s="54" t="s">
        <v>52</v>
      </c>
      <c r="D31" s="55">
        <v>4.84</v>
      </c>
      <c r="E31" s="55">
        <v>0</v>
      </c>
      <c r="F31" s="55">
        <v>0</v>
      </c>
      <c r="G31" s="55">
        <v>4.84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</row>
    <row r="32" spans="1:12" x14ac:dyDescent="0.3">
      <c r="A32" s="54" t="s">
        <v>306</v>
      </c>
      <c r="B32" s="55">
        <v>3835404</v>
      </c>
      <c r="C32" s="54" t="s">
        <v>88</v>
      </c>
      <c r="D32" s="55">
        <v>0</v>
      </c>
      <c r="E32" s="55">
        <v>330</v>
      </c>
      <c r="F32" s="55">
        <v>0</v>
      </c>
      <c r="G32" s="55">
        <v>385.25</v>
      </c>
      <c r="H32" s="55">
        <v>56</v>
      </c>
      <c r="I32" s="55">
        <v>0</v>
      </c>
      <c r="J32" s="55">
        <v>0</v>
      </c>
      <c r="K32" s="55">
        <v>0</v>
      </c>
      <c r="L32" s="55">
        <v>0.75</v>
      </c>
    </row>
    <row r="33" spans="1:12" x14ac:dyDescent="0.3">
      <c r="A33" s="54" t="s">
        <v>306</v>
      </c>
      <c r="B33" s="55">
        <v>3835404</v>
      </c>
      <c r="C33" s="54" t="s">
        <v>51</v>
      </c>
      <c r="D33" s="55">
        <v>3</v>
      </c>
      <c r="E33" s="55">
        <v>95</v>
      </c>
      <c r="F33" s="55">
        <v>0</v>
      </c>
      <c r="G33" s="55">
        <v>109.7</v>
      </c>
      <c r="H33" s="55">
        <v>11.8</v>
      </c>
      <c r="I33" s="55">
        <v>0</v>
      </c>
      <c r="J33" s="55">
        <v>0</v>
      </c>
      <c r="K33" s="55">
        <v>0</v>
      </c>
      <c r="L33" s="55">
        <v>0.1</v>
      </c>
    </row>
    <row r="34" spans="1:12" x14ac:dyDescent="0.3">
      <c r="A34" s="54" t="s">
        <v>306</v>
      </c>
      <c r="B34" s="55">
        <v>3835404</v>
      </c>
      <c r="C34" s="54" t="s">
        <v>89</v>
      </c>
      <c r="D34" s="55">
        <v>0</v>
      </c>
      <c r="E34" s="55">
        <v>6</v>
      </c>
      <c r="F34" s="55">
        <v>0</v>
      </c>
      <c r="G34" s="55">
        <v>6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</row>
    <row r="35" spans="1:12" x14ac:dyDescent="0.3">
      <c r="A35" s="54" t="s">
        <v>306</v>
      </c>
      <c r="B35" s="55">
        <v>3835404</v>
      </c>
      <c r="C35" s="54" t="s">
        <v>263</v>
      </c>
      <c r="D35" s="55">
        <v>0.05</v>
      </c>
      <c r="E35" s="55">
        <v>2</v>
      </c>
      <c r="F35" s="55">
        <v>0</v>
      </c>
      <c r="G35" s="55">
        <v>2</v>
      </c>
      <c r="H35" s="55">
        <v>0</v>
      </c>
      <c r="I35" s="55">
        <v>0</v>
      </c>
      <c r="J35" s="55">
        <v>0</v>
      </c>
      <c r="K35" s="55">
        <v>0</v>
      </c>
      <c r="L35" s="55">
        <v>0.05</v>
      </c>
    </row>
    <row r="36" spans="1:12" x14ac:dyDescent="0.3">
      <c r="A36" s="54" t="s">
        <v>306</v>
      </c>
      <c r="B36" s="55">
        <v>3835404</v>
      </c>
      <c r="C36" s="54" t="s">
        <v>292</v>
      </c>
      <c r="D36" s="55">
        <v>0</v>
      </c>
      <c r="E36" s="55">
        <v>4</v>
      </c>
      <c r="F36" s="55">
        <v>0</v>
      </c>
      <c r="G36" s="55">
        <v>4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</row>
    <row r="37" spans="1:12" x14ac:dyDescent="0.3">
      <c r="A37" s="54" t="s">
        <v>306</v>
      </c>
      <c r="B37" s="55">
        <v>3835404</v>
      </c>
      <c r="C37" s="54" t="s">
        <v>90</v>
      </c>
      <c r="D37" s="55">
        <v>0</v>
      </c>
      <c r="E37" s="55">
        <v>2</v>
      </c>
      <c r="F37" s="55">
        <v>0</v>
      </c>
      <c r="G37" s="55">
        <v>1.95</v>
      </c>
      <c r="H37" s="55">
        <v>0</v>
      </c>
      <c r="I37" s="55">
        <v>0</v>
      </c>
      <c r="J37" s="55">
        <v>0</v>
      </c>
      <c r="K37" s="55">
        <v>0</v>
      </c>
      <c r="L37" s="55">
        <v>0.05</v>
      </c>
    </row>
    <row r="38" spans="1:12" x14ac:dyDescent="0.3">
      <c r="A38" s="54" t="s">
        <v>306</v>
      </c>
      <c r="B38" s="55">
        <v>3835404</v>
      </c>
      <c r="C38" s="54" t="s">
        <v>53</v>
      </c>
      <c r="D38" s="55">
        <v>0</v>
      </c>
      <c r="E38" s="55">
        <v>5</v>
      </c>
      <c r="F38" s="55">
        <v>0</v>
      </c>
      <c r="G38" s="55">
        <v>2.5</v>
      </c>
      <c r="H38" s="55">
        <v>0</v>
      </c>
      <c r="I38" s="55">
        <v>0</v>
      </c>
      <c r="J38" s="55">
        <v>0</v>
      </c>
      <c r="K38" s="55">
        <v>0</v>
      </c>
      <c r="L38" s="55">
        <v>2.5</v>
      </c>
    </row>
    <row r="39" spans="1:12" x14ac:dyDescent="0.3">
      <c r="A39" s="54" t="s">
        <v>306</v>
      </c>
      <c r="B39" s="55">
        <v>3835404</v>
      </c>
      <c r="C39" s="54" t="s">
        <v>54</v>
      </c>
      <c r="D39" s="55">
        <v>12</v>
      </c>
      <c r="E39" s="55">
        <v>1420</v>
      </c>
      <c r="F39" s="55">
        <v>0</v>
      </c>
      <c r="G39" s="55">
        <v>1433</v>
      </c>
      <c r="H39" s="55">
        <v>1</v>
      </c>
      <c r="I39" s="55">
        <v>0</v>
      </c>
      <c r="J39" s="55">
        <v>0</v>
      </c>
      <c r="K39" s="55">
        <v>0</v>
      </c>
      <c r="L39" s="55">
        <v>0</v>
      </c>
    </row>
    <row r="40" spans="1:12" x14ac:dyDescent="0.3">
      <c r="A40" s="54" t="s">
        <v>306</v>
      </c>
      <c r="B40" s="55">
        <v>3835404</v>
      </c>
      <c r="C40" s="54" t="s">
        <v>56</v>
      </c>
      <c r="D40" s="55">
        <v>7.5</v>
      </c>
      <c r="E40" s="55">
        <v>720</v>
      </c>
      <c r="F40" s="55">
        <v>0</v>
      </c>
      <c r="G40" s="55">
        <v>738.5</v>
      </c>
      <c r="H40" s="55">
        <v>19.5</v>
      </c>
      <c r="I40" s="55">
        <v>0</v>
      </c>
      <c r="J40" s="55">
        <v>0</v>
      </c>
      <c r="K40" s="55">
        <v>0</v>
      </c>
      <c r="L40" s="55">
        <v>8.5</v>
      </c>
    </row>
    <row r="41" spans="1:12" x14ac:dyDescent="0.3">
      <c r="A41" s="54" t="s">
        <v>306</v>
      </c>
      <c r="B41" s="55">
        <v>3835404</v>
      </c>
      <c r="C41" s="54" t="s">
        <v>55</v>
      </c>
      <c r="D41" s="55">
        <v>0</v>
      </c>
      <c r="E41" s="55">
        <v>30</v>
      </c>
      <c r="F41" s="55">
        <v>0</v>
      </c>
      <c r="G41" s="55">
        <v>30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</row>
    <row r="42" spans="1:12" x14ac:dyDescent="0.3">
      <c r="A42" s="54" t="s">
        <v>306</v>
      </c>
      <c r="B42" s="55">
        <v>3835404</v>
      </c>
      <c r="C42" s="54" t="s">
        <v>59</v>
      </c>
      <c r="D42" s="55">
        <v>4.05</v>
      </c>
      <c r="E42" s="55">
        <v>42.5</v>
      </c>
      <c r="F42" s="55">
        <v>0</v>
      </c>
      <c r="G42" s="55">
        <v>42.15</v>
      </c>
      <c r="H42" s="55">
        <v>0</v>
      </c>
      <c r="I42" s="55">
        <v>0</v>
      </c>
      <c r="J42" s="55">
        <v>0</v>
      </c>
      <c r="K42" s="55">
        <v>0</v>
      </c>
      <c r="L42" s="55">
        <v>4.4000000000000004</v>
      </c>
    </row>
    <row r="43" spans="1:12" x14ac:dyDescent="0.3">
      <c r="A43" s="54" t="s">
        <v>306</v>
      </c>
      <c r="B43" s="55">
        <v>3835404</v>
      </c>
      <c r="C43" s="54" t="s">
        <v>58</v>
      </c>
      <c r="D43" s="55">
        <v>0</v>
      </c>
      <c r="E43" s="55">
        <v>80</v>
      </c>
      <c r="F43" s="55">
        <v>0</v>
      </c>
      <c r="G43" s="55">
        <v>82.5</v>
      </c>
      <c r="H43" s="55">
        <v>4.75</v>
      </c>
      <c r="I43" s="55">
        <v>0</v>
      </c>
      <c r="J43" s="55">
        <v>0</v>
      </c>
      <c r="K43" s="55">
        <v>0</v>
      </c>
      <c r="L43" s="55">
        <v>2.25</v>
      </c>
    </row>
    <row r="44" spans="1:12" x14ac:dyDescent="0.3">
      <c r="A44" s="54" t="s">
        <v>306</v>
      </c>
      <c r="B44" s="55">
        <v>3835404</v>
      </c>
      <c r="C44" s="54" t="s">
        <v>57</v>
      </c>
      <c r="D44" s="55">
        <v>0</v>
      </c>
      <c r="E44" s="55">
        <v>80</v>
      </c>
      <c r="F44" s="55">
        <v>0</v>
      </c>
      <c r="G44" s="55">
        <v>80.099999999999994</v>
      </c>
      <c r="H44" s="55">
        <v>0.1</v>
      </c>
      <c r="I44" s="55">
        <v>0</v>
      </c>
      <c r="J44" s="55">
        <v>0</v>
      </c>
      <c r="K44" s="55">
        <v>0</v>
      </c>
      <c r="L44" s="55">
        <v>0</v>
      </c>
    </row>
    <row r="45" spans="1:12" x14ac:dyDescent="0.3">
      <c r="A45" s="54" t="s">
        <v>306</v>
      </c>
      <c r="B45" s="55">
        <v>3835404</v>
      </c>
      <c r="C45" s="54" t="s">
        <v>61</v>
      </c>
      <c r="D45" s="55">
        <v>5.25</v>
      </c>
      <c r="E45" s="55">
        <v>25</v>
      </c>
      <c r="F45" s="55">
        <v>0</v>
      </c>
      <c r="G45" s="55">
        <v>30.25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</row>
    <row r="46" spans="1:12" x14ac:dyDescent="0.3">
      <c r="A46" s="54" t="s">
        <v>306</v>
      </c>
      <c r="B46" s="55">
        <v>3835404</v>
      </c>
      <c r="C46" s="54" t="s">
        <v>62</v>
      </c>
      <c r="D46" s="55">
        <v>8</v>
      </c>
      <c r="E46" s="55">
        <v>20</v>
      </c>
      <c r="F46" s="55">
        <v>0</v>
      </c>
      <c r="G46" s="55">
        <v>28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</row>
    <row r="47" spans="1:12" x14ac:dyDescent="0.3">
      <c r="A47" s="54" t="s">
        <v>306</v>
      </c>
      <c r="B47" s="55">
        <v>3835404</v>
      </c>
      <c r="C47" s="54" t="s">
        <v>266</v>
      </c>
      <c r="D47" s="55">
        <v>0</v>
      </c>
      <c r="E47" s="55">
        <v>4</v>
      </c>
      <c r="F47" s="55">
        <v>0</v>
      </c>
      <c r="G47" s="55">
        <v>4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</row>
    <row r="48" spans="1:12" x14ac:dyDescent="0.3">
      <c r="A48" s="54" t="s">
        <v>306</v>
      </c>
      <c r="B48" s="55">
        <v>3835404</v>
      </c>
      <c r="C48" s="54" t="s">
        <v>64</v>
      </c>
      <c r="D48" s="55">
        <v>0.28000000000000003</v>
      </c>
      <c r="E48" s="55">
        <v>4</v>
      </c>
      <c r="F48" s="55">
        <v>0</v>
      </c>
      <c r="G48" s="55">
        <v>3.08</v>
      </c>
      <c r="H48" s="55">
        <v>0.32</v>
      </c>
      <c r="I48" s="55">
        <v>0</v>
      </c>
      <c r="J48" s="55">
        <v>0</v>
      </c>
      <c r="K48" s="55">
        <v>0</v>
      </c>
      <c r="L48" s="55">
        <v>1.52</v>
      </c>
    </row>
    <row r="49" spans="1:12" x14ac:dyDescent="0.3">
      <c r="A49" s="54" t="s">
        <v>306</v>
      </c>
      <c r="B49" s="55">
        <v>3835404</v>
      </c>
      <c r="C49" s="54" t="s">
        <v>91</v>
      </c>
      <c r="D49" s="55">
        <v>0</v>
      </c>
      <c r="E49" s="55">
        <v>125</v>
      </c>
      <c r="F49" s="55">
        <v>0</v>
      </c>
      <c r="G49" s="55">
        <v>164.5</v>
      </c>
      <c r="H49" s="55">
        <v>45</v>
      </c>
      <c r="I49" s="55">
        <v>0</v>
      </c>
      <c r="J49" s="55">
        <v>0</v>
      </c>
      <c r="K49" s="55">
        <v>0</v>
      </c>
      <c r="L49" s="55">
        <v>5.5</v>
      </c>
    </row>
    <row r="50" spans="1:12" x14ac:dyDescent="0.3">
      <c r="A50" s="54" t="s">
        <v>306</v>
      </c>
      <c r="B50" s="55">
        <v>3835404</v>
      </c>
      <c r="C50" s="54" t="s">
        <v>63</v>
      </c>
      <c r="D50" s="55">
        <v>2.4</v>
      </c>
      <c r="E50" s="55">
        <v>225</v>
      </c>
      <c r="F50" s="55">
        <v>0</v>
      </c>
      <c r="G50" s="55">
        <v>279.7</v>
      </c>
      <c r="H50" s="55">
        <v>61.4</v>
      </c>
      <c r="I50" s="55">
        <v>0</v>
      </c>
      <c r="J50" s="55">
        <v>0</v>
      </c>
      <c r="K50" s="55">
        <v>0</v>
      </c>
      <c r="L50" s="55">
        <v>9.1</v>
      </c>
    </row>
    <row r="51" spans="1:12" x14ac:dyDescent="0.3">
      <c r="A51" s="54" t="s">
        <v>306</v>
      </c>
      <c r="B51" s="55">
        <v>3835404</v>
      </c>
      <c r="C51" s="54" t="s">
        <v>288</v>
      </c>
      <c r="D51" s="55">
        <v>0</v>
      </c>
      <c r="E51" s="55">
        <v>270</v>
      </c>
      <c r="F51" s="55">
        <v>0</v>
      </c>
      <c r="G51" s="55">
        <v>232.5</v>
      </c>
      <c r="H51" s="55">
        <v>0</v>
      </c>
      <c r="I51" s="55">
        <v>0</v>
      </c>
      <c r="J51" s="55">
        <v>0</v>
      </c>
      <c r="K51" s="55">
        <v>0</v>
      </c>
      <c r="L51" s="55">
        <v>37.5</v>
      </c>
    </row>
    <row r="52" spans="1:12" x14ac:dyDescent="0.3">
      <c r="A52" s="54" t="s">
        <v>306</v>
      </c>
      <c r="B52" s="55">
        <v>3835404</v>
      </c>
      <c r="C52" s="54" t="s">
        <v>293</v>
      </c>
      <c r="D52" s="55">
        <v>0</v>
      </c>
      <c r="E52" s="55">
        <v>30</v>
      </c>
      <c r="F52" s="55">
        <v>0</v>
      </c>
      <c r="G52" s="55">
        <v>16</v>
      </c>
      <c r="H52" s="55">
        <v>0</v>
      </c>
      <c r="I52" s="55">
        <v>0</v>
      </c>
      <c r="J52" s="55">
        <v>0</v>
      </c>
      <c r="K52" s="55">
        <v>0</v>
      </c>
      <c r="L52" s="55">
        <v>14</v>
      </c>
    </row>
    <row r="53" spans="1:12" x14ac:dyDescent="0.3">
      <c r="A53" s="54" t="s">
        <v>306</v>
      </c>
      <c r="B53" s="55">
        <v>3835404</v>
      </c>
      <c r="C53" s="54" t="s">
        <v>269</v>
      </c>
      <c r="D53" s="55">
        <v>0.25</v>
      </c>
      <c r="E53" s="55">
        <v>30</v>
      </c>
      <c r="F53" s="55">
        <v>0</v>
      </c>
      <c r="G53" s="55">
        <v>27.75</v>
      </c>
      <c r="H53" s="55">
        <v>2.5</v>
      </c>
      <c r="I53" s="55">
        <v>0</v>
      </c>
      <c r="J53" s="55">
        <v>0</v>
      </c>
      <c r="K53" s="55">
        <v>0</v>
      </c>
      <c r="L53" s="55">
        <v>5</v>
      </c>
    </row>
    <row r="54" spans="1:12" x14ac:dyDescent="0.3">
      <c r="A54" s="54" t="s">
        <v>306</v>
      </c>
      <c r="B54" s="55">
        <v>3835404</v>
      </c>
      <c r="C54" s="54" t="s">
        <v>268</v>
      </c>
      <c r="D54" s="55">
        <v>0</v>
      </c>
      <c r="E54" s="55">
        <v>5</v>
      </c>
      <c r="F54" s="55">
        <v>0</v>
      </c>
      <c r="G54" s="55">
        <v>5</v>
      </c>
      <c r="H54" s="55">
        <v>0</v>
      </c>
      <c r="I54" s="55">
        <v>0</v>
      </c>
      <c r="J54" s="55">
        <v>0</v>
      </c>
      <c r="K54" s="55">
        <v>0</v>
      </c>
      <c r="L54" s="55">
        <v>0</v>
      </c>
    </row>
    <row r="55" spans="1:12" x14ac:dyDescent="0.3">
      <c r="A55" s="54" t="s">
        <v>306</v>
      </c>
      <c r="B55" s="55">
        <v>3835404</v>
      </c>
      <c r="C55" s="54" t="s">
        <v>92</v>
      </c>
      <c r="D55" s="55">
        <v>0</v>
      </c>
      <c r="E55" s="55">
        <v>10</v>
      </c>
      <c r="F55" s="55">
        <v>0</v>
      </c>
      <c r="G55" s="55">
        <v>1.5</v>
      </c>
      <c r="H55" s="55">
        <v>0</v>
      </c>
      <c r="I55" s="55">
        <v>0</v>
      </c>
      <c r="J55" s="55">
        <v>0</v>
      </c>
      <c r="K55" s="55">
        <v>0</v>
      </c>
      <c r="L55" s="55">
        <v>8.5</v>
      </c>
    </row>
    <row r="56" spans="1:12" x14ac:dyDescent="0.3">
      <c r="A56" s="54" t="s">
        <v>306</v>
      </c>
      <c r="B56" s="55">
        <v>3835404</v>
      </c>
      <c r="C56" s="54" t="s">
        <v>67</v>
      </c>
      <c r="D56" s="55">
        <v>10</v>
      </c>
      <c r="E56" s="55">
        <v>80</v>
      </c>
      <c r="F56" s="55">
        <v>0</v>
      </c>
      <c r="G56" s="55">
        <v>84</v>
      </c>
      <c r="H56" s="55">
        <v>0</v>
      </c>
      <c r="I56" s="55">
        <v>0</v>
      </c>
      <c r="J56" s="55">
        <v>0</v>
      </c>
      <c r="K56" s="55">
        <v>0</v>
      </c>
      <c r="L56" s="55">
        <v>6</v>
      </c>
    </row>
    <row r="57" spans="1:12" x14ac:dyDescent="0.3">
      <c r="A57" s="54" t="s">
        <v>306</v>
      </c>
      <c r="B57" s="55">
        <v>3835404</v>
      </c>
      <c r="C57" s="54" t="s">
        <v>66</v>
      </c>
      <c r="D57" s="55">
        <v>7.25</v>
      </c>
      <c r="E57" s="55">
        <v>320</v>
      </c>
      <c r="F57" s="55">
        <v>0</v>
      </c>
      <c r="G57" s="55">
        <v>302.5</v>
      </c>
      <c r="H57" s="55">
        <v>0</v>
      </c>
      <c r="I57" s="55">
        <v>0</v>
      </c>
      <c r="J57" s="55">
        <v>0</v>
      </c>
      <c r="K57" s="55">
        <v>0</v>
      </c>
      <c r="L57" s="55">
        <v>24.75</v>
      </c>
    </row>
    <row r="58" spans="1:12" x14ac:dyDescent="0.3">
      <c r="A58" s="54" t="s">
        <v>306</v>
      </c>
      <c r="B58" s="55">
        <v>3835404</v>
      </c>
      <c r="C58" s="54" t="s">
        <v>65</v>
      </c>
      <c r="D58" s="55">
        <v>0</v>
      </c>
      <c r="E58" s="55">
        <v>100</v>
      </c>
      <c r="F58" s="55">
        <v>0</v>
      </c>
      <c r="G58" s="55">
        <v>89.1</v>
      </c>
      <c r="H58" s="55">
        <v>0</v>
      </c>
      <c r="I58" s="55">
        <v>0</v>
      </c>
      <c r="J58" s="55">
        <v>0</v>
      </c>
      <c r="K58" s="55">
        <v>0</v>
      </c>
      <c r="L58" s="55">
        <v>10.9</v>
      </c>
    </row>
    <row r="59" spans="1:12" x14ac:dyDescent="0.3">
      <c r="A59" s="54" t="s">
        <v>306</v>
      </c>
      <c r="B59" s="55">
        <v>3835404</v>
      </c>
      <c r="C59" s="54" t="s">
        <v>272</v>
      </c>
      <c r="D59" s="55">
        <v>5</v>
      </c>
      <c r="E59" s="55">
        <v>8</v>
      </c>
      <c r="F59" s="55">
        <v>0</v>
      </c>
      <c r="G59" s="55">
        <v>9.4</v>
      </c>
      <c r="H59" s="55">
        <v>0</v>
      </c>
      <c r="I59" s="55">
        <v>0</v>
      </c>
      <c r="J59" s="55">
        <v>0</v>
      </c>
      <c r="K59" s="55">
        <v>0</v>
      </c>
      <c r="L59" s="55">
        <v>3.6</v>
      </c>
    </row>
    <row r="60" spans="1:12" x14ac:dyDescent="0.3">
      <c r="A60" s="54" t="s">
        <v>306</v>
      </c>
      <c r="B60" s="55">
        <v>3835404</v>
      </c>
      <c r="C60" s="54" t="s">
        <v>271</v>
      </c>
      <c r="D60" s="55">
        <v>4</v>
      </c>
      <c r="E60" s="55">
        <v>5</v>
      </c>
      <c r="F60" s="55">
        <v>0</v>
      </c>
      <c r="G60" s="55">
        <v>9</v>
      </c>
      <c r="H60" s="55">
        <v>0</v>
      </c>
      <c r="I60" s="55">
        <v>0</v>
      </c>
      <c r="J60" s="55">
        <v>0</v>
      </c>
      <c r="K60" s="55">
        <v>0</v>
      </c>
      <c r="L60" s="55">
        <v>0</v>
      </c>
    </row>
    <row r="61" spans="1:12" x14ac:dyDescent="0.3">
      <c r="A61" s="54" t="s">
        <v>306</v>
      </c>
      <c r="B61" s="55">
        <v>3835404</v>
      </c>
      <c r="C61" s="54" t="s">
        <v>69</v>
      </c>
      <c r="D61" s="55">
        <v>0</v>
      </c>
      <c r="E61" s="55">
        <v>80</v>
      </c>
      <c r="F61" s="55">
        <v>0</v>
      </c>
      <c r="G61" s="55">
        <v>80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</row>
    <row r="62" spans="1:12" x14ac:dyDescent="0.3">
      <c r="A62" s="54" t="s">
        <v>306</v>
      </c>
      <c r="B62" s="55">
        <v>3835404</v>
      </c>
      <c r="C62" s="54" t="s">
        <v>68</v>
      </c>
      <c r="D62" s="55">
        <v>0</v>
      </c>
      <c r="E62" s="55">
        <v>20</v>
      </c>
      <c r="F62" s="55">
        <v>0</v>
      </c>
      <c r="G62" s="55">
        <v>20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</row>
    <row r="63" spans="1:12" x14ac:dyDescent="0.3">
      <c r="A63" s="54" t="s">
        <v>306</v>
      </c>
      <c r="B63" s="55">
        <v>3835404</v>
      </c>
      <c r="C63" s="54" t="s">
        <v>274</v>
      </c>
      <c r="D63" s="55">
        <v>0</v>
      </c>
      <c r="E63" s="55">
        <v>130</v>
      </c>
      <c r="F63" s="55">
        <v>0</v>
      </c>
      <c r="G63" s="55">
        <v>130</v>
      </c>
      <c r="H63" s="55">
        <v>10</v>
      </c>
      <c r="I63" s="55">
        <v>0</v>
      </c>
      <c r="J63" s="55">
        <v>0</v>
      </c>
      <c r="K63" s="55">
        <v>0</v>
      </c>
      <c r="L63" s="55">
        <v>10</v>
      </c>
    </row>
    <row r="64" spans="1:12" x14ac:dyDescent="0.3">
      <c r="A64" s="54" t="s">
        <v>306</v>
      </c>
      <c r="B64" s="55">
        <v>3835404</v>
      </c>
      <c r="C64" s="54" t="s">
        <v>294</v>
      </c>
      <c r="D64" s="55">
        <v>1</v>
      </c>
      <c r="E64" s="55">
        <v>0</v>
      </c>
      <c r="F64" s="55">
        <v>0</v>
      </c>
      <c r="G64" s="55">
        <v>1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</row>
    <row r="65" spans="1:12" x14ac:dyDescent="0.3">
      <c r="A65" s="54" t="s">
        <v>306</v>
      </c>
      <c r="B65" s="55">
        <v>3835404</v>
      </c>
      <c r="C65" s="54" t="s">
        <v>94</v>
      </c>
      <c r="D65" s="55">
        <v>0</v>
      </c>
      <c r="E65" s="55">
        <v>10</v>
      </c>
      <c r="F65" s="55">
        <v>0</v>
      </c>
      <c r="G65" s="55">
        <v>8.5</v>
      </c>
      <c r="H65" s="55">
        <v>0</v>
      </c>
      <c r="I65" s="55">
        <v>0</v>
      </c>
      <c r="J65" s="55">
        <v>0</v>
      </c>
      <c r="K65" s="55">
        <v>0</v>
      </c>
      <c r="L65" s="55">
        <v>1.5</v>
      </c>
    </row>
    <row r="66" spans="1:12" x14ac:dyDescent="0.3">
      <c r="A66" s="54" t="s">
        <v>306</v>
      </c>
      <c r="B66" s="55">
        <v>3835404</v>
      </c>
      <c r="C66" s="54" t="s">
        <v>71</v>
      </c>
      <c r="D66" s="55">
        <v>11</v>
      </c>
      <c r="E66" s="55">
        <v>50</v>
      </c>
      <c r="F66" s="55">
        <v>0</v>
      </c>
      <c r="G66" s="55">
        <v>45</v>
      </c>
      <c r="H66" s="55">
        <v>0</v>
      </c>
      <c r="I66" s="55">
        <v>0</v>
      </c>
      <c r="J66" s="55">
        <v>0</v>
      </c>
      <c r="K66" s="55">
        <v>0</v>
      </c>
      <c r="L66" s="55">
        <v>16</v>
      </c>
    </row>
    <row r="67" spans="1:12" x14ac:dyDescent="0.3">
      <c r="A67" s="54" t="s">
        <v>306</v>
      </c>
      <c r="B67" s="55">
        <v>3835404</v>
      </c>
      <c r="C67" s="54" t="s">
        <v>72</v>
      </c>
      <c r="D67" s="55">
        <v>1.5</v>
      </c>
      <c r="E67" s="55">
        <v>15</v>
      </c>
      <c r="F67" s="55">
        <v>0</v>
      </c>
      <c r="G67" s="55">
        <v>17.5</v>
      </c>
      <c r="H67" s="55">
        <v>5</v>
      </c>
      <c r="I67" s="55">
        <v>0</v>
      </c>
      <c r="J67" s="55">
        <v>0</v>
      </c>
      <c r="K67" s="55">
        <v>0</v>
      </c>
      <c r="L67" s="55">
        <v>4</v>
      </c>
    </row>
    <row r="68" spans="1:12" x14ac:dyDescent="0.3">
      <c r="A68" s="54" t="s">
        <v>306</v>
      </c>
      <c r="B68" s="55">
        <v>3835404</v>
      </c>
      <c r="C68" s="54" t="s">
        <v>73</v>
      </c>
      <c r="D68" s="55">
        <v>10.5</v>
      </c>
      <c r="E68" s="55">
        <v>40</v>
      </c>
      <c r="F68" s="55">
        <v>0</v>
      </c>
      <c r="G68" s="55">
        <v>50</v>
      </c>
      <c r="H68" s="55">
        <v>10</v>
      </c>
      <c r="I68" s="55">
        <v>0</v>
      </c>
      <c r="J68" s="55">
        <v>0</v>
      </c>
      <c r="K68" s="55">
        <v>0</v>
      </c>
      <c r="L68" s="55">
        <v>10.5</v>
      </c>
    </row>
    <row r="69" spans="1:12" x14ac:dyDescent="0.3">
      <c r="A69" s="54" t="s">
        <v>306</v>
      </c>
      <c r="B69" s="55">
        <v>3835404</v>
      </c>
      <c r="C69" s="54" t="s">
        <v>70</v>
      </c>
      <c r="D69" s="55">
        <v>3.5</v>
      </c>
      <c r="E69" s="55">
        <v>10</v>
      </c>
      <c r="F69" s="55">
        <v>0</v>
      </c>
      <c r="G69" s="55">
        <v>13</v>
      </c>
      <c r="H69" s="55">
        <v>0</v>
      </c>
      <c r="I69" s="55">
        <v>0</v>
      </c>
      <c r="J69" s="55">
        <v>0</v>
      </c>
      <c r="K69" s="55">
        <v>0</v>
      </c>
      <c r="L69" s="55">
        <v>0.5</v>
      </c>
    </row>
    <row r="70" spans="1:12" x14ac:dyDescent="0.3">
      <c r="A70" s="54" t="s">
        <v>306</v>
      </c>
      <c r="B70" s="55">
        <v>3835404</v>
      </c>
      <c r="C70" s="54" t="s">
        <v>275</v>
      </c>
      <c r="D70" s="55">
        <v>16</v>
      </c>
      <c r="E70" s="55">
        <v>80</v>
      </c>
      <c r="F70" s="55">
        <v>0</v>
      </c>
      <c r="G70" s="55">
        <v>63</v>
      </c>
      <c r="H70" s="55">
        <v>0</v>
      </c>
      <c r="I70" s="55">
        <v>0</v>
      </c>
      <c r="J70" s="55">
        <v>0</v>
      </c>
      <c r="K70" s="55">
        <v>0</v>
      </c>
      <c r="L70" s="55">
        <v>33</v>
      </c>
    </row>
    <row r="71" spans="1:12" x14ac:dyDescent="0.3">
      <c r="A71" s="54" t="s">
        <v>306</v>
      </c>
      <c r="B71" s="55">
        <v>3835404</v>
      </c>
      <c r="C71" s="54" t="s">
        <v>277</v>
      </c>
      <c r="D71" s="55">
        <v>0</v>
      </c>
      <c r="E71" s="55">
        <v>140</v>
      </c>
      <c r="F71" s="55">
        <v>0</v>
      </c>
      <c r="G71" s="55">
        <v>115</v>
      </c>
      <c r="H71" s="55">
        <v>0</v>
      </c>
      <c r="I71" s="55">
        <v>0</v>
      </c>
      <c r="J71" s="55">
        <v>0</v>
      </c>
      <c r="K71" s="55">
        <v>0</v>
      </c>
      <c r="L71" s="55">
        <v>25</v>
      </c>
    </row>
    <row r="72" spans="1:12" x14ac:dyDescent="0.3">
      <c r="A72" s="54" t="s">
        <v>306</v>
      </c>
      <c r="B72" s="55">
        <v>3835404</v>
      </c>
      <c r="C72" s="54" t="s">
        <v>97</v>
      </c>
      <c r="D72" s="55">
        <v>0</v>
      </c>
      <c r="E72" s="55">
        <v>20</v>
      </c>
      <c r="F72" s="55">
        <v>0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20</v>
      </c>
    </row>
    <row r="73" spans="1:12" x14ac:dyDescent="0.3">
      <c r="A73" s="54" t="s">
        <v>306</v>
      </c>
      <c r="B73" s="55">
        <v>3835404</v>
      </c>
      <c r="C73" s="54" t="s">
        <v>74</v>
      </c>
      <c r="D73" s="55">
        <v>0</v>
      </c>
      <c r="E73" s="55">
        <v>180</v>
      </c>
      <c r="F73" s="55">
        <v>0</v>
      </c>
      <c r="G73" s="55">
        <v>136</v>
      </c>
      <c r="H73" s="55">
        <v>0</v>
      </c>
      <c r="I73" s="55">
        <v>0</v>
      </c>
      <c r="J73" s="55">
        <v>0</v>
      </c>
      <c r="K73" s="55">
        <v>0</v>
      </c>
      <c r="L73" s="55">
        <v>44</v>
      </c>
    </row>
    <row r="74" spans="1:12" x14ac:dyDescent="0.3">
      <c r="A74" s="54" t="s">
        <v>306</v>
      </c>
      <c r="B74" s="55">
        <v>3835404</v>
      </c>
      <c r="C74" s="54" t="s">
        <v>299</v>
      </c>
      <c r="D74" s="55">
        <v>3</v>
      </c>
      <c r="E74" s="55">
        <v>0</v>
      </c>
      <c r="F74" s="55">
        <v>0</v>
      </c>
      <c r="G74" s="55">
        <v>1</v>
      </c>
      <c r="H74" s="55">
        <v>0</v>
      </c>
      <c r="I74" s="55">
        <v>0</v>
      </c>
      <c r="J74" s="55">
        <v>0</v>
      </c>
      <c r="K74" s="55">
        <v>0</v>
      </c>
      <c r="L74" s="55">
        <v>2</v>
      </c>
    </row>
    <row r="75" spans="1:12" x14ac:dyDescent="0.3">
      <c r="A75" s="54" t="s">
        <v>306</v>
      </c>
      <c r="B75" s="55">
        <v>3835404</v>
      </c>
      <c r="C75" s="54" t="s">
        <v>75</v>
      </c>
      <c r="D75" s="55">
        <v>59</v>
      </c>
      <c r="E75" s="55">
        <v>570</v>
      </c>
      <c r="F75" s="55">
        <v>0</v>
      </c>
      <c r="G75" s="55">
        <v>636</v>
      </c>
      <c r="H75" s="55">
        <v>11</v>
      </c>
      <c r="I75" s="55">
        <v>0</v>
      </c>
      <c r="J75" s="55">
        <v>0</v>
      </c>
      <c r="K75" s="55">
        <v>0</v>
      </c>
      <c r="L75" s="55">
        <v>4</v>
      </c>
    </row>
    <row r="76" spans="1:12" x14ac:dyDescent="0.3">
      <c r="A76" s="54" t="s">
        <v>306</v>
      </c>
      <c r="B76" s="55">
        <v>3835404</v>
      </c>
      <c r="C76" s="54" t="s">
        <v>77</v>
      </c>
      <c r="D76" s="55">
        <v>11.5</v>
      </c>
      <c r="E76" s="55">
        <v>670</v>
      </c>
      <c r="F76" s="55">
        <v>0</v>
      </c>
      <c r="G76" s="55">
        <v>674</v>
      </c>
      <c r="H76" s="55">
        <v>10.5</v>
      </c>
      <c r="I76" s="55">
        <v>0</v>
      </c>
      <c r="J76" s="55">
        <v>0</v>
      </c>
      <c r="K76" s="55">
        <v>0</v>
      </c>
      <c r="L76" s="55">
        <v>18</v>
      </c>
    </row>
    <row r="77" spans="1:12" x14ac:dyDescent="0.3">
      <c r="A77" s="54" t="s">
        <v>306</v>
      </c>
      <c r="B77" s="55">
        <v>3835404</v>
      </c>
      <c r="C77" s="54" t="s">
        <v>76</v>
      </c>
      <c r="D77" s="55">
        <v>13.75</v>
      </c>
      <c r="E77" s="55">
        <v>330</v>
      </c>
      <c r="F77" s="55">
        <v>0</v>
      </c>
      <c r="G77" s="55">
        <v>327.25</v>
      </c>
      <c r="H77" s="55">
        <v>0</v>
      </c>
      <c r="I77" s="55">
        <v>0</v>
      </c>
      <c r="J77" s="55">
        <v>0</v>
      </c>
      <c r="K77" s="55">
        <v>0</v>
      </c>
      <c r="L77" s="55">
        <v>16.5</v>
      </c>
    </row>
    <row r="78" spans="1:12" x14ac:dyDescent="0.3">
      <c r="A78" s="54" t="s">
        <v>306</v>
      </c>
      <c r="B78" s="55">
        <v>3835404</v>
      </c>
      <c r="C78" s="54" t="s">
        <v>279</v>
      </c>
      <c r="D78" s="55">
        <v>1.4</v>
      </c>
      <c r="E78" s="55">
        <v>80</v>
      </c>
      <c r="F78" s="55">
        <v>0</v>
      </c>
      <c r="G78" s="55">
        <v>74.2</v>
      </c>
      <c r="H78" s="55">
        <v>0.1</v>
      </c>
      <c r="I78" s="55">
        <v>0</v>
      </c>
      <c r="J78" s="55">
        <v>0</v>
      </c>
      <c r="K78" s="55">
        <v>0</v>
      </c>
      <c r="L78" s="55">
        <v>7.3</v>
      </c>
    </row>
    <row r="79" spans="1:12" x14ac:dyDescent="0.3">
      <c r="A79" s="54" t="s">
        <v>306</v>
      </c>
      <c r="B79" s="55">
        <v>3835404</v>
      </c>
      <c r="C79" s="54" t="s">
        <v>302</v>
      </c>
      <c r="D79" s="55">
        <v>0</v>
      </c>
      <c r="E79" s="55">
        <v>47.5</v>
      </c>
      <c r="F79" s="55">
        <v>0</v>
      </c>
      <c r="G79" s="55">
        <v>48.924999999999997</v>
      </c>
      <c r="H79" s="55">
        <v>1.425</v>
      </c>
      <c r="I79" s="55">
        <v>0</v>
      </c>
      <c r="J79" s="55">
        <v>0</v>
      </c>
      <c r="K79" s="55">
        <v>0</v>
      </c>
      <c r="L79" s="55">
        <v>0</v>
      </c>
    </row>
    <row r="80" spans="1:12" x14ac:dyDescent="0.3">
      <c r="A80" s="54" t="s">
        <v>306</v>
      </c>
      <c r="B80" s="55">
        <v>3835404</v>
      </c>
      <c r="C80" s="54" t="s">
        <v>303</v>
      </c>
      <c r="D80" s="55">
        <v>0</v>
      </c>
      <c r="E80" s="55">
        <v>1206.5</v>
      </c>
      <c r="F80" s="55">
        <v>0</v>
      </c>
      <c r="G80" s="55">
        <v>1351.85</v>
      </c>
      <c r="H80" s="55">
        <v>145.35</v>
      </c>
      <c r="I80" s="55">
        <v>0</v>
      </c>
      <c r="J80" s="55">
        <v>0</v>
      </c>
      <c r="K80" s="55">
        <v>0</v>
      </c>
      <c r="L80" s="55">
        <v>0</v>
      </c>
    </row>
    <row r="81" spans="1:12" x14ac:dyDescent="0.3">
      <c r="A81" s="54" t="s">
        <v>306</v>
      </c>
      <c r="B81" s="55">
        <v>3835404</v>
      </c>
      <c r="C81" s="54" t="s">
        <v>98</v>
      </c>
      <c r="D81" s="55">
        <v>0</v>
      </c>
      <c r="E81" s="55">
        <v>50</v>
      </c>
      <c r="F81" s="55">
        <v>0</v>
      </c>
      <c r="G81" s="55">
        <v>44</v>
      </c>
      <c r="H81" s="55">
        <v>1</v>
      </c>
      <c r="I81" s="55">
        <v>0</v>
      </c>
      <c r="J81" s="55">
        <v>0</v>
      </c>
      <c r="K81" s="55">
        <v>0</v>
      </c>
      <c r="L81" s="55">
        <v>7</v>
      </c>
    </row>
    <row r="82" spans="1:12" x14ac:dyDescent="0.3">
      <c r="A82" s="54" t="s">
        <v>306</v>
      </c>
      <c r="B82" s="55">
        <v>3835404</v>
      </c>
      <c r="C82" s="54" t="s">
        <v>79</v>
      </c>
      <c r="D82" s="55">
        <v>8</v>
      </c>
      <c r="E82" s="55">
        <v>40</v>
      </c>
      <c r="F82" s="55">
        <v>0</v>
      </c>
      <c r="G82" s="55">
        <v>38</v>
      </c>
      <c r="H82" s="55">
        <v>0</v>
      </c>
      <c r="I82" s="55">
        <v>0</v>
      </c>
      <c r="J82" s="55">
        <v>0</v>
      </c>
      <c r="K82" s="55">
        <v>0</v>
      </c>
      <c r="L82" s="55">
        <v>10</v>
      </c>
    </row>
    <row r="83" spans="1:12" x14ac:dyDescent="0.3">
      <c r="A83" s="54" t="s">
        <v>306</v>
      </c>
      <c r="B83" s="55">
        <v>3835404</v>
      </c>
      <c r="C83" s="54" t="s">
        <v>99</v>
      </c>
      <c r="D83" s="55">
        <v>0</v>
      </c>
      <c r="E83" s="55">
        <v>170</v>
      </c>
      <c r="F83" s="55">
        <v>0</v>
      </c>
      <c r="G83" s="55">
        <v>170</v>
      </c>
      <c r="H83" s="55">
        <v>0</v>
      </c>
      <c r="I83" s="55">
        <v>0</v>
      </c>
      <c r="J83" s="55">
        <v>0</v>
      </c>
      <c r="K83" s="55">
        <v>0</v>
      </c>
      <c r="L83" s="55">
        <v>0</v>
      </c>
    </row>
    <row r="84" spans="1:12" x14ac:dyDescent="0.3">
      <c r="A84" s="54" t="s">
        <v>306</v>
      </c>
      <c r="B84" s="55">
        <v>3835404</v>
      </c>
      <c r="C84" s="54" t="s">
        <v>81</v>
      </c>
      <c r="D84" s="55">
        <v>0</v>
      </c>
      <c r="E84" s="55">
        <v>110</v>
      </c>
      <c r="F84" s="55">
        <v>0</v>
      </c>
      <c r="G84" s="55">
        <v>110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</row>
    <row r="85" spans="1:12" x14ac:dyDescent="0.3">
      <c r="A85" s="54" t="s">
        <v>306</v>
      </c>
      <c r="B85" s="55">
        <v>3835404</v>
      </c>
      <c r="C85" s="54" t="s">
        <v>80</v>
      </c>
      <c r="D85" s="55">
        <v>0</v>
      </c>
      <c r="E85" s="55">
        <v>90</v>
      </c>
      <c r="F85" s="55">
        <v>0</v>
      </c>
      <c r="G85" s="55">
        <v>80</v>
      </c>
      <c r="H85" s="55">
        <v>0</v>
      </c>
      <c r="I85" s="55">
        <v>0</v>
      </c>
      <c r="J85" s="55">
        <v>0</v>
      </c>
      <c r="K85" s="55">
        <v>0</v>
      </c>
      <c r="L85" s="55">
        <v>10</v>
      </c>
    </row>
    <row r="86" spans="1:12" x14ac:dyDescent="0.3">
      <c r="A86" s="54" t="s">
        <v>306</v>
      </c>
      <c r="B86" s="55">
        <v>3835404</v>
      </c>
      <c r="C86" s="54" t="s">
        <v>304</v>
      </c>
      <c r="D86" s="55">
        <v>0</v>
      </c>
      <c r="E86" s="55">
        <v>190</v>
      </c>
      <c r="F86" s="55">
        <v>0</v>
      </c>
      <c r="G86" s="55">
        <v>199.02500000000001</v>
      </c>
      <c r="H86" s="55">
        <v>9.0250000000000004</v>
      </c>
      <c r="I86" s="55">
        <v>0</v>
      </c>
      <c r="J86" s="55">
        <v>0</v>
      </c>
      <c r="K86" s="55">
        <v>0</v>
      </c>
      <c r="L86" s="55">
        <v>0</v>
      </c>
    </row>
    <row r="87" spans="1:12" x14ac:dyDescent="0.3">
      <c r="A87" s="54" t="s">
        <v>306</v>
      </c>
      <c r="B87" s="55">
        <v>3835404</v>
      </c>
      <c r="C87" s="54" t="s">
        <v>87</v>
      </c>
      <c r="D87" s="55">
        <v>0</v>
      </c>
      <c r="E87" s="55">
        <v>60</v>
      </c>
      <c r="F87" s="55">
        <v>0</v>
      </c>
      <c r="G87" s="55">
        <v>60.25</v>
      </c>
      <c r="H87" s="55">
        <v>0.25</v>
      </c>
      <c r="I87" s="55">
        <v>0</v>
      </c>
      <c r="J87" s="55">
        <v>0</v>
      </c>
      <c r="K87" s="55">
        <v>0</v>
      </c>
      <c r="L87" s="55">
        <v>0</v>
      </c>
    </row>
    <row r="88" spans="1:12" x14ac:dyDescent="0.3">
      <c r="A88" s="54" t="s">
        <v>306</v>
      </c>
      <c r="B88" s="55">
        <v>3835404</v>
      </c>
      <c r="C88" s="54" t="s">
        <v>83</v>
      </c>
      <c r="D88" s="55">
        <v>0</v>
      </c>
      <c r="E88" s="55">
        <v>100</v>
      </c>
      <c r="F88" s="55">
        <v>0</v>
      </c>
      <c r="G88" s="55">
        <v>46.75</v>
      </c>
      <c r="H88" s="55">
        <v>0</v>
      </c>
      <c r="I88" s="55">
        <v>0</v>
      </c>
      <c r="J88" s="55">
        <v>0</v>
      </c>
      <c r="K88" s="55">
        <v>0</v>
      </c>
      <c r="L88" s="55">
        <v>53.25</v>
      </c>
    </row>
    <row r="89" spans="1:12" x14ac:dyDescent="0.3">
      <c r="A89" s="54" t="s">
        <v>306</v>
      </c>
      <c r="B89" s="55">
        <v>3835404</v>
      </c>
      <c r="C89" s="54" t="s">
        <v>297</v>
      </c>
      <c r="D89" s="55">
        <v>0</v>
      </c>
      <c r="E89" s="55">
        <v>10</v>
      </c>
      <c r="F89" s="55">
        <v>0</v>
      </c>
      <c r="G89" s="55">
        <v>3.5</v>
      </c>
      <c r="H89" s="55">
        <v>0</v>
      </c>
      <c r="I89" s="55">
        <v>0</v>
      </c>
      <c r="J89" s="55">
        <v>0</v>
      </c>
      <c r="K89" s="55">
        <v>0</v>
      </c>
      <c r="L89" s="55">
        <v>6.5</v>
      </c>
    </row>
    <row r="90" spans="1:12" x14ac:dyDescent="0.3">
      <c r="A90" s="54" t="s">
        <v>306</v>
      </c>
      <c r="B90" s="55">
        <v>3835404</v>
      </c>
      <c r="C90" s="54" t="s">
        <v>298</v>
      </c>
      <c r="D90" s="55">
        <v>0</v>
      </c>
      <c r="E90" s="55">
        <v>40</v>
      </c>
      <c r="F90" s="55">
        <v>0</v>
      </c>
      <c r="G90" s="55">
        <v>15</v>
      </c>
      <c r="H90" s="55">
        <v>0</v>
      </c>
      <c r="I90" s="55">
        <v>0</v>
      </c>
      <c r="J90" s="55">
        <v>0</v>
      </c>
      <c r="K90" s="55">
        <v>0</v>
      </c>
      <c r="L90" s="55">
        <v>25</v>
      </c>
    </row>
    <row r="91" spans="1:12" x14ac:dyDescent="0.3">
      <c r="A91" s="54" t="s">
        <v>306</v>
      </c>
      <c r="B91" s="55">
        <v>3835404</v>
      </c>
      <c r="C91" s="54" t="s">
        <v>296</v>
      </c>
      <c r="D91" s="55">
        <v>0</v>
      </c>
      <c r="E91" s="55">
        <v>150</v>
      </c>
      <c r="F91" s="55">
        <v>0</v>
      </c>
      <c r="G91" s="55">
        <v>17</v>
      </c>
      <c r="H91" s="55">
        <v>1</v>
      </c>
      <c r="I91" s="55">
        <v>0</v>
      </c>
      <c r="J91" s="55">
        <v>0</v>
      </c>
      <c r="K91" s="55">
        <v>0</v>
      </c>
      <c r="L91" s="55">
        <v>134</v>
      </c>
    </row>
    <row r="92" spans="1:12" x14ac:dyDescent="0.3">
      <c r="A92" s="54" t="s">
        <v>306</v>
      </c>
      <c r="B92" s="55">
        <v>3835404</v>
      </c>
      <c r="C92" s="54" t="s">
        <v>84</v>
      </c>
      <c r="D92" s="55">
        <v>0</v>
      </c>
      <c r="E92" s="55">
        <v>280</v>
      </c>
      <c r="F92" s="55">
        <v>0</v>
      </c>
      <c r="G92" s="55">
        <v>218</v>
      </c>
      <c r="H92" s="55">
        <v>0</v>
      </c>
      <c r="I92" s="55">
        <v>0</v>
      </c>
      <c r="J92" s="55">
        <v>0</v>
      </c>
      <c r="K92" s="55">
        <v>0</v>
      </c>
      <c r="L92" s="55">
        <v>62</v>
      </c>
    </row>
    <row r="93" spans="1:12" x14ac:dyDescent="0.3">
      <c r="A93" s="54" t="s">
        <v>306</v>
      </c>
      <c r="B93" s="55">
        <v>3835404</v>
      </c>
      <c r="C93" s="54" t="s">
        <v>86</v>
      </c>
      <c r="D93" s="55">
        <v>0</v>
      </c>
      <c r="E93" s="55">
        <v>220</v>
      </c>
      <c r="F93" s="55">
        <v>0</v>
      </c>
      <c r="G93" s="55">
        <v>188</v>
      </c>
      <c r="H93" s="55">
        <v>0</v>
      </c>
      <c r="I93" s="55">
        <v>0</v>
      </c>
      <c r="J93" s="55">
        <v>0</v>
      </c>
      <c r="K93" s="55">
        <v>0</v>
      </c>
      <c r="L93" s="55">
        <v>32</v>
      </c>
    </row>
    <row r="94" spans="1:12" x14ac:dyDescent="0.3">
      <c r="A94" s="54" t="s">
        <v>306</v>
      </c>
      <c r="B94" s="55">
        <v>3835404</v>
      </c>
      <c r="C94" s="54" t="s">
        <v>85</v>
      </c>
      <c r="D94" s="55">
        <v>0</v>
      </c>
      <c r="E94" s="55">
        <v>60</v>
      </c>
      <c r="F94" s="55">
        <v>0</v>
      </c>
      <c r="G94" s="55">
        <v>52.25</v>
      </c>
      <c r="H94" s="55">
        <v>7.5</v>
      </c>
      <c r="I94" s="55">
        <v>0</v>
      </c>
      <c r="J94" s="55">
        <v>0</v>
      </c>
      <c r="K94" s="55">
        <v>0</v>
      </c>
      <c r="L94" s="55">
        <v>15.25</v>
      </c>
    </row>
    <row r="95" spans="1:12" x14ac:dyDescent="0.3">
      <c r="A95" s="62" t="s">
        <v>102</v>
      </c>
      <c r="B95" s="54"/>
      <c r="C95" s="54"/>
      <c r="D95" s="55">
        <v>360.87</v>
      </c>
      <c r="E95" s="55">
        <v>13646.5</v>
      </c>
      <c r="F95" s="55">
        <v>0</v>
      </c>
      <c r="G95" s="55">
        <v>13450.67</v>
      </c>
      <c r="H95" s="55">
        <v>486.27</v>
      </c>
      <c r="I95" s="55">
        <v>0</v>
      </c>
      <c r="J95" s="55">
        <v>0</v>
      </c>
      <c r="K95" s="55">
        <v>0</v>
      </c>
      <c r="L95" s="55">
        <v>1042.97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118"/>
  <sheetViews>
    <sheetView workbookViewId="0"/>
  </sheetViews>
  <sheetFormatPr defaultRowHeight="14.4" x14ac:dyDescent="0.3"/>
  <sheetData>
    <row r="1" spans="1:3" x14ac:dyDescent="0.3">
      <c r="A1" t="s">
        <v>251</v>
      </c>
      <c r="B1">
        <f>VLOOKUP(A1,'[4]Product Master Sheet'!$B$2:$F$506,5,0)</f>
        <v>31</v>
      </c>
      <c r="C1">
        <v>0</v>
      </c>
    </row>
    <row r="2" spans="1:3" x14ac:dyDescent="0.3">
      <c r="A2" t="s">
        <v>23</v>
      </c>
      <c r="B2" s="71">
        <f>VLOOKUP(A2,'[4]Product Master Sheet'!$B$2:$F$506,5,0)</f>
        <v>33</v>
      </c>
      <c r="C2">
        <v>0</v>
      </c>
    </row>
    <row r="3" spans="1:3" x14ac:dyDescent="0.3">
      <c r="A3" t="s">
        <v>25</v>
      </c>
      <c r="B3" s="71">
        <f>VLOOKUP(A3,'[4]Product Master Sheet'!$B$2:$F$506,5,0)</f>
        <v>34</v>
      </c>
      <c r="C3">
        <v>0</v>
      </c>
    </row>
    <row r="4" spans="1:3" x14ac:dyDescent="0.3">
      <c r="A4" t="s">
        <v>31</v>
      </c>
      <c r="B4" s="71">
        <f>VLOOKUP(A4,'[4]Product Master Sheet'!$B$2:$F$506,5,0)</f>
        <v>39</v>
      </c>
      <c r="C4">
        <v>18</v>
      </c>
    </row>
    <row r="5" spans="1:3" x14ac:dyDescent="0.3">
      <c r="A5" t="s">
        <v>43</v>
      </c>
      <c r="B5" s="71">
        <f>VLOOKUP(A5,'[4]Product Master Sheet'!$B$2:$F$506,5,0)</f>
        <v>40</v>
      </c>
      <c r="C5">
        <v>60.5</v>
      </c>
    </row>
    <row r="6" spans="1:3" x14ac:dyDescent="0.3">
      <c r="A6" t="s">
        <v>42</v>
      </c>
      <c r="B6" s="71">
        <f>VLOOKUP(A6,'[4]Product Master Sheet'!$B$2:$F$506,5,0)</f>
        <v>41</v>
      </c>
      <c r="C6">
        <v>8.5</v>
      </c>
    </row>
    <row r="7" spans="1:3" x14ac:dyDescent="0.3">
      <c r="A7" t="s">
        <v>44</v>
      </c>
      <c r="B7" s="71">
        <f>VLOOKUP(A7,'[4]Product Master Sheet'!$B$2:$F$506,5,0)</f>
        <v>42</v>
      </c>
      <c r="C7">
        <v>31</v>
      </c>
    </row>
    <row r="8" spans="1:3" x14ac:dyDescent="0.3">
      <c r="A8" t="s">
        <v>45</v>
      </c>
      <c r="B8" s="71">
        <f>VLOOKUP(A8,'[4]Product Master Sheet'!$B$2:$F$506,5,0)</f>
        <v>43</v>
      </c>
      <c r="C8">
        <v>11.5</v>
      </c>
    </row>
    <row r="9" spans="1:3" x14ac:dyDescent="0.3">
      <c r="A9" t="s">
        <v>252</v>
      </c>
      <c r="B9" s="71">
        <f>VLOOKUP(A9,'[4]Product Master Sheet'!$B$2:$F$506,5,0)</f>
        <v>44</v>
      </c>
      <c r="C9">
        <v>8.75</v>
      </c>
    </row>
    <row r="10" spans="1:3" x14ac:dyDescent="0.3">
      <c r="A10" t="s">
        <v>255</v>
      </c>
      <c r="B10" s="71">
        <f>VLOOKUP(A10,'[4]Product Master Sheet'!$B$2:$F$506,5,0)</f>
        <v>114</v>
      </c>
      <c r="C10">
        <v>0</v>
      </c>
    </row>
    <row r="11" spans="1:3" x14ac:dyDescent="0.3">
      <c r="A11" t="s">
        <v>48</v>
      </c>
      <c r="B11" s="71">
        <f>VLOOKUP(A11,'[4]Product Master Sheet'!$B$2:$F$506,5,0)</f>
        <v>118</v>
      </c>
      <c r="C11">
        <v>0</v>
      </c>
    </row>
    <row r="12" spans="1:3" x14ac:dyDescent="0.3">
      <c r="A12" t="s">
        <v>257</v>
      </c>
      <c r="B12" s="71">
        <f>VLOOKUP(A12,'[4]Product Master Sheet'!$B$2:$F$506,5,0)</f>
        <v>119</v>
      </c>
      <c r="C12">
        <v>0</v>
      </c>
    </row>
    <row r="13" spans="1:3" x14ac:dyDescent="0.3">
      <c r="A13" t="s">
        <v>47</v>
      </c>
      <c r="B13" s="71">
        <f>VLOOKUP(A13,'[4]Product Master Sheet'!$B$2:$F$506,5,0)</f>
        <v>120</v>
      </c>
      <c r="C13">
        <v>0</v>
      </c>
    </row>
    <row r="14" spans="1:3" x14ac:dyDescent="0.3">
      <c r="A14" t="s">
        <v>50</v>
      </c>
      <c r="B14" s="71">
        <f>VLOOKUP(A14,'[4]Product Master Sheet'!$B$2:$F$506,5,0)</f>
        <v>126</v>
      </c>
      <c r="C14">
        <v>0</v>
      </c>
    </row>
    <row r="15" spans="1:3" x14ac:dyDescent="0.3">
      <c r="A15" t="s">
        <v>261</v>
      </c>
      <c r="B15" s="71">
        <f>VLOOKUP(A15,'[4]Product Master Sheet'!$B$2:$F$506,5,0)</f>
        <v>137</v>
      </c>
      <c r="C15">
        <v>0</v>
      </c>
    </row>
    <row r="16" spans="1:3" x14ac:dyDescent="0.3">
      <c r="A16" t="s">
        <v>88</v>
      </c>
      <c r="B16" s="71">
        <f>VLOOKUP(A16,'[4]Product Master Sheet'!$B$2:$F$506,5,0)</f>
        <v>142</v>
      </c>
      <c r="C16">
        <v>0</v>
      </c>
    </row>
    <row r="17" spans="1:3" x14ac:dyDescent="0.3">
      <c r="A17" t="s">
        <v>51</v>
      </c>
      <c r="B17" s="71">
        <f>VLOOKUP(A17,'[4]Product Master Sheet'!$B$2:$F$506,5,0)</f>
        <v>143</v>
      </c>
      <c r="C17">
        <v>3</v>
      </c>
    </row>
    <row r="18" spans="1:3" x14ac:dyDescent="0.3">
      <c r="A18" t="s">
        <v>90</v>
      </c>
      <c r="B18" s="71">
        <f>VLOOKUP(A18,'[4]Product Master Sheet'!$B$2:$F$506,5,0)</f>
        <v>151</v>
      </c>
      <c r="C18">
        <v>0</v>
      </c>
    </row>
    <row r="19" spans="1:3" x14ac:dyDescent="0.3">
      <c r="A19" t="s">
        <v>53</v>
      </c>
      <c r="B19" s="71">
        <f>VLOOKUP(A19,'[4]Product Master Sheet'!$B$2:$F$506,5,0)</f>
        <v>152</v>
      </c>
      <c r="C19">
        <v>0</v>
      </c>
    </row>
    <row r="20" spans="1:3" x14ac:dyDescent="0.3">
      <c r="A20" t="s">
        <v>54</v>
      </c>
      <c r="B20" s="71">
        <f>VLOOKUP(A20,'[4]Product Master Sheet'!$B$2:$F$506,5,0)</f>
        <v>162</v>
      </c>
      <c r="C20">
        <v>12</v>
      </c>
    </row>
    <row r="21" spans="1:3" x14ac:dyDescent="0.3">
      <c r="A21" t="s">
        <v>56</v>
      </c>
      <c r="B21" s="71">
        <f>VLOOKUP(A21,'[4]Product Master Sheet'!$B$2:$F$506,5,0)</f>
        <v>163</v>
      </c>
      <c r="C21">
        <v>7.5</v>
      </c>
    </row>
    <row r="22" spans="1:3" x14ac:dyDescent="0.3">
      <c r="A22" t="s">
        <v>59</v>
      </c>
      <c r="B22" s="71">
        <f>VLOOKUP(A22,'[4]Product Master Sheet'!$B$2:$F$506,5,0)</f>
        <v>179</v>
      </c>
      <c r="C22">
        <v>4.05</v>
      </c>
    </row>
    <row r="23" spans="1:3" x14ac:dyDescent="0.3">
      <c r="A23" t="s">
        <v>58</v>
      </c>
      <c r="B23" s="71">
        <f>VLOOKUP(A23,'[4]Product Master Sheet'!$B$2:$F$506,5,0)</f>
        <v>181</v>
      </c>
      <c r="C23">
        <v>0</v>
      </c>
    </row>
    <row r="24" spans="1:3" x14ac:dyDescent="0.3">
      <c r="A24" t="s">
        <v>57</v>
      </c>
      <c r="B24" s="71">
        <f>VLOOKUP(A24,'[4]Product Master Sheet'!$B$2:$F$506,5,0)</f>
        <v>182</v>
      </c>
      <c r="C24">
        <v>0</v>
      </c>
    </row>
    <row r="25" spans="1:3" x14ac:dyDescent="0.3">
      <c r="A25" t="s">
        <v>64</v>
      </c>
      <c r="B25" s="71">
        <f>VLOOKUP(A25,'[4]Product Master Sheet'!$B$2:$F$506,5,0)</f>
        <v>215</v>
      </c>
      <c r="C25">
        <v>0.28000000000000003</v>
      </c>
    </row>
    <row r="26" spans="1:3" x14ac:dyDescent="0.3">
      <c r="A26" t="s">
        <v>91</v>
      </c>
      <c r="B26" s="71">
        <f>VLOOKUP(A26,'[4]Product Master Sheet'!$B$2:$F$506,5,0)</f>
        <v>217</v>
      </c>
      <c r="C26">
        <v>0</v>
      </c>
    </row>
    <row r="27" spans="1:3" x14ac:dyDescent="0.3">
      <c r="A27" t="s">
        <v>63</v>
      </c>
      <c r="B27" s="71">
        <f>VLOOKUP(A27,'[4]Product Master Sheet'!$B$2:$F$506,5,0)</f>
        <v>219</v>
      </c>
      <c r="C27">
        <v>2.4</v>
      </c>
    </row>
    <row r="28" spans="1:3" x14ac:dyDescent="0.3">
      <c r="A28" t="s">
        <v>288</v>
      </c>
      <c r="B28" s="71">
        <f>VLOOKUP(A28,'[4]Product Master Sheet'!$B$2:$F$506,5,0)</f>
        <v>251</v>
      </c>
      <c r="C28">
        <v>0</v>
      </c>
    </row>
    <row r="29" spans="1:3" x14ac:dyDescent="0.3">
      <c r="A29" t="s">
        <v>269</v>
      </c>
      <c r="B29" s="71">
        <f>VLOOKUP(A29,'[4]Product Master Sheet'!$B$2:$F$506,5,0)</f>
        <v>273</v>
      </c>
      <c r="C29">
        <v>0.25</v>
      </c>
    </row>
    <row r="30" spans="1:3" x14ac:dyDescent="0.3">
      <c r="A30" t="s">
        <v>92</v>
      </c>
      <c r="B30" s="71">
        <f>VLOOKUP(A30,'[4]Product Master Sheet'!$B$2:$F$506,5,0)</f>
        <v>276</v>
      </c>
      <c r="C30">
        <v>0</v>
      </c>
    </row>
    <row r="31" spans="1:3" x14ac:dyDescent="0.3">
      <c r="A31" t="s">
        <v>67</v>
      </c>
      <c r="B31" s="71">
        <f>VLOOKUP(A31,'[4]Product Master Sheet'!$B$2:$F$506,5,0)</f>
        <v>292</v>
      </c>
      <c r="C31">
        <v>10</v>
      </c>
    </row>
    <row r="32" spans="1:3" x14ac:dyDescent="0.3">
      <c r="A32" t="s">
        <v>66</v>
      </c>
      <c r="B32" s="71">
        <f>VLOOKUP(A32,'[4]Product Master Sheet'!$B$2:$F$506,5,0)</f>
        <v>293</v>
      </c>
      <c r="C32">
        <v>7.25</v>
      </c>
    </row>
    <row r="33" spans="1:3" x14ac:dyDescent="0.3">
      <c r="A33" t="s">
        <v>65</v>
      </c>
      <c r="B33" s="71">
        <f>VLOOKUP(A33,'[4]Product Master Sheet'!$B$2:$F$506,5,0)</f>
        <v>294</v>
      </c>
      <c r="C33">
        <v>0</v>
      </c>
    </row>
    <row r="34" spans="1:3" x14ac:dyDescent="0.3">
      <c r="A34" t="s">
        <v>272</v>
      </c>
      <c r="B34" s="71">
        <f>VLOOKUP(A34,'[4]Product Master Sheet'!$B$2:$F$506,5,0)</f>
        <v>299</v>
      </c>
      <c r="C34">
        <v>5</v>
      </c>
    </row>
    <row r="35" spans="1:3" x14ac:dyDescent="0.3">
      <c r="A35" t="s">
        <v>69</v>
      </c>
      <c r="B35" s="71">
        <f>VLOOKUP(A35,'[4]Product Master Sheet'!$B$2:$F$506,5,0)</f>
        <v>305</v>
      </c>
      <c r="C35">
        <v>0</v>
      </c>
    </row>
    <row r="36" spans="1:3" x14ac:dyDescent="0.3">
      <c r="A36" t="s">
        <v>274</v>
      </c>
      <c r="B36" s="71">
        <f>VLOOKUP(A36,'[4]Product Master Sheet'!$B$2:$F$506,5,0)</f>
        <v>308</v>
      </c>
      <c r="C36">
        <v>0</v>
      </c>
    </row>
    <row r="37" spans="1:3" x14ac:dyDescent="0.3">
      <c r="A37" t="s">
        <v>71</v>
      </c>
      <c r="B37" s="71">
        <f>VLOOKUP(A37,'[4]Product Master Sheet'!$B$2:$F$506,5,0)</f>
        <v>324</v>
      </c>
      <c r="C37">
        <v>11</v>
      </c>
    </row>
    <row r="38" spans="1:3" x14ac:dyDescent="0.3">
      <c r="A38" t="s">
        <v>72</v>
      </c>
      <c r="B38" s="71">
        <f>VLOOKUP(A38,'[4]Product Master Sheet'!$B$2:$F$506,5,0)</f>
        <v>325</v>
      </c>
      <c r="C38">
        <v>1.5</v>
      </c>
    </row>
    <row r="39" spans="1:3" x14ac:dyDescent="0.3">
      <c r="A39" t="s">
        <v>73</v>
      </c>
      <c r="B39" s="71">
        <f>VLOOKUP(A39,'[4]Product Master Sheet'!$B$2:$F$506,5,0)</f>
        <v>326</v>
      </c>
      <c r="C39">
        <v>10.5</v>
      </c>
    </row>
    <row r="40" spans="1:3" x14ac:dyDescent="0.3">
      <c r="A40" t="s">
        <v>70</v>
      </c>
      <c r="B40" s="71">
        <f>VLOOKUP(A40,'[4]Product Master Sheet'!$B$2:$F$506,5,0)</f>
        <v>331</v>
      </c>
      <c r="C40">
        <v>3.5</v>
      </c>
    </row>
    <row r="41" spans="1:3" x14ac:dyDescent="0.3">
      <c r="A41" t="s">
        <v>275</v>
      </c>
      <c r="B41" s="71">
        <f>VLOOKUP(A41,'[4]Product Master Sheet'!$B$2:$F$506,5,0)</f>
        <v>335</v>
      </c>
      <c r="C41">
        <v>16</v>
      </c>
    </row>
    <row r="42" spans="1:3" x14ac:dyDescent="0.3">
      <c r="A42" t="s">
        <v>277</v>
      </c>
      <c r="B42" s="71">
        <f>VLOOKUP(A42,'[4]Product Master Sheet'!$B$2:$F$506,5,0)</f>
        <v>336</v>
      </c>
      <c r="C42">
        <v>0</v>
      </c>
    </row>
    <row r="43" spans="1:3" x14ac:dyDescent="0.3">
      <c r="A43" t="s">
        <v>97</v>
      </c>
      <c r="B43" s="71">
        <f>VLOOKUP(A43,'[4]Product Master Sheet'!$B$2:$F$506,5,0)</f>
        <v>338</v>
      </c>
      <c r="C43">
        <v>0</v>
      </c>
    </row>
    <row r="44" spans="1:3" x14ac:dyDescent="0.3">
      <c r="A44" t="s">
        <v>74</v>
      </c>
      <c r="B44" s="71">
        <f>VLOOKUP(A44,'[4]Product Master Sheet'!$B$2:$F$506,5,0)</f>
        <v>339</v>
      </c>
      <c r="C44">
        <v>0</v>
      </c>
    </row>
    <row r="45" spans="1:3" x14ac:dyDescent="0.3">
      <c r="A45" t="s">
        <v>75</v>
      </c>
      <c r="B45" s="71">
        <f>VLOOKUP(A45,'[4]Product Master Sheet'!$B$2:$F$506,5,0)</f>
        <v>365</v>
      </c>
      <c r="C45">
        <v>59</v>
      </c>
    </row>
    <row r="46" spans="1:3" x14ac:dyDescent="0.3">
      <c r="A46" t="s">
        <v>77</v>
      </c>
      <c r="B46" s="71">
        <f>VLOOKUP(A46,'[4]Product Master Sheet'!$B$2:$F$506,5,0)</f>
        <v>366</v>
      </c>
      <c r="C46">
        <v>11.5</v>
      </c>
    </row>
    <row r="47" spans="1:3" x14ac:dyDescent="0.3">
      <c r="A47" t="s">
        <v>76</v>
      </c>
      <c r="B47" s="71">
        <f>VLOOKUP(A47,'[4]Product Master Sheet'!$B$2:$F$506,5,0)</f>
        <v>368</v>
      </c>
      <c r="C47">
        <v>13.75</v>
      </c>
    </row>
    <row r="48" spans="1:3" x14ac:dyDescent="0.3">
      <c r="A48" t="s">
        <v>279</v>
      </c>
      <c r="B48" s="71">
        <f>VLOOKUP(A48,'[4]Product Master Sheet'!$B$2:$F$506,5,0)</f>
        <v>370</v>
      </c>
      <c r="C48">
        <v>1.4</v>
      </c>
    </row>
    <row r="49" spans="1:3" x14ac:dyDescent="0.3">
      <c r="A49" t="s">
        <v>98</v>
      </c>
      <c r="B49" s="71">
        <f>VLOOKUP(A49,'[4]Product Master Sheet'!$B$2:$F$506,5,0)</f>
        <v>400</v>
      </c>
      <c r="C49">
        <v>0</v>
      </c>
    </row>
    <row r="50" spans="1:3" x14ac:dyDescent="0.3">
      <c r="A50" t="s">
        <v>79</v>
      </c>
      <c r="B50" s="71">
        <f>VLOOKUP(A50,'[4]Product Master Sheet'!$B$2:$F$506,5,0)</f>
        <v>401</v>
      </c>
      <c r="C50">
        <v>8</v>
      </c>
    </row>
    <row r="51" spans="1:3" x14ac:dyDescent="0.3">
      <c r="A51" t="s">
        <v>80</v>
      </c>
      <c r="B51" s="71">
        <f>VLOOKUP(A51,'[4]Product Master Sheet'!$B$2:$F$506,5,0)</f>
        <v>405</v>
      </c>
      <c r="C51">
        <v>0</v>
      </c>
    </row>
    <row r="52" spans="1:3" x14ac:dyDescent="0.3">
      <c r="A52" t="s">
        <v>83</v>
      </c>
      <c r="B52" s="71">
        <f>VLOOKUP(A52,'[4]Product Master Sheet'!$B$2:$F$506,5,0)</f>
        <v>993</v>
      </c>
      <c r="C52">
        <v>0</v>
      </c>
    </row>
    <row r="53" spans="1:3" x14ac:dyDescent="0.3">
      <c r="A53" t="s">
        <v>297</v>
      </c>
      <c r="B53" s="71">
        <f>VLOOKUP(A53,'[4]Product Master Sheet'!$B$2:$F$506,5,0)</f>
        <v>989</v>
      </c>
      <c r="C53">
        <v>0</v>
      </c>
    </row>
    <row r="54" spans="1:3" x14ac:dyDescent="0.3">
      <c r="A54" t="s">
        <v>298</v>
      </c>
      <c r="B54" s="71">
        <f>VLOOKUP(A54,'[4]Product Master Sheet'!$B$2:$F$506,5,0)</f>
        <v>990</v>
      </c>
      <c r="C54">
        <v>0</v>
      </c>
    </row>
    <row r="55" spans="1:3" x14ac:dyDescent="0.3">
      <c r="A55" t="s">
        <v>296</v>
      </c>
      <c r="B55" s="71">
        <f>VLOOKUP(A55,'[4]Product Master Sheet'!$B$2:$F$506,5,0)</f>
        <v>988</v>
      </c>
      <c r="C55">
        <v>0</v>
      </c>
    </row>
    <row r="56" spans="1:3" x14ac:dyDescent="0.3">
      <c r="A56" t="s">
        <v>84</v>
      </c>
      <c r="B56" s="71">
        <f>VLOOKUP(A56,'[4]Product Master Sheet'!$B$2:$F$506,5,0)</f>
        <v>1395</v>
      </c>
      <c r="C56">
        <v>0</v>
      </c>
    </row>
    <row r="57" spans="1:3" x14ac:dyDescent="0.3">
      <c r="A57" t="s">
        <v>86</v>
      </c>
      <c r="B57" s="71">
        <f>VLOOKUP(A57,'[4]Product Master Sheet'!$B$2:$F$506,5,0)</f>
        <v>1396</v>
      </c>
      <c r="C57">
        <v>0</v>
      </c>
    </row>
    <row r="58" spans="1:3" x14ac:dyDescent="0.3">
      <c r="A58" t="s">
        <v>85</v>
      </c>
      <c r="B58" s="71">
        <f>VLOOKUP(A58,'[4]Product Master Sheet'!$B$2:$F$506,5,0)</f>
        <v>1397</v>
      </c>
      <c r="C58">
        <v>0</v>
      </c>
    </row>
    <row r="59" spans="1:3" x14ac:dyDescent="0.3">
      <c r="A59" t="s">
        <v>249</v>
      </c>
      <c r="B59" s="71">
        <f>VLOOKUP(A59,'[4]Product Master Sheet'!$B$2:$F$506,5,0)</f>
        <v>16</v>
      </c>
      <c r="C59">
        <v>0</v>
      </c>
    </row>
    <row r="60" spans="1:3" x14ac:dyDescent="0.3">
      <c r="A60" t="s">
        <v>250</v>
      </c>
      <c r="B60" s="71">
        <f>VLOOKUP(A60,'[4]Product Master Sheet'!$B$2:$F$506,5,0)</f>
        <v>30</v>
      </c>
      <c r="C60">
        <v>0</v>
      </c>
    </row>
    <row r="61" spans="1:3" x14ac:dyDescent="0.3">
      <c r="A61" t="s">
        <v>26</v>
      </c>
      <c r="B61" s="71">
        <f>VLOOKUP(A61,'[4]Product Master Sheet'!$B$2:$F$506,5,0)</f>
        <v>35</v>
      </c>
      <c r="C61">
        <v>0</v>
      </c>
    </row>
    <row r="62" spans="1:3" x14ac:dyDescent="0.3">
      <c r="A62" t="s">
        <v>46</v>
      </c>
      <c r="B62" s="71">
        <f>VLOOKUP(A62,'[4]Product Master Sheet'!$B$2:$F$506,5,0)</f>
        <v>111</v>
      </c>
      <c r="C62">
        <v>0</v>
      </c>
    </row>
    <row r="63" spans="1:3" x14ac:dyDescent="0.3">
      <c r="A63" t="s">
        <v>253</v>
      </c>
      <c r="B63" s="71">
        <f>VLOOKUP(A63,'[4]Product Master Sheet'!$B$2:$F$506,5,0)</f>
        <v>116</v>
      </c>
      <c r="C63">
        <v>1.6</v>
      </c>
    </row>
    <row r="64" spans="1:3" x14ac:dyDescent="0.3">
      <c r="A64" t="s">
        <v>254</v>
      </c>
      <c r="B64" s="71">
        <f>VLOOKUP(A64,'[4]Product Master Sheet'!$B$2:$F$506,5,0)</f>
        <v>113</v>
      </c>
      <c r="C64">
        <v>0</v>
      </c>
    </row>
    <row r="65" spans="1:3" x14ac:dyDescent="0.3">
      <c r="A65" t="s">
        <v>256</v>
      </c>
      <c r="B65" s="71">
        <f>VLOOKUP(A65,'[4]Product Master Sheet'!$B$2:$F$506,5,0)</f>
        <v>115</v>
      </c>
      <c r="C65">
        <v>1</v>
      </c>
    </row>
    <row r="66" spans="1:3" x14ac:dyDescent="0.3">
      <c r="A66" t="s">
        <v>258</v>
      </c>
      <c r="B66" s="71">
        <f>VLOOKUP(A66,'[4]Product Master Sheet'!$B$2:$F$506,5,0)</f>
        <v>121</v>
      </c>
      <c r="C66">
        <v>0</v>
      </c>
    </row>
    <row r="67" spans="1:3" x14ac:dyDescent="0.3">
      <c r="A67" t="s">
        <v>259</v>
      </c>
      <c r="B67" s="71">
        <f>VLOOKUP(A67,'[4]Product Master Sheet'!$B$2:$F$506,5,0)</f>
        <v>928</v>
      </c>
      <c r="C67">
        <v>0</v>
      </c>
    </row>
    <row r="68" spans="1:3" x14ac:dyDescent="0.3">
      <c r="A68" t="s">
        <v>49</v>
      </c>
      <c r="B68" s="71">
        <f>VLOOKUP(A68,'[4]Product Master Sheet'!$B$2:$F$506,5,0)</f>
        <v>124</v>
      </c>
      <c r="C68">
        <v>6</v>
      </c>
    </row>
    <row r="69" spans="1:3" x14ac:dyDescent="0.3">
      <c r="A69" t="s">
        <v>260</v>
      </c>
      <c r="B69" s="71">
        <f>VLOOKUP(A69,'[4]Product Master Sheet'!$B$2:$F$506,5,0)</f>
        <v>125</v>
      </c>
      <c r="C69">
        <v>0</v>
      </c>
    </row>
    <row r="70" spans="1:3" x14ac:dyDescent="0.3">
      <c r="A70" t="s">
        <v>52</v>
      </c>
      <c r="B70" s="71">
        <f>VLOOKUP(A70,'[4]Product Master Sheet'!$B$2:$F$506,5,0)</f>
        <v>139</v>
      </c>
      <c r="C70">
        <v>4.84</v>
      </c>
    </row>
    <row r="71" spans="1:3" x14ac:dyDescent="0.3">
      <c r="A71" t="s">
        <v>262</v>
      </c>
      <c r="B71" s="71">
        <f>VLOOKUP(A71,'[4]Product Master Sheet'!$B$2:$F$506,5,0)</f>
        <v>144</v>
      </c>
      <c r="C71">
        <v>0</v>
      </c>
    </row>
    <row r="72" spans="1:3" x14ac:dyDescent="0.3">
      <c r="A72" t="s">
        <v>263</v>
      </c>
      <c r="B72" s="71">
        <f>VLOOKUP(A72,'[4]Product Master Sheet'!$B$2:$F$506,5,0)</f>
        <v>146</v>
      </c>
      <c r="C72">
        <v>0.05</v>
      </c>
    </row>
    <row r="73" spans="1:3" x14ac:dyDescent="0.3">
      <c r="A73" t="s">
        <v>55</v>
      </c>
      <c r="B73" s="71">
        <f>VLOOKUP(A73,'[4]Product Master Sheet'!$B$2:$F$506,5,0)</f>
        <v>164</v>
      </c>
      <c r="C73">
        <v>0</v>
      </c>
    </row>
    <row r="74" spans="1:3" x14ac:dyDescent="0.3">
      <c r="A74" t="s">
        <v>264</v>
      </c>
      <c r="B74" s="71">
        <f>VLOOKUP(A74,'[4]Product Master Sheet'!$B$2:$F$506,5,0)</f>
        <v>199</v>
      </c>
      <c r="C74">
        <v>0</v>
      </c>
    </row>
    <row r="75" spans="1:3" x14ac:dyDescent="0.3">
      <c r="A75" t="s">
        <v>265</v>
      </c>
      <c r="B75" s="71">
        <f>VLOOKUP(A75,'[4]Product Master Sheet'!$B$2:$F$506,5,0)</f>
        <v>202</v>
      </c>
      <c r="C75">
        <v>0</v>
      </c>
    </row>
    <row r="76" spans="1:3" x14ac:dyDescent="0.3">
      <c r="A76" t="s">
        <v>266</v>
      </c>
      <c r="B76" s="71">
        <f>VLOOKUP(A76,'[4]Product Master Sheet'!$B$2:$F$506,5,0)</f>
        <v>207</v>
      </c>
      <c r="C76">
        <v>0</v>
      </c>
    </row>
    <row r="77" spans="1:3" x14ac:dyDescent="0.3">
      <c r="A77" t="s">
        <v>60</v>
      </c>
      <c r="B77" s="71">
        <f>VLOOKUP(A77,'[4]Product Master Sheet'!$B$2:$F$506,5,0)</f>
        <v>204</v>
      </c>
      <c r="C77">
        <v>0</v>
      </c>
    </row>
    <row r="78" spans="1:3" x14ac:dyDescent="0.3">
      <c r="A78" t="s">
        <v>61</v>
      </c>
      <c r="B78" s="71">
        <f>VLOOKUP(A78,'[4]Product Master Sheet'!$B$2:$F$506,5,0)</f>
        <v>205</v>
      </c>
      <c r="C78">
        <v>5.25</v>
      </c>
    </row>
    <row r="79" spans="1:3" x14ac:dyDescent="0.3">
      <c r="A79" t="s">
        <v>62</v>
      </c>
      <c r="B79" s="71">
        <f>VLOOKUP(A79,'[4]Product Master Sheet'!$B$2:$F$506,5,0)</f>
        <v>206</v>
      </c>
      <c r="C79">
        <v>8</v>
      </c>
    </row>
    <row r="80" spans="1:3" x14ac:dyDescent="0.3">
      <c r="A80" t="s">
        <v>267</v>
      </c>
      <c r="B80" s="71">
        <f>VLOOKUP(A80,'[4]Product Master Sheet'!$B$2:$F$506,5,0)</f>
        <v>230</v>
      </c>
      <c r="C80">
        <v>0</v>
      </c>
    </row>
    <row r="81" spans="1:3" x14ac:dyDescent="0.3">
      <c r="A81" t="s">
        <v>268</v>
      </c>
      <c r="B81" s="71">
        <f>VLOOKUP(A81,'[4]Product Master Sheet'!$B$2:$F$506,5,0)</f>
        <v>274</v>
      </c>
      <c r="C81">
        <v>0</v>
      </c>
    </row>
    <row r="82" spans="1:3" x14ac:dyDescent="0.3">
      <c r="A82" t="s">
        <v>270</v>
      </c>
      <c r="B82" s="71">
        <f>VLOOKUP(A82,'[4]Product Master Sheet'!$B$2:$F$506,5,0)</f>
        <v>289</v>
      </c>
      <c r="C82">
        <v>0</v>
      </c>
    </row>
    <row r="83" spans="1:3" x14ac:dyDescent="0.3">
      <c r="A83" t="s">
        <v>271</v>
      </c>
      <c r="B83" s="71">
        <f>VLOOKUP(A83,'[4]Product Master Sheet'!$B$2:$F$506,5,0)</f>
        <v>300</v>
      </c>
      <c r="C83">
        <v>4</v>
      </c>
    </row>
    <row r="84" spans="1:3" x14ac:dyDescent="0.3">
      <c r="A84" t="s">
        <v>273</v>
      </c>
      <c r="B84" s="71">
        <f>VLOOKUP(A84,'[4]Product Master Sheet'!$B$2:$F$506,5,0)</f>
        <v>297</v>
      </c>
      <c r="C84">
        <v>0</v>
      </c>
    </row>
    <row r="85" spans="1:3" x14ac:dyDescent="0.3">
      <c r="A85" t="s">
        <v>68</v>
      </c>
      <c r="B85" s="71">
        <f>VLOOKUP(A85,'[4]Product Master Sheet'!$B$2:$F$506,5,0)</f>
        <v>306</v>
      </c>
      <c r="C85">
        <v>0</v>
      </c>
    </row>
    <row r="86" spans="1:3" x14ac:dyDescent="0.3">
      <c r="A86" t="s">
        <v>276</v>
      </c>
      <c r="B86" s="71">
        <f>VLOOKUP(A86,'[4]Product Master Sheet'!$B$2:$F$506,5,0)</f>
        <v>333</v>
      </c>
      <c r="C86">
        <v>0</v>
      </c>
    </row>
    <row r="87" spans="1:3" x14ac:dyDescent="0.3">
      <c r="A87" t="s">
        <v>278</v>
      </c>
      <c r="B87" s="71">
        <f>VLOOKUP(A87,'[4]Product Master Sheet'!$B$2:$F$506,5,0)</f>
        <v>327</v>
      </c>
      <c r="C87">
        <v>0</v>
      </c>
    </row>
    <row r="88" spans="1:3" x14ac:dyDescent="0.3">
      <c r="A88" t="s">
        <v>78</v>
      </c>
      <c r="B88" s="71">
        <f>VLOOKUP(A88,'[4]Product Master Sheet'!$B$2:$F$506,5,0)</f>
        <v>373</v>
      </c>
      <c r="C88">
        <v>0</v>
      </c>
    </row>
    <row r="89" spans="1:3" x14ac:dyDescent="0.3">
      <c r="A89" t="s">
        <v>280</v>
      </c>
      <c r="B89" s="71">
        <f>VLOOKUP(A89,'[4]Product Master Sheet'!$B$2:$F$506,5,0)</f>
        <v>406</v>
      </c>
      <c r="C89">
        <v>0</v>
      </c>
    </row>
    <row r="90" spans="1:3" x14ac:dyDescent="0.3">
      <c r="A90" t="s">
        <v>81</v>
      </c>
      <c r="B90" s="71">
        <f>VLOOKUP(A90,'[4]Product Master Sheet'!$B$2:$F$506,5,0)</f>
        <v>404</v>
      </c>
      <c r="C90">
        <v>0</v>
      </c>
    </row>
    <row r="91" spans="1:3" x14ac:dyDescent="0.3">
      <c r="A91" t="s">
        <v>82</v>
      </c>
      <c r="B91" s="71">
        <f>VLOOKUP(A91,'[4]Product Master Sheet'!$B$2:$F$506,5,0)</f>
        <v>29</v>
      </c>
      <c r="C91">
        <v>0</v>
      </c>
    </row>
    <row r="92" spans="1:3" x14ac:dyDescent="0.3">
      <c r="A92" t="s">
        <v>87</v>
      </c>
      <c r="B92" s="71">
        <f>VLOOKUP(A92,'[4]Product Master Sheet'!$B$2:$F$506,5,0)</f>
        <v>925</v>
      </c>
      <c r="C92">
        <v>0</v>
      </c>
    </row>
    <row r="93" spans="1:3" x14ac:dyDescent="0.3">
      <c r="A93" t="s">
        <v>89</v>
      </c>
      <c r="B93" s="71">
        <f>VLOOKUP(A93,'[4]Product Master Sheet'!$B$2:$F$506,5,0)</f>
        <v>145</v>
      </c>
      <c r="C93">
        <v>0</v>
      </c>
    </row>
    <row r="94" spans="1:3" x14ac:dyDescent="0.3">
      <c r="A94" t="s">
        <v>93</v>
      </c>
      <c r="B94" s="71">
        <f>VLOOKUP(A94,'[4]Product Master Sheet'!$B$2:$F$506,5,0)</f>
        <v>313</v>
      </c>
      <c r="C94">
        <v>0</v>
      </c>
    </row>
    <row r="95" spans="1:3" x14ac:dyDescent="0.3">
      <c r="A95" t="s">
        <v>94</v>
      </c>
      <c r="B95" s="71">
        <f>VLOOKUP(A95,'[4]Product Master Sheet'!$B$2:$F$506,5,0)</f>
        <v>315</v>
      </c>
      <c r="C95">
        <v>0</v>
      </c>
    </row>
    <row r="96" spans="1:3" x14ac:dyDescent="0.3">
      <c r="A96" t="s">
        <v>95</v>
      </c>
      <c r="B96" s="71">
        <f>VLOOKUP(A96,'[4]Product Master Sheet'!$B$2:$F$506,5,0)</f>
        <v>317</v>
      </c>
      <c r="C96">
        <v>0</v>
      </c>
    </row>
    <row r="97" spans="1:3" x14ac:dyDescent="0.3">
      <c r="A97" t="s">
        <v>96</v>
      </c>
      <c r="B97" s="71">
        <f>VLOOKUP(A97,'[4]Product Master Sheet'!$B$2:$F$506,5,0)</f>
        <v>330</v>
      </c>
      <c r="C97">
        <v>0</v>
      </c>
    </row>
    <row r="98" spans="1:3" x14ac:dyDescent="0.3">
      <c r="A98" t="s">
        <v>99</v>
      </c>
      <c r="B98" s="71">
        <f>VLOOKUP(A98,'[4]Product Master Sheet'!$B$2:$F$506,5,0)</f>
        <v>403</v>
      </c>
      <c r="C98">
        <v>0</v>
      </c>
    </row>
    <row r="99" spans="1:3" x14ac:dyDescent="0.3">
      <c r="A99" t="s">
        <v>281</v>
      </c>
      <c r="B99" s="71">
        <f>VLOOKUP(A99,'[4]Product Master Sheet'!$B$2:$F$506,5,0)</f>
        <v>14</v>
      </c>
      <c r="C99">
        <v>0</v>
      </c>
    </row>
    <row r="100" spans="1:3" x14ac:dyDescent="0.3">
      <c r="A100" t="s">
        <v>282</v>
      </c>
      <c r="B100" s="71">
        <f>VLOOKUP(A100,'[4]Product Master Sheet'!$B$2:$F$506,5,0)</f>
        <v>17</v>
      </c>
      <c r="C100">
        <v>0</v>
      </c>
    </row>
    <row r="101" spans="1:3" x14ac:dyDescent="0.3">
      <c r="A101" t="s">
        <v>283</v>
      </c>
      <c r="B101" s="71">
        <f>VLOOKUP(A101,'[4]Product Master Sheet'!$B$2:$F$506,5,0)</f>
        <v>13</v>
      </c>
      <c r="C101">
        <v>0</v>
      </c>
    </row>
    <row r="102" spans="1:3" x14ac:dyDescent="0.3">
      <c r="A102" t="s">
        <v>284</v>
      </c>
      <c r="B102" s="71">
        <f>VLOOKUP(A102,'[4]Product Master Sheet'!$B$2:$F$506,5,0)</f>
        <v>15</v>
      </c>
      <c r="C102">
        <v>0</v>
      </c>
    </row>
    <row r="103" spans="1:3" x14ac:dyDescent="0.3">
      <c r="A103" t="s">
        <v>285</v>
      </c>
      <c r="B103" s="71">
        <f>VLOOKUP(A103,'[4]Product Master Sheet'!$B$2:$F$506,5,0)</f>
        <v>24</v>
      </c>
      <c r="C103">
        <v>0</v>
      </c>
    </row>
    <row r="104" spans="1:3" x14ac:dyDescent="0.3">
      <c r="A104" t="s">
        <v>286</v>
      </c>
      <c r="B104" s="71">
        <f>VLOOKUP(A104,'[4]Product Master Sheet'!$B$2:$F$506,5,0)</f>
        <v>26</v>
      </c>
      <c r="C104">
        <v>0</v>
      </c>
    </row>
    <row r="105" spans="1:3" x14ac:dyDescent="0.3">
      <c r="A105" t="s">
        <v>287</v>
      </c>
      <c r="B105" s="71">
        <f>VLOOKUP(A105,'[4]Product Master Sheet'!$B$2:$F$506,5,0)</f>
        <v>28</v>
      </c>
      <c r="C105">
        <v>0</v>
      </c>
    </row>
    <row r="106" spans="1:3" x14ac:dyDescent="0.3">
      <c r="A106" t="s">
        <v>289</v>
      </c>
      <c r="B106" s="71">
        <f>VLOOKUP(A106,'[4]Product Master Sheet'!$B$2:$F$506,5,0)</f>
        <v>256</v>
      </c>
      <c r="C106">
        <v>0</v>
      </c>
    </row>
    <row r="107" spans="1:3" x14ac:dyDescent="0.3">
      <c r="A107" t="s">
        <v>290</v>
      </c>
      <c r="B107" s="71">
        <f>VLOOKUP(A107,'[4]Product Master Sheet'!$B$2:$F$506,5,0)</f>
        <v>117</v>
      </c>
      <c r="C107">
        <v>0</v>
      </c>
    </row>
    <row r="108" spans="1:3" x14ac:dyDescent="0.3">
      <c r="A108" t="s">
        <v>291</v>
      </c>
      <c r="B108" s="71">
        <f>VLOOKUP(A108,'[4]Product Master Sheet'!$B$2:$F$506,5,0)</f>
        <v>140</v>
      </c>
      <c r="C108">
        <v>0</v>
      </c>
    </row>
    <row r="109" spans="1:3" x14ac:dyDescent="0.3">
      <c r="A109" t="s">
        <v>292</v>
      </c>
      <c r="B109" s="71">
        <f>VLOOKUP(A109,'[4]Product Master Sheet'!$B$2:$F$506,5,0)</f>
        <v>148</v>
      </c>
      <c r="C109">
        <v>0</v>
      </c>
    </row>
    <row r="110" spans="1:3" x14ac:dyDescent="0.3">
      <c r="A110" t="s">
        <v>293</v>
      </c>
      <c r="B110" s="71">
        <f>VLOOKUP(A110,'[4]Product Master Sheet'!$B$2:$F$506,5,0)</f>
        <v>271</v>
      </c>
      <c r="C110">
        <v>0</v>
      </c>
    </row>
    <row r="111" spans="1:3" x14ac:dyDescent="0.3">
      <c r="A111" t="s">
        <v>294</v>
      </c>
      <c r="B111" s="71">
        <f>VLOOKUP(A111,'[4]Product Master Sheet'!$B$2:$F$506,5,0)</f>
        <v>314</v>
      </c>
      <c r="C111">
        <v>1</v>
      </c>
    </row>
    <row r="112" spans="1:3" x14ac:dyDescent="0.3">
      <c r="A112" t="s">
        <v>295</v>
      </c>
      <c r="B112" s="71">
        <f>VLOOKUP(A112,'[4]Product Master Sheet'!$B$2:$F$506,5,0)</f>
        <v>318</v>
      </c>
      <c r="C112">
        <v>0</v>
      </c>
    </row>
    <row r="113" spans="1:3" x14ac:dyDescent="0.3">
      <c r="A113" t="s">
        <v>299</v>
      </c>
      <c r="B113" s="71">
        <f>VLOOKUP(A113,'[4]Product Master Sheet'!$B$2:$F$506,5,0)</f>
        <v>359</v>
      </c>
      <c r="C113">
        <v>3</v>
      </c>
    </row>
    <row r="114" spans="1:3" x14ac:dyDescent="0.3">
      <c r="A114" t="s">
        <v>300</v>
      </c>
      <c r="B114" s="71">
        <f>VLOOKUP(A114,'[4]Product Master Sheet'!$B$2:$F$506,5,0)</f>
        <v>360</v>
      </c>
      <c r="C114">
        <v>0</v>
      </c>
    </row>
    <row r="115" spans="1:3" x14ac:dyDescent="0.3">
      <c r="A115" t="s">
        <v>301</v>
      </c>
      <c r="B115" s="71">
        <f>VLOOKUP(A115,'[4]Product Master Sheet'!$B$2:$F$506,5,0)</f>
        <v>372</v>
      </c>
      <c r="C115">
        <v>0</v>
      </c>
    </row>
    <row r="116" spans="1:3" x14ac:dyDescent="0.3">
      <c r="A116" t="s">
        <v>302</v>
      </c>
      <c r="B116" s="71">
        <f>VLOOKUP(A116,'[4]Product Master Sheet'!$B$2:$F$506,5,0)</f>
        <v>391</v>
      </c>
      <c r="C116">
        <v>0</v>
      </c>
    </row>
    <row r="117" spans="1:3" x14ac:dyDescent="0.3">
      <c r="A117" t="s">
        <v>303</v>
      </c>
      <c r="B117" s="71">
        <f>VLOOKUP(A117,'[4]Product Master Sheet'!$B$2:$F$506,5,0)</f>
        <v>394</v>
      </c>
      <c r="C117">
        <v>0</v>
      </c>
    </row>
    <row r="118" spans="1:3" x14ac:dyDescent="0.3">
      <c r="A118" t="s">
        <v>304</v>
      </c>
      <c r="B118" s="71">
        <f>VLOOKUP(A118,'[4]Product Master Sheet'!$B$2:$F$506,5,0)</f>
        <v>385</v>
      </c>
      <c r="C118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122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9.33203125" style="20" bestFit="1" customWidth="1"/>
    <col min="4" max="4" width="8.6640625" style="20" bestFit="1" customWidth="1"/>
    <col min="5" max="5" width="9.33203125" style="20" bestFit="1" customWidth="1"/>
    <col min="6" max="6" width="7.10937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0" width="8.21875" style="20" bestFit="1" customWidth="1"/>
    <col min="11" max="11" width="8.109375" style="20" bestFit="1" customWidth="1"/>
    <col min="12" max="12" width="9.33203125" style="20" bestFit="1" customWidth="1"/>
    <col min="13" max="13" width="8.109375" style="20" bestFit="1" customWidth="1"/>
    <col min="14" max="14" width="9.332031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8.21875" style="20" bestFit="1" customWidth="1"/>
    <col min="20" max="20" width="9.109375" style="20" bestFit="1" customWidth="1"/>
    <col min="21" max="21" width="10" style="20" bestFit="1" customWidth="1"/>
    <col min="22" max="22" width="8.6640625" style="20" bestFit="1" customWidth="1"/>
    <col min="23" max="23" width="10" style="20" bestFit="1" customWidth="1"/>
    <col min="24" max="24" width="7.10937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7.77734375" style="20" bestFit="1" customWidth="1"/>
    <col min="29" max="29" width="7.44140625" bestFit="1" customWidth="1"/>
  </cols>
  <sheetData>
    <row r="1" spans="1:29" ht="15" thickBot="1" x14ac:dyDescent="0.35">
      <c r="A1" s="5"/>
      <c r="B1" s="79" t="s">
        <v>103</v>
      </c>
      <c r="C1" s="80"/>
      <c r="D1" s="80"/>
      <c r="E1" s="80"/>
      <c r="F1" s="80"/>
      <c r="G1" s="80"/>
      <c r="H1" s="80"/>
      <c r="I1" s="80"/>
      <c r="J1" s="81"/>
      <c r="K1" s="79" t="s">
        <v>104</v>
      </c>
      <c r="L1" s="80"/>
      <c r="M1" s="80"/>
      <c r="N1" s="80"/>
      <c r="O1" s="80"/>
      <c r="P1" s="80"/>
      <c r="Q1" s="80"/>
      <c r="R1" s="80"/>
      <c r="S1" s="81"/>
      <c r="T1" s="79" t="s">
        <v>13</v>
      </c>
      <c r="U1" s="80"/>
      <c r="V1" s="80"/>
      <c r="W1" s="80"/>
      <c r="X1" s="80"/>
      <c r="Y1" s="80"/>
      <c r="Z1" s="80"/>
      <c r="AA1" s="80"/>
      <c r="AB1" s="81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251</v>
      </c>
      <c r="B4" s="20">
        <v>0</v>
      </c>
      <c r="C4" s="20">
        <v>90</v>
      </c>
      <c r="D4" s="20">
        <v>0</v>
      </c>
      <c r="E4" s="20">
        <v>95</v>
      </c>
      <c r="F4" s="20">
        <v>5</v>
      </c>
      <c r="G4" s="20">
        <v>0</v>
      </c>
      <c r="H4" s="20">
        <v>0</v>
      </c>
      <c r="I4" s="20">
        <v>0</v>
      </c>
      <c r="J4" s="20">
        <v>0</v>
      </c>
      <c r="K4" s="27">
        <v>0</v>
      </c>
      <c r="L4" s="28">
        <v>95</v>
      </c>
      <c r="M4" s="28">
        <v>0</v>
      </c>
      <c r="N4" s="28">
        <v>95</v>
      </c>
      <c r="O4" s="28">
        <v>0</v>
      </c>
      <c r="P4" s="28">
        <v>0</v>
      </c>
      <c r="Q4" s="28">
        <v>0</v>
      </c>
      <c r="R4" s="28">
        <v>0</v>
      </c>
      <c r="S4" s="26">
        <v>0</v>
      </c>
      <c r="T4" s="28">
        <f>B4-K4</f>
        <v>0</v>
      </c>
      <c r="U4" s="28">
        <f t="shared" ref="U4:U66" si="0">C4-L4</f>
        <v>-5</v>
      </c>
      <c r="V4" s="28">
        <f t="shared" ref="V4:V66" si="1">D4-M4</f>
        <v>0</v>
      </c>
      <c r="W4" s="28">
        <f t="shared" ref="W4:W66" si="2">E4-N4</f>
        <v>0</v>
      </c>
      <c r="X4" s="28">
        <f t="shared" ref="X4:X66" si="3">F4-O4</f>
        <v>5</v>
      </c>
      <c r="Y4" s="28">
        <f t="shared" ref="Y4:Y66" si="4">G4-P4</f>
        <v>0</v>
      </c>
      <c r="Z4" s="28">
        <f t="shared" ref="Z4:Z66" si="5">H4-Q4</f>
        <v>0</v>
      </c>
      <c r="AA4" s="28">
        <f t="shared" ref="AA4:AA66" si="6">I4-R4</f>
        <v>0</v>
      </c>
      <c r="AB4" s="20">
        <f t="shared" ref="AB4:AB66" si="7">J4-S4</f>
        <v>0</v>
      </c>
      <c r="AC4" s="17" t="str">
        <f>IF(AND(T4=0,AB4=0),"Ok","Issue")</f>
        <v>Ok</v>
      </c>
    </row>
    <row r="5" spans="1:29" s="63" customFormat="1" x14ac:dyDescent="0.3">
      <c r="A5" s="17" t="s">
        <v>23</v>
      </c>
      <c r="B5" s="20">
        <v>0</v>
      </c>
      <c r="C5" s="20">
        <v>185</v>
      </c>
      <c r="D5" s="20">
        <v>0</v>
      </c>
      <c r="E5" s="20">
        <v>183.5</v>
      </c>
      <c r="F5" s="20">
        <v>5</v>
      </c>
      <c r="G5" s="20">
        <v>0</v>
      </c>
      <c r="H5" s="20">
        <v>0</v>
      </c>
      <c r="I5" s="20">
        <v>0</v>
      </c>
      <c r="J5" s="20">
        <v>6.5</v>
      </c>
      <c r="K5" s="27">
        <v>0</v>
      </c>
      <c r="L5" s="20">
        <v>190</v>
      </c>
      <c r="M5" s="20">
        <v>0</v>
      </c>
      <c r="N5" s="20">
        <v>183.5</v>
      </c>
      <c r="O5" s="20">
        <v>0</v>
      </c>
      <c r="P5" s="20">
        <v>0</v>
      </c>
      <c r="Q5" s="20">
        <v>0</v>
      </c>
      <c r="R5" s="20">
        <v>0</v>
      </c>
      <c r="S5" s="26">
        <v>6.5</v>
      </c>
      <c r="T5" s="20">
        <f t="shared" ref="T5:T66" si="8">B5-K5</f>
        <v>0</v>
      </c>
      <c r="U5" s="20">
        <f t="shared" si="0"/>
        <v>-5</v>
      </c>
      <c r="V5" s="20">
        <f t="shared" si="1"/>
        <v>0</v>
      </c>
      <c r="W5" s="20">
        <f t="shared" si="2"/>
        <v>0</v>
      </c>
      <c r="X5" s="20">
        <f t="shared" si="3"/>
        <v>5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66" si="9">IF(AND(T5=0,AB5=0),"Ok","Issue")</f>
        <v>Ok</v>
      </c>
    </row>
    <row r="6" spans="1:29" s="63" customFormat="1" x14ac:dyDescent="0.3">
      <c r="A6" s="17" t="s">
        <v>25</v>
      </c>
      <c r="B6" s="20">
        <v>0</v>
      </c>
      <c r="C6" s="20">
        <v>360</v>
      </c>
      <c r="D6" s="20">
        <v>0</v>
      </c>
      <c r="E6" s="20">
        <v>397.5</v>
      </c>
      <c r="F6" s="20">
        <v>45.5</v>
      </c>
      <c r="G6" s="20">
        <v>0</v>
      </c>
      <c r="H6" s="20">
        <v>0</v>
      </c>
      <c r="I6" s="20">
        <v>0</v>
      </c>
      <c r="J6" s="26">
        <v>8</v>
      </c>
      <c r="K6" s="27">
        <v>0</v>
      </c>
      <c r="L6" s="20">
        <v>405.5</v>
      </c>
      <c r="M6" s="20">
        <v>0</v>
      </c>
      <c r="N6" s="20">
        <v>397.5</v>
      </c>
      <c r="O6" s="20">
        <v>0</v>
      </c>
      <c r="P6" s="20">
        <v>0</v>
      </c>
      <c r="Q6" s="20">
        <v>0</v>
      </c>
      <c r="R6" s="20">
        <v>0</v>
      </c>
      <c r="S6" s="26">
        <v>8</v>
      </c>
      <c r="T6" s="20">
        <f t="shared" si="8"/>
        <v>0</v>
      </c>
      <c r="U6" s="20">
        <f t="shared" si="0"/>
        <v>-45.5</v>
      </c>
      <c r="V6" s="20">
        <f t="shared" si="1"/>
        <v>0</v>
      </c>
      <c r="W6" s="20">
        <f t="shared" si="2"/>
        <v>0</v>
      </c>
      <c r="X6" s="20">
        <f t="shared" si="3"/>
        <v>45.5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s="63" customFormat="1" x14ac:dyDescent="0.3">
      <c r="A7" s="17" t="s">
        <v>31</v>
      </c>
      <c r="B7" s="20">
        <v>18</v>
      </c>
      <c r="C7" s="20">
        <v>1120</v>
      </c>
      <c r="D7" s="20">
        <v>0</v>
      </c>
      <c r="E7" s="20">
        <v>1068</v>
      </c>
      <c r="F7" s="20">
        <v>0</v>
      </c>
      <c r="G7" s="20">
        <v>0</v>
      </c>
      <c r="H7" s="20">
        <v>0</v>
      </c>
      <c r="I7" s="20">
        <v>0</v>
      </c>
      <c r="J7" s="26">
        <v>70</v>
      </c>
      <c r="K7" s="27">
        <v>18</v>
      </c>
      <c r="L7" s="20">
        <v>1120</v>
      </c>
      <c r="M7" s="20">
        <v>0</v>
      </c>
      <c r="N7" s="20">
        <v>1068</v>
      </c>
      <c r="O7" s="20">
        <v>0</v>
      </c>
      <c r="P7" s="20">
        <v>0</v>
      </c>
      <c r="Q7" s="20">
        <v>0</v>
      </c>
      <c r="R7" s="20">
        <v>0</v>
      </c>
      <c r="S7" s="26">
        <v>70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s="63" customFormat="1" x14ac:dyDescent="0.3">
      <c r="A8" s="17" t="s">
        <v>43</v>
      </c>
      <c r="B8" s="20">
        <v>60.5</v>
      </c>
      <c r="C8" s="20">
        <v>500</v>
      </c>
      <c r="D8" s="20">
        <v>0</v>
      </c>
      <c r="E8" s="20">
        <v>503.5</v>
      </c>
      <c r="F8" s="20">
        <v>0.5</v>
      </c>
      <c r="G8" s="20">
        <v>0</v>
      </c>
      <c r="H8" s="20">
        <v>0</v>
      </c>
      <c r="I8" s="20">
        <v>0</v>
      </c>
      <c r="J8" s="26">
        <v>57.5</v>
      </c>
      <c r="K8" s="27">
        <v>60.5</v>
      </c>
      <c r="L8" s="20">
        <v>500.5</v>
      </c>
      <c r="M8" s="20">
        <v>0</v>
      </c>
      <c r="N8" s="20">
        <v>503.5</v>
      </c>
      <c r="O8" s="20">
        <v>0</v>
      </c>
      <c r="P8" s="20">
        <v>0</v>
      </c>
      <c r="Q8" s="20">
        <v>0</v>
      </c>
      <c r="R8" s="20">
        <v>0</v>
      </c>
      <c r="S8" s="26">
        <v>57.5</v>
      </c>
      <c r="T8" s="20">
        <f t="shared" si="8"/>
        <v>0</v>
      </c>
      <c r="U8" s="20">
        <f t="shared" si="0"/>
        <v>-0.5</v>
      </c>
      <c r="V8" s="20">
        <f t="shared" si="1"/>
        <v>0</v>
      </c>
      <c r="W8" s="20">
        <f t="shared" si="2"/>
        <v>0</v>
      </c>
      <c r="X8" s="20">
        <f t="shared" si="3"/>
        <v>0.5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s="63" customFormat="1" x14ac:dyDescent="0.3">
      <c r="A9" s="17" t="s">
        <v>42</v>
      </c>
      <c r="B9" s="20">
        <v>8.5</v>
      </c>
      <c r="C9" s="20">
        <v>150</v>
      </c>
      <c r="D9" s="20">
        <v>0</v>
      </c>
      <c r="E9" s="20">
        <v>138.5</v>
      </c>
      <c r="F9" s="20">
        <v>0</v>
      </c>
      <c r="G9" s="20">
        <v>0</v>
      </c>
      <c r="H9" s="20">
        <v>0</v>
      </c>
      <c r="I9" s="20">
        <v>0</v>
      </c>
      <c r="J9" s="26">
        <v>20</v>
      </c>
      <c r="K9" s="27">
        <v>8.5</v>
      </c>
      <c r="L9" s="20">
        <v>150</v>
      </c>
      <c r="M9" s="20">
        <v>0</v>
      </c>
      <c r="N9" s="20">
        <v>138.5</v>
      </c>
      <c r="O9" s="20">
        <v>0</v>
      </c>
      <c r="P9" s="20">
        <v>0</v>
      </c>
      <c r="Q9" s="20">
        <v>0</v>
      </c>
      <c r="R9" s="20">
        <v>0</v>
      </c>
      <c r="S9" s="26">
        <v>20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s="63" customFormat="1" x14ac:dyDescent="0.3">
      <c r="A10" s="17" t="s">
        <v>44</v>
      </c>
      <c r="B10" s="20">
        <v>31</v>
      </c>
      <c r="C10" s="20">
        <v>840</v>
      </c>
      <c r="D10" s="20">
        <v>0</v>
      </c>
      <c r="E10" s="20">
        <v>816</v>
      </c>
      <c r="F10" s="20">
        <v>2</v>
      </c>
      <c r="G10" s="20">
        <v>0</v>
      </c>
      <c r="H10" s="20">
        <v>0</v>
      </c>
      <c r="I10" s="20">
        <v>0</v>
      </c>
      <c r="J10" s="26">
        <v>57</v>
      </c>
      <c r="K10" s="27">
        <v>31</v>
      </c>
      <c r="L10" s="20">
        <v>842</v>
      </c>
      <c r="M10" s="20">
        <v>0</v>
      </c>
      <c r="N10" s="20">
        <v>816</v>
      </c>
      <c r="O10" s="20">
        <v>0</v>
      </c>
      <c r="P10" s="20">
        <v>0</v>
      </c>
      <c r="Q10" s="20">
        <v>0</v>
      </c>
      <c r="R10" s="20">
        <v>0</v>
      </c>
      <c r="S10" s="26">
        <v>57</v>
      </c>
      <c r="T10" s="20">
        <f t="shared" si="8"/>
        <v>0</v>
      </c>
      <c r="U10" s="20">
        <f t="shared" si="0"/>
        <v>-2</v>
      </c>
      <c r="V10" s="20">
        <f t="shared" si="1"/>
        <v>0</v>
      </c>
      <c r="W10" s="20">
        <f t="shared" si="2"/>
        <v>0</v>
      </c>
      <c r="X10" s="20">
        <f t="shared" si="3"/>
        <v>2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s="63" customFormat="1" x14ac:dyDescent="0.3">
      <c r="A11" s="17" t="s">
        <v>45</v>
      </c>
      <c r="B11" s="20">
        <v>11.5</v>
      </c>
      <c r="C11" s="20">
        <v>520</v>
      </c>
      <c r="D11" s="20">
        <v>0</v>
      </c>
      <c r="E11" s="20">
        <v>498.5</v>
      </c>
      <c r="F11" s="20">
        <v>0.5</v>
      </c>
      <c r="G11" s="20">
        <v>0</v>
      </c>
      <c r="H11" s="20">
        <v>0</v>
      </c>
      <c r="I11" s="20">
        <v>0</v>
      </c>
      <c r="J11" s="26">
        <v>33.5</v>
      </c>
      <c r="K11" s="27">
        <v>11.5</v>
      </c>
      <c r="L11" s="20">
        <v>520.5</v>
      </c>
      <c r="M11" s="20">
        <v>0</v>
      </c>
      <c r="N11" s="20">
        <v>498.5</v>
      </c>
      <c r="O11" s="20">
        <v>0</v>
      </c>
      <c r="P11" s="20">
        <v>0</v>
      </c>
      <c r="Q11" s="20">
        <v>0</v>
      </c>
      <c r="R11" s="20">
        <v>0</v>
      </c>
      <c r="S11" s="26">
        <v>33.5</v>
      </c>
      <c r="T11" s="20">
        <f t="shared" si="8"/>
        <v>0</v>
      </c>
      <c r="U11" s="20">
        <f t="shared" si="0"/>
        <v>-0.5</v>
      </c>
      <c r="V11" s="20">
        <f t="shared" si="1"/>
        <v>0</v>
      </c>
      <c r="W11" s="20">
        <f t="shared" si="2"/>
        <v>0</v>
      </c>
      <c r="X11" s="20">
        <f t="shared" si="3"/>
        <v>0.5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s="63" customFormat="1" x14ac:dyDescent="0.3">
      <c r="A12" s="17" t="s">
        <v>252</v>
      </c>
      <c r="B12" s="20">
        <v>8.75</v>
      </c>
      <c r="C12" s="20">
        <v>60</v>
      </c>
      <c r="D12" s="20">
        <v>0</v>
      </c>
      <c r="E12" s="20">
        <v>49.25</v>
      </c>
      <c r="F12" s="20">
        <v>0.25</v>
      </c>
      <c r="G12" s="20">
        <v>0</v>
      </c>
      <c r="H12" s="20">
        <v>0</v>
      </c>
      <c r="I12" s="20">
        <v>0</v>
      </c>
      <c r="J12" s="26">
        <v>19.75</v>
      </c>
      <c r="K12" s="27">
        <v>8.75</v>
      </c>
      <c r="L12" s="20">
        <v>60.25</v>
      </c>
      <c r="M12" s="20">
        <v>0</v>
      </c>
      <c r="N12" s="20">
        <v>49.25</v>
      </c>
      <c r="O12" s="20">
        <v>0</v>
      </c>
      <c r="P12" s="20">
        <v>0</v>
      </c>
      <c r="Q12" s="20">
        <v>0</v>
      </c>
      <c r="R12" s="20">
        <v>0</v>
      </c>
      <c r="S12" s="26">
        <v>19.75</v>
      </c>
      <c r="T12" s="20">
        <f t="shared" si="8"/>
        <v>0</v>
      </c>
      <c r="U12" s="20">
        <f t="shared" si="0"/>
        <v>-0.25</v>
      </c>
      <c r="V12" s="20">
        <f t="shared" si="1"/>
        <v>0</v>
      </c>
      <c r="W12" s="20">
        <f t="shared" si="2"/>
        <v>0</v>
      </c>
      <c r="X12" s="20">
        <f t="shared" si="3"/>
        <v>0.25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s="63" customFormat="1" x14ac:dyDescent="0.3">
      <c r="A13" s="17" t="s">
        <v>255</v>
      </c>
      <c r="B13" s="20">
        <v>0</v>
      </c>
      <c r="C13" s="20">
        <v>25</v>
      </c>
      <c r="D13" s="20">
        <v>0</v>
      </c>
      <c r="E13" s="20">
        <v>26.75</v>
      </c>
      <c r="F13" s="20">
        <v>1.75</v>
      </c>
      <c r="G13" s="20">
        <v>0</v>
      </c>
      <c r="H13" s="20">
        <v>0</v>
      </c>
      <c r="I13" s="20">
        <v>0</v>
      </c>
      <c r="J13" s="26">
        <v>0</v>
      </c>
      <c r="K13" s="27">
        <v>0</v>
      </c>
      <c r="L13" s="20">
        <v>26.75</v>
      </c>
      <c r="M13" s="20">
        <v>0</v>
      </c>
      <c r="N13" s="20">
        <v>26.75</v>
      </c>
      <c r="O13" s="20">
        <v>0</v>
      </c>
      <c r="P13" s="20">
        <v>0</v>
      </c>
      <c r="Q13" s="20">
        <v>0</v>
      </c>
      <c r="R13" s="20">
        <v>0</v>
      </c>
      <c r="S13" s="26">
        <v>0</v>
      </c>
      <c r="T13" s="20">
        <f t="shared" si="8"/>
        <v>0</v>
      </c>
      <c r="U13" s="20">
        <f t="shared" si="0"/>
        <v>-1.75</v>
      </c>
      <c r="V13" s="20">
        <f t="shared" si="1"/>
        <v>0</v>
      </c>
      <c r="W13" s="20">
        <f t="shared" si="2"/>
        <v>0</v>
      </c>
      <c r="X13" s="20">
        <f t="shared" si="3"/>
        <v>1.75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s="63" customFormat="1" x14ac:dyDescent="0.3">
      <c r="A14" s="17" t="s">
        <v>48</v>
      </c>
      <c r="B14" s="20">
        <v>0</v>
      </c>
      <c r="C14" s="20">
        <v>25</v>
      </c>
      <c r="D14" s="20">
        <v>0</v>
      </c>
      <c r="E14" s="20">
        <v>26.75</v>
      </c>
      <c r="F14" s="20">
        <v>1.75</v>
      </c>
      <c r="G14" s="20">
        <v>0</v>
      </c>
      <c r="H14" s="20">
        <v>0</v>
      </c>
      <c r="I14" s="20">
        <v>0</v>
      </c>
      <c r="J14" s="26">
        <v>0</v>
      </c>
      <c r="K14" s="27">
        <v>0</v>
      </c>
      <c r="L14" s="20">
        <v>26.75</v>
      </c>
      <c r="M14" s="20">
        <v>0</v>
      </c>
      <c r="N14" s="20">
        <v>26.75</v>
      </c>
      <c r="O14" s="20">
        <v>0</v>
      </c>
      <c r="P14" s="20">
        <v>0</v>
      </c>
      <c r="Q14" s="20">
        <v>0</v>
      </c>
      <c r="R14" s="20">
        <v>0</v>
      </c>
      <c r="S14" s="26">
        <v>0</v>
      </c>
      <c r="T14" s="20">
        <f t="shared" si="8"/>
        <v>0</v>
      </c>
      <c r="U14" s="20">
        <f t="shared" si="0"/>
        <v>-1.75</v>
      </c>
      <c r="V14" s="20">
        <f t="shared" si="1"/>
        <v>0</v>
      </c>
      <c r="W14" s="20">
        <f t="shared" si="2"/>
        <v>0</v>
      </c>
      <c r="X14" s="20">
        <f t="shared" si="3"/>
        <v>1.75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s="63" customFormat="1" x14ac:dyDescent="0.3">
      <c r="A15" s="17" t="s">
        <v>257</v>
      </c>
      <c r="B15" s="20">
        <v>0</v>
      </c>
      <c r="C15" s="20">
        <v>20</v>
      </c>
      <c r="D15" s="20">
        <v>0</v>
      </c>
      <c r="E15" s="20">
        <v>20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27">
        <v>0</v>
      </c>
      <c r="L15" s="20">
        <v>20</v>
      </c>
      <c r="M15" s="20">
        <v>0</v>
      </c>
      <c r="N15" s="20">
        <v>20</v>
      </c>
      <c r="O15" s="20">
        <v>0</v>
      </c>
      <c r="P15" s="20">
        <v>0</v>
      </c>
      <c r="Q15" s="20">
        <v>0</v>
      </c>
      <c r="R15" s="20">
        <v>0</v>
      </c>
      <c r="S15" s="26">
        <v>0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0</v>
      </c>
      <c r="X15" s="20">
        <f t="shared" si="3"/>
        <v>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s="63" customFormat="1" x14ac:dyDescent="0.3">
      <c r="A16" s="17" t="s">
        <v>47</v>
      </c>
      <c r="B16" s="20">
        <v>0</v>
      </c>
      <c r="C16" s="20">
        <v>15</v>
      </c>
      <c r="D16" s="20">
        <v>0</v>
      </c>
      <c r="E16" s="20">
        <v>9.5</v>
      </c>
      <c r="F16" s="20">
        <v>1</v>
      </c>
      <c r="G16" s="20">
        <v>0</v>
      </c>
      <c r="H16" s="20">
        <v>0</v>
      </c>
      <c r="I16" s="20">
        <v>0</v>
      </c>
      <c r="J16" s="20">
        <v>6.5</v>
      </c>
      <c r="K16" s="27">
        <v>0</v>
      </c>
      <c r="L16" s="20">
        <v>16</v>
      </c>
      <c r="M16" s="20">
        <v>0</v>
      </c>
      <c r="N16" s="20">
        <v>9.5</v>
      </c>
      <c r="O16" s="20">
        <v>0</v>
      </c>
      <c r="P16" s="20">
        <v>0</v>
      </c>
      <c r="Q16" s="20">
        <v>0</v>
      </c>
      <c r="R16" s="20">
        <v>0</v>
      </c>
      <c r="S16" s="26">
        <v>6.5</v>
      </c>
      <c r="T16" s="20">
        <f t="shared" si="8"/>
        <v>0</v>
      </c>
      <c r="U16" s="20">
        <f t="shared" si="0"/>
        <v>-1</v>
      </c>
      <c r="V16" s="20">
        <f t="shared" si="1"/>
        <v>0</v>
      </c>
      <c r="W16" s="20">
        <f t="shared" si="2"/>
        <v>0</v>
      </c>
      <c r="X16" s="20">
        <f t="shared" si="3"/>
        <v>1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s="63" customFormat="1" x14ac:dyDescent="0.3">
      <c r="A17" s="17" t="s">
        <v>50</v>
      </c>
      <c r="B17" s="20">
        <v>0</v>
      </c>
      <c r="C17" s="20">
        <v>90</v>
      </c>
      <c r="D17" s="20">
        <v>0</v>
      </c>
      <c r="E17" s="20">
        <v>78.25</v>
      </c>
      <c r="F17" s="20">
        <v>0</v>
      </c>
      <c r="G17" s="20">
        <v>0</v>
      </c>
      <c r="H17" s="20">
        <v>0</v>
      </c>
      <c r="I17" s="20">
        <v>0</v>
      </c>
      <c r="J17" s="26">
        <v>11.75</v>
      </c>
      <c r="K17" s="27">
        <v>0</v>
      </c>
      <c r="L17" s="20">
        <v>90</v>
      </c>
      <c r="M17" s="20">
        <v>0</v>
      </c>
      <c r="N17" s="20">
        <v>78.25</v>
      </c>
      <c r="O17" s="20">
        <v>0</v>
      </c>
      <c r="P17" s="20">
        <v>0</v>
      </c>
      <c r="Q17" s="20">
        <v>0</v>
      </c>
      <c r="R17" s="20">
        <v>0</v>
      </c>
      <c r="S17" s="26">
        <v>11.75</v>
      </c>
      <c r="T17" s="20">
        <f t="shared" si="8"/>
        <v>0</v>
      </c>
      <c r="U17" s="20">
        <f t="shared" si="0"/>
        <v>0</v>
      </c>
      <c r="V17" s="20">
        <f t="shared" si="1"/>
        <v>0</v>
      </c>
      <c r="W17" s="20">
        <f t="shared" si="2"/>
        <v>0</v>
      </c>
      <c r="X17" s="20">
        <f t="shared" si="3"/>
        <v>0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s="63" customFormat="1" x14ac:dyDescent="0.3">
      <c r="A18" s="17" t="s">
        <v>261</v>
      </c>
      <c r="B18" s="20">
        <v>0</v>
      </c>
      <c r="C18" s="20">
        <v>10</v>
      </c>
      <c r="D18" s="20">
        <v>0</v>
      </c>
      <c r="E18" s="20">
        <v>8</v>
      </c>
      <c r="F18" s="20">
        <v>0</v>
      </c>
      <c r="G18" s="20">
        <v>0</v>
      </c>
      <c r="H18" s="20">
        <v>0</v>
      </c>
      <c r="I18" s="20">
        <v>0</v>
      </c>
      <c r="J18" s="26">
        <v>2</v>
      </c>
      <c r="K18" s="27">
        <v>0</v>
      </c>
      <c r="L18" s="20">
        <v>10</v>
      </c>
      <c r="M18" s="20">
        <v>0</v>
      </c>
      <c r="N18" s="20">
        <v>8</v>
      </c>
      <c r="O18" s="20">
        <v>0</v>
      </c>
      <c r="P18" s="20">
        <v>0</v>
      </c>
      <c r="Q18" s="20">
        <v>0</v>
      </c>
      <c r="R18" s="20">
        <v>0</v>
      </c>
      <c r="S18" s="26">
        <v>2</v>
      </c>
      <c r="T18" s="20">
        <f t="shared" si="8"/>
        <v>0</v>
      </c>
      <c r="U18" s="20">
        <f t="shared" si="0"/>
        <v>0</v>
      </c>
      <c r="V18" s="20">
        <f t="shared" si="1"/>
        <v>0</v>
      </c>
      <c r="W18" s="20">
        <f t="shared" si="2"/>
        <v>0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s="63" customFormat="1" x14ac:dyDescent="0.3">
      <c r="A19" s="17" t="s">
        <v>88</v>
      </c>
      <c r="B19" s="20">
        <v>0</v>
      </c>
      <c r="C19" s="20">
        <v>330</v>
      </c>
      <c r="D19" s="20">
        <v>0</v>
      </c>
      <c r="E19" s="20">
        <v>385.25</v>
      </c>
      <c r="F19" s="20">
        <v>56</v>
      </c>
      <c r="G19" s="20">
        <v>0</v>
      </c>
      <c r="H19" s="20">
        <v>0</v>
      </c>
      <c r="I19" s="20">
        <v>0</v>
      </c>
      <c r="J19" s="26">
        <v>0.75</v>
      </c>
      <c r="K19" s="27">
        <v>0</v>
      </c>
      <c r="L19" s="20">
        <v>386</v>
      </c>
      <c r="M19" s="20">
        <v>0</v>
      </c>
      <c r="N19" s="20">
        <v>385.25</v>
      </c>
      <c r="O19" s="20">
        <v>0</v>
      </c>
      <c r="P19" s="20">
        <v>0</v>
      </c>
      <c r="Q19" s="20">
        <v>0</v>
      </c>
      <c r="R19" s="20">
        <v>0</v>
      </c>
      <c r="S19" s="26">
        <v>0.75</v>
      </c>
      <c r="T19" s="20">
        <f t="shared" si="8"/>
        <v>0</v>
      </c>
      <c r="U19" s="20">
        <f t="shared" si="0"/>
        <v>-56</v>
      </c>
      <c r="V19" s="20">
        <f t="shared" si="1"/>
        <v>0</v>
      </c>
      <c r="W19" s="20">
        <f t="shared" si="2"/>
        <v>0</v>
      </c>
      <c r="X19" s="20">
        <f t="shared" si="3"/>
        <v>56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s="63" customFormat="1" x14ac:dyDescent="0.3">
      <c r="A20" s="17" t="s">
        <v>51</v>
      </c>
      <c r="B20" s="20">
        <v>3</v>
      </c>
      <c r="C20" s="20">
        <v>95</v>
      </c>
      <c r="D20" s="20">
        <v>0</v>
      </c>
      <c r="E20" s="20">
        <v>109.7</v>
      </c>
      <c r="F20" s="20">
        <v>11.8</v>
      </c>
      <c r="G20" s="20">
        <v>0</v>
      </c>
      <c r="H20" s="20">
        <v>0</v>
      </c>
      <c r="I20" s="20">
        <v>0</v>
      </c>
      <c r="J20" s="26">
        <v>0.1</v>
      </c>
      <c r="K20" s="27">
        <v>3</v>
      </c>
      <c r="L20" s="20">
        <v>106.8</v>
      </c>
      <c r="M20" s="20">
        <v>0</v>
      </c>
      <c r="N20" s="20">
        <v>109.7</v>
      </c>
      <c r="O20" s="20">
        <v>0</v>
      </c>
      <c r="P20" s="20">
        <v>0</v>
      </c>
      <c r="Q20" s="20">
        <v>0</v>
      </c>
      <c r="R20" s="20">
        <v>0</v>
      </c>
      <c r="S20" s="26">
        <v>0.1</v>
      </c>
      <c r="T20" s="20">
        <f t="shared" si="8"/>
        <v>0</v>
      </c>
      <c r="U20" s="20">
        <f t="shared" si="0"/>
        <v>-11.799999999999997</v>
      </c>
      <c r="V20" s="20">
        <f t="shared" si="1"/>
        <v>0</v>
      </c>
      <c r="W20" s="20">
        <f t="shared" si="2"/>
        <v>0</v>
      </c>
      <c r="X20" s="20">
        <f t="shared" si="3"/>
        <v>11.8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 s="63" customFormat="1" x14ac:dyDescent="0.3">
      <c r="A21" s="17" t="s">
        <v>90</v>
      </c>
      <c r="B21" s="20">
        <v>0</v>
      </c>
      <c r="C21" s="20">
        <v>2</v>
      </c>
      <c r="D21" s="20">
        <v>0</v>
      </c>
      <c r="E21" s="20">
        <v>1.95</v>
      </c>
      <c r="F21" s="20">
        <v>0</v>
      </c>
      <c r="G21" s="20">
        <v>0</v>
      </c>
      <c r="H21" s="20">
        <v>0</v>
      </c>
      <c r="I21" s="20">
        <v>0</v>
      </c>
      <c r="J21" s="26">
        <v>0.05</v>
      </c>
      <c r="K21" s="27">
        <v>0</v>
      </c>
      <c r="L21" s="20">
        <v>2</v>
      </c>
      <c r="M21" s="20">
        <v>0</v>
      </c>
      <c r="N21" s="20">
        <v>1.95</v>
      </c>
      <c r="O21" s="20">
        <v>0</v>
      </c>
      <c r="P21" s="20">
        <v>0</v>
      </c>
      <c r="Q21" s="20">
        <v>0</v>
      </c>
      <c r="R21" s="20">
        <v>0</v>
      </c>
      <c r="S21" s="26">
        <v>0.05</v>
      </c>
      <c r="T21" s="20">
        <f t="shared" si="8"/>
        <v>0</v>
      </c>
      <c r="U21" s="20">
        <f t="shared" si="0"/>
        <v>0</v>
      </c>
      <c r="V21" s="20">
        <f t="shared" si="1"/>
        <v>0</v>
      </c>
      <c r="W21" s="20">
        <f t="shared" si="2"/>
        <v>0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s="63" customFormat="1" x14ac:dyDescent="0.3">
      <c r="A22" s="17" t="s">
        <v>53</v>
      </c>
      <c r="B22" s="20">
        <v>0</v>
      </c>
      <c r="C22" s="20">
        <v>5</v>
      </c>
      <c r="D22" s="20">
        <v>0</v>
      </c>
      <c r="E22" s="20">
        <v>2.5</v>
      </c>
      <c r="F22" s="20">
        <v>0</v>
      </c>
      <c r="G22" s="20">
        <v>0</v>
      </c>
      <c r="H22" s="20">
        <v>0</v>
      </c>
      <c r="I22" s="20">
        <v>0</v>
      </c>
      <c r="J22" s="26">
        <v>2.5</v>
      </c>
      <c r="K22" s="27">
        <v>0</v>
      </c>
      <c r="L22" s="20">
        <v>5</v>
      </c>
      <c r="M22" s="20">
        <v>0</v>
      </c>
      <c r="N22" s="20">
        <v>2.5</v>
      </c>
      <c r="O22" s="20">
        <v>0</v>
      </c>
      <c r="P22" s="20">
        <v>0</v>
      </c>
      <c r="Q22" s="20">
        <v>0</v>
      </c>
      <c r="R22" s="20">
        <v>0</v>
      </c>
      <c r="S22" s="26">
        <v>2.5</v>
      </c>
      <c r="T22" s="20">
        <f t="shared" si="8"/>
        <v>0</v>
      </c>
      <c r="U22" s="20">
        <f t="shared" si="0"/>
        <v>0</v>
      </c>
      <c r="V22" s="20">
        <f t="shared" si="1"/>
        <v>0</v>
      </c>
      <c r="W22" s="20">
        <f t="shared" si="2"/>
        <v>0</v>
      </c>
      <c r="X22" s="20">
        <f t="shared" si="3"/>
        <v>0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s="63" customFormat="1" x14ac:dyDescent="0.3">
      <c r="A23" s="17" t="s">
        <v>54</v>
      </c>
      <c r="B23" s="20">
        <v>12</v>
      </c>
      <c r="C23" s="20">
        <v>1420</v>
      </c>
      <c r="D23" s="20">
        <v>0</v>
      </c>
      <c r="E23" s="20">
        <v>1433</v>
      </c>
      <c r="F23" s="20">
        <v>1</v>
      </c>
      <c r="G23" s="20">
        <v>0</v>
      </c>
      <c r="H23" s="20">
        <v>0</v>
      </c>
      <c r="I23" s="20">
        <v>0</v>
      </c>
      <c r="J23" s="26">
        <v>0</v>
      </c>
      <c r="K23" s="27">
        <v>12</v>
      </c>
      <c r="L23" s="20">
        <v>1421</v>
      </c>
      <c r="M23" s="20">
        <v>0</v>
      </c>
      <c r="N23" s="20">
        <v>1433</v>
      </c>
      <c r="O23" s="20">
        <v>0</v>
      </c>
      <c r="P23" s="20">
        <v>0</v>
      </c>
      <c r="Q23" s="20">
        <v>0</v>
      </c>
      <c r="R23" s="20">
        <v>0</v>
      </c>
      <c r="S23" s="26">
        <v>0</v>
      </c>
      <c r="T23" s="20">
        <f t="shared" si="8"/>
        <v>0</v>
      </c>
      <c r="U23" s="20">
        <f t="shared" si="0"/>
        <v>-1</v>
      </c>
      <c r="V23" s="20">
        <f t="shared" si="1"/>
        <v>0</v>
      </c>
      <c r="W23" s="20">
        <f t="shared" si="2"/>
        <v>0</v>
      </c>
      <c r="X23" s="20">
        <f t="shared" si="3"/>
        <v>1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s="63" customFormat="1" x14ac:dyDescent="0.3">
      <c r="A24" s="17" t="s">
        <v>56</v>
      </c>
      <c r="B24" s="20">
        <v>7.5</v>
      </c>
      <c r="C24" s="20">
        <v>720</v>
      </c>
      <c r="D24" s="20">
        <v>0</v>
      </c>
      <c r="E24" s="20">
        <v>738.5</v>
      </c>
      <c r="F24" s="20">
        <v>19.5</v>
      </c>
      <c r="G24" s="20">
        <v>0</v>
      </c>
      <c r="H24" s="20">
        <v>0</v>
      </c>
      <c r="I24" s="20">
        <v>0</v>
      </c>
      <c r="J24" s="26">
        <v>8.5</v>
      </c>
      <c r="K24" s="27">
        <v>7.5</v>
      </c>
      <c r="L24" s="20">
        <v>739.5</v>
      </c>
      <c r="M24" s="20">
        <v>0</v>
      </c>
      <c r="N24" s="20">
        <v>738.5</v>
      </c>
      <c r="O24" s="20">
        <v>0</v>
      </c>
      <c r="P24" s="20">
        <v>0</v>
      </c>
      <c r="Q24" s="20">
        <v>0</v>
      </c>
      <c r="R24" s="20">
        <v>0</v>
      </c>
      <c r="S24" s="26">
        <v>8.5</v>
      </c>
      <c r="T24" s="20">
        <f t="shared" si="8"/>
        <v>0</v>
      </c>
      <c r="U24" s="20">
        <f t="shared" si="0"/>
        <v>-19.5</v>
      </c>
      <c r="V24" s="20">
        <f t="shared" si="1"/>
        <v>0</v>
      </c>
      <c r="W24" s="20">
        <f t="shared" si="2"/>
        <v>0</v>
      </c>
      <c r="X24" s="20">
        <f t="shared" si="3"/>
        <v>19.5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s="63" customFormat="1" x14ac:dyDescent="0.3">
      <c r="A25" s="17" t="s">
        <v>59</v>
      </c>
      <c r="B25" s="20">
        <v>4.05</v>
      </c>
      <c r="C25" s="20">
        <v>42.5</v>
      </c>
      <c r="D25" s="20">
        <v>0</v>
      </c>
      <c r="E25" s="20">
        <v>42.15</v>
      </c>
      <c r="F25" s="20">
        <v>0</v>
      </c>
      <c r="G25" s="20">
        <v>0</v>
      </c>
      <c r="H25" s="20">
        <v>0</v>
      </c>
      <c r="I25" s="20">
        <v>0</v>
      </c>
      <c r="J25" s="26">
        <v>4.4000000000000004</v>
      </c>
      <c r="K25" s="27">
        <v>4.05</v>
      </c>
      <c r="L25" s="20">
        <v>42.5</v>
      </c>
      <c r="M25" s="20">
        <v>0</v>
      </c>
      <c r="N25" s="20">
        <v>42.15</v>
      </c>
      <c r="O25" s="20">
        <v>0</v>
      </c>
      <c r="P25" s="20">
        <v>0</v>
      </c>
      <c r="Q25" s="20">
        <v>0</v>
      </c>
      <c r="R25" s="20">
        <v>0</v>
      </c>
      <c r="S25" s="26">
        <v>4.4000000000000004</v>
      </c>
      <c r="T25" s="20">
        <f t="shared" si="8"/>
        <v>0</v>
      </c>
      <c r="U25" s="20">
        <f t="shared" si="0"/>
        <v>0</v>
      </c>
      <c r="V25" s="20">
        <f t="shared" si="1"/>
        <v>0</v>
      </c>
      <c r="W25" s="20">
        <f t="shared" si="2"/>
        <v>0</v>
      </c>
      <c r="X25" s="20">
        <f t="shared" si="3"/>
        <v>0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s="63" customFormat="1" x14ac:dyDescent="0.3">
      <c r="A26" s="17" t="s">
        <v>58</v>
      </c>
      <c r="B26" s="20">
        <v>0</v>
      </c>
      <c r="C26" s="20">
        <v>80</v>
      </c>
      <c r="D26" s="20">
        <v>0</v>
      </c>
      <c r="E26" s="20">
        <v>82.5</v>
      </c>
      <c r="F26" s="20">
        <v>4.75</v>
      </c>
      <c r="G26" s="20">
        <v>0</v>
      </c>
      <c r="H26" s="20">
        <v>0</v>
      </c>
      <c r="I26" s="20">
        <v>0</v>
      </c>
      <c r="J26" s="26">
        <v>2.25</v>
      </c>
      <c r="K26" s="27">
        <v>0</v>
      </c>
      <c r="L26" s="20">
        <v>84.75</v>
      </c>
      <c r="M26" s="20">
        <v>0</v>
      </c>
      <c r="N26" s="20">
        <v>82.5</v>
      </c>
      <c r="O26" s="20">
        <v>0</v>
      </c>
      <c r="P26" s="20">
        <v>0</v>
      </c>
      <c r="Q26" s="20">
        <v>0</v>
      </c>
      <c r="R26" s="20">
        <v>0</v>
      </c>
      <c r="S26" s="26">
        <v>2.25</v>
      </c>
      <c r="T26" s="20">
        <f t="shared" si="8"/>
        <v>0</v>
      </c>
      <c r="U26" s="20">
        <f t="shared" si="0"/>
        <v>-4.75</v>
      </c>
      <c r="V26" s="20">
        <f t="shared" si="1"/>
        <v>0</v>
      </c>
      <c r="W26" s="20">
        <f t="shared" si="2"/>
        <v>0</v>
      </c>
      <c r="X26" s="20">
        <f t="shared" si="3"/>
        <v>4.75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s="63" customFormat="1" x14ac:dyDescent="0.3">
      <c r="A27" s="17" t="s">
        <v>57</v>
      </c>
      <c r="B27" s="20">
        <v>0</v>
      </c>
      <c r="C27" s="20">
        <v>80</v>
      </c>
      <c r="D27" s="20">
        <v>0</v>
      </c>
      <c r="E27" s="20">
        <v>80.099999999999994</v>
      </c>
      <c r="F27" s="20">
        <v>0.1</v>
      </c>
      <c r="G27" s="20">
        <v>0</v>
      </c>
      <c r="H27" s="20">
        <v>0</v>
      </c>
      <c r="I27" s="20">
        <v>0</v>
      </c>
      <c r="J27" s="26">
        <v>0</v>
      </c>
      <c r="K27" s="27">
        <v>0</v>
      </c>
      <c r="L27" s="20">
        <v>80.099999999999994</v>
      </c>
      <c r="M27" s="20">
        <v>0</v>
      </c>
      <c r="N27" s="20">
        <v>80.099999999999994</v>
      </c>
      <c r="O27" s="20">
        <v>0</v>
      </c>
      <c r="P27" s="20">
        <v>0</v>
      </c>
      <c r="Q27" s="20">
        <v>0</v>
      </c>
      <c r="R27" s="20">
        <v>0</v>
      </c>
      <c r="S27" s="26">
        <v>0</v>
      </c>
      <c r="T27" s="20">
        <f t="shared" si="8"/>
        <v>0</v>
      </c>
      <c r="U27" s="20">
        <f t="shared" si="0"/>
        <v>-9.9999999999994316E-2</v>
      </c>
      <c r="V27" s="20">
        <f t="shared" si="1"/>
        <v>0</v>
      </c>
      <c r="W27" s="20">
        <f t="shared" si="2"/>
        <v>0</v>
      </c>
      <c r="X27" s="20">
        <f t="shared" si="3"/>
        <v>0.1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 s="63" customFormat="1" x14ac:dyDescent="0.3">
      <c r="A28" s="17" t="s">
        <v>64</v>
      </c>
      <c r="B28" s="20">
        <v>0.28000000000000003</v>
      </c>
      <c r="C28" s="20">
        <v>4</v>
      </c>
      <c r="D28" s="20">
        <v>0</v>
      </c>
      <c r="E28" s="20">
        <v>3.08</v>
      </c>
      <c r="F28" s="20">
        <v>0.32</v>
      </c>
      <c r="G28" s="20">
        <v>0</v>
      </c>
      <c r="H28" s="20">
        <v>0</v>
      </c>
      <c r="I28" s="20">
        <v>0</v>
      </c>
      <c r="J28" s="26">
        <v>1.52</v>
      </c>
      <c r="K28" s="27">
        <v>0.28000000000000003</v>
      </c>
      <c r="L28" s="20">
        <v>4.32</v>
      </c>
      <c r="M28" s="20">
        <v>0</v>
      </c>
      <c r="N28" s="20">
        <v>3.08</v>
      </c>
      <c r="O28" s="20">
        <v>0</v>
      </c>
      <c r="P28" s="20">
        <v>0</v>
      </c>
      <c r="Q28" s="20">
        <v>0</v>
      </c>
      <c r="R28" s="20">
        <v>0</v>
      </c>
      <c r="S28" s="26">
        <v>1.52</v>
      </c>
      <c r="T28" s="20">
        <f t="shared" si="8"/>
        <v>0</v>
      </c>
      <c r="U28" s="20">
        <f t="shared" si="0"/>
        <v>-0.32000000000000028</v>
      </c>
      <c r="V28" s="20">
        <f t="shared" si="1"/>
        <v>0</v>
      </c>
      <c r="W28" s="20">
        <f t="shared" si="2"/>
        <v>0</v>
      </c>
      <c r="X28" s="20">
        <f t="shared" si="3"/>
        <v>0.32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0</v>
      </c>
      <c r="AC28" s="17" t="str">
        <f t="shared" si="9"/>
        <v>Ok</v>
      </c>
    </row>
    <row r="29" spans="1:29" s="63" customFormat="1" x14ac:dyDescent="0.3">
      <c r="A29" s="17" t="s">
        <v>91</v>
      </c>
      <c r="B29" s="20">
        <v>0</v>
      </c>
      <c r="C29" s="20">
        <v>125</v>
      </c>
      <c r="D29" s="20">
        <v>0</v>
      </c>
      <c r="E29" s="20">
        <v>164.5</v>
      </c>
      <c r="F29" s="20">
        <v>45</v>
      </c>
      <c r="G29" s="20">
        <v>0</v>
      </c>
      <c r="H29" s="20">
        <v>0</v>
      </c>
      <c r="I29" s="20">
        <v>0</v>
      </c>
      <c r="J29" s="26">
        <v>5.5</v>
      </c>
      <c r="K29" s="27">
        <v>0</v>
      </c>
      <c r="L29" s="20">
        <v>170</v>
      </c>
      <c r="M29" s="20">
        <v>0</v>
      </c>
      <c r="N29" s="20">
        <v>164.5</v>
      </c>
      <c r="O29" s="20">
        <v>0</v>
      </c>
      <c r="P29" s="20">
        <v>0</v>
      </c>
      <c r="Q29" s="20">
        <v>0</v>
      </c>
      <c r="R29" s="20">
        <v>0</v>
      </c>
      <c r="S29" s="26">
        <v>5.5</v>
      </c>
      <c r="T29" s="20">
        <f t="shared" si="8"/>
        <v>0</v>
      </c>
      <c r="U29" s="20">
        <f t="shared" si="0"/>
        <v>-45</v>
      </c>
      <c r="V29" s="20">
        <f t="shared" si="1"/>
        <v>0</v>
      </c>
      <c r="W29" s="20">
        <f t="shared" si="2"/>
        <v>0</v>
      </c>
      <c r="X29" s="20">
        <f t="shared" si="3"/>
        <v>45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si="9"/>
        <v>Ok</v>
      </c>
    </row>
    <row r="30" spans="1:29" s="63" customFormat="1" x14ac:dyDescent="0.3">
      <c r="A30" s="17" t="s">
        <v>63</v>
      </c>
      <c r="B30" s="20">
        <v>2.4</v>
      </c>
      <c r="C30" s="20">
        <v>225</v>
      </c>
      <c r="D30" s="20">
        <v>0</v>
      </c>
      <c r="E30" s="20">
        <v>279.7</v>
      </c>
      <c r="F30" s="20">
        <v>61.4</v>
      </c>
      <c r="G30" s="20">
        <v>0</v>
      </c>
      <c r="H30" s="20">
        <v>0</v>
      </c>
      <c r="I30" s="20">
        <v>0</v>
      </c>
      <c r="J30" s="26">
        <v>9.1</v>
      </c>
      <c r="K30" s="27">
        <v>2.4</v>
      </c>
      <c r="L30" s="20">
        <v>286.39999999999998</v>
      </c>
      <c r="M30" s="20">
        <v>0</v>
      </c>
      <c r="N30" s="20">
        <v>279.7</v>
      </c>
      <c r="O30" s="20">
        <v>0</v>
      </c>
      <c r="P30" s="20">
        <v>0</v>
      </c>
      <c r="Q30" s="20">
        <v>0</v>
      </c>
      <c r="R30" s="20">
        <v>0</v>
      </c>
      <c r="S30" s="26">
        <v>9.1</v>
      </c>
      <c r="T30" s="20">
        <f t="shared" si="8"/>
        <v>0</v>
      </c>
      <c r="U30" s="20">
        <f t="shared" si="0"/>
        <v>-61.399999999999977</v>
      </c>
      <c r="V30" s="20">
        <f t="shared" si="1"/>
        <v>0</v>
      </c>
      <c r="W30" s="20">
        <f t="shared" si="2"/>
        <v>0</v>
      </c>
      <c r="X30" s="20">
        <f t="shared" si="3"/>
        <v>61.4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9"/>
        <v>Ok</v>
      </c>
    </row>
    <row r="31" spans="1:29" s="63" customFormat="1" x14ac:dyDescent="0.3">
      <c r="A31" s="17" t="s">
        <v>288</v>
      </c>
      <c r="B31" s="20">
        <v>0</v>
      </c>
      <c r="C31" s="20">
        <v>270</v>
      </c>
      <c r="D31" s="20">
        <v>0</v>
      </c>
      <c r="E31" s="20">
        <v>232.5</v>
      </c>
      <c r="F31" s="20">
        <v>0</v>
      </c>
      <c r="G31" s="20">
        <v>0</v>
      </c>
      <c r="H31" s="20">
        <v>0</v>
      </c>
      <c r="I31" s="20">
        <v>0</v>
      </c>
      <c r="J31" s="26">
        <v>37.5</v>
      </c>
      <c r="K31" s="27">
        <v>0</v>
      </c>
      <c r="L31" s="20">
        <v>270</v>
      </c>
      <c r="M31" s="20">
        <v>0</v>
      </c>
      <c r="N31" s="20">
        <v>232.5</v>
      </c>
      <c r="O31" s="20">
        <v>0</v>
      </c>
      <c r="P31" s="20">
        <v>0</v>
      </c>
      <c r="Q31" s="20">
        <v>0</v>
      </c>
      <c r="R31" s="20">
        <v>0</v>
      </c>
      <c r="S31" s="26">
        <v>37.5</v>
      </c>
      <c r="T31" s="20">
        <f t="shared" si="8"/>
        <v>0</v>
      </c>
      <c r="U31" s="20">
        <f t="shared" si="0"/>
        <v>0</v>
      </c>
      <c r="V31" s="20">
        <f t="shared" si="1"/>
        <v>0</v>
      </c>
      <c r="W31" s="20">
        <f t="shared" si="2"/>
        <v>0</v>
      </c>
      <c r="X31" s="20">
        <f t="shared" si="3"/>
        <v>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9"/>
        <v>Ok</v>
      </c>
    </row>
    <row r="32" spans="1:29" s="63" customFormat="1" x14ac:dyDescent="0.3">
      <c r="A32" s="17" t="s">
        <v>269</v>
      </c>
      <c r="B32" s="20">
        <v>0.25</v>
      </c>
      <c r="C32" s="20">
        <v>30</v>
      </c>
      <c r="D32" s="20">
        <v>0</v>
      </c>
      <c r="E32" s="20">
        <v>27.75</v>
      </c>
      <c r="F32" s="20">
        <v>2.5</v>
      </c>
      <c r="G32" s="20">
        <v>0</v>
      </c>
      <c r="H32" s="20">
        <v>0</v>
      </c>
      <c r="I32" s="20">
        <v>0</v>
      </c>
      <c r="J32" s="26">
        <v>5</v>
      </c>
      <c r="K32" s="27">
        <v>0.25</v>
      </c>
      <c r="L32" s="20">
        <v>32.5</v>
      </c>
      <c r="M32" s="20">
        <v>0</v>
      </c>
      <c r="N32" s="20">
        <v>27.75</v>
      </c>
      <c r="O32" s="20">
        <v>0</v>
      </c>
      <c r="P32" s="20">
        <v>0</v>
      </c>
      <c r="Q32" s="20">
        <v>0</v>
      </c>
      <c r="R32" s="20">
        <v>0</v>
      </c>
      <c r="S32" s="26">
        <v>5</v>
      </c>
      <c r="T32" s="20">
        <f t="shared" si="8"/>
        <v>0</v>
      </c>
      <c r="U32" s="20">
        <f t="shared" si="0"/>
        <v>-2.5</v>
      </c>
      <c r="V32" s="20">
        <f t="shared" si="1"/>
        <v>0</v>
      </c>
      <c r="W32" s="20">
        <f t="shared" si="2"/>
        <v>0</v>
      </c>
      <c r="X32" s="20">
        <f t="shared" si="3"/>
        <v>2.5</v>
      </c>
      <c r="Y32" s="20">
        <f t="shared" si="4"/>
        <v>0</v>
      </c>
      <c r="Z32" s="20">
        <f t="shared" si="5"/>
        <v>0</v>
      </c>
      <c r="AA32" s="20">
        <f t="shared" si="6"/>
        <v>0</v>
      </c>
      <c r="AB32" s="20">
        <f t="shared" si="7"/>
        <v>0</v>
      </c>
      <c r="AC32" s="17" t="str">
        <f t="shared" si="9"/>
        <v>Ok</v>
      </c>
    </row>
    <row r="33" spans="1:29" s="63" customFormat="1" x14ac:dyDescent="0.3">
      <c r="A33" s="17" t="s">
        <v>92</v>
      </c>
      <c r="B33" s="20">
        <v>0</v>
      </c>
      <c r="C33" s="20">
        <v>10</v>
      </c>
      <c r="D33" s="20">
        <v>0</v>
      </c>
      <c r="E33" s="20">
        <v>1.5</v>
      </c>
      <c r="F33" s="20">
        <v>0</v>
      </c>
      <c r="G33" s="20">
        <v>0</v>
      </c>
      <c r="H33" s="20">
        <v>0</v>
      </c>
      <c r="I33" s="20">
        <v>0</v>
      </c>
      <c r="J33" s="26">
        <v>8.5</v>
      </c>
      <c r="K33" s="27">
        <v>0</v>
      </c>
      <c r="L33" s="20">
        <v>10</v>
      </c>
      <c r="M33" s="20">
        <v>0</v>
      </c>
      <c r="N33" s="20">
        <v>1.5</v>
      </c>
      <c r="O33" s="20">
        <v>0</v>
      </c>
      <c r="P33" s="20">
        <v>0</v>
      </c>
      <c r="Q33" s="20">
        <v>0</v>
      </c>
      <c r="R33" s="20">
        <v>0</v>
      </c>
      <c r="S33" s="26">
        <v>8.5</v>
      </c>
      <c r="T33" s="20">
        <f t="shared" si="8"/>
        <v>0</v>
      </c>
      <c r="U33" s="20">
        <f t="shared" si="0"/>
        <v>0</v>
      </c>
      <c r="V33" s="20">
        <f t="shared" si="1"/>
        <v>0</v>
      </c>
      <c r="W33" s="20">
        <f t="shared" si="2"/>
        <v>0</v>
      </c>
      <c r="X33" s="20">
        <f t="shared" si="3"/>
        <v>0</v>
      </c>
      <c r="Y33" s="20">
        <f t="shared" si="4"/>
        <v>0</v>
      </c>
      <c r="Z33" s="20">
        <f t="shared" si="5"/>
        <v>0</v>
      </c>
      <c r="AA33" s="20">
        <f t="shared" si="6"/>
        <v>0</v>
      </c>
      <c r="AB33" s="20">
        <f t="shared" si="7"/>
        <v>0</v>
      </c>
      <c r="AC33" s="17" t="str">
        <f t="shared" si="9"/>
        <v>Ok</v>
      </c>
    </row>
    <row r="34" spans="1:29" s="63" customFormat="1" x14ac:dyDescent="0.3">
      <c r="A34" s="17" t="s">
        <v>67</v>
      </c>
      <c r="B34" s="20">
        <v>10</v>
      </c>
      <c r="C34" s="20">
        <v>80</v>
      </c>
      <c r="D34" s="20">
        <v>0</v>
      </c>
      <c r="E34" s="20">
        <v>84</v>
      </c>
      <c r="F34" s="20">
        <v>0</v>
      </c>
      <c r="G34" s="20">
        <v>0</v>
      </c>
      <c r="H34" s="20">
        <v>0</v>
      </c>
      <c r="I34" s="20">
        <v>0</v>
      </c>
      <c r="J34" s="26">
        <v>6</v>
      </c>
      <c r="K34" s="27">
        <v>10</v>
      </c>
      <c r="L34" s="20">
        <v>80</v>
      </c>
      <c r="M34" s="20">
        <v>0</v>
      </c>
      <c r="N34" s="20">
        <v>84</v>
      </c>
      <c r="O34" s="20">
        <v>0</v>
      </c>
      <c r="P34" s="20">
        <v>0</v>
      </c>
      <c r="Q34" s="20">
        <v>0</v>
      </c>
      <c r="R34" s="20">
        <v>0</v>
      </c>
      <c r="S34" s="26">
        <v>6</v>
      </c>
      <c r="T34" s="20">
        <f t="shared" si="8"/>
        <v>0</v>
      </c>
      <c r="U34" s="20">
        <f t="shared" si="0"/>
        <v>0</v>
      </c>
      <c r="V34" s="20">
        <f t="shared" si="1"/>
        <v>0</v>
      </c>
      <c r="W34" s="20">
        <f t="shared" si="2"/>
        <v>0</v>
      </c>
      <c r="X34" s="20">
        <f t="shared" si="3"/>
        <v>0</v>
      </c>
      <c r="Y34" s="20">
        <f t="shared" si="4"/>
        <v>0</v>
      </c>
      <c r="Z34" s="20">
        <f t="shared" si="5"/>
        <v>0</v>
      </c>
      <c r="AA34" s="20">
        <f t="shared" si="6"/>
        <v>0</v>
      </c>
      <c r="AB34" s="20">
        <f t="shared" si="7"/>
        <v>0</v>
      </c>
      <c r="AC34" s="17" t="str">
        <f t="shared" si="9"/>
        <v>Ok</v>
      </c>
    </row>
    <row r="35" spans="1:29" s="63" customFormat="1" x14ac:dyDescent="0.3">
      <c r="A35" s="17" t="s">
        <v>66</v>
      </c>
      <c r="B35" s="20">
        <v>7.25</v>
      </c>
      <c r="C35" s="20">
        <v>320</v>
      </c>
      <c r="D35" s="20">
        <v>0</v>
      </c>
      <c r="E35" s="20">
        <v>302.5</v>
      </c>
      <c r="F35" s="20">
        <v>0</v>
      </c>
      <c r="G35" s="20">
        <v>0</v>
      </c>
      <c r="H35" s="20">
        <v>0</v>
      </c>
      <c r="I35" s="20">
        <v>0</v>
      </c>
      <c r="J35" s="26">
        <v>24.75</v>
      </c>
      <c r="K35" s="27">
        <v>7.25</v>
      </c>
      <c r="L35" s="20">
        <v>320</v>
      </c>
      <c r="M35" s="20">
        <v>0</v>
      </c>
      <c r="N35" s="20">
        <v>302.5</v>
      </c>
      <c r="O35" s="20">
        <v>0</v>
      </c>
      <c r="P35" s="20">
        <v>0</v>
      </c>
      <c r="Q35" s="20">
        <v>0</v>
      </c>
      <c r="R35" s="20">
        <v>0</v>
      </c>
      <c r="S35" s="26">
        <v>24.75</v>
      </c>
      <c r="T35" s="20">
        <f t="shared" si="8"/>
        <v>0</v>
      </c>
      <c r="U35" s="20">
        <f t="shared" si="0"/>
        <v>0</v>
      </c>
      <c r="V35" s="20">
        <f t="shared" si="1"/>
        <v>0</v>
      </c>
      <c r="W35" s="20">
        <f t="shared" si="2"/>
        <v>0</v>
      </c>
      <c r="X35" s="20">
        <f t="shared" si="3"/>
        <v>0</v>
      </c>
      <c r="Y35" s="20">
        <f t="shared" si="4"/>
        <v>0</v>
      </c>
      <c r="Z35" s="20">
        <f t="shared" si="5"/>
        <v>0</v>
      </c>
      <c r="AA35" s="20">
        <f t="shared" si="6"/>
        <v>0</v>
      </c>
      <c r="AB35" s="20">
        <f t="shared" si="7"/>
        <v>0</v>
      </c>
      <c r="AC35" s="17" t="str">
        <f t="shared" si="9"/>
        <v>Ok</v>
      </c>
    </row>
    <row r="36" spans="1:29" s="63" customFormat="1" x14ac:dyDescent="0.3">
      <c r="A36" s="17" t="s">
        <v>65</v>
      </c>
      <c r="B36" s="20">
        <v>0</v>
      </c>
      <c r="C36" s="20">
        <v>100</v>
      </c>
      <c r="D36" s="20">
        <v>0</v>
      </c>
      <c r="E36" s="20">
        <v>89.1</v>
      </c>
      <c r="F36" s="20">
        <v>0</v>
      </c>
      <c r="G36" s="20">
        <v>0</v>
      </c>
      <c r="H36" s="20">
        <v>0</v>
      </c>
      <c r="I36" s="20">
        <v>0</v>
      </c>
      <c r="J36" s="26">
        <v>10.9</v>
      </c>
      <c r="K36" s="27">
        <v>0</v>
      </c>
      <c r="L36" s="20">
        <v>100</v>
      </c>
      <c r="M36" s="20">
        <v>0</v>
      </c>
      <c r="N36" s="20">
        <v>89.1</v>
      </c>
      <c r="O36" s="20">
        <v>0</v>
      </c>
      <c r="P36" s="20">
        <v>0</v>
      </c>
      <c r="Q36" s="20">
        <v>0</v>
      </c>
      <c r="R36" s="20">
        <v>0</v>
      </c>
      <c r="S36" s="26">
        <v>10.9</v>
      </c>
      <c r="T36" s="20">
        <f t="shared" si="8"/>
        <v>0</v>
      </c>
      <c r="U36" s="20">
        <f t="shared" si="0"/>
        <v>0</v>
      </c>
      <c r="V36" s="20">
        <f t="shared" si="1"/>
        <v>0</v>
      </c>
      <c r="W36" s="20">
        <f t="shared" si="2"/>
        <v>0</v>
      </c>
      <c r="X36" s="20">
        <f t="shared" si="3"/>
        <v>0</v>
      </c>
      <c r="Y36" s="20">
        <f t="shared" si="4"/>
        <v>0</v>
      </c>
      <c r="Z36" s="20">
        <f t="shared" si="5"/>
        <v>0</v>
      </c>
      <c r="AA36" s="20">
        <f t="shared" si="6"/>
        <v>0</v>
      </c>
      <c r="AB36" s="20">
        <f t="shared" si="7"/>
        <v>0</v>
      </c>
      <c r="AC36" s="17" t="str">
        <f t="shared" si="9"/>
        <v>Ok</v>
      </c>
    </row>
    <row r="37" spans="1:29" s="63" customFormat="1" x14ac:dyDescent="0.3">
      <c r="A37" s="17" t="s">
        <v>272</v>
      </c>
      <c r="B37" s="20">
        <v>5</v>
      </c>
      <c r="C37" s="20">
        <v>8</v>
      </c>
      <c r="D37" s="20">
        <v>0</v>
      </c>
      <c r="E37" s="20">
        <v>9.4</v>
      </c>
      <c r="F37" s="20">
        <v>0</v>
      </c>
      <c r="G37" s="20">
        <v>0</v>
      </c>
      <c r="H37" s="20">
        <v>0</v>
      </c>
      <c r="I37" s="20">
        <v>0</v>
      </c>
      <c r="J37" s="26">
        <v>3.6</v>
      </c>
      <c r="K37" s="27">
        <v>5</v>
      </c>
      <c r="L37" s="20">
        <v>8</v>
      </c>
      <c r="M37" s="20">
        <v>0</v>
      </c>
      <c r="N37" s="20">
        <v>9.4</v>
      </c>
      <c r="O37" s="20">
        <v>0</v>
      </c>
      <c r="P37" s="20">
        <v>0</v>
      </c>
      <c r="Q37" s="20">
        <v>0</v>
      </c>
      <c r="R37" s="20">
        <v>0</v>
      </c>
      <c r="S37" s="26">
        <v>3.6</v>
      </c>
      <c r="T37" s="20">
        <f t="shared" si="8"/>
        <v>0</v>
      </c>
      <c r="U37" s="20">
        <f t="shared" si="0"/>
        <v>0</v>
      </c>
      <c r="V37" s="20">
        <f t="shared" si="1"/>
        <v>0</v>
      </c>
      <c r="W37" s="20">
        <f t="shared" si="2"/>
        <v>0</v>
      </c>
      <c r="X37" s="20">
        <f t="shared" si="3"/>
        <v>0</v>
      </c>
      <c r="Y37" s="20">
        <f t="shared" si="4"/>
        <v>0</v>
      </c>
      <c r="Z37" s="20">
        <f t="shared" si="5"/>
        <v>0</v>
      </c>
      <c r="AA37" s="20">
        <f t="shared" si="6"/>
        <v>0</v>
      </c>
      <c r="AB37" s="20">
        <f t="shared" si="7"/>
        <v>0</v>
      </c>
      <c r="AC37" s="17" t="str">
        <f t="shared" si="9"/>
        <v>Ok</v>
      </c>
    </row>
    <row r="38" spans="1:29" s="63" customFormat="1" x14ac:dyDescent="0.3">
      <c r="A38" s="17" t="s">
        <v>69</v>
      </c>
      <c r="B38" s="20">
        <v>0</v>
      </c>
      <c r="C38" s="20">
        <v>80</v>
      </c>
      <c r="D38" s="20">
        <v>0</v>
      </c>
      <c r="E38" s="20">
        <v>80</v>
      </c>
      <c r="F38" s="20">
        <v>0</v>
      </c>
      <c r="G38" s="20">
        <v>0</v>
      </c>
      <c r="H38" s="20">
        <v>0</v>
      </c>
      <c r="I38" s="20">
        <v>0</v>
      </c>
      <c r="J38" s="26">
        <v>0</v>
      </c>
      <c r="K38" s="27">
        <v>0</v>
      </c>
      <c r="L38" s="20">
        <v>80</v>
      </c>
      <c r="M38" s="20">
        <v>0</v>
      </c>
      <c r="N38" s="20">
        <v>80</v>
      </c>
      <c r="O38" s="20">
        <v>0</v>
      </c>
      <c r="P38" s="20">
        <v>0</v>
      </c>
      <c r="Q38" s="20">
        <v>0</v>
      </c>
      <c r="R38" s="20">
        <v>0</v>
      </c>
      <c r="S38" s="26">
        <v>0</v>
      </c>
      <c r="T38" s="20">
        <f t="shared" si="8"/>
        <v>0</v>
      </c>
      <c r="U38" s="20">
        <f t="shared" si="0"/>
        <v>0</v>
      </c>
      <c r="V38" s="20">
        <f t="shared" si="1"/>
        <v>0</v>
      </c>
      <c r="W38" s="20">
        <f t="shared" si="2"/>
        <v>0</v>
      </c>
      <c r="X38" s="20">
        <f t="shared" si="3"/>
        <v>0</v>
      </c>
      <c r="Y38" s="20">
        <f t="shared" si="4"/>
        <v>0</v>
      </c>
      <c r="Z38" s="20">
        <f t="shared" si="5"/>
        <v>0</v>
      </c>
      <c r="AA38" s="20">
        <f t="shared" si="6"/>
        <v>0</v>
      </c>
      <c r="AB38" s="20">
        <f t="shared" si="7"/>
        <v>0</v>
      </c>
      <c r="AC38" s="17" t="str">
        <f t="shared" si="9"/>
        <v>Ok</v>
      </c>
    </row>
    <row r="39" spans="1:29" s="63" customFormat="1" x14ac:dyDescent="0.3">
      <c r="A39" s="17" t="s">
        <v>274</v>
      </c>
      <c r="B39" s="20">
        <v>0</v>
      </c>
      <c r="C39" s="20">
        <v>130</v>
      </c>
      <c r="D39" s="20">
        <v>0</v>
      </c>
      <c r="E39" s="20">
        <v>130</v>
      </c>
      <c r="F39" s="20">
        <v>10</v>
      </c>
      <c r="G39" s="20">
        <v>0</v>
      </c>
      <c r="H39" s="20">
        <v>0</v>
      </c>
      <c r="I39" s="20">
        <v>0</v>
      </c>
      <c r="J39" s="26">
        <v>10</v>
      </c>
      <c r="K39" s="27">
        <v>0</v>
      </c>
      <c r="L39" s="20">
        <v>140</v>
      </c>
      <c r="M39" s="20">
        <v>0</v>
      </c>
      <c r="N39" s="20">
        <v>130</v>
      </c>
      <c r="O39" s="20">
        <v>0</v>
      </c>
      <c r="P39" s="20">
        <v>0</v>
      </c>
      <c r="Q39" s="20">
        <v>0</v>
      </c>
      <c r="R39" s="20">
        <v>0</v>
      </c>
      <c r="S39" s="26">
        <v>10</v>
      </c>
      <c r="T39" s="20">
        <f t="shared" si="8"/>
        <v>0</v>
      </c>
      <c r="U39" s="20">
        <f t="shared" si="0"/>
        <v>-10</v>
      </c>
      <c r="V39" s="20">
        <f t="shared" si="1"/>
        <v>0</v>
      </c>
      <c r="W39" s="20">
        <f t="shared" si="2"/>
        <v>0</v>
      </c>
      <c r="X39" s="20">
        <f t="shared" si="3"/>
        <v>10</v>
      </c>
      <c r="Y39" s="20">
        <f t="shared" si="4"/>
        <v>0</v>
      </c>
      <c r="Z39" s="20">
        <f t="shared" si="5"/>
        <v>0</v>
      </c>
      <c r="AA39" s="20">
        <f t="shared" si="6"/>
        <v>0</v>
      </c>
      <c r="AB39" s="20">
        <f t="shared" si="7"/>
        <v>0</v>
      </c>
      <c r="AC39" s="17" t="str">
        <f t="shared" si="9"/>
        <v>Ok</v>
      </c>
    </row>
    <row r="40" spans="1:29" s="63" customFormat="1" x14ac:dyDescent="0.3">
      <c r="A40" s="17" t="s">
        <v>71</v>
      </c>
      <c r="B40" s="20">
        <v>11</v>
      </c>
      <c r="C40" s="20">
        <v>50</v>
      </c>
      <c r="D40" s="20">
        <v>0</v>
      </c>
      <c r="E40" s="20">
        <v>45</v>
      </c>
      <c r="F40" s="20">
        <v>0</v>
      </c>
      <c r="G40" s="20">
        <v>0</v>
      </c>
      <c r="H40" s="20">
        <v>0</v>
      </c>
      <c r="I40" s="20">
        <v>0</v>
      </c>
      <c r="J40" s="26">
        <v>16</v>
      </c>
      <c r="K40" s="27">
        <v>11</v>
      </c>
      <c r="L40" s="20">
        <v>50</v>
      </c>
      <c r="M40" s="20">
        <v>0</v>
      </c>
      <c r="N40" s="20">
        <v>45</v>
      </c>
      <c r="O40" s="20">
        <v>0</v>
      </c>
      <c r="P40" s="20">
        <v>0</v>
      </c>
      <c r="Q40" s="20">
        <v>0</v>
      </c>
      <c r="R40" s="20">
        <v>0</v>
      </c>
      <c r="S40" s="26">
        <v>16</v>
      </c>
      <c r="T40" s="20">
        <f t="shared" si="8"/>
        <v>0</v>
      </c>
      <c r="U40" s="20">
        <f t="shared" si="0"/>
        <v>0</v>
      </c>
      <c r="V40" s="20">
        <f t="shared" si="1"/>
        <v>0</v>
      </c>
      <c r="W40" s="20">
        <f t="shared" si="2"/>
        <v>0</v>
      </c>
      <c r="X40" s="20">
        <f t="shared" si="3"/>
        <v>0</v>
      </c>
      <c r="Y40" s="20">
        <f t="shared" si="4"/>
        <v>0</v>
      </c>
      <c r="Z40" s="20">
        <f t="shared" si="5"/>
        <v>0</v>
      </c>
      <c r="AA40" s="20">
        <f t="shared" si="6"/>
        <v>0</v>
      </c>
      <c r="AB40" s="20">
        <f t="shared" si="7"/>
        <v>0</v>
      </c>
      <c r="AC40" s="17" t="str">
        <f t="shared" si="9"/>
        <v>Ok</v>
      </c>
    </row>
    <row r="41" spans="1:29" s="63" customFormat="1" x14ac:dyDescent="0.3">
      <c r="A41" s="17" t="s">
        <v>72</v>
      </c>
      <c r="B41" s="20">
        <v>1.5</v>
      </c>
      <c r="C41" s="20">
        <v>15</v>
      </c>
      <c r="D41" s="20">
        <v>0</v>
      </c>
      <c r="E41" s="20">
        <v>17.5</v>
      </c>
      <c r="F41" s="20">
        <v>5</v>
      </c>
      <c r="G41" s="20">
        <v>0</v>
      </c>
      <c r="H41" s="20">
        <v>0</v>
      </c>
      <c r="I41" s="20">
        <v>0</v>
      </c>
      <c r="J41" s="26">
        <v>4</v>
      </c>
      <c r="K41" s="27">
        <v>1.5</v>
      </c>
      <c r="L41" s="20">
        <v>20</v>
      </c>
      <c r="M41" s="20">
        <v>0</v>
      </c>
      <c r="N41" s="20">
        <v>17.5</v>
      </c>
      <c r="O41" s="20">
        <v>0</v>
      </c>
      <c r="P41" s="20">
        <v>0</v>
      </c>
      <c r="Q41" s="20">
        <v>0</v>
      </c>
      <c r="R41" s="20">
        <v>0</v>
      </c>
      <c r="S41" s="26">
        <v>4</v>
      </c>
      <c r="T41" s="20">
        <f t="shared" si="8"/>
        <v>0</v>
      </c>
      <c r="U41" s="20">
        <f t="shared" si="0"/>
        <v>-5</v>
      </c>
      <c r="V41" s="20">
        <f t="shared" si="1"/>
        <v>0</v>
      </c>
      <c r="W41" s="20">
        <f t="shared" si="2"/>
        <v>0</v>
      </c>
      <c r="X41" s="20">
        <f t="shared" si="3"/>
        <v>5</v>
      </c>
      <c r="Y41" s="20">
        <f t="shared" si="4"/>
        <v>0</v>
      </c>
      <c r="Z41" s="20">
        <f t="shared" si="5"/>
        <v>0</v>
      </c>
      <c r="AA41" s="20">
        <f t="shared" si="6"/>
        <v>0</v>
      </c>
      <c r="AB41" s="20">
        <f t="shared" si="7"/>
        <v>0</v>
      </c>
      <c r="AC41" s="17" t="str">
        <f t="shared" si="9"/>
        <v>Ok</v>
      </c>
    </row>
    <row r="42" spans="1:29" s="63" customFormat="1" x14ac:dyDescent="0.3">
      <c r="A42" s="17" t="s">
        <v>73</v>
      </c>
      <c r="B42" s="20">
        <v>10.5</v>
      </c>
      <c r="C42" s="20">
        <v>40</v>
      </c>
      <c r="D42" s="20">
        <v>0</v>
      </c>
      <c r="E42" s="20">
        <v>50</v>
      </c>
      <c r="F42" s="20">
        <v>10</v>
      </c>
      <c r="G42" s="20">
        <v>0</v>
      </c>
      <c r="H42" s="20">
        <v>0</v>
      </c>
      <c r="I42" s="20">
        <v>0</v>
      </c>
      <c r="J42" s="26">
        <v>10.5</v>
      </c>
      <c r="K42" s="27">
        <v>10.5</v>
      </c>
      <c r="L42" s="20">
        <v>50</v>
      </c>
      <c r="M42" s="20">
        <v>0</v>
      </c>
      <c r="N42" s="20">
        <v>50</v>
      </c>
      <c r="O42" s="20">
        <v>0</v>
      </c>
      <c r="P42" s="20">
        <v>0</v>
      </c>
      <c r="Q42" s="20">
        <v>0</v>
      </c>
      <c r="R42" s="20">
        <v>0</v>
      </c>
      <c r="S42" s="26">
        <v>10.5</v>
      </c>
      <c r="T42" s="20">
        <f t="shared" si="8"/>
        <v>0</v>
      </c>
      <c r="U42" s="20">
        <f t="shared" si="0"/>
        <v>-10</v>
      </c>
      <c r="V42" s="20">
        <f t="shared" si="1"/>
        <v>0</v>
      </c>
      <c r="W42" s="20">
        <f t="shared" si="2"/>
        <v>0</v>
      </c>
      <c r="X42" s="20">
        <f t="shared" si="3"/>
        <v>10</v>
      </c>
      <c r="Y42" s="20">
        <f t="shared" si="4"/>
        <v>0</v>
      </c>
      <c r="Z42" s="20">
        <f t="shared" si="5"/>
        <v>0</v>
      </c>
      <c r="AA42" s="20">
        <f t="shared" si="6"/>
        <v>0</v>
      </c>
      <c r="AB42" s="20">
        <f t="shared" si="7"/>
        <v>0</v>
      </c>
      <c r="AC42" s="17" t="str">
        <f t="shared" si="9"/>
        <v>Ok</v>
      </c>
    </row>
    <row r="43" spans="1:29" s="63" customFormat="1" x14ac:dyDescent="0.3">
      <c r="A43" s="17" t="s">
        <v>70</v>
      </c>
      <c r="B43" s="20">
        <v>3.5</v>
      </c>
      <c r="C43" s="20">
        <v>10</v>
      </c>
      <c r="D43" s="20">
        <v>0</v>
      </c>
      <c r="E43" s="20">
        <v>13</v>
      </c>
      <c r="F43" s="20">
        <v>0</v>
      </c>
      <c r="G43" s="20">
        <v>0</v>
      </c>
      <c r="H43" s="20">
        <v>0</v>
      </c>
      <c r="I43" s="20">
        <v>0</v>
      </c>
      <c r="J43" s="26">
        <v>0.5</v>
      </c>
      <c r="K43" s="27">
        <v>3.5</v>
      </c>
      <c r="L43" s="20">
        <v>10</v>
      </c>
      <c r="M43" s="20">
        <v>0</v>
      </c>
      <c r="N43" s="20">
        <v>13</v>
      </c>
      <c r="O43" s="20">
        <v>0</v>
      </c>
      <c r="P43" s="20">
        <v>0</v>
      </c>
      <c r="Q43" s="20">
        <v>0</v>
      </c>
      <c r="R43" s="20">
        <v>0</v>
      </c>
      <c r="S43" s="26">
        <v>0.5</v>
      </c>
      <c r="T43" s="20">
        <f t="shared" si="8"/>
        <v>0</v>
      </c>
      <c r="U43" s="20">
        <f t="shared" si="0"/>
        <v>0</v>
      </c>
      <c r="V43" s="20">
        <f t="shared" si="1"/>
        <v>0</v>
      </c>
      <c r="W43" s="20">
        <f t="shared" si="2"/>
        <v>0</v>
      </c>
      <c r="X43" s="20">
        <f t="shared" si="3"/>
        <v>0</v>
      </c>
      <c r="Y43" s="20">
        <f t="shared" si="4"/>
        <v>0</v>
      </c>
      <c r="Z43" s="20">
        <f t="shared" si="5"/>
        <v>0</v>
      </c>
      <c r="AA43" s="20">
        <f t="shared" si="6"/>
        <v>0</v>
      </c>
      <c r="AB43" s="20">
        <f t="shared" si="7"/>
        <v>0</v>
      </c>
      <c r="AC43" s="17" t="str">
        <f t="shared" si="9"/>
        <v>Ok</v>
      </c>
    </row>
    <row r="44" spans="1:29" s="63" customFormat="1" x14ac:dyDescent="0.3">
      <c r="A44" s="17" t="s">
        <v>275</v>
      </c>
      <c r="B44" s="20">
        <v>16</v>
      </c>
      <c r="C44" s="20">
        <v>80</v>
      </c>
      <c r="D44" s="20">
        <v>0</v>
      </c>
      <c r="E44" s="20">
        <v>63</v>
      </c>
      <c r="F44" s="20">
        <v>0</v>
      </c>
      <c r="G44" s="20">
        <v>0</v>
      </c>
      <c r="H44" s="20">
        <v>0</v>
      </c>
      <c r="I44" s="20">
        <v>0</v>
      </c>
      <c r="J44" s="26">
        <v>33</v>
      </c>
      <c r="K44" s="27">
        <v>16</v>
      </c>
      <c r="L44" s="20">
        <v>80</v>
      </c>
      <c r="M44" s="20">
        <v>0</v>
      </c>
      <c r="N44" s="20">
        <v>63</v>
      </c>
      <c r="O44" s="20">
        <v>0</v>
      </c>
      <c r="P44" s="20">
        <v>0</v>
      </c>
      <c r="Q44" s="20">
        <v>0</v>
      </c>
      <c r="R44" s="20">
        <v>0</v>
      </c>
      <c r="S44" s="26">
        <v>33</v>
      </c>
      <c r="T44" s="20">
        <f t="shared" si="8"/>
        <v>0</v>
      </c>
      <c r="U44" s="20">
        <f t="shared" si="0"/>
        <v>0</v>
      </c>
      <c r="V44" s="20">
        <f t="shared" si="1"/>
        <v>0</v>
      </c>
      <c r="W44" s="20">
        <f t="shared" si="2"/>
        <v>0</v>
      </c>
      <c r="X44" s="20">
        <f t="shared" si="3"/>
        <v>0</v>
      </c>
      <c r="Y44" s="20">
        <f t="shared" si="4"/>
        <v>0</v>
      </c>
      <c r="Z44" s="20">
        <f t="shared" si="5"/>
        <v>0</v>
      </c>
      <c r="AA44" s="20">
        <f t="shared" si="6"/>
        <v>0</v>
      </c>
      <c r="AB44" s="20">
        <f t="shared" si="7"/>
        <v>0</v>
      </c>
      <c r="AC44" s="17" t="str">
        <f t="shared" si="9"/>
        <v>Ok</v>
      </c>
    </row>
    <row r="45" spans="1:29" s="63" customFormat="1" x14ac:dyDescent="0.3">
      <c r="A45" s="17" t="s">
        <v>277</v>
      </c>
      <c r="B45" s="20">
        <v>0</v>
      </c>
      <c r="C45" s="20">
        <v>140</v>
      </c>
      <c r="D45" s="20">
        <v>0</v>
      </c>
      <c r="E45" s="20">
        <v>115</v>
      </c>
      <c r="F45" s="20">
        <v>0</v>
      </c>
      <c r="G45" s="20">
        <v>0</v>
      </c>
      <c r="H45" s="20">
        <v>0</v>
      </c>
      <c r="I45" s="20">
        <v>0</v>
      </c>
      <c r="J45" s="26">
        <v>25</v>
      </c>
      <c r="K45" s="27">
        <v>0</v>
      </c>
      <c r="L45" s="20">
        <v>140</v>
      </c>
      <c r="M45" s="20">
        <v>0</v>
      </c>
      <c r="N45" s="20">
        <v>115</v>
      </c>
      <c r="O45" s="20">
        <v>0</v>
      </c>
      <c r="P45" s="20">
        <v>0</v>
      </c>
      <c r="Q45" s="20">
        <v>0</v>
      </c>
      <c r="R45" s="20">
        <v>0</v>
      </c>
      <c r="S45" s="26">
        <v>25</v>
      </c>
      <c r="T45" s="20">
        <f t="shared" si="8"/>
        <v>0</v>
      </c>
      <c r="U45" s="20">
        <f t="shared" si="0"/>
        <v>0</v>
      </c>
      <c r="V45" s="20">
        <f t="shared" si="1"/>
        <v>0</v>
      </c>
      <c r="W45" s="20">
        <f t="shared" si="2"/>
        <v>0</v>
      </c>
      <c r="X45" s="20">
        <f t="shared" si="3"/>
        <v>0</v>
      </c>
      <c r="Y45" s="20">
        <f t="shared" si="4"/>
        <v>0</v>
      </c>
      <c r="Z45" s="20">
        <f t="shared" si="5"/>
        <v>0</v>
      </c>
      <c r="AA45" s="20">
        <f t="shared" si="6"/>
        <v>0</v>
      </c>
      <c r="AB45" s="20">
        <f t="shared" si="7"/>
        <v>0</v>
      </c>
      <c r="AC45" s="17" t="str">
        <f t="shared" si="9"/>
        <v>Ok</v>
      </c>
    </row>
    <row r="46" spans="1:29" s="63" customFormat="1" x14ac:dyDescent="0.3">
      <c r="A46" s="17" t="s">
        <v>97</v>
      </c>
      <c r="B46" s="20">
        <v>0</v>
      </c>
      <c r="C46" s="20">
        <v>20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6">
        <v>20</v>
      </c>
      <c r="K46" s="27">
        <v>0</v>
      </c>
      <c r="L46" s="20">
        <v>20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6">
        <v>20</v>
      </c>
      <c r="T46" s="20">
        <f t="shared" si="8"/>
        <v>0</v>
      </c>
      <c r="U46" s="20">
        <f t="shared" si="0"/>
        <v>0</v>
      </c>
      <c r="V46" s="20">
        <f t="shared" si="1"/>
        <v>0</v>
      </c>
      <c r="W46" s="20">
        <f t="shared" si="2"/>
        <v>0</v>
      </c>
      <c r="X46" s="20">
        <f t="shared" si="3"/>
        <v>0</v>
      </c>
      <c r="Y46" s="20">
        <f t="shared" si="4"/>
        <v>0</v>
      </c>
      <c r="Z46" s="20">
        <f t="shared" si="5"/>
        <v>0</v>
      </c>
      <c r="AA46" s="20">
        <f t="shared" si="6"/>
        <v>0</v>
      </c>
      <c r="AB46" s="20">
        <f t="shared" si="7"/>
        <v>0</v>
      </c>
      <c r="AC46" s="17" t="str">
        <f t="shared" si="9"/>
        <v>Ok</v>
      </c>
    </row>
    <row r="47" spans="1:29" s="63" customFormat="1" x14ac:dyDescent="0.3">
      <c r="A47" s="17" t="s">
        <v>74</v>
      </c>
      <c r="B47" s="20">
        <v>0</v>
      </c>
      <c r="C47" s="20">
        <v>180</v>
      </c>
      <c r="D47" s="20">
        <v>0</v>
      </c>
      <c r="E47" s="20">
        <v>136</v>
      </c>
      <c r="F47" s="20">
        <v>0</v>
      </c>
      <c r="G47" s="20">
        <v>0</v>
      </c>
      <c r="H47" s="20">
        <v>0</v>
      </c>
      <c r="I47" s="20">
        <v>0</v>
      </c>
      <c r="J47" s="26">
        <v>44</v>
      </c>
      <c r="K47" s="27">
        <v>0</v>
      </c>
      <c r="L47" s="20">
        <v>180</v>
      </c>
      <c r="M47" s="20">
        <v>0</v>
      </c>
      <c r="N47" s="20">
        <v>136</v>
      </c>
      <c r="O47" s="20">
        <v>0</v>
      </c>
      <c r="P47" s="20">
        <v>0</v>
      </c>
      <c r="Q47" s="20">
        <v>0</v>
      </c>
      <c r="R47" s="20">
        <v>0</v>
      </c>
      <c r="S47" s="26">
        <v>44</v>
      </c>
      <c r="T47" s="20">
        <f t="shared" si="8"/>
        <v>0</v>
      </c>
      <c r="U47" s="20">
        <f t="shared" si="0"/>
        <v>0</v>
      </c>
      <c r="V47" s="20">
        <f t="shared" si="1"/>
        <v>0</v>
      </c>
      <c r="W47" s="20">
        <f t="shared" si="2"/>
        <v>0</v>
      </c>
      <c r="X47" s="20">
        <f t="shared" si="3"/>
        <v>0</v>
      </c>
      <c r="Y47" s="20">
        <f t="shared" si="4"/>
        <v>0</v>
      </c>
      <c r="Z47" s="20">
        <f t="shared" si="5"/>
        <v>0</v>
      </c>
      <c r="AA47" s="20">
        <f t="shared" si="6"/>
        <v>0</v>
      </c>
      <c r="AB47" s="20">
        <f t="shared" si="7"/>
        <v>0</v>
      </c>
      <c r="AC47" s="17" t="str">
        <f t="shared" si="9"/>
        <v>Ok</v>
      </c>
    </row>
    <row r="48" spans="1:29" s="63" customFormat="1" x14ac:dyDescent="0.3">
      <c r="A48" s="17" t="s">
        <v>75</v>
      </c>
      <c r="B48" s="20">
        <v>59</v>
      </c>
      <c r="C48" s="20">
        <v>570</v>
      </c>
      <c r="D48" s="20">
        <v>0</v>
      </c>
      <c r="E48" s="20">
        <v>636</v>
      </c>
      <c r="F48" s="20">
        <v>11</v>
      </c>
      <c r="G48" s="20">
        <v>0</v>
      </c>
      <c r="H48" s="20">
        <v>0</v>
      </c>
      <c r="I48" s="20">
        <v>0</v>
      </c>
      <c r="J48" s="26">
        <v>4</v>
      </c>
      <c r="K48" s="27">
        <v>59</v>
      </c>
      <c r="L48" s="20">
        <v>581</v>
      </c>
      <c r="M48" s="20">
        <v>0</v>
      </c>
      <c r="N48" s="20">
        <v>636</v>
      </c>
      <c r="O48" s="20">
        <v>0</v>
      </c>
      <c r="P48" s="20">
        <v>0</v>
      </c>
      <c r="Q48" s="20">
        <v>0</v>
      </c>
      <c r="R48" s="20">
        <v>0</v>
      </c>
      <c r="S48" s="26">
        <v>4</v>
      </c>
      <c r="T48" s="20">
        <f t="shared" si="8"/>
        <v>0</v>
      </c>
      <c r="U48" s="20">
        <f t="shared" si="0"/>
        <v>-11</v>
      </c>
      <c r="V48" s="20">
        <f t="shared" si="1"/>
        <v>0</v>
      </c>
      <c r="W48" s="20">
        <f t="shared" si="2"/>
        <v>0</v>
      </c>
      <c r="X48" s="20">
        <f t="shared" si="3"/>
        <v>11</v>
      </c>
      <c r="Y48" s="20">
        <f t="shared" si="4"/>
        <v>0</v>
      </c>
      <c r="Z48" s="20">
        <f t="shared" si="5"/>
        <v>0</v>
      </c>
      <c r="AA48" s="20">
        <f t="shared" si="6"/>
        <v>0</v>
      </c>
      <c r="AB48" s="20">
        <f t="shared" si="7"/>
        <v>0</v>
      </c>
      <c r="AC48" s="17" t="str">
        <f t="shared" si="9"/>
        <v>Ok</v>
      </c>
    </row>
    <row r="49" spans="1:29" s="63" customFormat="1" x14ac:dyDescent="0.3">
      <c r="A49" s="17" t="s">
        <v>77</v>
      </c>
      <c r="B49" s="20">
        <v>11.5</v>
      </c>
      <c r="C49" s="20">
        <v>670</v>
      </c>
      <c r="D49" s="20">
        <v>0</v>
      </c>
      <c r="E49" s="20">
        <v>674</v>
      </c>
      <c r="F49" s="20">
        <v>10.5</v>
      </c>
      <c r="G49" s="20">
        <v>0</v>
      </c>
      <c r="H49" s="20">
        <v>0</v>
      </c>
      <c r="I49" s="20">
        <v>0</v>
      </c>
      <c r="J49" s="26">
        <v>18</v>
      </c>
      <c r="K49" s="27">
        <v>11.5</v>
      </c>
      <c r="L49" s="20">
        <v>680.5</v>
      </c>
      <c r="M49" s="20">
        <v>0</v>
      </c>
      <c r="N49" s="20">
        <v>674</v>
      </c>
      <c r="O49" s="20">
        <v>0</v>
      </c>
      <c r="P49" s="20">
        <v>0</v>
      </c>
      <c r="Q49" s="20">
        <v>0</v>
      </c>
      <c r="R49" s="20">
        <v>0</v>
      </c>
      <c r="S49" s="26">
        <v>18</v>
      </c>
      <c r="T49" s="20">
        <f t="shared" si="8"/>
        <v>0</v>
      </c>
      <c r="U49" s="20">
        <f t="shared" si="0"/>
        <v>-10.5</v>
      </c>
      <c r="V49" s="20">
        <f t="shared" si="1"/>
        <v>0</v>
      </c>
      <c r="W49" s="20">
        <f t="shared" si="2"/>
        <v>0</v>
      </c>
      <c r="X49" s="20">
        <f t="shared" si="3"/>
        <v>10.5</v>
      </c>
      <c r="Y49" s="20">
        <f t="shared" si="4"/>
        <v>0</v>
      </c>
      <c r="Z49" s="20">
        <f t="shared" si="5"/>
        <v>0</v>
      </c>
      <c r="AA49" s="20">
        <f t="shared" si="6"/>
        <v>0</v>
      </c>
      <c r="AB49" s="20">
        <f t="shared" si="7"/>
        <v>0</v>
      </c>
      <c r="AC49" s="17" t="str">
        <f t="shared" si="9"/>
        <v>Ok</v>
      </c>
    </row>
    <row r="50" spans="1:29" s="63" customFormat="1" x14ac:dyDescent="0.3">
      <c r="A50" s="17" t="s">
        <v>76</v>
      </c>
      <c r="B50" s="20">
        <v>13.75</v>
      </c>
      <c r="C50" s="20">
        <v>330</v>
      </c>
      <c r="D50" s="20">
        <v>0</v>
      </c>
      <c r="E50" s="20">
        <v>327.25</v>
      </c>
      <c r="F50" s="20">
        <v>0</v>
      </c>
      <c r="G50" s="20">
        <v>0</v>
      </c>
      <c r="H50" s="20">
        <v>0</v>
      </c>
      <c r="I50" s="20">
        <v>0</v>
      </c>
      <c r="J50" s="26">
        <v>16.5</v>
      </c>
      <c r="K50" s="27">
        <v>13.75</v>
      </c>
      <c r="L50" s="20">
        <v>330</v>
      </c>
      <c r="M50" s="20">
        <v>0</v>
      </c>
      <c r="N50" s="20">
        <v>327.25</v>
      </c>
      <c r="O50" s="20">
        <v>0</v>
      </c>
      <c r="P50" s="20">
        <v>0</v>
      </c>
      <c r="Q50" s="20">
        <v>0</v>
      </c>
      <c r="R50" s="20">
        <v>0</v>
      </c>
      <c r="S50" s="26">
        <v>16.5</v>
      </c>
      <c r="T50" s="20">
        <f t="shared" si="8"/>
        <v>0</v>
      </c>
      <c r="U50" s="20">
        <f t="shared" si="0"/>
        <v>0</v>
      </c>
      <c r="V50" s="20">
        <f t="shared" si="1"/>
        <v>0</v>
      </c>
      <c r="W50" s="20">
        <f t="shared" si="2"/>
        <v>0</v>
      </c>
      <c r="X50" s="20">
        <f t="shared" si="3"/>
        <v>0</v>
      </c>
      <c r="Y50" s="20">
        <f t="shared" si="4"/>
        <v>0</v>
      </c>
      <c r="Z50" s="20">
        <f t="shared" si="5"/>
        <v>0</v>
      </c>
      <c r="AA50" s="20">
        <f t="shared" si="6"/>
        <v>0</v>
      </c>
      <c r="AB50" s="20">
        <f t="shared" si="7"/>
        <v>0</v>
      </c>
      <c r="AC50" s="17" t="str">
        <f t="shared" si="9"/>
        <v>Ok</v>
      </c>
    </row>
    <row r="51" spans="1:29" s="63" customFormat="1" x14ac:dyDescent="0.3">
      <c r="A51" s="17" t="s">
        <v>279</v>
      </c>
      <c r="B51" s="20">
        <v>1.4</v>
      </c>
      <c r="C51" s="20">
        <v>80</v>
      </c>
      <c r="D51" s="20">
        <v>0</v>
      </c>
      <c r="E51" s="20">
        <v>74.2</v>
      </c>
      <c r="F51" s="20">
        <v>0.1</v>
      </c>
      <c r="G51" s="20">
        <v>0</v>
      </c>
      <c r="H51" s="20">
        <v>0</v>
      </c>
      <c r="I51" s="20">
        <v>0</v>
      </c>
      <c r="J51" s="26">
        <v>7.3</v>
      </c>
      <c r="K51" s="27">
        <v>1.4</v>
      </c>
      <c r="L51" s="20">
        <v>80.099999999999994</v>
      </c>
      <c r="M51" s="20">
        <v>0</v>
      </c>
      <c r="N51" s="20">
        <v>74.2</v>
      </c>
      <c r="O51" s="20">
        <v>0</v>
      </c>
      <c r="P51" s="20">
        <v>0</v>
      </c>
      <c r="Q51" s="20">
        <v>0</v>
      </c>
      <c r="R51" s="20">
        <v>0</v>
      </c>
      <c r="S51" s="26">
        <v>7.3</v>
      </c>
      <c r="T51" s="20">
        <f t="shared" si="8"/>
        <v>0</v>
      </c>
      <c r="U51" s="20">
        <f t="shared" si="0"/>
        <v>-9.9999999999994316E-2</v>
      </c>
      <c r="V51" s="20">
        <f t="shared" si="1"/>
        <v>0</v>
      </c>
      <c r="W51" s="20">
        <f t="shared" si="2"/>
        <v>0</v>
      </c>
      <c r="X51" s="20">
        <f t="shared" si="3"/>
        <v>0.1</v>
      </c>
      <c r="Y51" s="20">
        <f t="shared" si="4"/>
        <v>0</v>
      </c>
      <c r="Z51" s="20">
        <f t="shared" si="5"/>
        <v>0</v>
      </c>
      <c r="AA51" s="20">
        <f t="shared" si="6"/>
        <v>0</v>
      </c>
      <c r="AB51" s="20">
        <f t="shared" si="7"/>
        <v>0</v>
      </c>
      <c r="AC51" s="17" t="str">
        <f t="shared" si="9"/>
        <v>Ok</v>
      </c>
    </row>
    <row r="52" spans="1:29" s="63" customFormat="1" x14ac:dyDescent="0.3">
      <c r="A52" s="17" t="s">
        <v>98</v>
      </c>
      <c r="B52" s="20">
        <v>0</v>
      </c>
      <c r="C52" s="20">
        <v>50</v>
      </c>
      <c r="D52" s="20">
        <v>0</v>
      </c>
      <c r="E52" s="20">
        <v>44</v>
      </c>
      <c r="F52" s="20">
        <v>1</v>
      </c>
      <c r="G52" s="20">
        <v>0</v>
      </c>
      <c r="H52" s="20">
        <v>0</v>
      </c>
      <c r="I52" s="20">
        <v>0</v>
      </c>
      <c r="J52" s="26">
        <v>7</v>
      </c>
      <c r="K52" s="27">
        <v>0</v>
      </c>
      <c r="L52" s="20">
        <v>51</v>
      </c>
      <c r="M52" s="20">
        <v>0</v>
      </c>
      <c r="N52" s="20">
        <v>44</v>
      </c>
      <c r="O52" s="20">
        <v>0</v>
      </c>
      <c r="P52" s="20">
        <v>0</v>
      </c>
      <c r="Q52" s="20">
        <v>0</v>
      </c>
      <c r="R52" s="20">
        <v>0</v>
      </c>
      <c r="S52" s="26">
        <v>7</v>
      </c>
      <c r="T52" s="20">
        <f t="shared" si="8"/>
        <v>0</v>
      </c>
      <c r="U52" s="20">
        <f t="shared" si="0"/>
        <v>-1</v>
      </c>
      <c r="V52" s="20">
        <f t="shared" si="1"/>
        <v>0</v>
      </c>
      <c r="W52" s="20">
        <f t="shared" si="2"/>
        <v>0</v>
      </c>
      <c r="X52" s="20">
        <f t="shared" si="3"/>
        <v>1</v>
      </c>
      <c r="Y52" s="20">
        <f t="shared" si="4"/>
        <v>0</v>
      </c>
      <c r="Z52" s="20">
        <f t="shared" si="5"/>
        <v>0</v>
      </c>
      <c r="AA52" s="20">
        <f t="shared" si="6"/>
        <v>0</v>
      </c>
      <c r="AB52" s="20">
        <f t="shared" si="7"/>
        <v>0</v>
      </c>
      <c r="AC52" s="17" t="str">
        <f t="shared" si="9"/>
        <v>Ok</v>
      </c>
    </row>
    <row r="53" spans="1:29" s="63" customFormat="1" x14ac:dyDescent="0.3">
      <c r="A53" s="17" t="s">
        <v>79</v>
      </c>
      <c r="B53" s="20">
        <v>8</v>
      </c>
      <c r="C53" s="20">
        <v>40</v>
      </c>
      <c r="D53" s="20">
        <v>0</v>
      </c>
      <c r="E53" s="20">
        <v>38</v>
      </c>
      <c r="F53" s="20">
        <v>0</v>
      </c>
      <c r="G53" s="20">
        <v>0</v>
      </c>
      <c r="H53" s="20">
        <v>0</v>
      </c>
      <c r="I53" s="20">
        <v>0</v>
      </c>
      <c r="J53" s="26">
        <v>10</v>
      </c>
      <c r="K53" s="27">
        <v>8</v>
      </c>
      <c r="L53" s="20">
        <v>40</v>
      </c>
      <c r="M53" s="20">
        <v>0</v>
      </c>
      <c r="N53" s="20">
        <v>38</v>
      </c>
      <c r="O53" s="20">
        <v>0</v>
      </c>
      <c r="P53" s="20">
        <v>0</v>
      </c>
      <c r="Q53" s="20">
        <v>0</v>
      </c>
      <c r="R53" s="20">
        <v>0</v>
      </c>
      <c r="S53" s="26">
        <v>10</v>
      </c>
      <c r="T53" s="20">
        <f t="shared" si="8"/>
        <v>0</v>
      </c>
      <c r="U53" s="20">
        <f t="shared" si="0"/>
        <v>0</v>
      </c>
      <c r="V53" s="20">
        <f t="shared" si="1"/>
        <v>0</v>
      </c>
      <c r="W53" s="20">
        <f t="shared" si="2"/>
        <v>0</v>
      </c>
      <c r="X53" s="20">
        <f t="shared" si="3"/>
        <v>0</v>
      </c>
      <c r="Y53" s="20">
        <f t="shared" si="4"/>
        <v>0</v>
      </c>
      <c r="Z53" s="20">
        <f t="shared" si="5"/>
        <v>0</v>
      </c>
      <c r="AA53" s="20">
        <f t="shared" si="6"/>
        <v>0</v>
      </c>
      <c r="AB53" s="20">
        <f t="shared" si="7"/>
        <v>0</v>
      </c>
      <c r="AC53" s="17" t="str">
        <f t="shared" si="9"/>
        <v>Ok</v>
      </c>
    </row>
    <row r="54" spans="1:29" s="63" customFormat="1" x14ac:dyDescent="0.3">
      <c r="A54" s="17" t="s">
        <v>80</v>
      </c>
      <c r="B54" s="20">
        <v>0</v>
      </c>
      <c r="C54" s="20">
        <v>90</v>
      </c>
      <c r="D54" s="20">
        <v>0</v>
      </c>
      <c r="E54" s="20">
        <v>80</v>
      </c>
      <c r="F54" s="20">
        <v>0</v>
      </c>
      <c r="G54" s="20">
        <v>0</v>
      </c>
      <c r="H54" s="20">
        <v>0</v>
      </c>
      <c r="I54" s="20">
        <v>0</v>
      </c>
      <c r="J54" s="26">
        <v>10</v>
      </c>
      <c r="K54" s="27">
        <v>0</v>
      </c>
      <c r="L54" s="20">
        <v>90</v>
      </c>
      <c r="M54" s="20">
        <v>0</v>
      </c>
      <c r="N54" s="20">
        <v>80</v>
      </c>
      <c r="O54" s="20">
        <v>0</v>
      </c>
      <c r="P54" s="20">
        <v>0</v>
      </c>
      <c r="Q54" s="20">
        <v>0</v>
      </c>
      <c r="R54" s="20">
        <v>0</v>
      </c>
      <c r="S54" s="26">
        <v>10</v>
      </c>
      <c r="T54" s="20">
        <f t="shared" si="8"/>
        <v>0</v>
      </c>
      <c r="U54" s="20">
        <f t="shared" si="0"/>
        <v>0</v>
      </c>
      <c r="V54" s="20">
        <f t="shared" si="1"/>
        <v>0</v>
      </c>
      <c r="W54" s="20">
        <f t="shared" si="2"/>
        <v>0</v>
      </c>
      <c r="X54" s="20">
        <f t="shared" si="3"/>
        <v>0</v>
      </c>
      <c r="Y54" s="20">
        <f t="shared" si="4"/>
        <v>0</v>
      </c>
      <c r="Z54" s="20">
        <f t="shared" si="5"/>
        <v>0</v>
      </c>
      <c r="AA54" s="20">
        <f t="shared" si="6"/>
        <v>0</v>
      </c>
      <c r="AB54" s="20">
        <f t="shared" si="7"/>
        <v>0</v>
      </c>
      <c r="AC54" s="17" t="str">
        <f t="shared" si="9"/>
        <v>Ok</v>
      </c>
    </row>
    <row r="55" spans="1:29" s="63" customFormat="1" x14ac:dyDescent="0.3">
      <c r="A55" s="17" t="s">
        <v>83</v>
      </c>
      <c r="B55" s="20">
        <v>0</v>
      </c>
      <c r="C55" s="20">
        <v>100</v>
      </c>
      <c r="D55" s="20">
        <v>0</v>
      </c>
      <c r="E55" s="20">
        <v>46.75</v>
      </c>
      <c r="F55" s="20">
        <v>0</v>
      </c>
      <c r="G55" s="20">
        <v>0</v>
      </c>
      <c r="H55" s="20">
        <v>0</v>
      </c>
      <c r="I55" s="20">
        <v>0</v>
      </c>
      <c r="J55" s="26">
        <v>53.25</v>
      </c>
      <c r="K55" s="27">
        <v>0</v>
      </c>
      <c r="L55" s="20">
        <v>100</v>
      </c>
      <c r="M55" s="20">
        <v>0</v>
      </c>
      <c r="N55" s="20">
        <v>46.75</v>
      </c>
      <c r="O55" s="20">
        <v>0</v>
      </c>
      <c r="P55" s="20">
        <v>0</v>
      </c>
      <c r="Q55" s="20">
        <v>0</v>
      </c>
      <c r="R55" s="20">
        <v>0</v>
      </c>
      <c r="S55" s="26">
        <v>53.25</v>
      </c>
      <c r="T55" s="20">
        <f t="shared" si="8"/>
        <v>0</v>
      </c>
      <c r="U55" s="20">
        <f t="shared" si="0"/>
        <v>0</v>
      </c>
      <c r="V55" s="20">
        <f t="shared" si="1"/>
        <v>0</v>
      </c>
      <c r="W55" s="20">
        <f t="shared" si="2"/>
        <v>0</v>
      </c>
      <c r="X55" s="20">
        <f t="shared" si="3"/>
        <v>0</v>
      </c>
      <c r="Y55" s="20">
        <f t="shared" si="4"/>
        <v>0</v>
      </c>
      <c r="Z55" s="20">
        <f t="shared" si="5"/>
        <v>0</v>
      </c>
      <c r="AA55" s="20">
        <f t="shared" si="6"/>
        <v>0</v>
      </c>
      <c r="AB55" s="20">
        <f t="shared" si="7"/>
        <v>0</v>
      </c>
      <c r="AC55" s="17" t="str">
        <f t="shared" si="9"/>
        <v>Ok</v>
      </c>
    </row>
    <row r="56" spans="1:29" s="63" customFormat="1" x14ac:dyDescent="0.3">
      <c r="A56" s="17" t="s">
        <v>297</v>
      </c>
      <c r="B56" s="20">
        <v>0</v>
      </c>
      <c r="C56" s="20">
        <v>10</v>
      </c>
      <c r="D56" s="20">
        <v>0</v>
      </c>
      <c r="E56" s="20">
        <v>3.5</v>
      </c>
      <c r="F56" s="20">
        <v>0</v>
      </c>
      <c r="G56" s="20">
        <v>0</v>
      </c>
      <c r="H56" s="20">
        <v>0</v>
      </c>
      <c r="I56" s="20">
        <v>0</v>
      </c>
      <c r="J56" s="26">
        <v>6.5</v>
      </c>
      <c r="K56" s="27">
        <v>0</v>
      </c>
      <c r="L56" s="20">
        <v>10</v>
      </c>
      <c r="M56" s="20">
        <v>0</v>
      </c>
      <c r="N56" s="20">
        <v>3.5</v>
      </c>
      <c r="O56" s="20">
        <v>0</v>
      </c>
      <c r="P56" s="20">
        <v>0</v>
      </c>
      <c r="Q56" s="20">
        <v>0</v>
      </c>
      <c r="R56" s="20">
        <v>0</v>
      </c>
      <c r="S56" s="26">
        <v>6.5</v>
      </c>
      <c r="T56" s="20">
        <f t="shared" si="8"/>
        <v>0</v>
      </c>
      <c r="U56" s="20">
        <f t="shared" si="0"/>
        <v>0</v>
      </c>
      <c r="V56" s="20">
        <f t="shared" si="1"/>
        <v>0</v>
      </c>
      <c r="W56" s="20">
        <f t="shared" si="2"/>
        <v>0</v>
      </c>
      <c r="X56" s="20">
        <f t="shared" si="3"/>
        <v>0</v>
      </c>
      <c r="Y56" s="20">
        <f t="shared" si="4"/>
        <v>0</v>
      </c>
      <c r="Z56" s="20">
        <f t="shared" si="5"/>
        <v>0</v>
      </c>
      <c r="AA56" s="20">
        <f t="shared" si="6"/>
        <v>0</v>
      </c>
      <c r="AB56" s="20">
        <f t="shared" si="7"/>
        <v>0</v>
      </c>
      <c r="AC56" s="17" t="str">
        <f t="shared" si="9"/>
        <v>Ok</v>
      </c>
    </row>
    <row r="57" spans="1:29" s="63" customFormat="1" x14ac:dyDescent="0.3">
      <c r="A57" s="17" t="s">
        <v>298</v>
      </c>
      <c r="B57" s="20">
        <v>0</v>
      </c>
      <c r="C57" s="20">
        <v>40</v>
      </c>
      <c r="D57" s="20">
        <v>0</v>
      </c>
      <c r="E57" s="20">
        <v>15</v>
      </c>
      <c r="F57" s="20">
        <v>0</v>
      </c>
      <c r="G57" s="20">
        <v>0</v>
      </c>
      <c r="H57" s="20">
        <v>0</v>
      </c>
      <c r="I57" s="20">
        <v>0</v>
      </c>
      <c r="J57" s="26">
        <v>25</v>
      </c>
      <c r="K57" s="27">
        <v>0</v>
      </c>
      <c r="L57" s="20">
        <v>40</v>
      </c>
      <c r="M57" s="20">
        <v>0</v>
      </c>
      <c r="N57" s="20">
        <v>15</v>
      </c>
      <c r="O57" s="20">
        <v>0</v>
      </c>
      <c r="P57" s="20">
        <v>0</v>
      </c>
      <c r="Q57" s="20">
        <v>0</v>
      </c>
      <c r="R57" s="20">
        <v>0</v>
      </c>
      <c r="S57" s="26">
        <v>25</v>
      </c>
      <c r="T57" s="20">
        <f t="shared" si="8"/>
        <v>0</v>
      </c>
      <c r="U57" s="20">
        <f t="shared" si="0"/>
        <v>0</v>
      </c>
      <c r="V57" s="20">
        <f t="shared" si="1"/>
        <v>0</v>
      </c>
      <c r="W57" s="20">
        <f t="shared" si="2"/>
        <v>0</v>
      </c>
      <c r="X57" s="20">
        <f t="shared" si="3"/>
        <v>0</v>
      </c>
      <c r="Y57" s="20">
        <f t="shared" si="4"/>
        <v>0</v>
      </c>
      <c r="Z57" s="20">
        <f t="shared" si="5"/>
        <v>0</v>
      </c>
      <c r="AA57" s="20">
        <f t="shared" si="6"/>
        <v>0</v>
      </c>
      <c r="AB57" s="20">
        <f t="shared" si="7"/>
        <v>0</v>
      </c>
      <c r="AC57" s="17" t="str">
        <f t="shared" si="9"/>
        <v>Ok</v>
      </c>
    </row>
    <row r="58" spans="1:29" s="63" customFormat="1" x14ac:dyDescent="0.3">
      <c r="A58" s="17" t="s">
        <v>296</v>
      </c>
      <c r="B58" s="20">
        <v>0</v>
      </c>
      <c r="C58" s="20">
        <v>150</v>
      </c>
      <c r="D58" s="20">
        <v>0</v>
      </c>
      <c r="E58" s="20">
        <v>17</v>
      </c>
      <c r="F58" s="20">
        <v>1</v>
      </c>
      <c r="G58" s="20">
        <v>0</v>
      </c>
      <c r="H58" s="20">
        <v>0</v>
      </c>
      <c r="I58" s="20">
        <v>0</v>
      </c>
      <c r="J58" s="26">
        <v>134</v>
      </c>
      <c r="K58" s="27">
        <v>0</v>
      </c>
      <c r="L58" s="20">
        <v>151</v>
      </c>
      <c r="M58" s="20">
        <v>0</v>
      </c>
      <c r="N58" s="20">
        <v>17</v>
      </c>
      <c r="O58" s="20">
        <v>0</v>
      </c>
      <c r="P58" s="20">
        <v>0</v>
      </c>
      <c r="Q58" s="20">
        <v>0</v>
      </c>
      <c r="R58" s="20">
        <v>0</v>
      </c>
      <c r="S58" s="26">
        <v>134</v>
      </c>
      <c r="T58" s="20">
        <f t="shared" si="8"/>
        <v>0</v>
      </c>
      <c r="U58" s="20">
        <f t="shared" si="0"/>
        <v>-1</v>
      </c>
      <c r="V58" s="20">
        <f t="shared" si="1"/>
        <v>0</v>
      </c>
      <c r="W58" s="20">
        <f t="shared" si="2"/>
        <v>0</v>
      </c>
      <c r="X58" s="20">
        <f t="shared" si="3"/>
        <v>1</v>
      </c>
      <c r="Y58" s="20">
        <f t="shared" si="4"/>
        <v>0</v>
      </c>
      <c r="Z58" s="20">
        <f t="shared" si="5"/>
        <v>0</v>
      </c>
      <c r="AA58" s="20">
        <f t="shared" si="6"/>
        <v>0</v>
      </c>
      <c r="AB58" s="20">
        <f t="shared" si="7"/>
        <v>0</v>
      </c>
      <c r="AC58" s="17" t="str">
        <f t="shared" si="9"/>
        <v>Ok</v>
      </c>
    </row>
    <row r="59" spans="1:29" s="63" customFormat="1" x14ac:dyDescent="0.3">
      <c r="A59" s="17" t="s">
        <v>84</v>
      </c>
      <c r="B59" s="20">
        <v>0</v>
      </c>
      <c r="C59" s="20">
        <v>280</v>
      </c>
      <c r="D59" s="20">
        <v>0</v>
      </c>
      <c r="E59" s="20">
        <v>218</v>
      </c>
      <c r="F59" s="20">
        <v>0</v>
      </c>
      <c r="G59" s="20">
        <v>0</v>
      </c>
      <c r="H59" s="20">
        <v>0</v>
      </c>
      <c r="I59" s="20">
        <v>0</v>
      </c>
      <c r="J59" s="26">
        <v>62</v>
      </c>
      <c r="K59" s="27">
        <v>0</v>
      </c>
      <c r="L59" s="20">
        <v>280</v>
      </c>
      <c r="M59" s="20">
        <v>0</v>
      </c>
      <c r="N59" s="20">
        <v>218</v>
      </c>
      <c r="O59" s="20">
        <v>0</v>
      </c>
      <c r="P59" s="20">
        <v>0</v>
      </c>
      <c r="Q59" s="20">
        <v>0</v>
      </c>
      <c r="R59" s="20">
        <v>0</v>
      </c>
      <c r="S59" s="26">
        <v>62</v>
      </c>
      <c r="T59" s="20">
        <f t="shared" si="8"/>
        <v>0</v>
      </c>
      <c r="U59" s="20">
        <f t="shared" si="0"/>
        <v>0</v>
      </c>
      <c r="V59" s="20">
        <f t="shared" si="1"/>
        <v>0</v>
      </c>
      <c r="W59" s="20">
        <f t="shared" si="2"/>
        <v>0</v>
      </c>
      <c r="X59" s="20">
        <f t="shared" si="3"/>
        <v>0</v>
      </c>
      <c r="Y59" s="20">
        <f t="shared" si="4"/>
        <v>0</v>
      </c>
      <c r="Z59" s="20">
        <f t="shared" si="5"/>
        <v>0</v>
      </c>
      <c r="AA59" s="20">
        <f t="shared" si="6"/>
        <v>0</v>
      </c>
      <c r="AB59" s="20">
        <f t="shared" si="7"/>
        <v>0</v>
      </c>
      <c r="AC59" s="17" t="str">
        <f t="shared" si="9"/>
        <v>Ok</v>
      </c>
    </row>
    <row r="60" spans="1:29" s="63" customFormat="1" x14ac:dyDescent="0.3">
      <c r="A60" s="17" t="s">
        <v>86</v>
      </c>
      <c r="B60" s="20">
        <v>0</v>
      </c>
      <c r="C60" s="20">
        <v>220</v>
      </c>
      <c r="D60" s="20">
        <v>0</v>
      </c>
      <c r="E60" s="20">
        <v>188</v>
      </c>
      <c r="F60" s="20">
        <v>0</v>
      </c>
      <c r="G60" s="20">
        <v>0</v>
      </c>
      <c r="H60" s="20">
        <v>0</v>
      </c>
      <c r="I60" s="20">
        <v>0</v>
      </c>
      <c r="J60" s="26">
        <v>32</v>
      </c>
      <c r="K60" s="27">
        <v>0</v>
      </c>
      <c r="L60" s="20">
        <v>220</v>
      </c>
      <c r="M60" s="20">
        <v>0</v>
      </c>
      <c r="N60" s="20">
        <v>188</v>
      </c>
      <c r="O60" s="20">
        <v>0</v>
      </c>
      <c r="P60" s="20">
        <v>0</v>
      </c>
      <c r="Q60" s="20">
        <v>0</v>
      </c>
      <c r="R60" s="20">
        <v>0</v>
      </c>
      <c r="S60" s="26">
        <v>32</v>
      </c>
      <c r="T60" s="20">
        <f t="shared" si="8"/>
        <v>0</v>
      </c>
      <c r="U60" s="20">
        <f t="shared" si="0"/>
        <v>0</v>
      </c>
      <c r="V60" s="20">
        <f t="shared" si="1"/>
        <v>0</v>
      </c>
      <c r="W60" s="20">
        <f t="shared" si="2"/>
        <v>0</v>
      </c>
      <c r="X60" s="20">
        <f t="shared" si="3"/>
        <v>0</v>
      </c>
      <c r="Y60" s="20">
        <f t="shared" si="4"/>
        <v>0</v>
      </c>
      <c r="Z60" s="20">
        <f t="shared" si="5"/>
        <v>0</v>
      </c>
      <c r="AA60" s="20">
        <f t="shared" si="6"/>
        <v>0</v>
      </c>
      <c r="AB60" s="20">
        <f t="shared" si="7"/>
        <v>0</v>
      </c>
      <c r="AC60" s="17" t="str">
        <f t="shared" si="9"/>
        <v>Ok</v>
      </c>
    </row>
    <row r="61" spans="1:29" s="63" customFormat="1" x14ac:dyDescent="0.3">
      <c r="A61" s="17" t="s">
        <v>85</v>
      </c>
      <c r="B61" s="20">
        <v>0</v>
      </c>
      <c r="C61" s="20">
        <v>60</v>
      </c>
      <c r="D61" s="20">
        <v>0</v>
      </c>
      <c r="E61" s="20">
        <v>52.25</v>
      </c>
      <c r="F61" s="20">
        <v>7.5</v>
      </c>
      <c r="G61" s="20">
        <v>0</v>
      </c>
      <c r="H61" s="20">
        <v>0</v>
      </c>
      <c r="I61" s="20">
        <v>0</v>
      </c>
      <c r="J61" s="26">
        <v>15.25</v>
      </c>
      <c r="K61" s="27">
        <v>0</v>
      </c>
      <c r="L61" s="20">
        <v>67.5</v>
      </c>
      <c r="M61" s="20">
        <v>0</v>
      </c>
      <c r="N61" s="20">
        <v>52.25</v>
      </c>
      <c r="O61" s="20">
        <v>0</v>
      </c>
      <c r="P61" s="20">
        <v>0</v>
      </c>
      <c r="Q61" s="20">
        <v>0</v>
      </c>
      <c r="R61" s="20">
        <v>0</v>
      </c>
      <c r="S61" s="26">
        <v>15.25</v>
      </c>
      <c r="T61" s="20">
        <f t="shared" si="8"/>
        <v>0</v>
      </c>
      <c r="U61" s="20">
        <f t="shared" si="0"/>
        <v>-7.5</v>
      </c>
      <c r="V61" s="20">
        <f t="shared" si="1"/>
        <v>0</v>
      </c>
      <c r="W61" s="20">
        <f t="shared" si="2"/>
        <v>0</v>
      </c>
      <c r="X61" s="20">
        <f t="shared" si="3"/>
        <v>7.5</v>
      </c>
      <c r="Y61" s="20">
        <f t="shared" si="4"/>
        <v>0</v>
      </c>
      <c r="Z61" s="20">
        <f t="shared" si="5"/>
        <v>0</v>
      </c>
      <c r="AA61" s="20">
        <f t="shared" si="6"/>
        <v>0</v>
      </c>
      <c r="AB61" s="20">
        <f t="shared" si="7"/>
        <v>0</v>
      </c>
      <c r="AC61" s="17" t="str">
        <f t="shared" si="9"/>
        <v>Ok</v>
      </c>
    </row>
    <row r="62" spans="1:29" s="63" customFormat="1" x14ac:dyDescent="0.3">
      <c r="A62" s="17" t="s">
        <v>249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6">
        <v>0</v>
      </c>
      <c r="K62" s="27">
        <v>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6">
        <v>0</v>
      </c>
      <c r="T62" s="20">
        <f t="shared" si="8"/>
        <v>0</v>
      </c>
      <c r="U62" s="20">
        <f t="shared" si="0"/>
        <v>0</v>
      </c>
      <c r="V62" s="20">
        <f t="shared" si="1"/>
        <v>0</v>
      </c>
      <c r="W62" s="20">
        <f t="shared" si="2"/>
        <v>0</v>
      </c>
      <c r="X62" s="20">
        <f t="shared" si="3"/>
        <v>0</v>
      </c>
      <c r="Y62" s="20">
        <f t="shared" si="4"/>
        <v>0</v>
      </c>
      <c r="Z62" s="20">
        <f t="shared" si="5"/>
        <v>0</v>
      </c>
      <c r="AA62" s="20">
        <f t="shared" si="6"/>
        <v>0</v>
      </c>
      <c r="AB62" s="20">
        <f t="shared" si="7"/>
        <v>0</v>
      </c>
      <c r="AC62" s="17" t="str">
        <f t="shared" si="9"/>
        <v>Ok</v>
      </c>
    </row>
    <row r="63" spans="1:29" s="63" customFormat="1" x14ac:dyDescent="0.3">
      <c r="A63" s="17" t="s">
        <v>250</v>
      </c>
      <c r="B63" s="20">
        <v>0</v>
      </c>
      <c r="C63" s="20">
        <v>20</v>
      </c>
      <c r="D63" s="20">
        <v>0</v>
      </c>
      <c r="E63" s="20">
        <v>20</v>
      </c>
      <c r="F63" s="20">
        <v>0</v>
      </c>
      <c r="G63" s="20">
        <v>0</v>
      </c>
      <c r="H63" s="20">
        <v>0</v>
      </c>
      <c r="I63" s="20">
        <v>0</v>
      </c>
      <c r="J63" s="26">
        <v>0</v>
      </c>
      <c r="K63" s="27">
        <v>0</v>
      </c>
      <c r="L63" s="20">
        <v>20</v>
      </c>
      <c r="M63" s="20">
        <v>0</v>
      </c>
      <c r="N63" s="20">
        <v>20</v>
      </c>
      <c r="O63" s="20">
        <v>0</v>
      </c>
      <c r="P63" s="20">
        <v>0</v>
      </c>
      <c r="Q63" s="20">
        <v>0</v>
      </c>
      <c r="R63" s="20">
        <v>0</v>
      </c>
      <c r="S63" s="26">
        <v>0</v>
      </c>
      <c r="T63" s="20">
        <f t="shared" si="8"/>
        <v>0</v>
      </c>
      <c r="U63" s="20">
        <f t="shared" si="0"/>
        <v>0</v>
      </c>
      <c r="V63" s="20">
        <f t="shared" si="1"/>
        <v>0</v>
      </c>
      <c r="W63" s="20">
        <f t="shared" si="2"/>
        <v>0</v>
      </c>
      <c r="X63" s="20">
        <f t="shared" si="3"/>
        <v>0</v>
      </c>
      <c r="Y63" s="20">
        <f t="shared" si="4"/>
        <v>0</v>
      </c>
      <c r="Z63" s="20">
        <f t="shared" si="5"/>
        <v>0</v>
      </c>
      <c r="AA63" s="20">
        <f t="shared" si="6"/>
        <v>0</v>
      </c>
      <c r="AB63" s="20">
        <f t="shared" si="7"/>
        <v>0</v>
      </c>
      <c r="AC63" s="17" t="str">
        <f t="shared" si="9"/>
        <v>Ok</v>
      </c>
    </row>
    <row r="64" spans="1:29" s="63" customFormat="1" x14ac:dyDescent="0.3">
      <c r="A64" s="17" t="s">
        <v>26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6">
        <v>0</v>
      </c>
      <c r="K64" s="27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6">
        <v>0</v>
      </c>
      <c r="T64" s="20">
        <f t="shared" si="8"/>
        <v>0</v>
      </c>
      <c r="U64" s="20">
        <f t="shared" si="0"/>
        <v>0</v>
      </c>
      <c r="V64" s="20">
        <f t="shared" si="1"/>
        <v>0</v>
      </c>
      <c r="W64" s="20">
        <f t="shared" si="2"/>
        <v>0</v>
      </c>
      <c r="X64" s="20">
        <f t="shared" si="3"/>
        <v>0</v>
      </c>
      <c r="Y64" s="20">
        <f t="shared" si="4"/>
        <v>0</v>
      </c>
      <c r="Z64" s="20">
        <f t="shared" si="5"/>
        <v>0</v>
      </c>
      <c r="AA64" s="20">
        <f t="shared" si="6"/>
        <v>0</v>
      </c>
      <c r="AB64" s="20">
        <f t="shared" si="7"/>
        <v>0</v>
      </c>
      <c r="AC64" s="17" t="str">
        <f t="shared" si="9"/>
        <v>Ok</v>
      </c>
    </row>
    <row r="65" spans="1:29" s="63" customFormat="1" x14ac:dyDescent="0.3">
      <c r="A65" s="17" t="s">
        <v>46</v>
      </c>
      <c r="B65" s="20">
        <v>0</v>
      </c>
      <c r="C65" s="20">
        <v>5</v>
      </c>
      <c r="D65" s="20">
        <v>0</v>
      </c>
      <c r="E65" s="20">
        <v>1.3</v>
      </c>
      <c r="F65" s="20">
        <v>0</v>
      </c>
      <c r="G65" s="20">
        <v>0</v>
      </c>
      <c r="H65" s="20">
        <v>0</v>
      </c>
      <c r="I65" s="20">
        <v>0</v>
      </c>
      <c r="J65" s="26">
        <v>3.7</v>
      </c>
      <c r="K65" s="27">
        <v>0</v>
      </c>
      <c r="L65" s="20">
        <v>5</v>
      </c>
      <c r="M65" s="20">
        <v>0</v>
      </c>
      <c r="N65" s="20">
        <v>1.3</v>
      </c>
      <c r="O65" s="20">
        <v>0</v>
      </c>
      <c r="P65" s="20">
        <v>0</v>
      </c>
      <c r="Q65" s="20">
        <v>0</v>
      </c>
      <c r="R65" s="20">
        <v>0</v>
      </c>
      <c r="S65" s="26">
        <v>3.7</v>
      </c>
      <c r="T65" s="20">
        <f t="shared" si="8"/>
        <v>0</v>
      </c>
      <c r="U65" s="20">
        <f t="shared" si="0"/>
        <v>0</v>
      </c>
      <c r="V65" s="20">
        <f t="shared" si="1"/>
        <v>0</v>
      </c>
      <c r="W65" s="20">
        <f t="shared" si="2"/>
        <v>0</v>
      </c>
      <c r="X65" s="20">
        <f t="shared" si="3"/>
        <v>0</v>
      </c>
      <c r="Y65" s="20">
        <f t="shared" si="4"/>
        <v>0</v>
      </c>
      <c r="Z65" s="20">
        <f t="shared" si="5"/>
        <v>0</v>
      </c>
      <c r="AA65" s="20">
        <f t="shared" si="6"/>
        <v>0</v>
      </c>
      <c r="AB65" s="20">
        <f t="shared" si="7"/>
        <v>0</v>
      </c>
      <c r="AC65" s="17" t="str">
        <f t="shared" si="9"/>
        <v>Ok</v>
      </c>
    </row>
    <row r="66" spans="1:29" s="63" customFormat="1" x14ac:dyDescent="0.3">
      <c r="A66" s="17" t="s">
        <v>253</v>
      </c>
      <c r="B66" s="20">
        <v>1.6</v>
      </c>
      <c r="C66" s="20">
        <v>5</v>
      </c>
      <c r="D66" s="20">
        <v>0</v>
      </c>
      <c r="E66" s="20">
        <v>6.6</v>
      </c>
      <c r="F66" s="20">
        <v>0</v>
      </c>
      <c r="G66" s="20">
        <v>0</v>
      </c>
      <c r="H66" s="20">
        <v>0</v>
      </c>
      <c r="I66" s="20">
        <v>0</v>
      </c>
      <c r="J66" s="26">
        <v>0</v>
      </c>
      <c r="K66" s="27">
        <v>1.6</v>
      </c>
      <c r="L66" s="20">
        <v>5</v>
      </c>
      <c r="M66" s="20">
        <v>0</v>
      </c>
      <c r="N66" s="20">
        <v>6.6</v>
      </c>
      <c r="O66" s="20">
        <v>0</v>
      </c>
      <c r="P66" s="20">
        <v>0</v>
      </c>
      <c r="Q66" s="20">
        <v>0</v>
      </c>
      <c r="R66" s="20">
        <v>0</v>
      </c>
      <c r="S66" s="26">
        <v>0</v>
      </c>
      <c r="T66" s="20">
        <f t="shared" si="8"/>
        <v>0</v>
      </c>
      <c r="U66" s="20">
        <f t="shared" si="0"/>
        <v>0</v>
      </c>
      <c r="V66" s="20">
        <f t="shared" si="1"/>
        <v>0</v>
      </c>
      <c r="W66" s="20">
        <f t="shared" si="2"/>
        <v>0</v>
      </c>
      <c r="X66" s="20">
        <f t="shared" si="3"/>
        <v>0</v>
      </c>
      <c r="Y66" s="20">
        <f t="shared" si="4"/>
        <v>0</v>
      </c>
      <c r="Z66" s="20">
        <f t="shared" si="5"/>
        <v>0</v>
      </c>
      <c r="AA66" s="20">
        <f t="shared" si="6"/>
        <v>0</v>
      </c>
      <c r="AB66" s="20">
        <f t="shared" si="7"/>
        <v>0</v>
      </c>
      <c r="AC66" s="17" t="str">
        <f t="shared" si="9"/>
        <v>Ok</v>
      </c>
    </row>
    <row r="67" spans="1:29" s="63" customFormat="1" x14ac:dyDescent="0.3">
      <c r="A67" s="17" t="s">
        <v>254</v>
      </c>
      <c r="B67" s="20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7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6">
        <v>0</v>
      </c>
      <c r="T67" s="20">
        <f t="shared" ref="T67:T121" si="10">B67-K67</f>
        <v>0</v>
      </c>
      <c r="U67" s="20">
        <f t="shared" ref="U67:U121" si="11">C67-L67</f>
        <v>0</v>
      </c>
      <c r="V67" s="20">
        <f t="shared" ref="V67:V121" si="12">D67-M67</f>
        <v>0</v>
      </c>
      <c r="W67" s="20">
        <f t="shared" ref="W67:W121" si="13">E67-N67</f>
        <v>0</v>
      </c>
      <c r="X67" s="20">
        <f t="shared" ref="X67:X121" si="14">F67-O67</f>
        <v>0</v>
      </c>
      <c r="Y67" s="20">
        <f t="shared" ref="Y67:Y121" si="15">G67-P67</f>
        <v>0</v>
      </c>
      <c r="Z67" s="20">
        <f t="shared" ref="Z67:Z121" si="16">H67-Q67</f>
        <v>0</v>
      </c>
      <c r="AA67" s="20">
        <f t="shared" ref="AA67:AA121" si="17">I67-R67</f>
        <v>0</v>
      </c>
      <c r="AB67" s="20">
        <f t="shared" ref="AB67:AB121" si="18">J67-S67</f>
        <v>0</v>
      </c>
      <c r="AC67" s="17" t="str">
        <f t="shared" ref="AC67:AC121" si="19">IF(AND(T67=0,AB67=0),"Ok","Issue")</f>
        <v>Ok</v>
      </c>
    </row>
    <row r="68" spans="1:29" s="63" customFormat="1" x14ac:dyDescent="0.3">
      <c r="A68" s="17" t="s">
        <v>256</v>
      </c>
      <c r="B68" s="20">
        <v>1</v>
      </c>
      <c r="C68" s="20">
        <v>40</v>
      </c>
      <c r="D68" s="20">
        <v>0</v>
      </c>
      <c r="E68" s="20">
        <v>25</v>
      </c>
      <c r="F68" s="20">
        <v>8.5</v>
      </c>
      <c r="G68" s="20">
        <v>0</v>
      </c>
      <c r="H68" s="20">
        <v>0</v>
      </c>
      <c r="I68" s="20">
        <v>0</v>
      </c>
      <c r="J68" s="26">
        <v>24.5</v>
      </c>
      <c r="K68" s="27">
        <v>1</v>
      </c>
      <c r="L68" s="20">
        <v>48.5</v>
      </c>
      <c r="M68" s="20">
        <v>0</v>
      </c>
      <c r="N68" s="20">
        <v>25</v>
      </c>
      <c r="O68" s="20">
        <v>0</v>
      </c>
      <c r="P68" s="20">
        <v>0</v>
      </c>
      <c r="Q68" s="20">
        <v>0</v>
      </c>
      <c r="R68" s="20">
        <v>0</v>
      </c>
      <c r="S68" s="26">
        <v>24.5</v>
      </c>
      <c r="T68" s="20">
        <f t="shared" si="10"/>
        <v>0</v>
      </c>
      <c r="U68" s="20">
        <f t="shared" si="11"/>
        <v>-8.5</v>
      </c>
      <c r="V68" s="20">
        <f t="shared" si="12"/>
        <v>0</v>
      </c>
      <c r="W68" s="20">
        <f t="shared" si="13"/>
        <v>0</v>
      </c>
      <c r="X68" s="20">
        <f t="shared" si="14"/>
        <v>8.5</v>
      </c>
      <c r="Y68" s="20">
        <f t="shared" si="15"/>
        <v>0</v>
      </c>
      <c r="Z68" s="20">
        <f t="shared" si="16"/>
        <v>0</v>
      </c>
      <c r="AA68" s="20">
        <f t="shared" si="17"/>
        <v>0</v>
      </c>
      <c r="AB68" s="20">
        <f t="shared" si="18"/>
        <v>0</v>
      </c>
      <c r="AC68" s="17" t="str">
        <f t="shared" si="19"/>
        <v>Ok</v>
      </c>
    </row>
    <row r="69" spans="1:29" s="63" customFormat="1" x14ac:dyDescent="0.3">
      <c r="A69" s="17" t="s">
        <v>258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6">
        <v>0</v>
      </c>
      <c r="K69" s="27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6">
        <v>0</v>
      </c>
      <c r="T69" s="20">
        <f t="shared" si="10"/>
        <v>0</v>
      </c>
      <c r="U69" s="20">
        <f t="shared" si="11"/>
        <v>0</v>
      </c>
      <c r="V69" s="20">
        <f t="shared" si="12"/>
        <v>0</v>
      </c>
      <c r="W69" s="20">
        <f t="shared" si="13"/>
        <v>0</v>
      </c>
      <c r="X69" s="20">
        <f t="shared" si="14"/>
        <v>0</v>
      </c>
      <c r="Y69" s="20">
        <f t="shared" si="15"/>
        <v>0</v>
      </c>
      <c r="Z69" s="20">
        <f t="shared" si="16"/>
        <v>0</v>
      </c>
      <c r="AA69" s="20">
        <f t="shared" si="17"/>
        <v>0</v>
      </c>
      <c r="AB69" s="20">
        <f t="shared" si="18"/>
        <v>0</v>
      </c>
      <c r="AC69" s="17" t="str">
        <f t="shared" si="19"/>
        <v>Ok</v>
      </c>
    </row>
    <row r="70" spans="1:29" s="63" customFormat="1" x14ac:dyDescent="0.3">
      <c r="A70" s="17" t="s">
        <v>259</v>
      </c>
      <c r="B70" s="20">
        <v>0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6">
        <v>0</v>
      </c>
      <c r="K70" s="27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6">
        <v>0</v>
      </c>
      <c r="T70" s="20">
        <f t="shared" si="10"/>
        <v>0</v>
      </c>
      <c r="U70" s="20">
        <f t="shared" si="11"/>
        <v>0</v>
      </c>
      <c r="V70" s="20">
        <f t="shared" si="12"/>
        <v>0</v>
      </c>
      <c r="W70" s="20">
        <f t="shared" si="13"/>
        <v>0</v>
      </c>
      <c r="X70" s="20">
        <f t="shared" si="14"/>
        <v>0</v>
      </c>
      <c r="Y70" s="20">
        <f t="shared" si="15"/>
        <v>0</v>
      </c>
      <c r="Z70" s="20">
        <f t="shared" si="16"/>
        <v>0</v>
      </c>
      <c r="AA70" s="20">
        <f t="shared" si="17"/>
        <v>0</v>
      </c>
      <c r="AB70" s="20">
        <f t="shared" si="18"/>
        <v>0</v>
      </c>
      <c r="AC70" s="17" t="str">
        <f t="shared" si="19"/>
        <v>Ok</v>
      </c>
    </row>
    <row r="71" spans="1:29" s="63" customFormat="1" x14ac:dyDescent="0.3">
      <c r="A71" s="17" t="s">
        <v>49</v>
      </c>
      <c r="B71" s="20">
        <v>6</v>
      </c>
      <c r="C71" s="20">
        <v>180</v>
      </c>
      <c r="D71" s="20">
        <v>0</v>
      </c>
      <c r="E71" s="20">
        <v>176</v>
      </c>
      <c r="F71" s="20">
        <v>0</v>
      </c>
      <c r="G71" s="20">
        <v>0</v>
      </c>
      <c r="H71" s="20">
        <v>0</v>
      </c>
      <c r="I71" s="20">
        <v>0</v>
      </c>
      <c r="J71" s="26">
        <v>10</v>
      </c>
      <c r="K71" s="27">
        <v>6</v>
      </c>
      <c r="L71" s="20">
        <v>180</v>
      </c>
      <c r="M71" s="20">
        <v>0</v>
      </c>
      <c r="N71" s="20">
        <v>176</v>
      </c>
      <c r="O71" s="20">
        <v>0</v>
      </c>
      <c r="P71" s="20">
        <v>0</v>
      </c>
      <c r="Q71" s="20">
        <v>0</v>
      </c>
      <c r="R71" s="20">
        <v>0</v>
      </c>
      <c r="S71" s="26">
        <v>10</v>
      </c>
      <c r="T71" s="20">
        <f t="shared" si="10"/>
        <v>0</v>
      </c>
      <c r="U71" s="20">
        <f t="shared" si="11"/>
        <v>0</v>
      </c>
      <c r="V71" s="20">
        <f t="shared" si="12"/>
        <v>0</v>
      </c>
      <c r="W71" s="20">
        <f t="shared" si="13"/>
        <v>0</v>
      </c>
      <c r="X71" s="20">
        <f t="shared" si="14"/>
        <v>0</v>
      </c>
      <c r="Y71" s="20">
        <f t="shared" si="15"/>
        <v>0</v>
      </c>
      <c r="Z71" s="20">
        <f t="shared" si="16"/>
        <v>0</v>
      </c>
      <c r="AA71" s="20">
        <f t="shared" si="17"/>
        <v>0</v>
      </c>
      <c r="AB71" s="20">
        <f t="shared" si="18"/>
        <v>0</v>
      </c>
      <c r="AC71" s="17" t="str">
        <f t="shared" si="19"/>
        <v>Ok</v>
      </c>
    </row>
    <row r="72" spans="1:29" s="63" customFormat="1" x14ac:dyDescent="0.3">
      <c r="A72" s="17" t="s">
        <v>260</v>
      </c>
      <c r="B72" s="20">
        <v>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6">
        <v>0</v>
      </c>
      <c r="K72" s="27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6">
        <v>0</v>
      </c>
      <c r="T72" s="20">
        <f t="shared" si="10"/>
        <v>0</v>
      </c>
      <c r="U72" s="20">
        <f t="shared" si="11"/>
        <v>0</v>
      </c>
      <c r="V72" s="20">
        <f t="shared" si="12"/>
        <v>0</v>
      </c>
      <c r="W72" s="20">
        <f t="shared" si="13"/>
        <v>0</v>
      </c>
      <c r="X72" s="20">
        <f t="shared" si="14"/>
        <v>0</v>
      </c>
      <c r="Y72" s="20">
        <f t="shared" si="15"/>
        <v>0</v>
      </c>
      <c r="Z72" s="20">
        <f t="shared" si="16"/>
        <v>0</v>
      </c>
      <c r="AA72" s="20">
        <f t="shared" si="17"/>
        <v>0</v>
      </c>
      <c r="AB72" s="20">
        <f t="shared" si="18"/>
        <v>0</v>
      </c>
      <c r="AC72" s="17" t="str">
        <f t="shared" si="19"/>
        <v>Ok</v>
      </c>
    </row>
    <row r="73" spans="1:29" s="63" customFormat="1" x14ac:dyDescent="0.3">
      <c r="A73" s="17" t="s">
        <v>52</v>
      </c>
      <c r="B73" s="20">
        <v>4.84</v>
      </c>
      <c r="C73" s="20">
        <v>0</v>
      </c>
      <c r="D73" s="20">
        <v>0</v>
      </c>
      <c r="E73" s="20">
        <v>4.84</v>
      </c>
      <c r="F73" s="20">
        <v>0</v>
      </c>
      <c r="G73" s="20">
        <v>0</v>
      </c>
      <c r="H73" s="20">
        <v>0</v>
      </c>
      <c r="I73" s="20">
        <v>0</v>
      </c>
      <c r="J73" s="26">
        <v>0</v>
      </c>
      <c r="K73" s="27">
        <v>4.84</v>
      </c>
      <c r="L73" s="20">
        <v>0</v>
      </c>
      <c r="M73" s="20">
        <v>0</v>
      </c>
      <c r="N73" s="20">
        <v>4.84</v>
      </c>
      <c r="O73" s="20">
        <v>0</v>
      </c>
      <c r="P73" s="20">
        <v>0</v>
      </c>
      <c r="Q73" s="20">
        <v>0</v>
      </c>
      <c r="R73" s="20">
        <v>0</v>
      </c>
      <c r="S73" s="26">
        <v>0</v>
      </c>
      <c r="T73" s="20">
        <f t="shared" si="10"/>
        <v>0</v>
      </c>
      <c r="U73" s="20">
        <f t="shared" si="11"/>
        <v>0</v>
      </c>
      <c r="V73" s="20">
        <f t="shared" si="12"/>
        <v>0</v>
      </c>
      <c r="W73" s="20">
        <f t="shared" si="13"/>
        <v>0</v>
      </c>
      <c r="X73" s="20">
        <f t="shared" si="14"/>
        <v>0</v>
      </c>
      <c r="Y73" s="20">
        <f t="shared" si="15"/>
        <v>0</v>
      </c>
      <c r="Z73" s="20">
        <f t="shared" si="16"/>
        <v>0</v>
      </c>
      <c r="AA73" s="20">
        <f t="shared" si="17"/>
        <v>0</v>
      </c>
      <c r="AB73" s="20">
        <f t="shared" si="18"/>
        <v>0</v>
      </c>
      <c r="AC73" s="17" t="str">
        <f t="shared" si="19"/>
        <v>Ok</v>
      </c>
    </row>
    <row r="74" spans="1:29" s="63" customFormat="1" x14ac:dyDescent="0.3">
      <c r="A74" s="17" t="s">
        <v>262</v>
      </c>
      <c r="B74" s="20">
        <v>0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6">
        <v>0</v>
      </c>
      <c r="K74" s="27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6">
        <v>0</v>
      </c>
      <c r="T74" s="20">
        <f t="shared" si="10"/>
        <v>0</v>
      </c>
      <c r="U74" s="20">
        <f t="shared" si="11"/>
        <v>0</v>
      </c>
      <c r="V74" s="20">
        <f t="shared" si="12"/>
        <v>0</v>
      </c>
      <c r="W74" s="20">
        <f t="shared" si="13"/>
        <v>0</v>
      </c>
      <c r="X74" s="20">
        <f t="shared" si="14"/>
        <v>0</v>
      </c>
      <c r="Y74" s="20">
        <f t="shared" si="15"/>
        <v>0</v>
      </c>
      <c r="Z74" s="20">
        <f t="shared" si="16"/>
        <v>0</v>
      </c>
      <c r="AA74" s="20">
        <f t="shared" si="17"/>
        <v>0</v>
      </c>
      <c r="AB74" s="20">
        <f t="shared" si="18"/>
        <v>0</v>
      </c>
      <c r="AC74" s="17" t="str">
        <f t="shared" si="19"/>
        <v>Ok</v>
      </c>
    </row>
    <row r="75" spans="1:29" s="63" customFormat="1" x14ac:dyDescent="0.3">
      <c r="A75" s="17" t="s">
        <v>263</v>
      </c>
      <c r="B75" s="20">
        <v>0.05</v>
      </c>
      <c r="C75" s="20">
        <v>2</v>
      </c>
      <c r="D75" s="20">
        <v>0</v>
      </c>
      <c r="E75" s="20">
        <v>2</v>
      </c>
      <c r="F75" s="20">
        <v>0</v>
      </c>
      <c r="G75" s="20">
        <v>0</v>
      </c>
      <c r="H75" s="20">
        <v>0</v>
      </c>
      <c r="I75" s="20">
        <v>0</v>
      </c>
      <c r="J75" s="26">
        <v>0.05</v>
      </c>
      <c r="K75" s="27">
        <v>0.05</v>
      </c>
      <c r="L75" s="20">
        <v>2</v>
      </c>
      <c r="M75" s="20">
        <v>0</v>
      </c>
      <c r="N75" s="20">
        <v>2</v>
      </c>
      <c r="O75" s="20">
        <v>0</v>
      </c>
      <c r="P75" s="20">
        <v>0</v>
      </c>
      <c r="Q75" s="20">
        <v>0</v>
      </c>
      <c r="R75" s="20">
        <v>0</v>
      </c>
      <c r="S75" s="26">
        <v>0.05</v>
      </c>
      <c r="T75" s="20">
        <f t="shared" si="10"/>
        <v>0</v>
      </c>
      <c r="U75" s="20">
        <f t="shared" si="11"/>
        <v>0</v>
      </c>
      <c r="V75" s="20">
        <f t="shared" si="12"/>
        <v>0</v>
      </c>
      <c r="W75" s="20">
        <f t="shared" si="13"/>
        <v>0</v>
      </c>
      <c r="X75" s="20">
        <f t="shared" si="14"/>
        <v>0</v>
      </c>
      <c r="Y75" s="20">
        <f t="shared" si="15"/>
        <v>0</v>
      </c>
      <c r="Z75" s="20">
        <f t="shared" si="16"/>
        <v>0</v>
      </c>
      <c r="AA75" s="20">
        <f t="shared" si="17"/>
        <v>0</v>
      </c>
      <c r="AB75" s="20">
        <f t="shared" si="18"/>
        <v>0</v>
      </c>
      <c r="AC75" s="17" t="str">
        <f t="shared" si="19"/>
        <v>Ok</v>
      </c>
    </row>
    <row r="76" spans="1:29" s="63" customFormat="1" x14ac:dyDescent="0.3">
      <c r="A76" s="17" t="s">
        <v>55</v>
      </c>
      <c r="B76" s="20">
        <v>0</v>
      </c>
      <c r="C76" s="20">
        <v>30</v>
      </c>
      <c r="D76" s="20">
        <v>0</v>
      </c>
      <c r="E76" s="20">
        <v>30</v>
      </c>
      <c r="F76" s="20">
        <v>0</v>
      </c>
      <c r="G76" s="20">
        <v>0</v>
      </c>
      <c r="H76" s="20">
        <v>0</v>
      </c>
      <c r="I76" s="20">
        <v>0</v>
      </c>
      <c r="J76" s="26">
        <v>0</v>
      </c>
      <c r="K76" s="27">
        <v>0</v>
      </c>
      <c r="L76" s="20">
        <v>30</v>
      </c>
      <c r="M76" s="20">
        <v>0</v>
      </c>
      <c r="N76" s="20">
        <v>30</v>
      </c>
      <c r="O76" s="20">
        <v>0</v>
      </c>
      <c r="P76" s="20">
        <v>0</v>
      </c>
      <c r="Q76" s="20">
        <v>0</v>
      </c>
      <c r="R76" s="20">
        <v>0</v>
      </c>
      <c r="S76" s="26">
        <v>0</v>
      </c>
      <c r="T76" s="20">
        <f t="shared" si="10"/>
        <v>0</v>
      </c>
      <c r="U76" s="20">
        <f t="shared" si="11"/>
        <v>0</v>
      </c>
      <c r="V76" s="20">
        <f t="shared" si="12"/>
        <v>0</v>
      </c>
      <c r="W76" s="20">
        <f t="shared" si="13"/>
        <v>0</v>
      </c>
      <c r="X76" s="20">
        <f t="shared" si="14"/>
        <v>0</v>
      </c>
      <c r="Y76" s="20">
        <f t="shared" si="15"/>
        <v>0</v>
      </c>
      <c r="Z76" s="20">
        <f t="shared" si="16"/>
        <v>0</v>
      </c>
      <c r="AA76" s="20">
        <f t="shared" si="17"/>
        <v>0</v>
      </c>
      <c r="AB76" s="20">
        <f t="shared" si="18"/>
        <v>0</v>
      </c>
      <c r="AC76" s="17" t="str">
        <f t="shared" si="19"/>
        <v>Ok</v>
      </c>
    </row>
    <row r="77" spans="1:29" s="63" customFormat="1" x14ac:dyDescent="0.3">
      <c r="A77" s="17" t="s">
        <v>264</v>
      </c>
      <c r="B77" s="20">
        <v>0</v>
      </c>
      <c r="C77" s="20">
        <v>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6">
        <v>0</v>
      </c>
      <c r="K77" s="27">
        <v>0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  <c r="S77" s="26">
        <v>0</v>
      </c>
      <c r="T77" s="20">
        <f t="shared" si="10"/>
        <v>0</v>
      </c>
      <c r="U77" s="20">
        <f t="shared" si="11"/>
        <v>0</v>
      </c>
      <c r="V77" s="20">
        <f t="shared" si="12"/>
        <v>0</v>
      </c>
      <c r="W77" s="20">
        <f t="shared" si="13"/>
        <v>0</v>
      </c>
      <c r="X77" s="20">
        <f t="shared" si="14"/>
        <v>0</v>
      </c>
      <c r="Y77" s="20">
        <f t="shared" si="15"/>
        <v>0</v>
      </c>
      <c r="Z77" s="20">
        <f t="shared" si="16"/>
        <v>0</v>
      </c>
      <c r="AA77" s="20">
        <f t="shared" si="17"/>
        <v>0</v>
      </c>
      <c r="AB77" s="20">
        <f t="shared" si="18"/>
        <v>0</v>
      </c>
      <c r="AC77" s="17" t="str">
        <f t="shared" si="19"/>
        <v>Ok</v>
      </c>
    </row>
    <row r="78" spans="1:29" s="63" customFormat="1" x14ac:dyDescent="0.3">
      <c r="A78" s="17" t="s">
        <v>265</v>
      </c>
      <c r="B78" s="20">
        <v>0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7">
        <v>0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6">
        <v>0</v>
      </c>
      <c r="T78" s="20">
        <f t="shared" si="10"/>
        <v>0</v>
      </c>
      <c r="U78" s="20">
        <f t="shared" si="11"/>
        <v>0</v>
      </c>
      <c r="V78" s="20">
        <f t="shared" si="12"/>
        <v>0</v>
      </c>
      <c r="W78" s="20">
        <f t="shared" si="13"/>
        <v>0</v>
      </c>
      <c r="X78" s="20">
        <f t="shared" si="14"/>
        <v>0</v>
      </c>
      <c r="Y78" s="20">
        <f t="shared" si="15"/>
        <v>0</v>
      </c>
      <c r="Z78" s="20">
        <f t="shared" si="16"/>
        <v>0</v>
      </c>
      <c r="AA78" s="20">
        <f t="shared" si="17"/>
        <v>0</v>
      </c>
      <c r="AB78" s="20">
        <f t="shared" si="18"/>
        <v>0</v>
      </c>
      <c r="AC78" s="17" t="str">
        <f t="shared" si="19"/>
        <v>Ok</v>
      </c>
    </row>
    <row r="79" spans="1:29" s="63" customFormat="1" x14ac:dyDescent="0.3">
      <c r="A79" s="17" t="s">
        <v>266</v>
      </c>
      <c r="B79" s="20">
        <v>0</v>
      </c>
      <c r="C79" s="20">
        <v>4</v>
      </c>
      <c r="D79" s="20">
        <v>0</v>
      </c>
      <c r="E79" s="20">
        <v>4</v>
      </c>
      <c r="F79" s="20">
        <v>0</v>
      </c>
      <c r="G79" s="20">
        <v>0</v>
      </c>
      <c r="H79" s="20">
        <v>0</v>
      </c>
      <c r="I79" s="20">
        <v>0</v>
      </c>
      <c r="J79" s="26">
        <v>0</v>
      </c>
      <c r="K79" s="27">
        <v>0</v>
      </c>
      <c r="L79" s="20">
        <v>4</v>
      </c>
      <c r="M79" s="20">
        <v>0</v>
      </c>
      <c r="N79" s="20">
        <v>4</v>
      </c>
      <c r="O79" s="20">
        <v>0</v>
      </c>
      <c r="P79" s="20">
        <v>0</v>
      </c>
      <c r="Q79" s="20">
        <v>0</v>
      </c>
      <c r="R79" s="20">
        <v>0</v>
      </c>
      <c r="S79" s="26">
        <v>0</v>
      </c>
      <c r="T79" s="20">
        <f t="shared" si="10"/>
        <v>0</v>
      </c>
      <c r="U79" s="20">
        <f t="shared" si="11"/>
        <v>0</v>
      </c>
      <c r="V79" s="20">
        <f t="shared" si="12"/>
        <v>0</v>
      </c>
      <c r="W79" s="20">
        <f t="shared" si="13"/>
        <v>0</v>
      </c>
      <c r="X79" s="20">
        <f t="shared" si="14"/>
        <v>0</v>
      </c>
      <c r="Y79" s="20">
        <f t="shared" si="15"/>
        <v>0</v>
      </c>
      <c r="Z79" s="20">
        <f t="shared" si="16"/>
        <v>0</v>
      </c>
      <c r="AA79" s="20">
        <f t="shared" si="17"/>
        <v>0</v>
      </c>
      <c r="AB79" s="20">
        <f t="shared" si="18"/>
        <v>0</v>
      </c>
      <c r="AC79" s="17" t="str">
        <f t="shared" si="19"/>
        <v>Ok</v>
      </c>
    </row>
    <row r="80" spans="1:29" s="63" customFormat="1" x14ac:dyDescent="0.3">
      <c r="A80" s="17" t="s">
        <v>60</v>
      </c>
      <c r="B80" s="20">
        <v>0</v>
      </c>
      <c r="C80" s="20"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6">
        <v>0</v>
      </c>
      <c r="K80" s="27">
        <v>0</v>
      </c>
      <c r="L80" s="20">
        <v>0</v>
      </c>
      <c r="M80" s="20">
        <v>0</v>
      </c>
      <c r="N80" s="20">
        <v>0</v>
      </c>
      <c r="O80" s="20">
        <v>0</v>
      </c>
      <c r="P80" s="20">
        <v>0</v>
      </c>
      <c r="Q80" s="20">
        <v>0</v>
      </c>
      <c r="R80" s="20">
        <v>0</v>
      </c>
      <c r="S80" s="26">
        <v>0</v>
      </c>
      <c r="T80" s="20">
        <f t="shared" si="10"/>
        <v>0</v>
      </c>
      <c r="U80" s="20">
        <f t="shared" si="11"/>
        <v>0</v>
      </c>
      <c r="V80" s="20">
        <f t="shared" si="12"/>
        <v>0</v>
      </c>
      <c r="W80" s="20">
        <f t="shared" si="13"/>
        <v>0</v>
      </c>
      <c r="X80" s="20">
        <f t="shared" si="14"/>
        <v>0</v>
      </c>
      <c r="Y80" s="20">
        <f t="shared" si="15"/>
        <v>0</v>
      </c>
      <c r="Z80" s="20">
        <f t="shared" si="16"/>
        <v>0</v>
      </c>
      <c r="AA80" s="20">
        <f t="shared" si="17"/>
        <v>0</v>
      </c>
      <c r="AB80" s="20">
        <f t="shared" si="18"/>
        <v>0</v>
      </c>
      <c r="AC80" s="17" t="str">
        <f t="shared" si="19"/>
        <v>Ok</v>
      </c>
    </row>
    <row r="81" spans="1:29" s="63" customFormat="1" x14ac:dyDescent="0.3">
      <c r="A81" s="17" t="s">
        <v>61</v>
      </c>
      <c r="B81" s="20">
        <v>5.25</v>
      </c>
      <c r="C81" s="20">
        <v>25</v>
      </c>
      <c r="D81" s="20">
        <v>0</v>
      </c>
      <c r="E81" s="20">
        <v>30.25</v>
      </c>
      <c r="F81" s="20">
        <v>0</v>
      </c>
      <c r="G81" s="20">
        <v>0</v>
      </c>
      <c r="H81" s="20">
        <v>0</v>
      </c>
      <c r="I81" s="20">
        <v>0</v>
      </c>
      <c r="J81" s="26">
        <v>0</v>
      </c>
      <c r="K81" s="27">
        <v>5.25</v>
      </c>
      <c r="L81" s="20">
        <v>25</v>
      </c>
      <c r="M81" s="20">
        <v>0</v>
      </c>
      <c r="N81" s="20">
        <v>30.25</v>
      </c>
      <c r="O81" s="20">
        <v>0</v>
      </c>
      <c r="P81" s="20">
        <v>0</v>
      </c>
      <c r="Q81" s="20">
        <v>0</v>
      </c>
      <c r="R81" s="20">
        <v>0</v>
      </c>
      <c r="S81" s="26">
        <v>0</v>
      </c>
      <c r="T81" s="20">
        <f t="shared" si="10"/>
        <v>0</v>
      </c>
      <c r="U81" s="20">
        <f t="shared" si="11"/>
        <v>0</v>
      </c>
      <c r="V81" s="20">
        <f t="shared" si="12"/>
        <v>0</v>
      </c>
      <c r="W81" s="20">
        <f t="shared" si="13"/>
        <v>0</v>
      </c>
      <c r="X81" s="20">
        <f t="shared" si="14"/>
        <v>0</v>
      </c>
      <c r="Y81" s="20">
        <f t="shared" si="15"/>
        <v>0</v>
      </c>
      <c r="Z81" s="20">
        <f t="shared" si="16"/>
        <v>0</v>
      </c>
      <c r="AA81" s="20">
        <f t="shared" si="17"/>
        <v>0</v>
      </c>
      <c r="AB81" s="20">
        <f t="shared" si="18"/>
        <v>0</v>
      </c>
      <c r="AC81" s="17" t="str">
        <f t="shared" si="19"/>
        <v>Ok</v>
      </c>
    </row>
    <row r="82" spans="1:29" s="63" customFormat="1" x14ac:dyDescent="0.3">
      <c r="A82" s="17" t="s">
        <v>62</v>
      </c>
      <c r="B82" s="20">
        <v>8</v>
      </c>
      <c r="C82" s="20">
        <v>20</v>
      </c>
      <c r="D82" s="20">
        <v>0</v>
      </c>
      <c r="E82" s="20">
        <v>28</v>
      </c>
      <c r="F82" s="20">
        <v>0</v>
      </c>
      <c r="G82" s="20">
        <v>0</v>
      </c>
      <c r="H82" s="20">
        <v>0</v>
      </c>
      <c r="I82" s="20">
        <v>0</v>
      </c>
      <c r="J82" s="26">
        <v>0</v>
      </c>
      <c r="K82" s="27">
        <v>8</v>
      </c>
      <c r="L82" s="20">
        <v>20</v>
      </c>
      <c r="M82" s="20">
        <v>0</v>
      </c>
      <c r="N82" s="20">
        <v>28</v>
      </c>
      <c r="O82" s="20">
        <v>0</v>
      </c>
      <c r="P82" s="20">
        <v>0</v>
      </c>
      <c r="Q82" s="20">
        <v>0</v>
      </c>
      <c r="R82" s="20">
        <v>0</v>
      </c>
      <c r="S82" s="26">
        <v>0</v>
      </c>
      <c r="T82" s="20">
        <f t="shared" si="10"/>
        <v>0</v>
      </c>
      <c r="U82" s="20">
        <f t="shared" si="11"/>
        <v>0</v>
      </c>
      <c r="V82" s="20">
        <f t="shared" si="12"/>
        <v>0</v>
      </c>
      <c r="W82" s="20">
        <f t="shared" si="13"/>
        <v>0</v>
      </c>
      <c r="X82" s="20">
        <f t="shared" si="14"/>
        <v>0</v>
      </c>
      <c r="Y82" s="20">
        <f t="shared" si="15"/>
        <v>0</v>
      </c>
      <c r="Z82" s="20">
        <f t="shared" si="16"/>
        <v>0</v>
      </c>
      <c r="AA82" s="20">
        <f t="shared" si="17"/>
        <v>0</v>
      </c>
      <c r="AB82" s="20">
        <f t="shared" si="18"/>
        <v>0</v>
      </c>
      <c r="AC82" s="17" t="str">
        <f t="shared" si="19"/>
        <v>Ok</v>
      </c>
    </row>
    <row r="83" spans="1:29" s="63" customFormat="1" x14ac:dyDescent="0.3">
      <c r="A83" s="17" t="s">
        <v>267</v>
      </c>
      <c r="B83" s="20">
        <v>0</v>
      </c>
      <c r="C83" s="20"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6">
        <v>0</v>
      </c>
      <c r="K83" s="27">
        <v>0</v>
      </c>
      <c r="L83" s="20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  <c r="S83" s="26">
        <v>0</v>
      </c>
      <c r="T83" s="20">
        <f t="shared" si="10"/>
        <v>0</v>
      </c>
      <c r="U83" s="20">
        <f t="shared" si="11"/>
        <v>0</v>
      </c>
      <c r="V83" s="20">
        <f t="shared" si="12"/>
        <v>0</v>
      </c>
      <c r="W83" s="20">
        <f t="shared" si="13"/>
        <v>0</v>
      </c>
      <c r="X83" s="20">
        <f t="shared" si="14"/>
        <v>0</v>
      </c>
      <c r="Y83" s="20">
        <f t="shared" si="15"/>
        <v>0</v>
      </c>
      <c r="Z83" s="20">
        <f t="shared" si="16"/>
        <v>0</v>
      </c>
      <c r="AA83" s="20">
        <f t="shared" si="17"/>
        <v>0</v>
      </c>
      <c r="AB83" s="20">
        <f t="shared" si="18"/>
        <v>0</v>
      </c>
      <c r="AC83" s="17" t="str">
        <f t="shared" si="19"/>
        <v>Ok</v>
      </c>
    </row>
    <row r="84" spans="1:29" s="63" customFormat="1" x14ac:dyDescent="0.3">
      <c r="A84" s="17" t="s">
        <v>268</v>
      </c>
      <c r="B84" s="20">
        <v>0</v>
      </c>
      <c r="C84" s="20">
        <v>5</v>
      </c>
      <c r="D84" s="20">
        <v>0</v>
      </c>
      <c r="E84" s="20">
        <v>5</v>
      </c>
      <c r="F84" s="20">
        <v>0</v>
      </c>
      <c r="G84" s="20">
        <v>0</v>
      </c>
      <c r="H84" s="20">
        <v>0</v>
      </c>
      <c r="I84" s="20">
        <v>0</v>
      </c>
      <c r="J84" s="26">
        <v>0</v>
      </c>
      <c r="K84" s="27">
        <v>0</v>
      </c>
      <c r="L84" s="20">
        <v>5</v>
      </c>
      <c r="M84" s="20">
        <v>0</v>
      </c>
      <c r="N84" s="20">
        <v>5</v>
      </c>
      <c r="O84" s="20">
        <v>0</v>
      </c>
      <c r="P84" s="20">
        <v>0</v>
      </c>
      <c r="Q84" s="20">
        <v>0</v>
      </c>
      <c r="R84" s="20">
        <v>0</v>
      </c>
      <c r="S84" s="26">
        <v>0</v>
      </c>
      <c r="T84" s="20">
        <f t="shared" si="10"/>
        <v>0</v>
      </c>
      <c r="U84" s="20">
        <f t="shared" si="11"/>
        <v>0</v>
      </c>
      <c r="V84" s="20">
        <f t="shared" si="12"/>
        <v>0</v>
      </c>
      <c r="W84" s="20">
        <f t="shared" si="13"/>
        <v>0</v>
      </c>
      <c r="X84" s="20">
        <f t="shared" si="14"/>
        <v>0</v>
      </c>
      <c r="Y84" s="20">
        <f t="shared" si="15"/>
        <v>0</v>
      </c>
      <c r="Z84" s="20">
        <f t="shared" si="16"/>
        <v>0</v>
      </c>
      <c r="AA84" s="20">
        <f t="shared" si="17"/>
        <v>0</v>
      </c>
      <c r="AB84" s="20">
        <f t="shared" si="18"/>
        <v>0</v>
      </c>
      <c r="AC84" s="17" t="str">
        <f t="shared" si="19"/>
        <v>Ok</v>
      </c>
    </row>
    <row r="85" spans="1:29" s="63" customFormat="1" x14ac:dyDescent="0.3">
      <c r="A85" s="17" t="s">
        <v>270</v>
      </c>
      <c r="B85" s="20">
        <v>0</v>
      </c>
      <c r="C85" s="20"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6">
        <v>0</v>
      </c>
      <c r="K85" s="27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6">
        <v>0</v>
      </c>
      <c r="T85" s="20">
        <f t="shared" si="10"/>
        <v>0</v>
      </c>
      <c r="U85" s="20">
        <f t="shared" si="11"/>
        <v>0</v>
      </c>
      <c r="V85" s="20">
        <f t="shared" si="12"/>
        <v>0</v>
      </c>
      <c r="W85" s="20">
        <f t="shared" si="13"/>
        <v>0</v>
      </c>
      <c r="X85" s="20">
        <f t="shared" si="14"/>
        <v>0</v>
      </c>
      <c r="Y85" s="20">
        <f t="shared" si="15"/>
        <v>0</v>
      </c>
      <c r="Z85" s="20">
        <f t="shared" si="16"/>
        <v>0</v>
      </c>
      <c r="AA85" s="20">
        <f t="shared" si="17"/>
        <v>0</v>
      </c>
      <c r="AB85" s="20">
        <f t="shared" si="18"/>
        <v>0</v>
      </c>
      <c r="AC85" s="17" t="str">
        <f t="shared" si="19"/>
        <v>Ok</v>
      </c>
    </row>
    <row r="86" spans="1:29" s="63" customFormat="1" x14ac:dyDescent="0.3">
      <c r="A86" s="17" t="s">
        <v>271</v>
      </c>
      <c r="B86" s="20">
        <v>4</v>
      </c>
      <c r="C86" s="20">
        <v>5</v>
      </c>
      <c r="D86" s="20">
        <v>0</v>
      </c>
      <c r="E86" s="20">
        <v>9</v>
      </c>
      <c r="F86" s="20">
        <v>0</v>
      </c>
      <c r="G86" s="20">
        <v>0</v>
      </c>
      <c r="H86" s="20">
        <v>0</v>
      </c>
      <c r="I86" s="20">
        <v>0</v>
      </c>
      <c r="J86" s="26">
        <v>0</v>
      </c>
      <c r="K86" s="27">
        <v>4</v>
      </c>
      <c r="L86" s="20">
        <v>5</v>
      </c>
      <c r="M86" s="20">
        <v>0</v>
      </c>
      <c r="N86" s="20">
        <v>9</v>
      </c>
      <c r="O86" s="20">
        <v>0</v>
      </c>
      <c r="P86" s="20">
        <v>0</v>
      </c>
      <c r="Q86" s="20">
        <v>0</v>
      </c>
      <c r="R86" s="20">
        <v>0</v>
      </c>
      <c r="S86" s="26">
        <v>0</v>
      </c>
      <c r="T86" s="20">
        <f t="shared" si="10"/>
        <v>0</v>
      </c>
      <c r="U86" s="20">
        <f t="shared" si="11"/>
        <v>0</v>
      </c>
      <c r="V86" s="20">
        <f t="shared" si="12"/>
        <v>0</v>
      </c>
      <c r="W86" s="20">
        <f t="shared" si="13"/>
        <v>0</v>
      </c>
      <c r="X86" s="20">
        <f t="shared" si="14"/>
        <v>0</v>
      </c>
      <c r="Y86" s="20">
        <f t="shared" si="15"/>
        <v>0</v>
      </c>
      <c r="Z86" s="20">
        <f t="shared" si="16"/>
        <v>0</v>
      </c>
      <c r="AA86" s="20">
        <f t="shared" si="17"/>
        <v>0</v>
      </c>
      <c r="AB86" s="20">
        <f t="shared" si="18"/>
        <v>0</v>
      </c>
      <c r="AC86" s="17" t="str">
        <f t="shared" si="19"/>
        <v>Ok</v>
      </c>
    </row>
    <row r="87" spans="1:29" s="63" customFormat="1" x14ac:dyDescent="0.3">
      <c r="A87" s="17" t="s">
        <v>273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6">
        <v>0</v>
      </c>
      <c r="K87" s="27">
        <v>0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  <c r="S87" s="26">
        <v>0</v>
      </c>
      <c r="T87" s="20">
        <f t="shared" si="10"/>
        <v>0</v>
      </c>
      <c r="U87" s="20">
        <f t="shared" si="11"/>
        <v>0</v>
      </c>
      <c r="V87" s="20">
        <f t="shared" si="12"/>
        <v>0</v>
      </c>
      <c r="W87" s="20">
        <f t="shared" si="13"/>
        <v>0</v>
      </c>
      <c r="X87" s="20">
        <f t="shared" si="14"/>
        <v>0</v>
      </c>
      <c r="Y87" s="20">
        <f t="shared" si="15"/>
        <v>0</v>
      </c>
      <c r="Z87" s="20">
        <f t="shared" si="16"/>
        <v>0</v>
      </c>
      <c r="AA87" s="20">
        <f t="shared" si="17"/>
        <v>0</v>
      </c>
      <c r="AB87" s="20">
        <f t="shared" si="18"/>
        <v>0</v>
      </c>
      <c r="AC87" s="17" t="str">
        <f t="shared" si="19"/>
        <v>Ok</v>
      </c>
    </row>
    <row r="88" spans="1:29" s="63" customFormat="1" x14ac:dyDescent="0.3">
      <c r="A88" s="17" t="s">
        <v>68</v>
      </c>
      <c r="B88" s="20">
        <v>0</v>
      </c>
      <c r="C88" s="20">
        <v>20</v>
      </c>
      <c r="D88" s="20">
        <v>0</v>
      </c>
      <c r="E88" s="20">
        <v>20</v>
      </c>
      <c r="F88" s="20">
        <v>0</v>
      </c>
      <c r="G88" s="20">
        <v>0</v>
      </c>
      <c r="H88" s="20">
        <v>0</v>
      </c>
      <c r="I88" s="20">
        <v>0</v>
      </c>
      <c r="J88" s="26">
        <v>0</v>
      </c>
      <c r="K88" s="27">
        <v>0</v>
      </c>
      <c r="L88" s="20">
        <v>20</v>
      </c>
      <c r="M88" s="20">
        <v>0</v>
      </c>
      <c r="N88" s="20">
        <v>20</v>
      </c>
      <c r="O88" s="20">
        <v>0</v>
      </c>
      <c r="P88" s="20">
        <v>0</v>
      </c>
      <c r="Q88" s="20">
        <v>0</v>
      </c>
      <c r="R88" s="20">
        <v>0</v>
      </c>
      <c r="S88" s="26">
        <v>0</v>
      </c>
      <c r="T88" s="20">
        <f t="shared" si="10"/>
        <v>0</v>
      </c>
      <c r="U88" s="20">
        <f t="shared" si="11"/>
        <v>0</v>
      </c>
      <c r="V88" s="20">
        <f t="shared" si="12"/>
        <v>0</v>
      </c>
      <c r="W88" s="20">
        <f t="shared" si="13"/>
        <v>0</v>
      </c>
      <c r="X88" s="20">
        <f t="shared" si="14"/>
        <v>0</v>
      </c>
      <c r="Y88" s="20">
        <f t="shared" si="15"/>
        <v>0</v>
      </c>
      <c r="Z88" s="20">
        <f t="shared" si="16"/>
        <v>0</v>
      </c>
      <c r="AA88" s="20">
        <f t="shared" si="17"/>
        <v>0</v>
      </c>
      <c r="AB88" s="20">
        <f t="shared" si="18"/>
        <v>0</v>
      </c>
      <c r="AC88" s="17" t="str">
        <f t="shared" si="19"/>
        <v>Ok</v>
      </c>
    </row>
    <row r="89" spans="1:29" s="63" customFormat="1" x14ac:dyDescent="0.3">
      <c r="A89" s="17" t="s">
        <v>276</v>
      </c>
      <c r="B89" s="20">
        <v>0</v>
      </c>
      <c r="C89" s="20"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6">
        <v>0</v>
      </c>
      <c r="K89" s="27">
        <v>0</v>
      </c>
      <c r="L89" s="20">
        <v>0</v>
      </c>
      <c r="M89" s="20">
        <v>0</v>
      </c>
      <c r="N89" s="20">
        <v>0</v>
      </c>
      <c r="O89" s="20">
        <v>0</v>
      </c>
      <c r="P89" s="20">
        <v>0</v>
      </c>
      <c r="Q89" s="20">
        <v>0</v>
      </c>
      <c r="R89" s="20">
        <v>0</v>
      </c>
      <c r="S89" s="26">
        <v>0</v>
      </c>
      <c r="T89" s="20">
        <f t="shared" si="10"/>
        <v>0</v>
      </c>
      <c r="U89" s="20">
        <f t="shared" si="11"/>
        <v>0</v>
      </c>
      <c r="V89" s="20">
        <f t="shared" si="12"/>
        <v>0</v>
      </c>
      <c r="W89" s="20">
        <f t="shared" si="13"/>
        <v>0</v>
      </c>
      <c r="X89" s="20">
        <f t="shared" si="14"/>
        <v>0</v>
      </c>
      <c r="Y89" s="20">
        <f t="shared" si="15"/>
        <v>0</v>
      </c>
      <c r="Z89" s="20">
        <f t="shared" si="16"/>
        <v>0</v>
      </c>
      <c r="AA89" s="20">
        <f t="shared" si="17"/>
        <v>0</v>
      </c>
      <c r="AB89" s="20">
        <f t="shared" si="18"/>
        <v>0</v>
      </c>
      <c r="AC89" s="17" t="str">
        <f t="shared" si="19"/>
        <v>Ok</v>
      </c>
    </row>
    <row r="90" spans="1:29" s="63" customFormat="1" x14ac:dyDescent="0.3">
      <c r="A90" s="17" t="s">
        <v>278</v>
      </c>
      <c r="B90" s="20">
        <v>0</v>
      </c>
      <c r="C90" s="20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6">
        <v>0</v>
      </c>
      <c r="K90" s="27">
        <v>0</v>
      </c>
      <c r="L90" s="20">
        <v>0</v>
      </c>
      <c r="M90" s="20">
        <v>0</v>
      </c>
      <c r="N90" s="20">
        <v>0</v>
      </c>
      <c r="O90" s="20">
        <v>0</v>
      </c>
      <c r="P90" s="20">
        <v>0</v>
      </c>
      <c r="Q90" s="20">
        <v>0</v>
      </c>
      <c r="R90" s="20">
        <v>0</v>
      </c>
      <c r="S90" s="26">
        <v>0</v>
      </c>
      <c r="T90" s="20">
        <f t="shared" si="10"/>
        <v>0</v>
      </c>
      <c r="U90" s="20">
        <f t="shared" si="11"/>
        <v>0</v>
      </c>
      <c r="V90" s="20">
        <f t="shared" si="12"/>
        <v>0</v>
      </c>
      <c r="W90" s="20">
        <f t="shared" si="13"/>
        <v>0</v>
      </c>
      <c r="X90" s="20">
        <f t="shared" si="14"/>
        <v>0</v>
      </c>
      <c r="Y90" s="20">
        <f t="shared" si="15"/>
        <v>0</v>
      </c>
      <c r="Z90" s="20">
        <f t="shared" si="16"/>
        <v>0</v>
      </c>
      <c r="AA90" s="20">
        <f t="shared" si="17"/>
        <v>0</v>
      </c>
      <c r="AB90" s="20">
        <f t="shared" si="18"/>
        <v>0</v>
      </c>
      <c r="AC90" s="17" t="str">
        <f t="shared" si="19"/>
        <v>Ok</v>
      </c>
    </row>
    <row r="91" spans="1:29" s="63" customFormat="1" x14ac:dyDescent="0.3">
      <c r="A91" s="17" t="s">
        <v>78</v>
      </c>
      <c r="B91" s="20">
        <v>0</v>
      </c>
      <c r="C91" s="20">
        <v>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6">
        <v>0</v>
      </c>
      <c r="K91" s="27">
        <v>0</v>
      </c>
      <c r="L91" s="20">
        <v>0</v>
      </c>
      <c r="M91" s="20">
        <v>0</v>
      </c>
      <c r="N91" s="20">
        <v>0</v>
      </c>
      <c r="O91" s="20">
        <v>0</v>
      </c>
      <c r="P91" s="20">
        <v>0</v>
      </c>
      <c r="Q91" s="20">
        <v>0</v>
      </c>
      <c r="R91" s="20">
        <v>0</v>
      </c>
      <c r="S91" s="26">
        <v>0</v>
      </c>
      <c r="T91" s="20">
        <f t="shared" si="10"/>
        <v>0</v>
      </c>
      <c r="U91" s="20">
        <f t="shared" si="11"/>
        <v>0</v>
      </c>
      <c r="V91" s="20">
        <f t="shared" si="12"/>
        <v>0</v>
      </c>
      <c r="W91" s="20">
        <f t="shared" si="13"/>
        <v>0</v>
      </c>
      <c r="X91" s="20">
        <f t="shared" si="14"/>
        <v>0</v>
      </c>
      <c r="Y91" s="20">
        <f t="shared" si="15"/>
        <v>0</v>
      </c>
      <c r="Z91" s="20">
        <f t="shared" si="16"/>
        <v>0</v>
      </c>
      <c r="AA91" s="20">
        <f t="shared" si="17"/>
        <v>0</v>
      </c>
      <c r="AB91" s="20">
        <f t="shared" si="18"/>
        <v>0</v>
      </c>
      <c r="AC91" s="17" t="str">
        <f t="shared" si="19"/>
        <v>Ok</v>
      </c>
    </row>
    <row r="92" spans="1:29" s="63" customFormat="1" x14ac:dyDescent="0.3">
      <c r="A92" s="17" t="s">
        <v>280</v>
      </c>
      <c r="B92" s="20">
        <v>0</v>
      </c>
      <c r="C92" s="20"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6">
        <v>0</v>
      </c>
      <c r="K92" s="27">
        <v>0</v>
      </c>
      <c r="L92" s="20">
        <v>0</v>
      </c>
      <c r="M92" s="20">
        <v>0</v>
      </c>
      <c r="N92" s="20">
        <v>0</v>
      </c>
      <c r="O92" s="20">
        <v>0</v>
      </c>
      <c r="P92" s="20">
        <v>0</v>
      </c>
      <c r="Q92" s="20">
        <v>0</v>
      </c>
      <c r="R92" s="20">
        <v>0</v>
      </c>
      <c r="S92" s="26">
        <v>0</v>
      </c>
      <c r="T92" s="20">
        <f t="shared" si="10"/>
        <v>0</v>
      </c>
      <c r="U92" s="20">
        <f t="shared" si="11"/>
        <v>0</v>
      </c>
      <c r="V92" s="20">
        <f t="shared" si="12"/>
        <v>0</v>
      </c>
      <c r="W92" s="20">
        <f t="shared" si="13"/>
        <v>0</v>
      </c>
      <c r="X92" s="20">
        <f t="shared" si="14"/>
        <v>0</v>
      </c>
      <c r="Y92" s="20">
        <f t="shared" si="15"/>
        <v>0</v>
      </c>
      <c r="Z92" s="20">
        <f t="shared" si="16"/>
        <v>0</v>
      </c>
      <c r="AA92" s="20">
        <f t="shared" si="17"/>
        <v>0</v>
      </c>
      <c r="AB92" s="20">
        <f t="shared" si="18"/>
        <v>0</v>
      </c>
      <c r="AC92" s="17" t="str">
        <f t="shared" si="19"/>
        <v>Ok</v>
      </c>
    </row>
    <row r="93" spans="1:29" s="63" customFormat="1" x14ac:dyDescent="0.3">
      <c r="A93" s="17" t="s">
        <v>81</v>
      </c>
      <c r="B93" s="20">
        <v>0</v>
      </c>
      <c r="C93" s="20">
        <v>110</v>
      </c>
      <c r="D93" s="20">
        <v>0</v>
      </c>
      <c r="E93" s="20">
        <v>110</v>
      </c>
      <c r="F93" s="20">
        <v>0</v>
      </c>
      <c r="G93" s="20">
        <v>0</v>
      </c>
      <c r="H93" s="20">
        <v>0</v>
      </c>
      <c r="I93" s="20">
        <v>0</v>
      </c>
      <c r="J93" s="26">
        <v>0</v>
      </c>
      <c r="K93" s="27">
        <v>0</v>
      </c>
      <c r="L93" s="20">
        <v>110</v>
      </c>
      <c r="M93" s="20">
        <v>0</v>
      </c>
      <c r="N93" s="20">
        <v>110</v>
      </c>
      <c r="O93" s="20">
        <v>0</v>
      </c>
      <c r="P93" s="20">
        <v>0</v>
      </c>
      <c r="Q93" s="20">
        <v>0</v>
      </c>
      <c r="R93" s="20">
        <v>0</v>
      </c>
      <c r="S93" s="26">
        <v>0</v>
      </c>
      <c r="T93" s="20">
        <f t="shared" si="10"/>
        <v>0</v>
      </c>
      <c r="U93" s="20">
        <f t="shared" si="11"/>
        <v>0</v>
      </c>
      <c r="V93" s="20">
        <f t="shared" si="12"/>
        <v>0</v>
      </c>
      <c r="W93" s="20">
        <f t="shared" si="13"/>
        <v>0</v>
      </c>
      <c r="X93" s="20">
        <f t="shared" si="14"/>
        <v>0</v>
      </c>
      <c r="Y93" s="20">
        <f t="shared" si="15"/>
        <v>0</v>
      </c>
      <c r="Z93" s="20">
        <f t="shared" si="16"/>
        <v>0</v>
      </c>
      <c r="AA93" s="20">
        <f t="shared" si="17"/>
        <v>0</v>
      </c>
      <c r="AB93" s="20">
        <f t="shared" si="18"/>
        <v>0</v>
      </c>
      <c r="AC93" s="17" t="str">
        <f t="shared" si="19"/>
        <v>Ok</v>
      </c>
    </row>
    <row r="94" spans="1:29" s="63" customFormat="1" x14ac:dyDescent="0.3">
      <c r="A94" s="17" t="s">
        <v>82</v>
      </c>
      <c r="B94" s="20">
        <v>0</v>
      </c>
      <c r="C94" s="20">
        <v>50</v>
      </c>
      <c r="D94" s="20">
        <v>0</v>
      </c>
      <c r="E94" s="20">
        <v>50</v>
      </c>
      <c r="F94" s="20">
        <v>0</v>
      </c>
      <c r="G94" s="20">
        <v>0</v>
      </c>
      <c r="H94" s="20">
        <v>0</v>
      </c>
      <c r="I94" s="20">
        <v>0</v>
      </c>
      <c r="J94" s="26">
        <v>0</v>
      </c>
      <c r="K94" s="27">
        <v>0</v>
      </c>
      <c r="L94" s="20">
        <v>50</v>
      </c>
      <c r="M94" s="20">
        <v>0</v>
      </c>
      <c r="N94" s="20">
        <v>50</v>
      </c>
      <c r="O94" s="20">
        <v>0</v>
      </c>
      <c r="P94" s="20">
        <v>0</v>
      </c>
      <c r="Q94" s="20">
        <v>0</v>
      </c>
      <c r="R94" s="20">
        <v>0</v>
      </c>
      <c r="S94" s="26">
        <v>0</v>
      </c>
      <c r="T94" s="20">
        <f t="shared" si="10"/>
        <v>0</v>
      </c>
      <c r="U94" s="20">
        <f t="shared" si="11"/>
        <v>0</v>
      </c>
      <c r="V94" s="20">
        <f t="shared" si="12"/>
        <v>0</v>
      </c>
      <c r="W94" s="20">
        <f t="shared" si="13"/>
        <v>0</v>
      </c>
      <c r="X94" s="20">
        <f t="shared" si="14"/>
        <v>0</v>
      </c>
      <c r="Y94" s="20">
        <f t="shared" si="15"/>
        <v>0</v>
      </c>
      <c r="Z94" s="20">
        <f t="shared" si="16"/>
        <v>0</v>
      </c>
      <c r="AA94" s="20">
        <f t="shared" si="17"/>
        <v>0</v>
      </c>
      <c r="AB94" s="20">
        <f t="shared" si="18"/>
        <v>0</v>
      </c>
      <c r="AC94" s="17" t="str">
        <f t="shared" si="19"/>
        <v>Ok</v>
      </c>
    </row>
    <row r="95" spans="1:29" s="63" customFormat="1" x14ac:dyDescent="0.3">
      <c r="A95" s="17" t="s">
        <v>87</v>
      </c>
      <c r="B95" s="20">
        <v>0</v>
      </c>
      <c r="C95" s="20">
        <v>60</v>
      </c>
      <c r="D95" s="20">
        <v>0</v>
      </c>
      <c r="E95" s="20">
        <v>60.25</v>
      </c>
      <c r="F95" s="20">
        <v>0.25</v>
      </c>
      <c r="G95" s="20">
        <v>0</v>
      </c>
      <c r="H95" s="20">
        <v>0</v>
      </c>
      <c r="I95" s="20">
        <v>0</v>
      </c>
      <c r="J95" s="26">
        <v>0</v>
      </c>
      <c r="K95" s="27">
        <v>0</v>
      </c>
      <c r="L95" s="20">
        <v>60.25</v>
      </c>
      <c r="M95" s="20">
        <v>0</v>
      </c>
      <c r="N95" s="20">
        <v>60.25</v>
      </c>
      <c r="O95" s="20">
        <v>0</v>
      </c>
      <c r="P95" s="20">
        <v>0</v>
      </c>
      <c r="Q95" s="20">
        <v>0</v>
      </c>
      <c r="R95" s="20">
        <v>0</v>
      </c>
      <c r="S95" s="26">
        <v>0</v>
      </c>
      <c r="T95" s="20">
        <f t="shared" si="10"/>
        <v>0</v>
      </c>
      <c r="U95" s="20">
        <f t="shared" si="11"/>
        <v>-0.25</v>
      </c>
      <c r="V95" s="20">
        <f t="shared" si="12"/>
        <v>0</v>
      </c>
      <c r="W95" s="20">
        <f t="shared" si="13"/>
        <v>0</v>
      </c>
      <c r="X95" s="20">
        <f t="shared" si="14"/>
        <v>0.25</v>
      </c>
      <c r="Y95" s="20">
        <f t="shared" si="15"/>
        <v>0</v>
      </c>
      <c r="Z95" s="20">
        <f t="shared" si="16"/>
        <v>0</v>
      </c>
      <c r="AA95" s="20">
        <f t="shared" si="17"/>
        <v>0</v>
      </c>
      <c r="AB95" s="20">
        <f t="shared" si="18"/>
        <v>0</v>
      </c>
      <c r="AC95" s="17" t="str">
        <f t="shared" si="19"/>
        <v>Ok</v>
      </c>
    </row>
    <row r="96" spans="1:29" s="63" customFormat="1" x14ac:dyDescent="0.3">
      <c r="A96" s="17" t="s">
        <v>89</v>
      </c>
      <c r="B96" s="20">
        <v>0</v>
      </c>
      <c r="C96" s="20">
        <v>6</v>
      </c>
      <c r="D96" s="20">
        <v>0</v>
      </c>
      <c r="E96" s="20">
        <v>6</v>
      </c>
      <c r="F96" s="20">
        <v>0</v>
      </c>
      <c r="G96" s="20">
        <v>0</v>
      </c>
      <c r="H96" s="20">
        <v>0</v>
      </c>
      <c r="I96" s="20">
        <v>0</v>
      </c>
      <c r="J96" s="26">
        <v>0</v>
      </c>
      <c r="K96" s="27">
        <v>0</v>
      </c>
      <c r="L96" s="20">
        <v>6</v>
      </c>
      <c r="M96" s="20">
        <v>0</v>
      </c>
      <c r="N96" s="20">
        <v>6</v>
      </c>
      <c r="O96" s="20">
        <v>0</v>
      </c>
      <c r="P96" s="20">
        <v>0</v>
      </c>
      <c r="Q96" s="20">
        <v>0</v>
      </c>
      <c r="R96" s="20">
        <v>0</v>
      </c>
      <c r="S96" s="26">
        <v>0</v>
      </c>
      <c r="T96" s="20">
        <f t="shared" si="10"/>
        <v>0</v>
      </c>
      <c r="U96" s="20">
        <f t="shared" si="11"/>
        <v>0</v>
      </c>
      <c r="V96" s="20">
        <f t="shared" si="12"/>
        <v>0</v>
      </c>
      <c r="W96" s="20">
        <f t="shared" si="13"/>
        <v>0</v>
      </c>
      <c r="X96" s="20">
        <f t="shared" si="14"/>
        <v>0</v>
      </c>
      <c r="Y96" s="20">
        <f t="shared" si="15"/>
        <v>0</v>
      </c>
      <c r="Z96" s="20">
        <f t="shared" si="16"/>
        <v>0</v>
      </c>
      <c r="AA96" s="20">
        <f t="shared" si="17"/>
        <v>0</v>
      </c>
      <c r="AB96" s="20">
        <f t="shared" si="18"/>
        <v>0</v>
      </c>
      <c r="AC96" s="17" t="str">
        <f t="shared" si="19"/>
        <v>Ok</v>
      </c>
    </row>
    <row r="97" spans="1:29" s="63" customFormat="1" x14ac:dyDescent="0.3">
      <c r="A97" s="17" t="s">
        <v>93</v>
      </c>
      <c r="B97" s="20">
        <v>0</v>
      </c>
      <c r="C97" s="20">
        <v>0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6">
        <v>0</v>
      </c>
      <c r="K97" s="27">
        <v>0</v>
      </c>
      <c r="L97" s="20">
        <v>0</v>
      </c>
      <c r="M97" s="20">
        <v>0</v>
      </c>
      <c r="N97" s="20">
        <v>0</v>
      </c>
      <c r="O97" s="20">
        <v>0</v>
      </c>
      <c r="P97" s="20">
        <v>0</v>
      </c>
      <c r="Q97" s="20">
        <v>0</v>
      </c>
      <c r="R97" s="20">
        <v>0</v>
      </c>
      <c r="S97" s="26">
        <v>0</v>
      </c>
      <c r="T97" s="20">
        <f t="shared" si="10"/>
        <v>0</v>
      </c>
      <c r="U97" s="20">
        <f t="shared" si="11"/>
        <v>0</v>
      </c>
      <c r="V97" s="20">
        <f t="shared" si="12"/>
        <v>0</v>
      </c>
      <c r="W97" s="20">
        <f t="shared" si="13"/>
        <v>0</v>
      </c>
      <c r="X97" s="20">
        <f t="shared" si="14"/>
        <v>0</v>
      </c>
      <c r="Y97" s="20">
        <f t="shared" si="15"/>
        <v>0</v>
      </c>
      <c r="Z97" s="20">
        <f t="shared" si="16"/>
        <v>0</v>
      </c>
      <c r="AA97" s="20">
        <f t="shared" si="17"/>
        <v>0</v>
      </c>
      <c r="AB97" s="20">
        <f t="shared" si="18"/>
        <v>0</v>
      </c>
      <c r="AC97" s="17" t="str">
        <f t="shared" si="19"/>
        <v>Ok</v>
      </c>
    </row>
    <row r="98" spans="1:29" s="63" customFormat="1" x14ac:dyDescent="0.3">
      <c r="A98" s="17" t="s">
        <v>94</v>
      </c>
      <c r="B98" s="20">
        <v>0</v>
      </c>
      <c r="C98" s="20">
        <v>10</v>
      </c>
      <c r="D98" s="20">
        <v>0</v>
      </c>
      <c r="E98" s="20">
        <v>8.5</v>
      </c>
      <c r="F98" s="20">
        <v>0</v>
      </c>
      <c r="G98" s="20">
        <v>0</v>
      </c>
      <c r="H98" s="20">
        <v>0</v>
      </c>
      <c r="I98" s="20">
        <v>0</v>
      </c>
      <c r="J98" s="26">
        <v>1.5</v>
      </c>
      <c r="K98" s="27">
        <v>0</v>
      </c>
      <c r="L98" s="20">
        <v>10</v>
      </c>
      <c r="M98" s="20">
        <v>0</v>
      </c>
      <c r="N98" s="20">
        <v>8.5</v>
      </c>
      <c r="O98" s="20">
        <v>0</v>
      </c>
      <c r="P98" s="20">
        <v>0</v>
      </c>
      <c r="Q98" s="20">
        <v>0</v>
      </c>
      <c r="R98" s="20">
        <v>0</v>
      </c>
      <c r="S98" s="26">
        <v>1.5</v>
      </c>
      <c r="T98" s="20">
        <f t="shared" si="10"/>
        <v>0</v>
      </c>
      <c r="U98" s="20">
        <f t="shared" si="11"/>
        <v>0</v>
      </c>
      <c r="V98" s="20">
        <f t="shared" si="12"/>
        <v>0</v>
      </c>
      <c r="W98" s="20">
        <f t="shared" si="13"/>
        <v>0</v>
      </c>
      <c r="X98" s="20">
        <f t="shared" si="14"/>
        <v>0</v>
      </c>
      <c r="Y98" s="20">
        <f t="shared" si="15"/>
        <v>0</v>
      </c>
      <c r="Z98" s="20">
        <f t="shared" si="16"/>
        <v>0</v>
      </c>
      <c r="AA98" s="20">
        <f t="shared" si="17"/>
        <v>0</v>
      </c>
      <c r="AB98" s="20">
        <f t="shared" si="18"/>
        <v>0</v>
      </c>
      <c r="AC98" s="17" t="str">
        <f t="shared" si="19"/>
        <v>Ok</v>
      </c>
    </row>
    <row r="99" spans="1:29" s="63" customFormat="1" x14ac:dyDescent="0.3">
      <c r="A99" s="17" t="s">
        <v>95</v>
      </c>
      <c r="B99" s="20">
        <v>0</v>
      </c>
      <c r="C99" s="20">
        <v>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6">
        <v>0</v>
      </c>
      <c r="K99" s="27">
        <v>0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  <c r="Q99" s="20">
        <v>0</v>
      </c>
      <c r="R99" s="20">
        <v>0</v>
      </c>
      <c r="S99" s="26">
        <v>0</v>
      </c>
      <c r="T99" s="20">
        <f t="shared" si="10"/>
        <v>0</v>
      </c>
      <c r="U99" s="20">
        <f t="shared" si="11"/>
        <v>0</v>
      </c>
      <c r="V99" s="20">
        <f t="shared" si="12"/>
        <v>0</v>
      </c>
      <c r="W99" s="20">
        <f t="shared" si="13"/>
        <v>0</v>
      </c>
      <c r="X99" s="20">
        <f t="shared" si="14"/>
        <v>0</v>
      </c>
      <c r="Y99" s="20">
        <f t="shared" si="15"/>
        <v>0</v>
      </c>
      <c r="Z99" s="20">
        <f t="shared" si="16"/>
        <v>0</v>
      </c>
      <c r="AA99" s="20">
        <f t="shared" si="17"/>
        <v>0</v>
      </c>
      <c r="AB99" s="20">
        <f t="shared" si="18"/>
        <v>0</v>
      </c>
      <c r="AC99" s="17" t="str">
        <f t="shared" si="19"/>
        <v>Ok</v>
      </c>
    </row>
    <row r="100" spans="1:29" s="63" customFormat="1" x14ac:dyDescent="0.3">
      <c r="A100" s="17" t="s">
        <v>96</v>
      </c>
      <c r="B100" s="20">
        <v>0</v>
      </c>
      <c r="C100" s="20"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6">
        <v>0</v>
      </c>
      <c r="K100" s="27">
        <v>0</v>
      </c>
      <c r="L100" s="20">
        <v>0</v>
      </c>
      <c r="M100" s="20">
        <v>0</v>
      </c>
      <c r="N100" s="20">
        <v>0</v>
      </c>
      <c r="O100" s="20">
        <v>0</v>
      </c>
      <c r="P100" s="20">
        <v>0</v>
      </c>
      <c r="Q100" s="20">
        <v>0</v>
      </c>
      <c r="R100" s="20">
        <v>0</v>
      </c>
      <c r="S100" s="26">
        <v>0</v>
      </c>
      <c r="T100" s="20">
        <f t="shared" si="10"/>
        <v>0</v>
      </c>
      <c r="U100" s="20">
        <f t="shared" si="11"/>
        <v>0</v>
      </c>
      <c r="V100" s="20">
        <f t="shared" si="12"/>
        <v>0</v>
      </c>
      <c r="W100" s="20">
        <f t="shared" si="13"/>
        <v>0</v>
      </c>
      <c r="X100" s="20">
        <f t="shared" si="14"/>
        <v>0</v>
      </c>
      <c r="Y100" s="20">
        <f t="shared" si="15"/>
        <v>0</v>
      </c>
      <c r="Z100" s="20">
        <f t="shared" si="16"/>
        <v>0</v>
      </c>
      <c r="AA100" s="20">
        <f t="shared" si="17"/>
        <v>0</v>
      </c>
      <c r="AB100" s="20">
        <f t="shared" si="18"/>
        <v>0</v>
      </c>
      <c r="AC100" s="17" t="str">
        <f t="shared" si="19"/>
        <v>Ok</v>
      </c>
    </row>
    <row r="101" spans="1:29" s="63" customFormat="1" x14ac:dyDescent="0.3">
      <c r="A101" s="17" t="s">
        <v>99</v>
      </c>
      <c r="B101" s="20">
        <v>0</v>
      </c>
      <c r="C101" s="20">
        <v>170</v>
      </c>
      <c r="D101" s="20">
        <v>0</v>
      </c>
      <c r="E101" s="20">
        <v>170</v>
      </c>
      <c r="F101" s="20">
        <v>0</v>
      </c>
      <c r="G101" s="20">
        <v>0</v>
      </c>
      <c r="H101" s="20">
        <v>0</v>
      </c>
      <c r="I101" s="20">
        <v>0</v>
      </c>
      <c r="J101" s="26">
        <v>0</v>
      </c>
      <c r="K101" s="27">
        <v>0</v>
      </c>
      <c r="L101" s="20">
        <v>170</v>
      </c>
      <c r="M101" s="20">
        <v>0</v>
      </c>
      <c r="N101" s="20">
        <v>170</v>
      </c>
      <c r="O101" s="20">
        <v>0</v>
      </c>
      <c r="P101" s="20">
        <v>0</v>
      </c>
      <c r="Q101" s="20">
        <v>0</v>
      </c>
      <c r="R101" s="20">
        <v>0</v>
      </c>
      <c r="S101" s="26">
        <v>0</v>
      </c>
      <c r="T101" s="20">
        <f t="shared" si="10"/>
        <v>0</v>
      </c>
      <c r="U101" s="20">
        <f t="shared" si="11"/>
        <v>0</v>
      </c>
      <c r="V101" s="20">
        <f t="shared" si="12"/>
        <v>0</v>
      </c>
      <c r="W101" s="20">
        <f t="shared" si="13"/>
        <v>0</v>
      </c>
      <c r="X101" s="20">
        <f t="shared" si="14"/>
        <v>0</v>
      </c>
      <c r="Y101" s="20">
        <f t="shared" si="15"/>
        <v>0</v>
      </c>
      <c r="Z101" s="20">
        <f t="shared" si="16"/>
        <v>0</v>
      </c>
      <c r="AA101" s="20">
        <f t="shared" si="17"/>
        <v>0</v>
      </c>
      <c r="AB101" s="20">
        <f t="shared" si="18"/>
        <v>0</v>
      </c>
      <c r="AC101" s="17" t="str">
        <f t="shared" si="19"/>
        <v>Ok</v>
      </c>
    </row>
    <row r="102" spans="1:29" s="63" customFormat="1" x14ac:dyDescent="0.3">
      <c r="A102" s="17" t="s">
        <v>281</v>
      </c>
      <c r="B102" s="20">
        <v>0</v>
      </c>
      <c r="C102" s="20"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6">
        <v>0</v>
      </c>
      <c r="K102" s="27">
        <v>0</v>
      </c>
      <c r="L102" s="20">
        <v>0</v>
      </c>
      <c r="M102" s="20">
        <v>0</v>
      </c>
      <c r="N102" s="20">
        <v>0</v>
      </c>
      <c r="O102" s="20">
        <v>0</v>
      </c>
      <c r="P102" s="20">
        <v>0</v>
      </c>
      <c r="Q102" s="20">
        <v>0</v>
      </c>
      <c r="R102" s="20">
        <v>0</v>
      </c>
      <c r="S102" s="26">
        <v>0</v>
      </c>
      <c r="T102" s="20">
        <f t="shared" si="10"/>
        <v>0</v>
      </c>
      <c r="U102" s="20">
        <f t="shared" si="11"/>
        <v>0</v>
      </c>
      <c r="V102" s="20">
        <f t="shared" si="12"/>
        <v>0</v>
      </c>
      <c r="W102" s="20">
        <f t="shared" si="13"/>
        <v>0</v>
      </c>
      <c r="X102" s="20">
        <f t="shared" si="14"/>
        <v>0</v>
      </c>
      <c r="Y102" s="20">
        <f t="shared" si="15"/>
        <v>0</v>
      </c>
      <c r="Z102" s="20">
        <f t="shared" si="16"/>
        <v>0</v>
      </c>
      <c r="AA102" s="20">
        <f t="shared" si="17"/>
        <v>0</v>
      </c>
      <c r="AB102" s="20">
        <f t="shared" si="18"/>
        <v>0</v>
      </c>
      <c r="AC102" s="17" t="str">
        <f t="shared" si="19"/>
        <v>Ok</v>
      </c>
    </row>
    <row r="103" spans="1:29" s="63" customFormat="1" x14ac:dyDescent="0.3">
      <c r="A103" s="17" t="s">
        <v>282</v>
      </c>
      <c r="B103" s="20">
        <v>0</v>
      </c>
      <c r="C103" s="20">
        <v>0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  <c r="I103" s="20">
        <v>0</v>
      </c>
      <c r="J103" s="26">
        <v>0</v>
      </c>
      <c r="K103" s="27">
        <v>0</v>
      </c>
      <c r="L103" s="20">
        <v>0</v>
      </c>
      <c r="M103" s="20">
        <v>0</v>
      </c>
      <c r="N103" s="20">
        <v>0</v>
      </c>
      <c r="O103" s="20">
        <v>0</v>
      </c>
      <c r="P103" s="20">
        <v>0</v>
      </c>
      <c r="Q103" s="20">
        <v>0</v>
      </c>
      <c r="R103" s="20">
        <v>0</v>
      </c>
      <c r="S103" s="26">
        <v>0</v>
      </c>
      <c r="T103" s="20">
        <f t="shared" si="10"/>
        <v>0</v>
      </c>
      <c r="U103" s="20">
        <f t="shared" si="11"/>
        <v>0</v>
      </c>
      <c r="V103" s="20">
        <f t="shared" si="12"/>
        <v>0</v>
      </c>
      <c r="W103" s="20">
        <f t="shared" si="13"/>
        <v>0</v>
      </c>
      <c r="X103" s="20">
        <f t="shared" si="14"/>
        <v>0</v>
      </c>
      <c r="Y103" s="20">
        <f t="shared" si="15"/>
        <v>0</v>
      </c>
      <c r="Z103" s="20">
        <f t="shared" si="16"/>
        <v>0</v>
      </c>
      <c r="AA103" s="20">
        <f t="shared" si="17"/>
        <v>0</v>
      </c>
      <c r="AB103" s="20">
        <f t="shared" si="18"/>
        <v>0</v>
      </c>
      <c r="AC103" s="17" t="str">
        <f t="shared" si="19"/>
        <v>Ok</v>
      </c>
    </row>
    <row r="104" spans="1:29" s="63" customFormat="1" x14ac:dyDescent="0.3">
      <c r="A104" s="17" t="s">
        <v>283</v>
      </c>
      <c r="B104" s="20">
        <v>0</v>
      </c>
      <c r="C104" s="20"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6">
        <v>0</v>
      </c>
      <c r="K104" s="27">
        <v>0</v>
      </c>
      <c r="L104" s="20">
        <v>0</v>
      </c>
      <c r="M104" s="20">
        <v>0</v>
      </c>
      <c r="N104" s="20">
        <v>0</v>
      </c>
      <c r="O104" s="20">
        <v>0</v>
      </c>
      <c r="P104" s="20">
        <v>0</v>
      </c>
      <c r="Q104" s="20">
        <v>0</v>
      </c>
      <c r="R104" s="20">
        <v>0</v>
      </c>
      <c r="S104" s="26">
        <v>0</v>
      </c>
      <c r="T104" s="20">
        <f t="shared" si="10"/>
        <v>0</v>
      </c>
      <c r="U104" s="20">
        <f t="shared" si="11"/>
        <v>0</v>
      </c>
      <c r="V104" s="20">
        <f t="shared" si="12"/>
        <v>0</v>
      </c>
      <c r="W104" s="20">
        <f t="shared" si="13"/>
        <v>0</v>
      </c>
      <c r="X104" s="20">
        <f t="shared" si="14"/>
        <v>0</v>
      </c>
      <c r="Y104" s="20">
        <f t="shared" si="15"/>
        <v>0</v>
      </c>
      <c r="Z104" s="20">
        <f t="shared" si="16"/>
        <v>0</v>
      </c>
      <c r="AA104" s="20">
        <f t="shared" si="17"/>
        <v>0</v>
      </c>
      <c r="AB104" s="20">
        <f t="shared" si="18"/>
        <v>0</v>
      </c>
      <c r="AC104" s="17" t="str">
        <f t="shared" si="19"/>
        <v>Ok</v>
      </c>
    </row>
    <row r="105" spans="1:29" s="63" customFormat="1" x14ac:dyDescent="0.3">
      <c r="A105" s="17" t="s">
        <v>284</v>
      </c>
      <c r="B105" s="20">
        <v>0</v>
      </c>
      <c r="C105" s="20">
        <v>0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6">
        <v>0</v>
      </c>
      <c r="K105" s="27">
        <v>0</v>
      </c>
      <c r="L105" s="20">
        <v>0</v>
      </c>
      <c r="M105" s="20">
        <v>0</v>
      </c>
      <c r="N105" s="20">
        <v>0</v>
      </c>
      <c r="O105" s="20">
        <v>0</v>
      </c>
      <c r="P105" s="20">
        <v>0</v>
      </c>
      <c r="Q105" s="20">
        <v>0</v>
      </c>
      <c r="R105" s="20">
        <v>0</v>
      </c>
      <c r="S105" s="26">
        <v>0</v>
      </c>
      <c r="T105" s="20">
        <f t="shared" si="10"/>
        <v>0</v>
      </c>
      <c r="U105" s="20">
        <f t="shared" si="11"/>
        <v>0</v>
      </c>
      <c r="V105" s="20">
        <f t="shared" si="12"/>
        <v>0</v>
      </c>
      <c r="W105" s="20">
        <f t="shared" si="13"/>
        <v>0</v>
      </c>
      <c r="X105" s="20">
        <f t="shared" si="14"/>
        <v>0</v>
      </c>
      <c r="Y105" s="20">
        <f t="shared" si="15"/>
        <v>0</v>
      </c>
      <c r="Z105" s="20">
        <f t="shared" si="16"/>
        <v>0</v>
      </c>
      <c r="AA105" s="20">
        <f t="shared" si="17"/>
        <v>0</v>
      </c>
      <c r="AB105" s="20">
        <f t="shared" si="18"/>
        <v>0</v>
      </c>
      <c r="AC105" s="17" t="str">
        <f t="shared" si="19"/>
        <v>Ok</v>
      </c>
    </row>
    <row r="106" spans="1:29" s="63" customFormat="1" x14ac:dyDescent="0.3">
      <c r="A106" s="17" t="s">
        <v>285</v>
      </c>
      <c r="B106" s="20">
        <v>0</v>
      </c>
      <c r="C106" s="20"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6">
        <v>0</v>
      </c>
      <c r="K106" s="27">
        <v>0</v>
      </c>
      <c r="L106" s="20">
        <v>0</v>
      </c>
      <c r="M106" s="20">
        <v>0</v>
      </c>
      <c r="N106" s="20">
        <v>0</v>
      </c>
      <c r="O106" s="20">
        <v>0</v>
      </c>
      <c r="P106" s="20">
        <v>0</v>
      </c>
      <c r="Q106" s="20">
        <v>0</v>
      </c>
      <c r="R106" s="20">
        <v>0</v>
      </c>
      <c r="S106" s="26">
        <v>0</v>
      </c>
      <c r="T106" s="20">
        <f t="shared" si="10"/>
        <v>0</v>
      </c>
      <c r="U106" s="20">
        <f t="shared" si="11"/>
        <v>0</v>
      </c>
      <c r="V106" s="20">
        <f t="shared" si="12"/>
        <v>0</v>
      </c>
      <c r="W106" s="20">
        <f t="shared" si="13"/>
        <v>0</v>
      </c>
      <c r="X106" s="20">
        <f t="shared" si="14"/>
        <v>0</v>
      </c>
      <c r="Y106" s="20">
        <f t="shared" si="15"/>
        <v>0</v>
      </c>
      <c r="Z106" s="20">
        <f t="shared" si="16"/>
        <v>0</v>
      </c>
      <c r="AA106" s="20">
        <f t="shared" si="17"/>
        <v>0</v>
      </c>
      <c r="AB106" s="20">
        <f t="shared" si="18"/>
        <v>0</v>
      </c>
      <c r="AC106" s="17" t="str">
        <f t="shared" si="19"/>
        <v>Ok</v>
      </c>
    </row>
    <row r="107" spans="1:29" s="63" customFormat="1" x14ac:dyDescent="0.3">
      <c r="A107" s="17" t="s">
        <v>286</v>
      </c>
      <c r="B107" s="20">
        <v>0</v>
      </c>
      <c r="C107" s="20">
        <v>0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6">
        <v>0</v>
      </c>
      <c r="K107" s="27">
        <v>0</v>
      </c>
      <c r="L107" s="20">
        <v>0</v>
      </c>
      <c r="M107" s="20">
        <v>0</v>
      </c>
      <c r="N107" s="20">
        <v>0</v>
      </c>
      <c r="O107" s="20">
        <v>0</v>
      </c>
      <c r="P107" s="20">
        <v>0</v>
      </c>
      <c r="Q107" s="20">
        <v>0</v>
      </c>
      <c r="R107" s="20">
        <v>0</v>
      </c>
      <c r="S107" s="26">
        <v>0</v>
      </c>
      <c r="T107" s="20">
        <f t="shared" si="10"/>
        <v>0</v>
      </c>
      <c r="U107" s="20">
        <f t="shared" si="11"/>
        <v>0</v>
      </c>
      <c r="V107" s="20">
        <f t="shared" si="12"/>
        <v>0</v>
      </c>
      <c r="W107" s="20">
        <f t="shared" si="13"/>
        <v>0</v>
      </c>
      <c r="X107" s="20">
        <f t="shared" si="14"/>
        <v>0</v>
      </c>
      <c r="Y107" s="20">
        <f t="shared" si="15"/>
        <v>0</v>
      </c>
      <c r="Z107" s="20">
        <f t="shared" si="16"/>
        <v>0</v>
      </c>
      <c r="AA107" s="20">
        <f t="shared" si="17"/>
        <v>0</v>
      </c>
      <c r="AB107" s="20">
        <f t="shared" si="18"/>
        <v>0</v>
      </c>
      <c r="AC107" s="17" t="str">
        <f t="shared" si="19"/>
        <v>Ok</v>
      </c>
    </row>
    <row r="108" spans="1:29" s="63" customFormat="1" x14ac:dyDescent="0.3">
      <c r="A108" s="17" t="s">
        <v>287</v>
      </c>
      <c r="B108" s="20">
        <v>0</v>
      </c>
      <c r="C108" s="20">
        <v>10</v>
      </c>
      <c r="D108" s="20">
        <v>0</v>
      </c>
      <c r="E108" s="20">
        <v>10</v>
      </c>
      <c r="F108" s="20">
        <v>0</v>
      </c>
      <c r="G108" s="20">
        <v>0</v>
      </c>
      <c r="H108" s="20">
        <v>0</v>
      </c>
      <c r="I108" s="20">
        <v>0</v>
      </c>
      <c r="J108" s="26">
        <v>0</v>
      </c>
      <c r="K108" s="27">
        <v>0</v>
      </c>
      <c r="L108" s="20">
        <v>10</v>
      </c>
      <c r="M108" s="20">
        <v>0</v>
      </c>
      <c r="N108" s="20">
        <v>10</v>
      </c>
      <c r="O108" s="20">
        <v>0</v>
      </c>
      <c r="P108" s="20">
        <v>0</v>
      </c>
      <c r="Q108" s="20">
        <v>0</v>
      </c>
      <c r="R108" s="20">
        <v>0</v>
      </c>
      <c r="S108" s="26">
        <v>0</v>
      </c>
      <c r="T108" s="20">
        <f t="shared" si="10"/>
        <v>0</v>
      </c>
      <c r="U108" s="20">
        <f t="shared" si="11"/>
        <v>0</v>
      </c>
      <c r="V108" s="20">
        <f t="shared" si="12"/>
        <v>0</v>
      </c>
      <c r="W108" s="20">
        <f t="shared" si="13"/>
        <v>0</v>
      </c>
      <c r="X108" s="20">
        <f t="shared" si="14"/>
        <v>0</v>
      </c>
      <c r="Y108" s="20">
        <f t="shared" si="15"/>
        <v>0</v>
      </c>
      <c r="Z108" s="20">
        <f t="shared" si="16"/>
        <v>0</v>
      </c>
      <c r="AA108" s="20">
        <f t="shared" si="17"/>
        <v>0</v>
      </c>
      <c r="AB108" s="20">
        <f t="shared" si="18"/>
        <v>0</v>
      </c>
      <c r="AC108" s="17" t="str">
        <f t="shared" si="19"/>
        <v>Ok</v>
      </c>
    </row>
    <row r="109" spans="1:29" s="63" customFormat="1" x14ac:dyDescent="0.3">
      <c r="A109" s="17" t="s">
        <v>289</v>
      </c>
      <c r="B109" s="20">
        <v>0</v>
      </c>
      <c r="C109" s="20">
        <v>0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6">
        <v>0</v>
      </c>
      <c r="K109" s="27">
        <v>0</v>
      </c>
      <c r="L109" s="20">
        <v>0</v>
      </c>
      <c r="M109" s="20">
        <v>0</v>
      </c>
      <c r="N109" s="20">
        <v>0</v>
      </c>
      <c r="O109" s="20">
        <v>0</v>
      </c>
      <c r="P109" s="20">
        <v>0</v>
      </c>
      <c r="Q109" s="20">
        <v>0</v>
      </c>
      <c r="R109" s="20">
        <v>0</v>
      </c>
      <c r="S109" s="26">
        <v>0</v>
      </c>
      <c r="T109" s="20">
        <f t="shared" si="10"/>
        <v>0</v>
      </c>
      <c r="U109" s="20">
        <f t="shared" si="11"/>
        <v>0</v>
      </c>
      <c r="V109" s="20">
        <f t="shared" si="12"/>
        <v>0</v>
      </c>
      <c r="W109" s="20">
        <f t="shared" si="13"/>
        <v>0</v>
      </c>
      <c r="X109" s="20">
        <f t="shared" si="14"/>
        <v>0</v>
      </c>
      <c r="Y109" s="20">
        <f t="shared" si="15"/>
        <v>0</v>
      </c>
      <c r="Z109" s="20">
        <f t="shared" si="16"/>
        <v>0</v>
      </c>
      <c r="AA109" s="20">
        <f t="shared" si="17"/>
        <v>0</v>
      </c>
      <c r="AB109" s="20">
        <f t="shared" si="18"/>
        <v>0</v>
      </c>
      <c r="AC109" s="17" t="str">
        <f t="shared" si="19"/>
        <v>Ok</v>
      </c>
    </row>
    <row r="110" spans="1:29" s="63" customFormat="1" x14ac:dyDescent="0.3">
      <c r="A110" s="17" t="s">
        <v>290</v>
      </c>
      <c r="B110" s="20">
        <v>0</v>
      </c>
      <c r="C110" s="20"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6">
        <v>0</v>
      </c>
      <c r="K110" s="27">
        <v>0</v>
      </c>
      <c r="L110" s="20">
        <v>0</v>
      </c>
      <c r="M110" s="20">
        <v>0</v>
      </c>
      <c r="N110" s="20">
        <v>0</v>
      </c>
      <c r="O110" s="20">
        <v>0</v>
      </c>
      <c r="P110" s="20">
        <v>0</v>
      </c>
      <c r="Q110" s="20">
        <v>0</v>
      </c>
      <c r="R110" s="20">
        <v>0</v>
      </c>
      <c r="S110" s="26">
        <v>0</v>
      </c>
      <c r="T110" s="20">
        <f t="shared" si="10"/>
        <v>0</v>
      </c>
      <c r="U110" s="20">
        <f t="shared" si="11"/>
        <v>0</v>
      </c>
      <c r="V110" s="20">
        <f t="shared" si="12"/>
        <v>0</v>
      </c>
      <c r="W110" s="20">
        <f t="shared" si="13"/>
        <v>0</v>
      </c>
      <c r="X110" s="20">
        <f t="shared" si="14"/>
        <v>0</v>
      </c>
      <c r="Y110" s="20">
        <f t="shared" si="15"/>
        <v>0</v>
      </c>
      <c r="Z110" s="20">
        <f t="shared" si="16"/>
        <v>0</v>
      </c>
      <c r="AA110" s="20">
        <f t="shared" si="17"/>
        <v>0</v>
      </c>
      <c r="AB110" s="20">
        <f t="shared" si="18"/>
        <v>0</v>
      </c>
      <c r="AC110" s="17" t="str">
        <f t="shared" si="19"/>
        <v>Ok</v>
      </c>
    </row>
    <row r="111" spans="1:29" s="63" customFormat="1" x14ac:dyDescent="0.3">
      <c r="A111" s="17" t="s">
        <v>291</v>
      </c>
      <c r="B111" s="20">
        <v>0</v>
      </c>
      <c r="C111" s="20">
        <v>0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6">
        <v>0</v>
      </c>
      <c r="K111" s="27">
        <v>0</v>
      </c>
      <c r="L111" s="20">
        <v>0</v>
      </c>
      <c r="M111" s="20">
        <v>0</v>
      </c>
      <c r="N111" s="20">
        <v>0</v>
      </c>
      <c r="O111" s="20">
        <v>0</v>
      </c>
      <c r="P111" s="20">
        <v>0</v>
      </c>
      <c r="Q111" s="20">
        <v>0</v>
      </c>
      <c r="R111" s="20">
        <v>0</v>
      </c>
      <c r="S111" s="26">
        <v>0</v>
      </c>
      <c r="T111" s="20">
        <f t="shared" si="10"/>
        <v>0</v>
      </c>
      <c r="U111" s="20">
        <f t="shared" si="11"/>
        <v>0</v>
      </c>
      <c r="V111" s="20">
        <f t="shared" si="12"/>
        <v>0</v>
      </c>
      <c r="W111" s="20">
        <f t="shared" si="13"/>
        <v>0</v>
      </c>
      <c r="X111" s="20">
        <f t="shared" si="14"/>
        <v>0</v>
      </c>
      <c r="Y111" s="20">
        <f t="shared" si="15"/>
        <v>0</v>
      </c>
      <c r="Z111" s="20">
        <f t="shared" si="16"/>
        <v>0</v>
      </c>
      <c r="AA111" s="20">
        <f t="shared" si="17"/>
        <v>0</v>
      </c>
      <c r="AB111" s="20">
        <f t="shared" si="18"/>
        <v>0</v>
      </c>
      <c r="AC111" s="17" t="str">
        <f t="shared" si="19"/>
        <v>Ok</v>
      </c>
    </row>
    <row r="112" spans="1:29" s="63" customFormat="1" x14ac:dyDescent="0.3">
      <c r="A112" s="17" t="s">
        <v>292</v>
      </c>
      <c r="B112" s="20">
        <v>0</v>
      </c>
      <c r="C112" s="20">
        <v>4</v>
      </c>
      <c r="D112" s="20">
        <v>0</v>
      </c>
      <c r="E112" s="20">
        <v>4</v>
      </c>
      <c r="F112" s="20">
        <v>0</v>
      </c>
      <c r="G112" s="20">
        <v>0</v>
      </c>
      <c r="H112" s="20">
        <v>0</v>
      </c>
      <c r="I112" s="20">
        <v>0</v>
      </c>
      <c r="J112" s="26">
        <v>0</v>
      </c>
      <c r="K112" s="27">
        <v>0</v>
      </c>
      <c r="L112" s="20">
        <v>4</v>
      </c>
      <c r="M112" s="20">
        <v>0</v>
      </c>
      <c r="N112" s="20">
        <v>4</v>
      </c>
      <c r="O112" s="20">
        <v>0</v>
      </c>
      <c r="P112" s="20">
        <v>0</v>
      </c>
      <c r="Q112" s="20">
        <v>0</v>
      </c>
      <c r="R112" s="20">
        <v>0</v>
      </c>
      <c r="S112" s="26">
        <v>0</v>
      </c>
      <c r="T112" s="20">
        <f t="shared" si="10"/>
        <v>0</v>
      </c>
      <c r="U112" s="20">
        <f t="shared" si="11"/>
        <v>0</v>
      </c>
      <c r="V112" s="20">
        <f t="shared" si="12"/>
        <v>0</v>
      </c>
      <c r="W112" s="20">
        <f t="shared" si="13"/>
        <v>0</v>
      </c>
      <c r="X112" s="20">
        <f t="shared" si="14"/>
        <v>0</v>
      </c>
      <c r="Y112" s="20">
        <f t="shared" si="15"/>
        <v>0</v>
      </c>
      <c r="Z112" s="20">
        <f t="shared" si="16"/>
        <v>0</v>
      </c>
      <c r="AA112" s="20">
        <f t="shared" si="17"/>
        <v>0</v>
      </c>
      <c r="AB112" s="20">
        <f t="shared" si="18"/>
        <v>0</v>
      </c>
      <c r="AC112" s="17" t="str">
        <f t="shared" si="19"/>
        <v>Ok</v>
      </c>
    </row>
    <row r="113" spans="1:29" s="63" customFormat="1" x14ac:dyDescent="0.3">
      <c r="A113" s="17" t="s">
        <v>293</v>
      </c>
      <c r="B113" s="20">
        <v>0</v>
      </c>
      <c r="C113" s="20">
        <v>30</v>
      </c>
      <c r="D113" s="20">
        <v>0</v>
      </c>
      <c r="E113" s="20">
        <v>16</v>
      </c>
      <c r="F113" s="20">
        <v>0</v>
      </c>
      <c r="G113" s="20">
        <v>0</v>
      </c>
      <c r="H113" s="20">
        <v>0</v>
      </c>
      <c r="I113" s="20">
        <v>0</v>
      </c>
      <c r="J113" s="26">
        <v>14</v>
      </c>
      <c r="K113" s="27">
        <v>0</v>
      </c>
      <c r="L113" s="20">
        <v>30</v>
      </c>
      <c r="M113" s="20">
        <v>0</v>
      </c>
      <c r="N113" s="20">
        <v>16</v>
      </c>
      <c r="O113" s="20">
        <v>0</v>
      </c>
      <c r="P113" s="20">
        <v>0</v>
      </c>
      <c r="Q113" s="20">
        <v>0</v>
      </c>
      <c r="R113" s="20">
        <v>0</v>
      </c>
      <c r="S113" s="26">
        <v>14</v>
      </c>
      <c r="T113" s="20">
        <f t="shared" si="10"/>
        <v>0</v>
      </c>
      <c r="U113" s="20">
        <f t="shared" si="11"/>
        <v>0</v>
      </c>
      <c r="V113" s="20">
        <f t="shared" si="12"/>
        <v>0</v>
      </c>
      <c r="W113" s="20">
        <f t="shared" si="13"/>
        <v>0</v>
      </c>
      <c r="X113" s="20">
        <f t="shared" si="14"/>
        <v>0</v>
      </c>
      <c r="Y113" s="20">
        <f t="shared" si="15"/>
        <v>0</v>
      </c>
      <c r="Z113" s="20">
        <f t="shared" si="16"/>
        <v>0</v>
      </c>
      <c r="AA113" s="20">
        <f t="shared" si="17"/>
        <v>0</v>
      </c>
      <c r="AB113" s="20">
        <f t="shared" si="18"/>
        <v>0</v>
      </c>
      <c r="AC113" s="17" t="str">
        <f t="shared" si="19"/>
        <v>Ok</v>
      </c>
    </row>
    <row r="114" spans="1:29" s="63" customFormat="1" x14ac:dyDescent="0.3">
      <c r="A114" s="17" t="s">
        <v>294</v>
      </c>
      <c r="B114" s="20">
        <v>1</v>
      </c>
      <c r="C114" s="20">
        <v>0</v>
      </c>
      <c r="D114" s="20">
        <v>0</v>
      </c>
      <c r="E114" s="20">
        <v>1</v>
      </c>
      <c r="F114" s="20">
        <v>0</v>
      </c>
      <c r="G114" s="20">
        <v>0</v>
      </c>
      <c r="H114" s="20">
        <v>0</v>
      </c>
      <c r="I114" s="20">
        <v>0</v>
      </c>
      <c r="J114" s="26">
        <v>0</v>
      </c>
      <c r="K114" s="27">
        <v>1</v>
      </c>
      <c r="L114" s="20">
        <v>0</v>
      </c>
      <c r="M114" s="20">
        <v>0</v>
      </c>
      <c r="N114" s="20">
        <v>1</v>
      </c>
      <c r="O114" s="20">
        <v>0</v>
      </c>
      <c r="P114" s="20">
        <v>0</v>
      </c>
      <c r="Q114" s="20">
        <v>0</v>
      </c>
      <c r="R114" s="20">
        <v>0</v>
      </c>
      <c r="S114" s="26">
        <v>0</v>
      </c>
      <c r="T114" s="20">
        <f t="shared" si="10"/>
        <v>0</v>
      </c>
      <c r="U114" s="20">
        <f t="shared" si="11"/>
        <v>0</v>
      </c>
      <c r="V114" s="20">
        <f t="shared" si="12"/>
        <v>0</v>
      </c>
      <c r="W114" s="20">
        <f t="shared" si="13"/>
        <v>0</v>
      </c>
      <c r="X114" s="20">
        <f t="shared" si="14"/>
        <v>0</v>
      </c>
      <c r="Y114" s="20">
        <f t="shared" si="15"/>
        <v>0</v>
      </c>
      <c r="Z114" s="20">
        <f t="shared" si="16"/>
        <v>0</v>
      </c>
      <c r="AA114" s="20">
        <f t="shared" si="17"/>
        <v>0</v>
      </c>
      <c r="AB114" s="20">
        <f t="shared" si="18"/>
        <v>0</v>
      </c>
      <c r="AC114" s="17" t="str">
        <f t="shared" si="19"/>
        <v>Ok</v>
      </c>
    </row>
    <row r="115" spans="1:29" s="63" customFormat="1" x14ac:dyDescent="0.3">
      <c r="A115" s="17" t="s">
        <v>295</v>
      </c>
      <c r="B115" s="20">
        <v>0</v>
      </c>
      <c r="C115" s="20">
        <v>0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6">
        <v>0</v>
      </c>
      <c r="K115" s="27">
        <v>0</v>
      </c>
      <c r="L115" s="20">
        <v>0</v>
      </c>
      <c r="M115" s="20">
        <v>0</v>
      </c>
      <c r="N115" s="20">
        <v>0</v>
      </c>
      <c r="O115" s="20">
        <v>0</v>
      </c>
      <c r="P115" s="20">
        <v>0</v>
      </c>
      <c r="Q115" s="20">
        <v>0</v>
      </c>
      <c r="R115" s="20">
        <v>0</v>
      </c>
      <c r="S115" s="26">
        <v>0</v>
      </c>
      <c r="T115" s="20">
        <f t="shared" si="10"/>
        <v>0</v>
      </c>
      <c r="U115" s="20">
        <f t="shared" si="11"/>
        <v>0</v>
      </c>
      <c r="V115" s="20">
        <f t="shared" si="12"/>
        <v>0</v>
      </c>
      <c r="W115" s="20">
        <f t="shared" si="13"/>
        <v>0</v>
      </c>
      <c r="X115" s="20">
        <f t="shared" si="14"/>
        <v>0</v>
      </c>
      <c r="Y115" s="20">
        <f t="shared" si="15"/>
        <v>0</v>
      </c>
      <c r="Z115" s="20">
        <f t="shared" si="16"/>
        <v>0</v>
      </c>
      <c r="AA115" s="20">
        <f t="shared" si="17"/>
        <v>0</v>
      </c>
      <c r="AB115" s="20">
        <f t="shared" si="18"/>
        <v>0</v>
      </c>
      <c r="AC115" s="17" t="str">
        <f t="shared" si="19"/>
        <v>Ok</v>
      </c>
    </row>
    <row r="116" spans="1:29" s="63" customFormat="1" x14ac:dyDescent="0.3">
      <c r="A116" s="17" t="s">
        <v>299</v>
      </c>
      <c r="B116" s="20">
        <v>3</v>
      </c>
      <c r="C116" s="20">
        <v>0</v>
      </c>
      <c r="D116" s="20">
        <v>0</v>
      </c>
      <c r="E116" s="20">
        <v>1</v>
      </c>
      <c r="F116" s="20">
        <v>0</v>
      </c>
      <c r="G116" s="20">
        <v>0</v>
      </c>
      <c r="H116" s="20">
        <v>0</v>
      </c>
      <c r="I116" s="20">
        <v>0</v>
      </c>
      <c r="J116" s="26">
        <v>2</v>
      </c>
      <c r="K116" s="27">
        <v>3</v>
      </c>
      <c r="L116" s="20">
        <v>0</v>
      </c>
      <c r="M116" s="20">
        <v>0</v>
      </c>
      <c r="N116" s="20">
        <v>1</v>
      </c>
      <c r="O116" s="20">
        <v>0</v>
      </c>
      <c r="P116" s="20">
        <v>0</v>
      </c>
      <c r="Q116" s="20">
        <v>0</v>
      </c>
      <c r="R116" s="20">
        <v>0</v>
      </c>
      <c r="S116" s="26">
        <v>2</v>
      </c>
      <c r="T116" s="20">
        <f t="shared" si="10"/>
        <v>0</v>
      </c>
      <c r="U116" s="20">
        <f t="shared" si="11"/>
        <v>0</v>
      </c>
      <c r="V116" s="20">
        <f t="shared" si="12"/>
        <v>0</v>
      </c>
      <c r="W116" s="20">
        <f t="shared" si="13"/>
        <v>0</v>
      </c>
      <c r="X116" s="20">
        <f t="shared" si="14"/>
        <v>0</v>
      </c>
      <c r="Y116" s="20">
        <f t="shared" si="15"/>
        <v>0</v>
      </c>
      <c r="Z116" s="20">
        <f t="shared" si="16"/>
        <v>0</v>
      </c>
      <c r="AA116" s="20">
        <f t="shared" si="17"/>
        <v>0</v>
      </c>
      <c r="AB116" s="20">
        <f t="shared" si="18"/>
        <v>0</v>
      </c>
      <c r="AC116" s="17" t="str">
        <f t="shared" si="19"/>
        <v>Ok</v>
      </c>
    </row>
    <row r="117" spans="1:29" s="63" customFormat="1" x14ac:dyDescent="0.3">
      <c r="A117" s="17" t="s">
        <v>300</v>
      </c>
      <c r="B117" s="20">
        <v>0</v>
      </c>
      <c r="C117" s="20"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6">
        <v>0</v>
      </c>
      <c r="K117" s="27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0</v>
      </c>
      <c r="Q117" s="20">
        <v>0</v>
      </c>
      <c r="R117" s="20">
        <v>0</v>
      </c>
      <c r="S117" s="26">
        <v>0</v>
      </c>
      <c r="T117" s="20">
        <f t="shared" si="10"/>
        <v>0</v>
      </c>
      <c r="U117" s="20">
        <f t="shared" si="11"/>
        <v>0</v>
      </c>
      <c r="V117" s="20">
        <f t="shared" si="12"/>
        <v>0</v>
      </c>
      <c r="W117" s="20">
        <f t="shared" si="13"/>
        <v>0</v>
      </c>
      <c r="X117" s="20">
        <f t="shared" si="14"/>
        <v>0</v>
      </c>
      <c r="Y117" s="20">
        <f t="shared" si="15"/>
        <v>0</v>
      </c>
      <c r="Z117" s="20">
        <f t="shared" si="16"/>
        <v>0</v>
      </c>
      <c r="AA117" s="20">
        <f t="shared" si="17"/>
        <v>0</v>
      </c>
      <c r="AB117" s="20">
        <f t="shared" si="18"/>
        <v>0</v>
      </c>
      <c r="AC117" s="17" t="str">
        <f t="shared" si="19"/>
        <v>Ok</v>
      </c>
    </row>
    <row r="118" spans="1:29" s="63" customFormat="1" x14ac:dyDescent="0.3">
      <c r="A118" s="17" t="s">
        <v>301</v>
      </c>
      <c r="B118" s="20">
        <v>0</v>
      </c>
      <c r="C118" s="20">
        <v>0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  <c r="J118" s="26">
        <v>0</v>
      </c>
      <c r="K118" s="27">
        <v>0</v>
      </c>
      <c r="L118" s="20">
        <v>0</v>
      </c>
      <c r="M118" s="20">
        <v>0</v>
      </c>
      <c r="N118" s="20">
        <v>0</v>
      </c>
      <c r="O118" s="20">
        <v>0</v>
      </c>
      <c r="P118" s="20">
        <v>0</v>
      </c>
      <c r="Q118" s="20">
        <v>0</v>
      </c>
      <c r="R118" s="20">
        <v>0</v>
      </c>
      <c r="S118" s="26">
        <v>0</v>
      </c>
      <c r="T118" s="20">
        <f t="shared" si="10"/>
        <v>0</v>
      </c>
      <c r="U118" s="20">
        <f t="shared" si="11"/>
        <v>0</v>
      </c>
      <c r="V118" s="20">
        <f t="shared" si="12"/>
        <v>0</v>
      </c>
      <c r="W118" s="20">
        <f t="shared" si="13"/>
        <v>0</v>
      </c>
      <c r="X118" s="20">
        <f t="shared" si="14"/>
        <v>0</v>
      </c>
      <c r="Y118" s="20">
        <f t="shared" si="15"/>
        <v>0</v>
      </c>
      <c r="Z118" s="20">
        <f t="shared" si="16"/>
        <v>0</v>
      </c>
      <c r="AA118" s="20">
        <f t="shared" si="17"/>
        <v>0</v>
      </c>
      <c r="AB118" s="20">
        <f t="shared" si="18"/>
        <v>0</v>
      </c>
      <c r="AC118" s="17" t="str">
        <f t="shared" si="19"/>
        <v>Ok</v>
      </c>
    </row>
    <row r="119" spans="1:29" s="63" customFormat="1" x14ac:dyDescent="0.3">
      <c r="A119" s="17" t="s">
        <v>302</v>
      </c>
      <c r="B119" s="20">
        <v>0</v>
      </c>
      <c r="C119" s="20">
        <v>47.5</v>
      </c>
      <c r="D119" s="20">
        <v>0</v>
      </c>
      <c r="E119" s="20">
        <v>48.924999999999997</v>
      </c>
      <c r="F119" s="20">
        <v>1.425</v>
      </c>
      <c r="G119" s="20">
        <v>0</v>
      </c>
      <c r="H119" s="20">
        <v>0</v>
      </c>
      <c r="I119" s="20">
        <v>0</v>
      </c>
      <c r="J119" s="26">
        <v>0</v>
      </c>
      <c r="K119" s="27">
        <v>0</v>
      </c>
      <c r="L119" s="20">
        <v>48.924999999999997</v>
      </c>
      <c r="M119" s="20">
        <v>0</v>
      </c>
      <c r="N119" s="20">
        <v>48.924999999999997</v>
      </c>
      <c r="O119" s="20">
        <v>0</v>
      </c>
      <c r="P119" s="20">
        <v>0</v>
      </c>
      <c r="Q119" s="20">
        <v>0</v>
      </c>
      <c r="R119" s="20">
        <v>0</v>
      </c>
      <c r="S119" s="26">
        <v>0</v>
      </c>
      <c r="T119" s="20">
        <f t="shared" si="10"/>
        <v>0</v>
      </c>
      <c r="U119" s="20">
        <f t="shared" si="11"/>
        <v>-1.4249999999999972</v>
      </c>
      <c r="V119" s="20">
        <f t="shared" si="12"/>
        <v>0</v>
      </c>
      <c r="W119" s="20">
        <f t="shared" si="13"/>
        <v>0</v>
      </c>
      <c r="X119" s="20">
        <f t="shared" si="14"/>
        <v>1.425</v>
      </c>
      <c r="Y119" s="20">
        <f t="shared" si="15"/>
        <v>0</v>
      </c>
      <c r="Z119" s="20">
        <f t="shared" si="16"/>
        <v>0</v>
      </c>
      <c r="AA119" s="20">
        <f t="shared" si="17"/>
        <v>0</v>
      </c>
      <c r="AB119" s="20">
        <f t="shared" si="18"/>
        <v>0</v>
      </c>
      <c r="AC119" s="17" t="str">
        <f t="shared" si="19"/>
        <v>Ok</v>
      </c>
    </row>
    <row r="120" spans="1:29" s="63" customFormat="1" x14ac:dyDescent="0.3">
      <c r="A120" s="17" t="s">
        <v>303</v>
      </c>
      <c r="B120" s="20">
        <v>0</v>
      </c>
      <c r="C120" s="20">
        <v>1206.5</v>
      </c>
      <c r="D120" s="20">
        <v>0</v>
      </c>
      <c r="E120" s="20">
        <v>1351.85</v>
      </c>
      <c r="F120" s="20">
        <v>145.35</v>
      </c>
      <c r="G120" s="20">
        <v>0</v>
      </c>
      <c r="H120" s="20">
        <v>0</v>
      </c>
      <c r="I120" s="20">
        <v>0</v>
      </c>
      <c r="J120" s="26">
        <v>0</v>
      </c>
      <c r="K120" s="27">
        <v>0</v>
      </c>
      <c r="L120" s="20">
        <v>1351.85</v>
      </c>
      <c r="M120" s="20">
        <v>0</v>
      </c>
      <c r="N120" s="20">
        <v>1351.85</v>
      </c>
      <c r="O120" s="20">
        <v>0</v>
      </c>
      <c r="P120" s="20">
        <v>0</v>
      </c>
      <c r="Q120" s="20">
        <v>0</v>
      </c>
      <c r="R120" s="20">
        <v>0</v>
      </c>
      <c r="S120" s="26">
        <v>0</v>
      </c>
      <c r="T120" s="20">
        <f t="shared" si="10"/>
        <v>0</v>
      </c>
      <c r="U120" s="20">
        <f t="shared" si="11"/>
        <v>-145.34999999999991</v>
      </c>
      <c r="V120" s="20">
        <f t="shared" si="12"/>
        <v>0</v>
      </c>
      <c r="W120" s="20">
        <f t="shared" si="13"/>
        <v>0</v>
      </c>
      <c r="X120" s="20">
        <f t="shared" si="14"/>
        <v>145.35</v>
      </c>
      <c r="Y120" s="20">
        <f t="shared" si="15"/>
        <v>0</v>
      </c>
      <c r="Z120" s="20">
        <f t="shared" si="16"/>
        <v>0</v>
      </c>
      <c r="AA120" s="20">
        <f t="shared" si="17"/>
        <v>0</v>
      </c>
      <c r="AB120" s="20">
        <f t="shared" si="18"/>
        <v>0</v>
      </c>
      <c r="AC120" s="17" t="str">
        <f t="shared" si="19"/>
        <v>Ok</v>
      </c>
    </row>
    <row r="121" spans="1:29" s="63" customFormat="1" ht="15" thickBot="1" x14ac:dyDescent="0.35">
      <c r="A121" s="17" t="s">
        <v>304</v>
      </c>
      <c r="B121" s="20">
        <v>0</v>
      </c>
      <c r="C121" s="20">
        <v>190</v>
      </c>
      <c r="D121" s="20">
        <v>0</v>
      </c>
      <c r="E121" s="20">
        <v>199.02500000000001</v>
      </c>
      <c r="F121" s="20">
        <v>9.0250000000000004</v>
      </c>
      <c r="G121" s="20">
        <v>0</v>
      </c>
      <c r="H121" s="20">
        <v>0</v>
      </c>
      <c r="I121" s="20">
        <v>0</v>
      </c>
      <c r="J121" s="26">
        <v>0</v>
      </c>
      <c r="K121" s="27">
        <v>0</v>
      </c>
      <c r="L121" s="20">
        <v>199.02500000000001</v>
      </c>
      <c r="M121" s="20">
        <v>0</v>
      </c>
      <c r="N121" s="20">
        <v>199.02500000000001</v>
      </c>
      <c r="O121" s="20">
        <v>0</v>
      </c>
      <c r="P121" s="20">
        <v>0</v>
      </c>
      <c r="Q121" s="20">
        <v>0</v>
      </c>
      <c r="R121" s="20">
        <v>0</v>
      </c>
      <c r="S121" s="26">
        <v>0</v>
      </c>
      <c r="T121" s="20">
        <f t="shared" si="10"/>
        <v>0</v>
      </c>
      <c r="U121" s="20">
        <f t="shared" si="11"/>
        <v>-9.0250000000000057</v>
      </c>
      <c r="V121" s="20">
        <f t="shared" si="12"/>
        <v>0</v>
      </c>
      <c r="W121" s="20">
        <f t="shared" si="13"/>
        <v>0</v>
      </c>
      <c r="X121" s="20">
        <f t="shared" si="14"/>
        <v>9.0250000000000004</v>
      </c>
      <c r="Y121" s="20">
        <f t="shared" si="15"/>
        <v>0</v>
      </c>
      <c r="Z121" s="20">
        <f t="shared" si="16"/>
        <v>0</v>
      </c>
      <c r="AA121" s="20">
        <f t="shared" si="17"/>
        <v>0</v>
      </c>
      <c r="AB121" s="20">
        <f t="shared" si="18"/>
        <v>0</v>
      </c>
      <c r="AC121" s="17" t="str">
        <f t="shared" si="19"/>
        <v>Ok</v>
      </c>
    </row>
    <row r="122" spans="1:29" s="37" customFormat="1" ht="16.2" thickBot="1" x14ac:dyDescent="0.35">
      <c r="A122" s="32" t="s">
        <v>19</v>
      </c>
      <c r="B122" s="33">
        <f t="shared" ref="B122:AB122" si="20">SUM(B4:B121)</f>
        <v>360.87</v>
      </c>
      <c r="C122" s="33">
        <f t="shared" si="20"/>
        <v>13646.5</v>
      </c>
      <c r="D122" s="33">
        <f t="shared" si="20"/>
        <v>0</v>
      </c>
      <c r="E122" s="33">
        <f t="shared" si="20"/>
        <v>13450.67</v>
      </c>
      <c r="F122" s="33">
        <f t="shared" si="20"/>
        <v>486.27</v>
      </c>
      <c r="G122" s="33">
        <f t="shared" si="20"/>
        <v>0</v>
      </c>
      <c r="H122" s="33">
        <f t="shared" si="20"/>
        <v>0</v>
      </c>
      <c r="I122" s="33">
        <f t="shared" si="20"/>
        <v>0</v>
      </c>
      <c r="J122" s="34">
        <f t="shared" si="20"/>
        <v>1042.97</v>
      </c>
      <c r="K122" s="35">
        <f t="shared" si="20"/>
        <v>360.87</v>
      </c>
      <c r="L122" s="33">
        <f t="shared" si="20"/>
        <v>14132.769999999999</v>
      </c>
      <c r="M122" s="33">
        <f t="shared" si="20"/>
        <v>0</v>
      </c>
      <c r="N122" s="33">
        <f t="shared" si="20"/>
        <v>13450.67</v>
      </c>
      <c r="O122" s="33">
        <f t="shared" si="20"/>
        <v>0</v>
      </c>
      <c r="P122" s="33">
        <f t="shared" si="20"/>
        <v>0</v>
      </c>
      <c r="Q122" s="33">
        <f t="shared" si="20"/>
        <v>0</v>
      </c>
      <c r="R122" s="33">
        <f t="shared" si="20"/>
        <v>0</v>
      </c>
      <c r="S122" s="34">
        <f t="shared" si="20"/>
        <v>1042.97</v>
      </c>
      <c r="T122" s="33">
        <f t="shared" si="20"/>
        <v>0</v>
      </c>
      <c r="U122" s="33">
        <f t="shared" si="20"/>
        <v>-486.27</v>
      </c>
      <c r="V122" s="33">
        <f t="shared" si="20"/>
        <v>0</v>
      </c>
      <c r="W122" s="33">
        <f t="shared" si="20"/>
        <v>0</v>
      </c>
      <c r="X122" s="33">
        <f t="shared" si="20"/>
        <v>486.27</v>
      </c>
      <c r="Y122" s="33">
        <f t="shared" si="20"/>
        <v>0</v>
      </c>
      <c r="Z122" s="33">
        <f t="shared" si="20"/>
        <v>0</v>
      </c>
      <c r="AA122" s="33">
        <f t="shared" si="20"/>
        <v>0</v>
      </c>
      <c r="AB122" s="34">
        <f t="shared" si="20"/>
        <v>0</v>
      </c>
      <c r="AC122" s="36"/>
    </row>
  </sheetData>
  <mergeCells count="3">
    <mergeCell ref="B1:J1"/>
    <mergeCell ref="K1:S1"/>
    <mergeCell ref="T1:AB1"/>
  </mergeCells>
  <conditionalFormatting sqref="A4">
    <cfRule type="duplicateValues" dxfId="15" priority="26"/>
  </conditionalFormatting>
  <conditionalFormatting sqref="A122:A1048576 A1:A3">
    <cfRule type="duplicateValues" dxfId="14" priority="46"/>
  </conditionalFormatting>
  <conditionalFormatting sqref="A92:A104">
    <cfRule type="duplicateValues" dxfId="13" priority="11"/>
  </conditionalFormatting>
  <conditionalFormatting sqref="A79:A91">
    <cfRule type="duplicateValues" dxfId="12" priority="10"/>
  </conditionalFormatting>
  <conditionalFormatting sqref="A67">
    <cfRule type="duplicateValues" dxfId="11" priority="9"/>
  </conditionalFormatting>
  <conditionalFormatting sqref="A68:A77">
    <cfRule type="duplicateValues" dxfId="10" priority="8"/>
  </conditionalFormatting>
  <conditionalFormatting sqref="A78">
    <cfRule type="duplicateValues" dxfId="9" priority="13"/>
  </conditionalFormatting>
  <conditionalFormatting sqref="A105:A116">
    <cfRule type="duplicateValues" dxfId="8" priority="14"/>
  </conditionalFormatting>
  <conditionalFormatting sqref="A55:A66">
    <cfRule type="duplicateValues" dxfId="7" priority="5"/>
  </conditionalFormatting>
  <conditionalFormatting sqref="A30:A42">
    <cfRule type="duplicateValues" dxfId="6" priority="4"/>
  </conditionalFormatting>
  <conditionalFormatting sqref="A17:A29">
    <cfRule type="duplicateValues" dxfId="5" priority="3"/>
  </conditionalFormatting>
  <conditionalFormatting sqref="A5">
    <cfRule type="duplicateValues" dxfId="4" priority="2"/>
  </conditionalFormatting>
  <conditionalFormatting sqref="A6:A15">
    <cfRule type="duplicateValues" dxfId="3" priority="1"/>
  </conditionalFormatting>
  <conditionalFormatting sqref="A16">
    <cfRule type="duplicateValues" dxfId="2" priority="6"/>
  </conditionalFormatting>
  <conditionalFormatting sqref="A43:A54">
    <cfRule type="duplicateValues" dxfId="1" priority="7"/>
  </conditionalFormatting>
  <conditionalFormatting sqref="A117:A121">
    <cfRule type="duplicateValues" dxfId="0" priority="52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2021-02-24T11:37:12Z</dcterms:modified>
</cp:coreProperties>
</file>