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3975176-Friends Agro Agencies\"/>
    </mc:Choice>
  </mc:AlternateContent>
  <xr:revisionPtr revIDLastSave="0" documentId="13_ncr:1_{FC2161B7-FE6D-47E0-B708-3B9E613501A7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working'!$A$1:$O$181</definedName>
    <definedName name="_xlnm._FilterDatabase" localSheetId="5" hidden="1">Reco!$A$3:$AC$121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21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N178" i="5"/>
  <c r="N174" i="5"/>
  <c r="N154" i="5"/>
  <c r="N145" i="5"/>
  <c r="N137" i="5"/>
  <c r="N136" i="5"/>
  <c r="N135" i="5"/>
  <c r="N131" i="5"/>
  <c r="N122" i="5"/>
  <c r="N109" i="5"/>
  <c r="N92" i="5"/>
  <c r="N88" i="5"/>
  <c r="N84" i="5"/>
  <c r="N82" i="5"/>
  <c r="N77" i="5"/>
  <c r="N73" i="5"/>
  <c r="N64" i="5"/>
  <c r="N56" i="5"/>
  <c r="N55" i="5"/>
  <c r="N51" i="5"/>
  <c r="N48" i="5"/>
  <c r="N44" i="5"/>
  <c r="N43" i="5"/>
  <c r="N34" i="5"/>
  <c r="N33" i="5"/>
  <c r="N17" i="5"/>
  <c r="N12" i="5"/>
  <c r="N5" i="5"/>
  <c r="N2" i="5"/>
  <c r="N181" i="5"/>
  <c r="N180" i="5"/>
  <c r="N179" i="5"/>
  <c r="N176" i="5"/>
  <c r="N175" i="5"/>
  <c r="N170" i="5"/>
  <c r="N168" i="5"/>
  <c r="N166" i="5"/>
  <c r="N164" i="5"/>
  <c r="N162" i="5"/>
  <c r="N161" i="5"/>
  <c r="N160" i="5"/>
  <c r="N159" i="5"/>
  <c r="N158" i="5"/>
  <c r="N157" i="5"/>
  <c r="N155" i="5"/>
  <c r="N153" i="5"/>
  <c r="N151" i="5"/>
  <c r="N148" i="5"/>
  <c r="N146" i="5"/>
  <c r="N142" i="5"/>
  <c r="N140" i="5"/>
  <c r="N139" i="5"/>
  <c r="N134" i="5"/>
  <c r="N132" i="5"/>
  <c r="N129" i="5"/>
  <c r="N127" i="5"/>
  <c r="N124" i="5"/>
  <c r="N123" i="5"/>
  <c r="N121" i="5"/>
  <c r="N118" i="5"/>
  <c r="N116" i="5"/>
  <c r="N114" i="5"/>
  <c r="N112" i="5"/>
  <c r="N110" i="5"/>
  <c r="N107" i="5"/>
  <c r="N105" i="5"/>
  <c r="N103" i="5"/>
  <c r="N98" i="5"/>
  <c r="N95" i="5"/>
  <c r="N94" i="5"/>
  <c r="N93" i="5"/>
  <c r="N91" i="5"/>
  <c r="N87" i="5"/>
  <c r="N85" i="5"/>
  <c r="N83" i="5"/>
  <c r="N81" i="5"/>
  <c r="N79" i="5"/>
  <c r="N78" i="5"/>
  <c r="N75" i="5"/>
  <c r="N71" i="5"/>
  <c r="N70" i="5"/>
  <c r="N69" i="5"/>
  <c r="N68" i="5"/>
  <c r="N65" i="5"/>
  <c r="N63" i="5"/>
  <c r="N62" i="5"/>
  <c r="N61" i="5"/>
  <c r="N58" i="5"/>
  <c r="N57" i="5"/>
  <c r="N49" i="5"/>
  <c r="N47" i="5"/>
  <c r="N45" i="5"/>
  <c r="N39" i="5"/>
  <c r="N37" i="5"/>
  <c r="N29" i="5"/>
  <c r="N27" i="5"/>
  <c r="N25" i="5"/>
  <c r="N22" i="5"/>
  <c r="N21" i="5"/>
  <c r="N16" i="5"/>
  <c r="N15" i="5"/>
  <c r="N13" i="5"/>
  <c r="N11" i="5"/>
  <c r="N7" i="5"/>
  <c r="N6" i="5"/>
  <c r="N4" i="5"/>
  <c r="N3" i="5"/>
  <c r="N8" i="5"/>
  <c r="N9" i="5"/>
  <c r="N10" i="5"/>
  <c r="N14" i="5"/>
  <c r="N18" i="5"/>
  <c r="N19" i="5"/>
  <c r="N20" i="5"/>
  <c r="N23" i="5"/>
  <c r="N24" i="5"/>
  <c r="N26" i="5"/>
  <c r="N28" i="5"/>
  <c r="N30" i="5"/>
  <c r="N31" i="5"/>
  <c r="N32" i="5"/>
  <c r="N35" i="5"/>
  <c r="N36" i="5"/>
  <c r="N38" i="5"/>
  <c r="N40" i="5"/>
  <c r="N41" i="5"/>
  <c r="N42" i="5"/>
  <c r="N46" i="5"/>
  <c r="N50" i="5"/>
  <c r="N52" i="5"/>
  <c r="N53" i="5"/>
  <c r="N54" i="5"/>
  <c r="N59" i="5"/>
  <c r="N60" i="5"/>
  <c r="N66" i="5"/>
  <c r="N67" i="5"/>
  <c r="N72" i="5"/>
  <c r="N74" i="5"/>
  <c r="N76" i="5"/>
  <c r="N80" i="5"/>
  <c r="N86" i="5"/>
  <c r="N89" i="5"/>
  <c r="N90" i="5"/>
  <c r="N96" i="5"/>
  <c r="N97" i="5"/>
  <c r="N99" i="5"/>
  <c r="N100" i="5"/>
  <c r="N101" i="5"/>
  <c r="N102" i="5"/>
  <c r="N104" i="5"/>
  <c r="N106" i="5"/>
  <c r="N108" i="5"/>
  <c r="N111" i="5"/>
  <c r="N113" i="5"/>
  <c r="N115" i="5"/>
  <c r="N117" i="5"/>
  <c r="N119" i="5"/>
  <c r="N120" i="5"/>
  <c r="N125" i="5"/>
  <c r="N126" i="5"/>
  <c r="N128" i="5"/>
  <c r="N130" i="5"/>
  <c r="N133" i="5"/>
  <c r="N138" i="5"/>
  <c r="N141" i="5"/>
  <c r="N143" i="5"/>
  <c r="N144" i="5"/>
  <c r="N147" i="5"/>
  <c r="N149" i="5"/>
  <c r="N150" i="5"/>
  <c r="N152" i="5"/>
  <c r="N156" i="5"/>
  <c r="N163" i="5"/>
  <c r="N165" i="5"/>
  <c r="N167" i="5"/>
  <c r="N169" i="5"/>
  <c r="N171" i="5"/>
  <c r="N172" i="5"/>
  <c r="N173" i="5"/>
  <c r="N177" i="5"/>
  <c r="Y114" i="4" l="1"/>
  <c r="Z114" i="4"/>
  <c r="V114" i="4"/>
  <c r="X114" i="4"/>
  <c r="AA114" i="4"/>
  <c r="V88" i="4" l="1"/>
  <c r="X94" i="4"/>
  <c r="Z105" i="4"/>
  <c r="X106" i="4"/>
  <c r="V107" i="4"/>
  <c r="X119" i="4"/>
  <c r="X10" i="4"/>
  <c r="T12" i="4"/>
  <c r="AB12" i="4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X97" i="4"/>
  <c r="V98" i="4"/>
  <c r="V110" i="4"/>
  <c r="V115" i="4"/>
  <c r="X13" i="4"/>
  <c r="V14" i="4"/>
  <c r="Z16" i="4"/>
  <c r="V18" i="4"/>
  <c r="Z20" i="4"/>
  <c r="X21" i="4"/>
  <c r="Z24" i="4"/>
  <c r="X25" i="4"/>
  <c r="V26" i="4"/>
  <c r="Z28" i="4"/>
  <c r="V30" i="4"/>
  <c r="Z32" i="4"/>
  <c r="Z88" i="4"/>
  <c r="X89" i="4"/>
  <c r="V90" i="4"/>
  <c r="X104" i="4"/>
  <c r="Z107" i="4"/>
  <c r="AA5" i="4"/>
  <c r="AA9" i="4"/>
  <c r="AA53" i="4"/>
  <c r="Y54" i="4"/>
  <c r="AA57" i="4"/>
  <c r="Y58" i="4"/>
  <c r="Y66" i="4"/>
  <c r="V21" i="4"/>
  <c r="V25" i="4"/>
  <c r="Z27" i="4"/>
  <c r="X28" i="4"/>
  <c r="Z87" i="4"/>
  <c r="X92" i="4"/>
  <c r="V93" i="4"/>
  <c r="X95" i="4"/>
  <c r="V108" i="4"/>
  <c r="X111" i="4"/>
  <c r="X9" i="4"/>
  <c r="Z12" i="4"/>
  <c r="Y55" i="4"/>
  <c r="X55" i="4"/>
  <c r="AA70" i="4"/>
  <c r="Y79" i="4"/>
  <c r="AA39" i="4"/>
  <c r="AA67" i="4"/>
  <c r="Y68" i="4"/>
  <c r="AA83" i="4"/>
  <c r="AA87" i="4"/>
  <c r="Y45" i="4"/>
  <c r="Y49" i="4"/>
  <c r="Y53" i="4"/>
  <c r="Y69" i="4"/>
  <c r="AA72" i="4"/>
  <c r="Y73" i="4"/>
  <c r="AA76" i="4"/>
  <c r="Y81" i="4"/>
  <c r="Y16" i="4"/>
  <c r="Z47" i="4"/>
  <c r="V49" i="4"/>
  <c r="Z51" i="4"/>
  <c r="X56" i="4"/>
  <c r="V57" i="4"/>
  <c r="Z59" i="4"/>
  <c r="X60" i="4"/>
  <c r="Z63" i="4"/>
  <c r="X64" i="4"/>
  <c r="Z67" i="4"/>
  <c r="V69" i="4"/>
  <c r="V73" i="4"/>
  <c r="V77" i="4"/>
  <c r="X84" i="4"/>
  <c r="V95" i="4"/>
  <c r="Y98" i="4"/>
  <c r="Y102" i="4"/>
  <c r="AA113" i="4"/>
  <c r="AA118" i="4"/>
  <c r="AA12" i="4"/>
  <c r="X33" i="4"/>
  <c r="Z36" i="4"/>
  <c r="X37" i="4"/>
  <c r="Z44" i="4"/>
  <c r="X45" i="4"/>
  <c r="V50" i="4"/>
  <c r="Z52" i="4"/>
  <c r="X53" i="4"/>
  <c r="V54" i="4"/>
  <c r="Y56" i="4"/>
  <c r="X65" i="4"/>
  <c r="X81" i="4"/>
  <c r="V82" i="4"/>
  <c r="AA91" i="4"/>
  <c r="AA94" i="4"/>
  <c r="AA106" i="4"/>
  <c r="Y107" i="4"/>
  <c r="X107" i="4"/>
  <c r="AA115" i="4"/>
  <c r="V67" i="4"/>
  <c r="V71" i="4"/>
  <c r="V75" i="4"/>
  <c r="X78" i="4"/>
  <c r="X86" i="4"/>
  <c r="Y89" i="4"/>
  <c r="Y96" i="4"/>
  <c r="V97" i="4"/>
  <c r="Y100" i="4"/>
  <c r="Y104" i="4"/>
  <c r="AA116" i="4"/>
  <c r="AA120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V76" i="4"/>
  <c r="Z78" i="4"/>
  <c r="Z89" i="4"/>
  <c r="Y90" i="4"/>
  <c r="AA108" i="4"/>
  <c r="Z48" i="4"/>
  <c r="V61" i="4"/>
  <c r="AA37" i="4"/>
  <c r="Y64" i="4"/>
  <c r="AA78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AA71" i="4"/>
  <c r="AA75" i="4"/>
  <c r="Z75" i="4"/>
  <c r="V81" i="4"/>
  <c r="Y83" i="4"/>
  <c r="X87" i="4"/>
  <c r="Y93" i="4"/>
  <c r="Y106" i="4"/>
  <c r="Z109" i="4"/>
  <c r="X115" i="4"/>
  <c r="V116" i="4"/>
  <c r="X19" i="4"/>
  <c r="X36" i="4"/>
  <c r="V37" i="4"/>
  <c r="Z50" i="4"/>
  <c r="X51" i="4"/>
  <c r="V52" i="4"/>
  <c r="Z54" i="4"/>
  <c r="Z61" i="4"/>
  <c r="X62" i="4"/>
  <c r="X69" i="4"/>
  <c r="V70" i="4"/>
  <c r="X90" i="4"/>
  <c r="V91" i="4"/>
  <c r="V94" i="4"/>
  <c r="Z99" i="4"/>
  <c r="X100" i="4"/>
  <c r="AA102" i="4"/>
  <c r="AA109" i="4"/>
  <c r="Z7" i="4"/>
  <c r="X8" i="4"/>
  <c r="AA10" i="4"/>
  <c r="X11" i="4"/>
  <c r="Z14" i="4"/>
  <c r="X15" i="4"/>
  <c r="AA17" i="4"/>
  <c r="Y18" i="4"/>
  <c r="X40" i="4"/>
  <c r="Z43" i="4"/>
  <c r="X44" i="4"/>
  <c r="AA93" i="4"/>
  <c r="AA11" i="4"/>
  <c r="V13" i="4"/>
  <c r="X16" i="4"/>
  <c r="Y22" i="4"/>
  <c r="V38" i="4"/>
  <c r="Z40" i="4"/>
  <c r="X41" i="4"/>
  <c r="V42" i="4"/>
  <c r="AA47" i="4"/>
  <c r="Y48" i="4"/>
  <c r="AA55" i="4"/>
  <c r="X67" i="4"/>
  <c r="V68" i="4"/>
  <c r="AA69" i="4"/>
  <c r="Y70" i="4"/>
  <c r="AA77" i="4"/>
  <c r="Y78" i="4"/>
  <c r="V86" i="4"/>
  <c r="Y91" i="4"/>
  <c r="AA100" i="4"/>
  <c r="X101" i="4"/>
  <c r="V102" i="4"/>
  <c r="Z104" i="4"/>
  <c r="Z111" i="4"/>
  <c r="Y111" i="4"/>
  <c r="X117" i="4"/>
  <c r="V118" i="4"/>
  <c r="Y120" i="4"/>
  <c r="X5" i="4"/>
  <c r="V6" i="4"/>
  <c r="Y8" i="4"/>
  <c r="Z11" i="4"/>
  <c r="W12" i="4"/>
  <c r="Y14" i="4"/>
  <c r="Z17" i="4"/>
  <c r="Z19" i="4"/>
  <c r="Y26" i="4"/>
  <c r="Y30" i="4"/>
  <c r="Z60" i="4"/>
  <c r="X61" i="4"/>
  <c r="V62" i="4"/>
  <c r="Z64" i="4"/>
  <c r="AA85" i="4"/>
  <c r="Y86" i="4"/>
  <c r="X109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8" i="4"/>
  <c r="Y80" i="4"/>
  <c r="Z83" i="4"/>
  <c r="V7" i="4"/>
  <c r="AA15" i="4"/>
  <c r="AA18" i="4"/>
  <c r="V19" i="4"/>
  <c r="Y21" i="4"/>
  <c r="AA27" i="4"/>
  <c r="X49" i="4"/>
  <c r="X74" i="4"/>
  <c r="Y7" i="4"/>
  <c r="Y10" i="4"/>
  <c r="Y13" i="4"/>
  <c r="AA21" i="4"/>
  <c r="X22" i="4"/>
  <c r="X43" i="4"/>
  <c r="V44" i="4"/>
  <c r="AA45" i="4"/>
  <c r="Y46" i="4"/>
  <c r="AA52" i="4"/>
  <c r="V65" i="4"/>
  <c r="Y67" i="4"/>
  <c r="Z70" i="4"/>
  <c r="Z91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AA80" i="4"/>
  <c r="Z96" i="4"/>
  <c r="AA99" i="4"/>
  <c r="X63" i="4"/>
  <c r="Z65" i="4"/>
  <c r="X66" i="4"/>
  <c r="Z68" i="4"/>
  <c r="Y75" i="4"/>
  <c r="Z81" i="4"/>
  <c r="V85" i="4"/>
  <c r="AA86" i="4"/>
  <c r="AA88" i="4"/>
  <c r="Y94" i="4"/>
  <c r="AA96" i="4"/>
  <c r="Z97" i="4"/>
  <c r="X98" i="4"/>
  <c r="Z100" i="4"/>
  <c r="X76" i="4"/>
  <c r="X79" i="4"/>
  <c r="V80" i="4"/>
  <c r="AA81" i="4"/>
  <c r="X82" i="4"/>
  <c r="V83" i="4"/>
  <c r="Z84" i="4"/>
  <c r="Z120" i="4"/>
  <c r="X57" i="4"/>
  <c r="V58" i="4"/>
  <c r="AA59" i="4"/>
  <c r="Y60" i="4"/>
  <c r="AA89" i="4"/>
  <c r="V29" i="4"/>
  <c r="Z31" i="4"/>
  <c r="X32" i="4"/>
  <c r="X38" i="4"/>
  <c r="V41" i="4"/>
  <c r="X46" i="4"/>
  <c r="AA51" i="4"/>
  <c r="Y52" i="4"/>
  <c r="V53" i="4"/>
  <c r="Z76" i="4"/>
  <c r="Z79" i="4"/>
  <c r="X83" i="4"/>
  <c r="Z90" i="4"/>
  <c r="Z98" i="4"/>
  <c r="X99" i="4"/>
  <c r="X102" i="4"/>
  <c r="X105" i="4"/>
  <c r="V106" i="4"/>
  <c r="AA107" i="4"/>
  <c r="X108" i="4"/>
  <c r="V109" i="4"/>
  <c r="AA110" i="4"/>
  <c r="V112" i="4"/>
  <c r="Z115" i="4"/>
  <c r="V92" i="4"/>
  <c r="X96" i="4"/>
  <c r="Z108" i="4"/>
  <c r="Y108" i="4"/>
  <c r="AA111" i="4"/>
  <c r="X112" i="4"/>
  <c r="V113" i="4"/>
  <c r="Y116" i="4"/>
  <c r="X116" i="4"/>
  <c r="Y5" i="4"/>
  <c r="V111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AA119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V84" i="4"/>
  <c r="Z85" i="4"/>
  <c r="X88" i="4"/>
  <c r="AA92" i="4"/>
  <c r="X103" i="4"/>
  <c r="Z117" i="4"/>
  <c r="AA36" i="4"/>
  <c r="AA38" i="4"/>
  <c r="AA58" i="4"/>
  <c r="V11" i="4"/>
  <c r="AA32" i="4"/>
  <c r="AA40" i="4"/>
  <c r="X48" i="4"/>
  <c r="X72" i="4"/>
  <c r="AA98" i="4"/>
  <c r="AA30" i="4"/>
  <c r="AA34" i="4"/>
  <c r="AA42" i="4"/>
  <c r="AA54" i="4"/>
  <c r="AA74" i="4"/>
  <c r="Z101" i="4"/>
  <c r="V120" i="4"/>
  <c r="X6" i="4"/>
  <c r="AA7" i="4"/>
  <c r="Z9" i="4"/>
  <c r="V10" i="4"/>
  <c r="Y11" i="4"/>
  <c r="U12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X68" i="4"/>
  <c r="Z69" i="4"/>
  <c r="Z72" i="4"/>
  <c r="Z77" i="4"/>
  <c r="Z82" i="4"/>
  <c r="Z112" i="4"/>
  <c r="AA82" i="4"/>
  <c r="Y87" i="4"/>
  <c r="V89" i="4"/>
  <c r="X93" i="4"/>
  <c r="Z95" i="4"/>
  <c r="V96" i="4"/>
  <c r="V99" i="4"/>
  <c r="AA101" i="4"/>
  <c r="Z103" i="4"/>
  <c r="V104" i="4"/>
  <c r="Z110" i="4"/>
  <c r="AA112" i="4"/>
  <c r="AA117" i="4"/>
  <c r="X120" i="4"/>
  <c r="X113" i="4"/>
  <c r="Y118" i="4"/>
  <c r="X118" i="4"/>
  <c r="V119" i="4"/>
  <c r="AA95" i="4"/>
  <c r="AA103" i="4"/>
  <c r="AA79" i="4"/>
  <c r="X80" i="4"/>
  <c r="AA84" i="4"/>
  <c r="Z93" i="4"/>
  <c r="AA97" i="4"/>
  <c r="V101" i="4"/>
  <c r="AA105" i="4"/>
  <c r="Y113" i="4"/>
  <c r="Z118" i="4"/>
  <c r="Z80" i="4"/>
  <c r="X85" i="4"/>
  <c r="Z86" i="4"/>
  <c r="AA90" i="4"/>
  <c r="Z94" i="4"/>
  <c r="V100" i="4"/>
  <c r="Z102" i="4"/>
  <c r="Z113" i="4"/>
  <c r="Z116" i="4"/>
  <c r="Y77" i="4"/>
  <c r="V79" i="4"/>
  <c r="Y85" i="4"/>
  <c r="V87" i="4"/>
  <c r="X91" i="4"/>
  <c r="Z92" i="4"/>
  <c r="Y101" i="4"/>
  <c r="V103" i="4"/>
  <c r="AA104" i="4"/>
  <c r="V105" i="4"/>
  <c r="Z106" i="4"/>
  <c r="X110" i="4"/>
  <c r="Y112" i="4"/>
  <c r="Y115" i="4"/>
  <c r="Y117" i="4"/>
  <c r="Z119" i="4"/>
  <c r="Y29" i="4"/>
  <c r="Y47" i="4"/>
  <c r="Y61" i="4"/>
  <c r="X26" i="4"/>
  <c r="Y35" i="4"/>
  <c r="Y51" i="4"/>
  <c r="Y57" i="4"/>
  <c r="X24" i="4"/>
  <c r="Y27" i="4"/>
  <c r="Y37" i="4"/>
  <c r="Y63" i="4"/>
  <c r="Y43" i="4"/>
  <c r="Y65" i="4"/>
  <c r="Y82" i="4"/>
  <c r="Y92" i="4"/>
  <c r="V117" i="4"/>
  <c r="Y72" i="4"/>
  <c r="X73" i="4"/>
  <c r="Y88" i="4"/>
  <c r="Y95" i="4"/>
  <c r="Y103" i="4"/>
  <c r="Y74" i="4"/>
  <c r="X75" i="4"/>
  <c r="X77" i="4"/>
  <c r="Y84" i="4"/>
  <c r="Y97" i="4"/>
  <c r="Y105" i="4"/>
  <c r="Y76" i="4"/>
  <c r="Y99" i="4"/>
  <c r="Y109" i="4"/>
  <c r="Y110" i="4"/>
  <c r="Y119" i="4"/>
  <c r="AC12" i="4" l="1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AB83" i="4" s="1"/>
  <c r="H63" i="2"/>
  <c r="W83" i="4" s="1"/>
  <c r="F63" i="2"/>
  <c r="U83" i="4" s="1"/>
  <c r="E63" i="2"/>
  <c r="T83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83" i="2"/>
  <c r="AB106" i="4" s="1"/>
  <c r="H83" i="2"/>
  <c r="W106" i="4" s="1"/>
  <c r="F83" i="2"/>
  <c r="U106" i="4" s="1"/>
  <c r="E83" i="2"/>
  <c r="T106" i="4" s="1"/>
  <c r="M82" i="2"/>
  <c r="AB35" i="4" s="1"/>
  <c r="H82" i="2"/>
  <c r="W35" i="4" s="1"/>
  <c r="F82" i="2"/>
  <c r="U35" i="4" s="1"/>
  <c r="E82" i="2"/>
  <c r="T35" i="4" s="1"/>
  <c r="M81" i="2"/>
  <c r="AB34" i="4" s="1"/>
  <c r="H81" i="2"/>
  <c r="W34" i="4" s="1"/>
  <c r="F81" i="2"/>
  <c r="U34" i="4" s="1"/>
  <c r="E81" i="2"/>
  <c r="T34" i="4" s="1"/>
  <c r="M80" i="2"/>
  <c r="AB30" i="4" s="1"/>
  <c r="H80" i="2"/>
  <c r="W30" i="4" s="1"/>
  <c r="F80" i="2"/>
  <c r="U30" i="4" s="1"/>
  <c r="E80" i="2"/>
  <c r="T30" i="4" s="1"/>
  <c r="M79" i="2"/>
  <c r="AB26" i="4" s="1"/>
  <c r="H79" i="2"/>
  <c r="W26" i="4" s="1"/>
  <c r="F79" i="2"/>
  <c r="U26" i="4" s="1"/>
  <c r="E79" i="2"/>
  <c r="T26" i="4" s="1"/>
  <c r="M78" i="2"/>
  <c r="AB105" i="4" s="1"/>
  <c r="H78" i="2"/>
  <c r="W105" i="4" s="1"/>
  <c r="F78" i="2"/>
  <c r="U105" i="4" s="1"/>
  <c r="E78" i="2"/>
  <c r="T105" i="4" s="1"/>
  <c r="M77" i="2"/>
  <c r="AB23" i="4" s="1"/>
  <c r="H77" i="2"/>
  <c r="W23" i="4" s="1"/>
  <c r="F77" i="2"/>
  <c r="U23" i="4" s="1"/>
  <c r="E77" i="2"/>
  <c r="T23" i="4" s="1"/>
  <c r="M76" i="2"/>
  <c r="AB104" i="4" s="1"/>
  <c r="H76" i="2"/>
  <c r="W104" i="4" s="1"/>
  <c r="F76" i="2"/>
  <c r="U104" i="4" s="1"/>
  <c r="E76" i="2"/>
  <c r="T104" i="4" s="1"/>
  <c r="M75" i="2"/>
  <c r="AB103" i="4" s="1"/>
  <c r="H75" i="2"/>
  <c r="W103" i="4" s="1"/>
  <c r="F75" i="2"/>
  <c r="U103" i="4" s="1"/>
  <c r="E75" i="2"/>
  <c r="T103" i="4" s="1"/>
  <c r="M74" i="2"/>
  <c r="AB102" i="4" s="1"/>
  <c r="H74" i="2"/>
  <c r="W102" i="4" s="1"/>
  <c r="F74" i="2"/>
  <c r="U102" i="4" s="1"/>
  <c r="E74" i="2"/>
  <c r="T102" i="4" s="1"/>
  <c r="M73" i="2"/>
  <c r="AB15" i="4" s="1"/>
  <c r="H73" i="2"/>
  <c r="W15" i="4" s="1"/>
  <c r="F73" i="2"/>
  <c r="U15" i="4" s="1"/>
  <c r="E73" i="2"/>
  <c r="T15" i="4" s="1"/>
  <c r="M72" i="2"/>
  <c r="AB14" i="4" s="1"/>
  <c r="H72" i="2"/>
  <c r="W14" i="4" s="1"/>
  <c r="F72" i="2"/>
  <c r="U14" i="4" s="1"/>
  <c r="E72" i="2"/>
  <c r="T14" i="4" s="1"/>
  <c r="M71" i="2"/>
  <c r="AB13" i="4" s="1"/>
  <c r="H71" i="2"/>
  <c r="W13" i="4" s="1"/>
  <c r="F71" i="2"/>
  <c r="U13" i="4" s="1"/>
  <c r="E71" i="2"/>
  <c r="T13" i="4" s="1"/>
  <c r="M70" i="2"/>
  <c r="AB6" i="4" s="1"/>
  <c r="H70" i="2"/>
  <c r="W6" i="4" s="1"/>
  <c r="F70" i="2"/>
  <c r="U6" i="4" s="1"/>
  <c r="E70" i="2"/>
  <c r="T6" i="4" s="1"/>
  <c r="M69" i="2"/>
  <c r="H69" i="2"/>
  <c r="F69" i="2"/>
  <c r="E69" i="2"/>
  <c r="M68" i="2"/>
  <c r="AB101" i="4" s="1"/>
  <c r="H68" i="2"/>
  <c r="W101" i="4" s="1"/>
  <c r="F68" i="2"/>
  <c r="U101" i="4" s="1"/>
  <c r="E68" i="2"/>
  <c r="T101" i="4" s="1"/>
  <c r="M67" i="2"/>
  <c r="AB100" i="4" s="1"/>
  <c r="H67" i="2"/>
  <c r="W100" i="4" s="1"/>
  <c r="F67" i="2"/>
  <c r="U100" i="4" s="1"/>
  <c r="E67" i="2"/>
  <c r="T100" i="4" s="1"/>
  <c r="M66" i="2"/>
  <c r="AB87" i="4" s="1"/>
  <c r="H66" i="2"/>
  <c r="W87" i="4" s="1"/>
  <c r="F66" i="2"/>
  <c r="U87" i="4" s="1"/>
  <c r="E66" i="2"/>
  <c r="T87" i="4" s="1"/>
  <c r="M65" i="2"/>
  <c r="AB84" i="4" s="1"/>
  <c r="H65" i="2"/>
  <c r="W84" i="4" s="1"/>
  <c r="F65" i="2"/>
  <c r="U84" i="4" s="1"/>
  <c r="E65" i="2"/>
  <c r="T84" i="4" s="1"/>
  <c r="M64" i="2"/>
  <c r="H64" i="2"/>
  <c r="W85" i="4" s="1"/>
  <c r="F64" i="2"/>
  <c r="E64" i="2"/>
  <c r="T85" i="4" s="1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AB63" i="4" s="1"/>
  <c r="H100" i="2"/>
  <c r="W63" i="4" s="1"/>
  <c r="F100" i="2"/>
  <c r="U63" i="4" s="1"/>
  <c r="E100" i="2"/>
  <c r="T63" i="4" s="1"/>
  <c r="M99" i="2"/>
  <c r="AB62" i="4" s="1"/>
  <c r="H99" i="2"/>
  <c r="W62" i="4" s="1"/>
  <c r="F99" i="2"/>
  <c r="U62" i="4" s="1"/>
  <c r="E99" i="2"/>
  <c r="T62" i="4" s="1"/>
  <c r="M98" i="2"/>
  <c r="AB61" i="4" s="1"/>
  <c r="H98" i="2"/>
  <c r="W61" i="4" s="1"/>
  <c r="F98" i="2"/>
  <c r="U61" i="4" s="1"/>
  <c r="E98" i="2"/>
  <c r="T61" i="4" s="1"/>
  <c r="M97" i="2"/>
  <c r="AB60" i="4" s="1"/>
  <c r="H97" i="2"/>
  <c r="W60" i="4" s="1"/>
  <c r="F97" i="2"/>
  <c r="U60" i="4" s="1"/>
  <c r="E97" i="2"/>
  <c r="T60" i="4" s="1"/>
  <c r="M96" i="2"/>
  <c r="AB59" i="4" s="1"/>
  <c r="H96" i="2"/>
  <c r="W59" i="4" s="1"/>
  <c r="F96" i="2"/>
  <c r="U59" i="4" s="1"/>
  <c r="E96" i="2"/>
  <c r="T59" i="4" s="1"/>
  <c r="M95" i="2"/>
  <c r="AB58" i="4" s="1"/>
  <c r="H95" i="2"/>
  <c r="W58" i="4" s="1"/>
  <c r="F95" i="2"/>
  <c r="U58" i="4" s="1"/>
  <c r="E95" i="2"/>
  <c r="T58" i="4" s="1"/>
  <c r="M94" i="2"/>
  <c r="AB111" i="4" s="1"/>
  <c r="H94" i="2"/>
  <c r="W111" i="4" s="1"/>
  <c r="F94" i="2"/>
  <c r="U111" i="4" s="1"/>
  <c r="E94" i="2"/>
  <c r="T111" i="4" s="1"/>
  <c r="M93" i="2"/>
  <c r="AB56" i="4" s="1"/>
  <c r="H93" i="2"/>
  <c r="W56" i="4" s="1"/>
  <c r="F93" i="2"/>
  <c r="U56" i="4" s="1"/>
  <c r="E93" i="2"/>
  <c r="T56" i="4" s="1"/>
  <c r="M92" i="2"/>
  <c r="AB54" i="4" s="1"/>
  <c r="H92" i="2"/>
  <c r="W54" i="4" s="1"/>
  <c r="F92" i="2"/>
  <c r="U54" i="4" s="1"/>
  <c r="E92" i="2"/>
  <c r="T54" i="4" s="1"/>
  <c r="M91" i="2"/>
  <c r="AB53" i="4" s="1"/>
  <c r="H91" i="2"/>
  <c r="W53" i="4" s="1"/>
  <c r="F91" i="2"/>
  <c r="U53" i="4" s="1"/>
  <c r="E91" i="2"/>
  <c r="T53" i="4" s="1"/>
  <c r="M90" i="2"/>
  <c r="AB110" i="4" s="1"/>
  <c r="H90" i="2"/>
  <c r="W110" i="4" s="1"/>
  <c r="F90" i="2"/>
  <c r="U110" i="4" s="1"/>
  <c r="E90" i="2"/>
  <c r="T110" i="4" s="1"/>
  <c r="M89" i="2"/>
  <c r="AB46" i="4" s="1"/>
  <c r="H89" i="2"/>
  <c r="W46" i="4" s="1"/>
  <c r="F89" i="2"/>
  <c r="U46" i="4" s="1"/>
  <c r="E89" i="2"/>
  <c r="T46" i="4" s="1"/>
  <c r="M88" i="2"/>
  <c r="H88" i="2"/>
  <c r="F88" i="2"/>
  <c r="E88" i="2"/>
  <c r="M87" i="2"/>
  <c r="AB108" i="4" s="1"/>
  <c r="H87" i="2"/>
  <c r="W108" i="4" s="1"/>
  <c r="F87" i="2"/>
  <c r="U108" i="4" s="1"/>
  <c r="E87" i="2"/>
  <c r="T108" i="4" s="1"/>
  <c r="M86" i="2"/>
  <c r="AB38" i="4" s="1"/>
  <c r="H86" i="2"/>
  <c r="W38" i="4" s="1"/>
  <c r="F86" i="2"/>
  <c r="U38" i="4" s="1"/>
  <c r="E86" i="2"/>
  <c r="T38" i="4" s="1"/>
  <c r="M85" i="2"/>
  <c r="AB37" i="4" s="1"/>
  <c r="H85" i="2"/>
  <c r="W37" i="4" s="1"/>
  <c r="F85" i="2"/>
  <c r="U37" i="4" s="1"/>
  <c r="E85" i="2"/>
  <c r="T37" i="4" s="1"/>
  <c r="M84" i="2"/>
  <c r="H84" i="2"/>
  <c r="W107" i="4" s="1"/>
  <c r="F84" i="2"/>
  <c r="U107" i="4" s="1"/>
  <c r="E84" i="2"/>
  <c r="T107" i="4" s="1"/>
  <c r="M119" i="2"/>
  <c r="H119" i="2"/>
  <c r="F119" i="2"/>
  <c r="E119" i="2"/>
  <c r="M118" i="2"/>
  <c r="AB120" i="4" s="1"/>
  <c r="H118" i="2"/>
  <c r="W120" i="4" s="1"/>
  <c r="F118" i="2"/>
  <c r="U120" i="4" s="1"/>
  <c r="E118" i="2"/>
  <c r="T120" i="4" s="1"/>
  <c r="M117" i="2"/>
  <c r="AB119" i="4" s="1"/>
  <c r="H117" i="2"/>
  <c r="W119" i="4" s="1"/>
  <c r="F117" i="2"/>
  <c r="U119" i="4" s="1"/>
  <c r="E117" i="2"/>
  <c r="T119" i="4" s="1"/>
  <c r="M116" i="2"/>
  <c r="AB118" i="4" s="1"/>
  <c r="H116" i="2"/>
  <c r="W118" i="4" s="1"/>
  <c r="F116" i="2"/>
  <c r="U118" i="4" s="1"/>
  <c r="E116" i="2"/>
  <c r="T118" i="4" s="1"/>
  <c r="M115" i="2"/>
  <c r="H115" i="2"/>
  <c r="F115" i="2"/>
  <c r="E115" i="2"/>
  <c r="M114" i="2"/>
  <c r="AB92" i="4" s="1"/>
  <c r="H114" i="2"/>
  <c r="W92" i="4" s="1"/>
  <c r="F114" i="2"/>
  <c r="U92" i="4" s="1"/>
  <c r="E114" i="2"/>
  <c r="T92" i="4" s="1"/>
  <c r="M113" i="2"/>
  <c r="AB91" i="4" s="1"/>
  <c r="H113" i="2"/>
  <c r="W91" i="4" s="1"/>
  <c r="F113" i="2"/>
  <c r="U91" i="4" s="1"/>
  <c r="E113" i="2"/>
  <c r="T91" i="4" s="1"/>
  <c r="M112" i="2"/>
  <c r="AB117" i="4" s="1"/>
  <c r="H112" i="2"/>
  <c r="W117" i="4" s="1"/>
  <c r="F112" i="2"/>
  <c r="U117" i="4" s="1"/>
  <c r="E112" i="2"/>
  <c r="T117" i="4" s="1"/>
  <c r="M111" i="2"/>
  <c r="AB90" i="4" s="1"/>
  <c r="H111" i="2"/>
  <c r="W90" i="4" s="1"/>
  <c r="F111" i="2"/>
  <c r="U90" i="4" s="1"/>
  <c r="E111" i="2"/>
  <c r="T90" i="4" s="1"/>
  <c r="M110" i="2"/>
  <c r="AB89" i="4" s="1"/>
  <c r="H110" i="2"/>
  <c r="W89" i="4" s="1"/>
  <c r="F110" i="2"/>
  <c r="U89" i="4" s="1"/>
  <c r="E110" i="2"/>
  <c r="T89" i="4" s="1"/>
  <c r="M109" i="2"/>
  <c r="H109" i="2"/>
  <c r="F109" i="2"/>
  <c r="E109" i="2"/>
  <c r="T88" i="4" s="1"/>
  <c r="M108" i="2"/>
  <c r="H108" i="2"/>
  <c r="F108" i="2"/>
  <c r="E108" i="2"/>
  <c r="M107" i="2"/>
  <c r="H107" i="2"/>
  <c r="F107" i="2"/>
  <c r="E107" i="2"/>
  <c r="M106" i="2"/>
  <c r="H106" i="2"/>
  <c r="W114" i="4" s="1"/>
  <c r="F106" i="2"/>
  <c r="E106" i="2"/>
  <c r="T114" i="4" s="1"/>
  <c r="M105" i="2"/>
  <c r="AB112" i="4" s="1"/>
  <c r="H105" i="2"/>
  <c r="F105" i="2"/>
  <c r="E105" i="2"/>
  <c r="M104" i="2"/>
  <c r="H104" i="2"/>
  <c r="F104" i="2"/>
  <c r="E104" i="2"/>
  <c r="U114" i="4" l="1"/>
  <c r="AB114" i="4"/>
  <c r="AC114" i="4" s="1"/>
  <c r="AC89" i="4"/>
  <c r="AC117" i="4"/>
  <c r="AC92" i="4"/>
  <c r="AC118" i="4"/>
  <c r="AC120" i="4"/>
  <c r="AC38" i="4"/>
  <c r="AC110" i="4"/>
  <c r="AC54" i="4"/>
  <c r="AC59" i="4"/>
  <c r="AC61" i="4"/>
  <c r="AC63" i="4"/>
  <c r="AC101" i="4"/>
  <c r="AC102" i="4"/>
  <c r="AC105" i="4"/>
  <c r="AC30" i="4"/>
  <c r="AC35" i="4"/>
  <c r="AC87" i="4"/>
  <c r="AC6" i="4"/>
  <c r="AC14" i="4"/>
  <c r="AC104" i="4"/>
  <c r="U113" i="4"/>
  <c r="U109" i="4"/>
  <c r="U97" i="4"/>
  <c r="U74" i="4"/>
  <c r="U93" i="4"/>
  <c r="U47" i="4"/>
  <c r="U22" i="4"/>
  <c r="W74" i="4"/>
  <c r="W86" i="4"/>
  <c r="W40" i="4"/>
  <c r="W50" i="4"/>
  <c r="W79" i="4"/>
  <c r="W11" i="4"/>
  <c r="W18" i="4"/>
  <c r="W28" i="4"/>
  <c r="AB77" i="4"/>
  <c r="AB113" i="4"/>
  <c r="AB116" i="4"/>
  <c r="AB107" i="4"/>
  <c r="AC107" i="4" s="1"/>
  <c r="AB109" i="4"/>
  <c r="AC111" i="4"/>
  <c r="AB75" i="4"/>
  <c r="AB85" i="4"/>
  <c r="AB97" i="4"/>
  <c r="AB64" i="4"/>
  <c r="AB69" i="4"/>
  <c r="AB67" i="4"/>
  <c r="AB74" i="4"/>
  <c r="AB98" i="4"/>
  <c r="AB78" i="4"/>
  <c r="AB80" i="4"/>
  <c r="AB99" i="4"/>
  <c r="AB86" i="4"/>
  <c r="AB93" i="4"/>
  <c r="AB31" i="4"/>
  <c r="AB33" i="4"/>
  <c r="AB40" i="4"/>
  <c r="AB44" i="4"/>
  <c r="AB43" i="4"/>
  <c r="AB47" i="4"/>
  <c r="AB48" i="4"/>
  <c r="AB50" i="4"/>
  <c r="AB96" i="4"/>
  <c r="AB39" i="4"/>
  <c r="AB79" i="4"/>
  <c r="AB10" i="4"/>
  <c r="AB9" i="4"/>
  <c r="AB11" i="4"/>
  <c r="AB19" i="4"/>
  <c r="AB18" i="4"/>
  <c r="AB22" i="4"/>
  <c r="AB25" i="4"/>
  <c r="AB28" i="4"/>
  <c r="U77" i="4"/>
  <c r="U98" i="4"/>
  <c r="U31" i="4"/>
  <c r="U48" i="4"/>
  <c r="U11" i="4"/>
  <c r="W109" i="4"/>
  <c r="W75" i="4"/>
  <c r="W97" i="4"/>
  <c r="W98" i="4"/>
  <c r="W93" i="4"/>
  <c r="W33" i="4"/>
  <c r="W48" i="4"/>
  <c r="W39" i="4"/>
  <c r="W9" i="4"/>
  <c r="W19" i="4"/>
  <c r="W25" i="4"/>
  <c r="T112" i="4"/>
  <c r="AC112" i="4" s="1"/>
  <c r="T115" i="4"/>
  <c r="AC90" i="4"/>
  <c r="AC91" i="4"/>
  <c r="AC119" i="4"/>
  <c r="AC37" i="4"/>
  <c r="AC108" i="4"/>
  <c r="AC46" i="4"/>
  <c r="AC53" i="4"/>
  <c r="AC56" i="4"/>
  <c r="AC58" i="4"/>
  <c r="AC60" i="4"/>
  <c r="AC62" i="4"/>
  <c r="T66" i="4"/>
  <c r="T76" i="4"/>
  <c r="AC84" i="4"/>
  <c r="AC100" i="4"/>
  <c r="AC13" i="4"/>
  <c r="AC15" i="4"/>
  <c r="AC103" i="4"/>
  <c r="AC23" i="4"/>
  <c r="AC26" i="4"/>
  <c r="AC34" i="4"/>
  <c r="AC106" i="4"/>
  <c r="T57" i="4"/>
  <c r="T65" i="4"/>
  <c r="T68" i="4"/>
  <c r="T70" i="4"/>
  <c r="T72" i="4"/>
  <c r="T73" i="4"/>
  <c r="T71" i="4"/>
  <c r="T81" i="4"/>
  <c r="T82" i="4"/>
  <c r="AC83" i="4"/>
  <c r="T29" i="4"/>
  <c r="T32" i="4"/>
  <c r="T36" i="4"/>
  <c r="T41" i="4"/>
  <c r="T42" i="4"/>
  <c r="T45" i="4"/>
  <c r="T51" i="4"/>
  <c r="T49" i="4"/>
  <c r="T52" i="4"/>
  <c r="T55" i="4"/>
  <c r="T94" i="4"/>
  <c r="T5" i="4"/>
  <c r="T7" i="4"/>
  <c r="T8" i="4"/>
  <c r="T95" i="4"/>
  <c r="T16" i="4"/>
  <c r="T17" i="4"/>
  <c r="T21" i="4"/>
  <c r="T24" i="4"/>
  <c r="T27" i="4"/>
  <c r="U116" i="4"/>
  <c r="U75" i="4"/>
  <c r="U64" i="4"/>
  <c r="U80" i="4"/>
  <c r="U40" i="4"/>
  <c r="U96" i="4"/>
  <c r="U9" i="4"/>
  <c r="U28" i="4"/>
  <c r="W113" i="4"/>
  <c r="W64" i="4"/>
  <c r="W78" i="4"/>
  <c r="W31" i="4"/>
  <c r="W47" i="4"/>
  <c r="W96" i="4"/>
  <c r="W10" i="4"/>
  <c r="W22" i="4"/>
  <c r="U112" i="4"/>
  <c r="U115" i="4"/>
  <c r="U88" i="4"/>
  <c r="U66" i="4"/>
  <c r="U76" i="4"/>
  <c r="U57" i="4"/>
  <c r="U65" i="4"/>
  <c r="U68" i="4"/>
  <c r="U70" i="4"/>
  <c r="U72" i="4"/>
  <c r="U73" i="4"/>
  <c r="U71" i="4"/>
  <c r="U81" i="4"/>
  <c r="U82" i="4"/>
  <c r="U29" i="4"/>
  <c r="U32" i="4"/>
  <c r="U36" i="4"/>
  <c r="U41" i="4"/>
  <c r="U42" i="4"/>
  <c r="U45" i="4"/>
  <c r="U51" i="4"/>
  <c r="U49" i="4"/>
  <c r="U52" i="4"/>
  <c r="U55" i="4"/>
  <c r="U94" i="4"/>
  <c r="U5" i="4"/>
  <c r="U7" i="4"/>
  <c r="U8" i="4"/>
  <c r="U95" i="4"/>
  <c r="U16" i="4"/>
  <c r="U17" i="4"/>
  <c r="U21" i="4"/>
  <c r="U24" i="4"/>
  <c r="U27" i="4"/>
  <c r="U78" i="4"/>
  <c r="U33" i="4"/>
  <c r="U50" i="4"/>
  <c r="U19" i="4"/>
  <c r="W69" i="4"/>
  <c r="W80" i="4"/>
  <c r="W43" i="4"/>
  <c r="W112" i="4"/>
  <c r="W115" i="4"/>
  <c r="W88" i="4"/>
  <c r="W66" i="4"/>
  <c r="W76" i="4"/>
  <c r="W57" i="4"/>
  <c r="W65" i="4"/>
  <c r="W68" i="4"/>
  <c r="W70" i="4"/>
  <c r="W72" i="4"/>
  <c r="W73" i="4"/>
  <c r="W71" i="4"/>
  <c r="W81" i="4"/>
  <c r="W82" i="4"/>
  <c r="W29" i="4"/>
  <c r="W32" i="4"/>
  <c r="W36" i="4"/>
  <c r="W41" i="4"/>
  <c r="W42" i="4"/>
  <c r="W45" i="4"/>
  <c r="W51" i="4"/>
  <c r="W49" i="4"/>
  <c r="W52" i="4"/>
  <c r="W55" i="4"/>
  <c r="W94" i="4"/>
  <c r="W5" i="4"/>
  <c r="W7" i="4"/>
  <c r="W8" i="4"/>
  <c r="W95" i="4"/>
  <c r="W16" i="4"/>
  <c r="W17" i="4"/>
  <c r="W21" i="4"/>
  <c r="W24" i="4"/>
  <c r="W27" i="4"/>
  <c r="U85" i="4"/>
  <c r="U67" i="4"/>
  <c r="U86" i="4"/>
  <c r="U43" i="4"/>
  <c r="U79" i="4"/>
  <c r="U18" i="4"/>
  <c r="W67" i="4"/>
  <c r="W99" i="4"/>
  <c r="W44" i="4"/>
  <c r="AB115" i="4"/>
  <c r="AB88" i="4"/>
  <c r="AC88" i="4" s="1"/>
  <c r="AB66" i="4"/>
  <c r="AB76" i="4"/>
  <c r="AB57" i="4"/>
  <c r="AB65" i="4"/>
  <c r="AB68" i="4"/>
  <c r="AB70" i="4"/>
  <c r="AB72" i="4"/>
  <c r="AB73" i="4"/>
  <c r="AB71" i="4"/>
  <c r="AB81" i="4"/>
  <c r="AB82" i="4"/>
  <c r="AB29" i="4"/>
  <c r="AB32" i="4"/>
  <c r="AB36" i="4"/>
  <c r="AB41" i="4"/>
  <c r="AB42" i="4"/>
  <c r="AB45" i="4"/>
  <c r="AB51" i="4"/>
  <c r="AB49" i="4"/>
  <c r="AB52" i="4"/>
  <c r="AB55" i="4"/>
  <c r="AB94" i="4"/>
  <c r="AB5" i="4"/>
  <c r="AB7" i="4"/>
  <c r="AB8" i="4"/>
  <c r="AB95" i="4"/>
  <c r="AB16" i="4"/>
  <c r="AB17" i="4"/>
  <c r="AB21" i="4"/>
  <c r="AB24" i="4"/>
  <c r="AB27" i="4"/>
  <c r="U69" i="4"/>
  <c r="U99" i="4"/>
  <c r="U44" i="4"/>
  <c r="U39" i="4"/>
  <c r="U10" i="4"/>
  <c r="U25" i="4"/>
  <c r="W77" i="4"/>
  <c r="W116" i="4"/>
  <c r="T77" i="4"/>
  <c r="AC77" i="4" s="1"/>
  <c r="T113" i="4"/>
  <c r="T116" i="4"/>
  <c r="T109" i="4"/>
  <c r="T75" i="4"/>
  <c r="AC75" i="4" s="1"/>
  <c r="AC85" i="4"/>
  <c r="T97" i="4"/>
  <c r="AC97" i="4" s="1"/>
  <c r="T64" i="4"/>
  <c r="T69" i="4"/>
  <c r="T67" i="4"/>
  <c r="AC67" i="4" s="1"/>
  <c r="T74" i="4"/>
  <c r="T98" i="4"/>
  <c r="T78" i="4"/>
  <c r="AC78" i="4" s="1"/>
  <c r="T80" i="4"/>
  <c r="AC80" i="4" s="1"/>
  <c r="T99" i="4"/>
  <c r="AC99" i="4" s="1"/>
  <c r="T86" i="4"/>
  <c r="T93" i="4"/>
  <c r="T31" i="4"/>
  <c r="AC31" i="4" s="1"/>
  <c r="T33" i="4"/>
  <c r="T40" i="4"/>
  <c r="T44" i="4"/>
  <c r="AC44" i="4" s="1"/>
  <c r="T43" i="4"/>
  <c r="AC43" i="4" s="1"/>
  <c r="T47" i="4"/>
  <c r="AC47" i="4" s="1"/>
  <c r="T48" i="4"/>
  <c r="T50" i="4"/>
  <c r="T96" i="4"/>
  <c r="AC96" i="4" s="1"/>
  <c r="T39" i="4"/>
  <c r="T79" i="4"/>
  <c r="T10" i="4"/>
  <c r="AC10" i="4" s="1"/>
  <c r="T9" i="4"/>
  <c r="AC9" i="4" s="1"/>
  <c r="T11" i="4"/>
  <c r="AC11" i="4" s="1"/>
  <c r="T19" i="4"/>
  <c r="T18" i="4"/>
  <c r="T22" i="4"/>
  <c r="AC22" i="4" s="1"/>
  <c r="T25" i="4"/>
  <c r="T28" i="4"/>
  <c r="M3" i="2"/>
  <c r="H3" i="2"/>
  <c r="F3" i="2"/>
  <c r="E3" i="2"/>
  <c r="AC28" i="4" l="1"/>
  <c r="AC79" i="4"/>
  <c r="AC40" i="4"/>
  <c r="AC98" i="4"/>
  <c r="AC19" i="4"/>
  <c r="AC48" i="4"/>
  <c r="AC86" i="4"/>
  <c r="AC64" i="4"/>
  <c r="AC113" i="4"/>
  <c r="AC116" i="4"/>
  <c r="AC18" i="4"/>
  <c r="AC50" i="4"/>
  <c r="AC93" i="4"/>
  <c r="AC69" i="4"/>
  <c r="AC109" i="4"/>
  <c r="AC25" i="4"/>
  <c r="AC39" i="4"/>
  <c r="AC33" i="4"/>
  <c r="AC74" i="4"/>
  <c r="AC73" i="4"/>
  <c r="AC65" i="4"/>
  <c r="AC24" i="4"/>
  <c r="AC95" i="4"/>
  <c r="AC94" i="4"/>
  <c r="AC51" i="4"/>
  <c r="AC36" i="4"/>
  <c r="W20" i="4"/>
  <c r="AC81" i="4"/>
  <c r="AC70" i="4"/>
  <c r="AB20" i="4"/>
  <c r="AC21" i="4"/>
  <c r="AC8" i="4"/>
  <c r="AC55" i="4"/>
  <c r="AC45" i="4"/>
  <c r="AC32" i="4"/>
  <c r="AC76" i="4"/>
  <c r="U20" i="4"/>
  <c r="AC71" i="4"/>
  <c r="AC68" i="4"/>
  <c r="AC115" i="4"/>
  <c r="AC17" i="4"/>
  <c r="AC7" i="4"/>
  <c r="AC52" i="4"/>
  <c r="AC42" i="4"/>
  <c r="AC29" i="4"/>
  <c r="AC66" i="4"/>
  <c r="AC27" i="4"/>
  <c r="AC16" i="4"/>
  <c r="AC5" i="4"/>
  <c r="AC49" i="4"/>
  <c r="AC41" i="4"/>
  <c r="T20" i="4"/>
  <c r="AC82" i="4"/>
  <c r="AC72" i="4"/>
  <c r="AC57" i="4"/>
  <c r="AC20" i="4" l="1"/>
  <c r="B2" i="6"/>
  <c r="B3" i="6"/>
  <c r="B1" i="6"/>
  <c r="M120" i="2" l="1"/>
  <c r="L120" i="2"/>
  <c r="K120" i="2"/>
  <c r="J120" i="2"/>
  <c r="I120" i="2"/>
  <c r="H120" i="2"/>
  <c r="G120" i="2"/>
  <c r="F120" i="2"/>
  <c r="E120" i="2"/>
  <c r="S121" i="4" l="1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C121" i="4"/>
  <c r="B121" i="4"/>
  <c r="AB4" i="4"/>
  <c r="AA4" i="4"/>
  <c r="Z4" i="4"/>
  <c r="Y4" i="4"/>
  <c r="X4" i="4"/>
  <c r="W4" i="4"/>
  <c r="V4" i="4"/>
  <c r="U4" i="4"/>
  <c r="T4" i="4"/>
  <c r="AC4" i="4" l="1"/>
  <c r="V121" i="4"/>
  <c r="Z121" i="4"/>
  <c r="W121" i="4"/>
  <c r="AA121" i="4"/>
  <c r="T121" i="4"/>
  <c r="X121" i="4"/>
  <c r="AB121" i="4"/>
  <c r="U121" i="4"/>
  <c r="Y121" i="4"/>
</calcChain>
</file>

<file path=xl/sharedStrings.xml><?xml version="1.0" encoding="utf-8"?>
<sst xmlns="http://schemas.openxmlformats.org/spreadsheetml/2006/main" count="1314" uniqueCount="370">
  <si>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</si>
  <si>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</si>
  <si>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</si>
  <si>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</si>
  <si>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</si>
  <si>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</si>
  <si>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</si>
  <si>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</si>
  <si>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</si>
  <si>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</si>
  <si>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</si>
  <si>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</si>
  <si>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</si>
  <si>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</si>
  <si>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</si>
  <si>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</si>
  <si>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</si>
  <si>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</si>
  <si>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</si>
  <si>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</si>
  <si>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</si>
  <si>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</si>
  <si>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</si>
  <si>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</si>
  <si>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</si>
  <si>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</si>
  <si>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</si>
  <si>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</si>
  <si>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</si>
  <si>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</si>
  <si>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</si>
  <si>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</si>
  <si>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</si>
  <si>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</si>
  <si>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</si>
  <si>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</si>
  <si>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</si>
  <si>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</si>
  <si>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</si>
  <si>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</si>
  <si>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</si>
  <si>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</si>
  <si>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</si>
  <si>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</si>
  <si>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</si>
  <si>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</si>
  <si>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</si>
  <si>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</si>
  <si>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</si>
  <si>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</si>
  <si>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</si>
  <si>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</si>
  <si>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</si>
  <si>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</si>
  <si>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</si>
  <si>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</si>
  <si>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(T) WG70 150X30GR BOT IN</t>
  </si>
  <si>
    <t>ADMIRE (T) WG70 30X150GR BOT IN</t>
  </si>
  <si>
    <t>ADMIRE (T) WG70 60X75GR BOT IN</t>
  </si>
  <si>
    <t>Zylem Report -01-Apr-2020 TO 30-Nov-2020</t>
  </si>
  <si>
    <t>Dealer Report -   01-Apr-2020 TO 30-Nov-2020</t>
  </si>
  <si>
    <t>Friends Agro Agencies</t>
  </si>
  <si>
    <t>Bayer Crop Science Ltd</t>
  </si>
  <si>
    <t>1-Apr-2020 to 30-Nov-2020</t>
  </si>
  <si>
    <t>Admire 150g</t>
  </si>
  <si>
    <t>Admire 30gm</t>
  </si>
  <si>
    <t>Admire 30gr</t>
  </si>
  <si>
    <t>Admire 75gm</t>
  </si>
  <si>
    <t>Alanto 1</t>
  </si>
  <si>
    <t>Alanto 100</t>
  </si>
  <si>
    <t>Alanto 100ml</t>
  </si>
  <si>
    <t>Alanto 1lt</t>
  </si>
  <si>
    <t>Alanto 1ltr</t>
  </si>
  <si>
    <t>Alanto250ml</t>
  </si>
  <si>
    <t>Alanto 250mll</t>
  </si>
  <si>
    <t>Alanto 500</t>
  </si>
  <si>
    <t>Alanto 500ml</t>
  </si>
  <si>
    <t>Aliette250</t>
  </si>
  <si>
    <t>Aliette Wp500</t>
  </si>
  <si>
    <t>Aliette Wp80 100gm</t>
  </si>
  <si>
    <t>Aliette Wp80 250gm</t>
  </si>
  <si>
    <t>Ambition 1lt</t>
  </si>
  <si>
    <t>Ambition 250ml</t>
  </si>
  <si>
    <t>Ambition 500ml</t>
  </si>
  <si>
    <t>Antracol 1</t>
  </si>
  <si>
    <t>Antracol100</t>
  </si>
  <si>
    <t>Antracol 100gm</t>
  </si>
  <si>
    <t>Antracol 1kg</t>
  </si>
  <si>
    <t>Antracol 250</t>
  </si>
  <si>
    <t>Antracol 250gm</t>
  </si>
  <si>
    <t>Antracol 500</t>
  </si>
  <si>
    <t>Antracol 500gm</t>
  </si>
  <si>
    <t>Belt Expert 100</t>
  </si>
  <si>
    <t>Belt Expert 100ml</t>
  </si>
  <si>
    <t>Belt Expert 250ml</t>
  </si>
  <si>
    <t>Belt Expert 50ml</t>
  </si>
  <si>
    <t>Berdera 120gm</t>
  </si>
  <si>
    <t>Berdera 500gm</t>
  </si>
  <si>
    <t>Bt Cotton Superb</t>
  </si>
  <si>
    <t>Confider 50ml</t>
  </si>
  <si>
    <t>Confidor 100ml</t>
  </si>
  <si>
    <t>Confidor 250ml</t>
  </si>
  <si>
    <t>Confidor Super 100</t>
  </si>
  <si>
    <t>Confidor Super 100ml</t>
  </si>
  <si>
    <t>Confidor Super 250</t>
  </si>
  <si>
    <t>Confidor Super 250ml</t>
  </si>
  <si>
    <t>Confidor Super50</t>
  </si>
  <si>
    <t>Confidor Super 500ml</t>
  </si>
  <si>
    <t>Confidor Super 50ml</t>
  </si>
  <si>
    <t>Council Activ W30 45gr</t>
  </si>
  <si>
    <t>Council Activ W30 90 Gr</t>
  </si>
  <si>
    <t>Decis 100 100</t>
  </si>
  <si>
    <t>Decis 100 100ml</t>
  </si>
  <si>
    <t>Decis 100 250</t>
  </si>
  <si>
    <t>Decis 100 250ml</t>
  </si>
  <si>
    <t>Ethrel 100</t>
  </si>
  <si>
    <t>Ethrel 100ml</t>
  </si>
  <si>
    <t>Fame 10</t>
  </si>
  <si>
    <t>Fame 100ml</t>
  </si>
  <si>
    <t>Fame 10ml</t>
  </si>
  <si>
    <t>Fame 50ml</t>
  </si>
  <si>
    <t>Fenos Quick Sc150 - 100ml</t>
  </si>
  <si>
    <t>Fenos Quick Sc150 - 250ml</t>
  </si>
  <si>
    <t>Fitrest 100gm</t>
  </si>
  <si>
    <t>Fitrest 250gm</t>
  </si>
  <si>
    <t>Folicur 100ml</t>
  </si>
  <si>
    <t>Folicur 250ml</t>
  </si>
  <si>
    <t>Folicure 100ml</t>
  </si>
  <si>
    <t>Folicure 250</t>
  </si>
  <si>
    <t>Folicure 500</t>
  </si>
  <si>
    <t>Folicure 500ml</t>
  </si>
  <si>
    <t>Foost 500gr</t>
  </si>
  <si>
    <t>Gaucho 100ml</t>
  </si>
  <si>
    <t>Gaucho1lt</t>
  </si>
  <si>
    <t>Gaucho 5lt</t>
  </si>
  <si>
    <t>Gaucho Fs600 1lt</t>
  </si>
  <si>
    <t>Gaucho Fs600 5lt</t>
  </si>
  <si>
    <t>Glamore 100gr</t>
  </si>
  <si>
    <t>Glamore 50gr</t>
  </si>
  <si>
    <t>Hari 100gm</t>
  </si>
  <si>
    <t>Infinito 100ml</t>
  </si>
  <si>
    <t>Infinito 1ltr</t>
  </si>
  <si>
    <t>Infinito 500ml</t>
  </si>
  <si>
    <t>Jump 100</t>
  </si>
  <si>
    <t>Jump 100gm</t>
  </si>
  <si>
    <t>Jump 2gm</t>
  </si>
  <si>
    <t>Jump 2gr</t>
  </si>
  <si>
    <t>Jump 40</t>
  </si>
  <si>
    <t>Jump 40gm</t>
  </si>
  <si>
    <t>Larvin 100</t>
  </si>
  <si>
    <t>Larvin 100gm</t>
  </si>
  <si>
    <t>Larvin 1k</t>
  </si>
  <si>
    <t>Larvin 1kg</t>
  </si>
  <si>
    <t>Larvin 250</t>
  </si>
  <si>
    <t>Larvin 250gm</t>
  </si>
  <si>
    <t>Larvin 500</t>
  </si>
  <si>
    <t>Larvin 500gm</t>
  </si>
  <si>
    <t>Laudis 115ml</t>
  </si>
  <si>
    <t>Laudis 400ml</t>
  </si>
  <si>
    <t>Laudis 57.5ml</t>
  </si>
  <si>
    <t>Lesenta 100</t>
  </si>
  <si>
    <t>Lesenta 100gr</t>
  </si>
  <si>
    <t>Lesenta 40gr</t>
  </si>
  <si>
    <t>Luna Experience 1</t>
  </si>
  <si>
    <t>Luna Experience 100</t>
  </si>
  <si>
    <t>Luna Experience 100ml</t>
  </si>
  <si>
    <t>Luna Experience 1lt</t>
  </si>
  <si>
    <t>Luna Experience 250</t>
  </si>
  <si>
    <t>Luna Experience 250ml</t>
  </si>
  <si>
    <t>Monceren 1lt</t>
  </si>
  <si>
    <t>Monceren 250ml</t>
  </si>
  <si>
    <t>Monceren 500ml</t>
  </si>
  <si>
    <t>Movento Energy 100</t>
  </si>
  <si>
    <t>Movento Energy 100ml</t>
  </si>
  <si>
    <t>Movento Energy 1l</t>
  </si>
  <si>
    <t>Movento Energy 1lt</t>
  </si>
  <si>
    <t>Movento Energy 250m</t>
  </si>
  <si>
    <t>Movento Energy 250ml</t>
  </si>
  <si>
    <t>Movento Energy OD 150 250 ML</t>
  </si>
  <si>
    <t>Nativo 1</t>
  </si>
  <si>
    <t>Nativo 100gm</t>
  </si>
  <si>
    <t>Nativo 100gr</t>
  </si>
  <si>
    <t>Nativo 10gm</t>
  </si>
  <si>
    <t>Nativo 10gr</t>
  </si>
  <si>
    <t>Nativo 1kg</t>
  </si>
  <si>
    <t>Nativo 250g</t>
  </si>
  <si>
    <t>Nativo 250gm</t>
  </si>
  <si>
    <t>Nativo 500</t>
  </si>
  <si>
    <t>Nativo 500gm</t>
  </si>
  <si>
    <t>Nativo 50gm</t>
  </si>
  <si>
    <t>Nativo 50gr</t>
  </si>
  <si>
    <t>Nativo WG75 50gm</t>
  </si>
  <si>
    <t>Oberon 1</t>
  </si>
  <si>
    <t>Oberon 100m</t>
  </si>
  <si>
    <t>Oberon 100ml</t>
  </si>
  <si>
    <t>Oberon 1lt</t>
  </si>
  <si>
    <t>Oberon 200M</t>
  </si>
  <si>
    <t>Oberon 200ml</t>
  </si>
  <si>
    <t>Oberon 500m</t>
  </si>
  <si>
    <t>Oberon 500ml</t>
  </si>
  <si>
    <t>Peridiam 309 Red1lt</t>
  </si>
  <si>
    <t>Planofix 100m</t>
  </si>
  <si>
    <t>Planofix 100ml</t>
  </si>
  <si>
    <t>PPE - MINI KIT</t>
  </si>
  <si>
    <t>Regent 1kg Gr</t>
  </si>
  <si>
    <t>Regent Gold Sc 100ml</t>
  </si>
  <si>
    <t>Regent Gold Sc 250ml</t>
  </si>
  <si>
    <t>Regent Gr 1kg</t>
  </si>
  <si>
    <t>Regent Gr 25kg</t>
  </si>
  <si>
    <t>Regent Gr 5</t>
  </si>
  <si>
    <t>Regent Gr 5kg</t>
  </si>
  <si>
    <t>Regent Sc 100</t>
  </si>
  <si>
    <t>Regent Sc 100ml</t>
  </si>
  <si>
    <t>Regent Sc 1lt</t>
  </si>
  <si>
    <t>Regent Sc 1ltr</t>
  </si>
  <si>
    <t>Regent Sc 250</t>
  </si>
  <si>
    <t>Regent Sc 250ml</t>
  </si>
  <si>
    <t>Regent Sc 500</t>
  </si>
  <si>
    <t>Regent Sc 500ml</t>
  </si>
  <si>
    <t>Regent Ultra 1kg</t>
  </si>
  <si>
    <t>Regent Ultra 4</t>
  </si>
  <si>
    <t>Regent Ultra 4kg</t>
  </si>
  <si>
    <t>Sectin 100</t>
  </si>
  <si>
    <t>Sectin 100gm</t>
  </si>
  <si>
    <t>Sencor 100g</t>
  </si>
  <si>
    <t>Sencor 100gm</t>
  </si>
  <si>
    <t>Simbola 100gm</t>
  </si>
  <si>
    <t>Simbola 250gm</t>
  </si>
  <si>
    <t>Sivanto 100ml</t>
  </si>
  <si>
    <t>Sivanto 1lt</t>
  </si>
  <si>
    <t>Sivanto 250</t>
  </si>
  <si>
    <t>Sivanto 500ml</t>
  </si>
  <si>
    <t>Sivanto Prime 250ml</t>
  </si>
  <si>
    <t>Solomon 100m</t>
  </si>
  <si>
    <t>Solomon 100ml</t>
  </si>
  <si>
    <t>Solomon 1l</t>
  </si>
  <si>
    <t>Solomon 1lt</t>
  </si>
  <si>
    <t>Solomon 250m</t>
  </si>
  <si>
    <t>Solomon 250ml</t>
  </si>
  <si>
    <t>Solomon 500m</t>
  </si>
  <si>
    <t>Solomon 500ml</t>
  </si>
  <si>
    <t>Spintor 75ml</t>
  </si>
  <si>
    <t>Spintor 7ml</t>
  </si>
  <si>
    <t>Surpass Superb BG2</t>
  </si>
  <si>
    <t>Topstar Wp80 100gr</t>
  </si>
  <si>
    <t>Topstar Wp80 35gm</t>
  </si>
  <si>
    <t>Velum Prime 250 ML</t>
  </si>
  <si>
    <t>Velum Prime Sc 500ml</t>
  </si>
  <si>
    <t>Whip Super  100ml</t>
  </si>
  <si>
    <t>Whip Super 250ml</t>
  </si>
  <si>
    <t>Whip Super 500ml</t>
  </si>
  <si>
    <t>FAME (T) SC480 10X(20X10ML) BOT IN</t>
  </si>
  <si>
    <t>Stock and Sales FOR THE PERIOD 01-Apr-2020 TO 30-Nov-2020</t>
  </si>
  <si>
    <t>DISTRIBUTOR:Friends Agro Agencies,</t>
  </si>
  <si>
    <t>ALANTO (T) SC240 10X1L BOT IN</t>
  </si>
  <si>
    <t>ALANTO (T) SC240 20X500ML BOT IN</t>
  </si>
  <si>
    <t>ALANTO (T) SC240 40X250ML BOT IN</t>
  </si>
  <si>
    <t>ALANTO (T) SC240 50X100ML BOT IN</t>
  </si>
  <si>
    <t>ALIETTE WP80 20X250GR BAG IN</t>
  </si>
  <si>
    <t>ALIETTE WP80 40X100GR BAG IN</t>
  </si>
  <si>
    <t>AMBITION 10X1L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</si>
  <si>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</si>
  <si>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</si>
  <si>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</si>
  <si>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</si>
  <si>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</si>
  <si>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</si>
  <si>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BELT EXPERT SC480 50X100ML BOT IN</t>
  </si>
  <si>
    <t>CONFIDOR (T) SL200 20X250ML BOT IN</t>
  </si>
  <si>
    <t>CONFIDOR (T) SL200 50X100ML BOT IN</t>
  </si>
  <si>
    <t>CONFIDOR SUPER (T) SC350 10X1L BOT IN</t>
  </si>
  <si>
    <t>CONFIDOR SUPER (T) SC350 20X250ML BOT IN</t>
  </si>
  <si>
    <t>CONFIDOR SUPER (T) SC350 50X100ML BOT IN</t>
  </si>
  <si>
    <t>CONFIDOR SUPER (T) SC350 50X50ML BOT IN</t>
  </si>
  <si>
    <t>COUNCIL ACTIV WG30 12X(5X90GR) BOX IN</t>
  </si>
  <si>
    <t>COUNCIL ACTIV WG30 8X(10X45GR) BOX IN</t>
  </si>
  <si>
    <t>DECIS EC 28 40X250ML BOT IN</t>
  </si>
  <si>
    <t>ETHREL SL39 50X100ML BOT IN</t>
  </si>
  <si>
    <t>FAME (T) SC480 20X100ML BOT IN</t>
  </si>
  <si>
    <t>FAME (T) SC480 40X50ML BOT IN</t>
  </si>
  <si>
    <t>FENOS QUICK SC150 40X250ML BOT IN</t>
  </si>
  <si>
    <t>FENOS QUICK SC150 50X100ML BOT IN</t>
  </si>
  <si>
    <t>FOLICUR (T) EC250 20X500ML BOT IN</t>
  </si>
  <si>
    <t>FOLICUR (T) EC250 40X250ML BOT IN</t>
  </si>
  <si>
    <t>FOLICUR (T) EC250 50X100ML BOT IN</t>
  </si>
  <si>
    <t>FOOST WP50 24X500G BAG IN</t>
  </si>
  <si>
    <t>GAUCHO FS600 2X(5X1L) BOT IN</t>
  </si>
  <si>
    <t>GAUCHO FS600 2X5L BOT IN</t>
  </si>
  <si>
    <t>INFINITO SC687 5 10X1L BOT IN</t>
  </si>
  <si>
    <t>INFINITO SC687 5 20X500ML BOT IN</t>
  </si>
  <si>
    <t>INFINITO SC687 5 50X100ML BOT IN</t>
  </si>
  <si>
    <t>JUMP WG80 160X(10X2GR) BAG IN</t>
  </si>
  <si>
    <t>JUMP WG80 2X(15X100GR) BOT IN</t>
  </si>
  <si>
    <t>JUMP WG80 80X40GR BAG IN</t>
  </si>
  <si>
    <t>LARVIN (T) WP75 10X1KG BAG IN</t>
  </si>
  <si>
    <t>LARVIN (T) WP75 20X250GR BAG IN</t>
  </si>
  <si>
    <t>LARVIN (T) WP75 20X500GR BAG IN</t>
  </si>
  <si>
    <t>LARVIN (T) WP75 40X100GR BAG IN</t>
  </si>
  <si>
    <t>LAUDIS SC630 8X115ML BOT IN</t>
  </si>
  <si>
    <t>LESENTA WG80 50X100GR BAG IN</t>
  </si>
  <si>
    <t>LUNA EXPERIENCE SC400 10X1L BOT IN</t>
  </si>
  <si>
    <t>LUNA EXPERIENCE SC400 40X250ML BOT IN</t>
  </si>
  <si>
    <t>LUNA EXPERIENCE SC400 50X100ML BOT IN</t>
  </si>
  <si>
    <t>MOVENTO ENERGY SC240 10X1L BOT IN</t>
  </si>
  <si>
    <t>MOVENTO ENERGY SC240 40X250ML BOT IN</t>
  </si>
  <si>
    <t>MOVENTO ENERGY SC240 50X100ML BOT IN</t>
  </si>
  <si>
    <t>NATIVO WG75 100X50GR BAG IN</t>
  </si>
  <si>
    <t>NATIVO WG75 10X1KG BAG IN</t>
  </si>
  <si>
    <t>NATIVO WG75 20X(10X10GR) BAG IN</t>
  </si>
  <si>
    <t>NATIVO WG75 20X500GR BAG IN</t>
  </si>
  <si>
    <t>NATIVO WG75 40X250GR BAG IN</t>
  </si>
  <si>
    <t>NATIVO WG75 50X100GR BAG IN</t>
  </si>
  <si>
    <t>OBERON (T) SC240 10X1L BOT IN</t>
  </si>
  <si>
    <t>OBERON (T) SC240 20X500ML BOT IN</t>
  </si>
  <si>
    <t>OBERON (T) SC240 40X200ML BOT IN</t>
  </si>
  <si>
    <t>OBERON (T) SC240 50X100ML BOT IN</t>
  </si>
  <si>
    <t>PLANOFIX SL4 5 50X100ML BOT IN</t>
  </si>
  <si>
    <t>REGENT (T) SC50 10X1L BOT IN</t>
  </si>
  <si>
    <t>REGENT (T) SC50 20X250ML BOT IN</t>
  </si>
  <si>
    <t>REGENT (T) SC50 20X500ML BOT IN</t>
  </si>
  <si>
    <t>REGENT (T) SC50 50X100ML BOT IN</t>
  </si>
  <si>
    <t>REGENT GOLD SC200 40X250ML BOT IN</t>
  </si>
  <si>
    <t>REGENT GOLD SC200 50X100ML BOT IN</t>
  </si>
  <si>
    <t>REGENT GR0 3 20X1KG BAG IN</t>
  </si>
  <si>
    <t>REGENT GR0 3 4X5KG BAG IN</t>
  </si>
  <si>
    <t>REGENT ULTRA GR0 6 5X4KG BAG IN</t>
  </si>
  <si>
    <t>SECTIN WG60 50X100GR BAG IN</t>
  </si>
  <si>
    <t>SENCOR WP70 60X100GR BAG IN</t>
  </si>
  <si>
    <t>SIVANTO PRIME SL200 40X250ML BOT IN</t>
  </si>
  <si>
    <t>SOLOMON OD300 10X1L BOT IN</t>
  </si>
  <si>
    <t>SOLOMON OD300 20X500ML BOT IN</t>
  </si>
  <si>
    <t>SOLOMON OD300 40X250ML BOT IN</t>
  </si>
  <si>
    <t>SOLOMON OD300 50X100ML BOT IN</t>
  </si>
  <si>
    <t>SPINTOR SC495 20X75ML BOT IN</t>
  </si>
  <si>
    <t>TOPSTAR (T) WP80 4X(10X100GR) BOX IN</t>
  </si>
  <si>
    <t>VELUM PRIME SC400 20X500ML BOT IN</t>
  </si>
  <si>
    <t>VELUM PRIME SC400 40X250ML BOT IN</t>
  </si>
  <si>
    <t>BERDERA WG50 25X120G BOT IN</t>
  </si>
  <si>
    <t>BERDERA WG50 8X500G BOT IN</t>
  </si>
  <si>
    <t>DECIS EC 28 50X100ML BOT IN</t>
  </si>
  <si>
    <t>NEWPRODUCT_3975176</t>
  </si>
  <si>
    <t>GRANDTOTAL</t>
  </si>
  <si>
    <t>GAUCHO FS600 50X100ML BOT IN</t>
  </si>
  <si>
    <t>ALIETTE WP80 20X500GR BAG IN</t>
  </si>
  <si>
    <t>LAUDIS SC630 10X57.5ML BOT IN</t>
  </si>
  <si>
    <t>MONCEREN SC250 10X1L BOT IN</t>
  </si>
  <si>
    <t>REGENT GR0 3 1X25KG BOX WW</t>
  </si>
  <si>
    <t>SIVANTO PRIME SL200 50X100ML BOT IN</t>
  </si>
  <si>
    <t>WHIPSUPER (T) EC90 50X100ML BOT IN</t>
  </si>
  <si>
    <t>WHIPSUPER (T) EC90 40X250ML BOT IN</t>
  </si>
  <si>
    <t>DISCOUNTINUE PRODUCT</t>
  </si>
  <si>
    <t>BELT EXPERT SC480 100X50ML BOT IN</t>
  </si>
  <si>
    <t>BELT EXPERT SC480 40X250ML BOT IN</t>
  </si>
  <si>
    <t>CONFIDOR SUPER (T) SC350 20X500ML BOT IN</t>
  </si>
  <si>
    <t>FITREST SG5 16X250GR BOT IN</t>
  </si>
  <si>
    <t>FITREST SG5 40X100GR BOT IN</t>
  </si>
  <si>
    <t>GLAMORE WG80 20X100GR BOT IN</t>
  </si>
  <si>
    <t>GLAMORE WG80 40X50GR BOT IN</t>
  </si>
  <si>
    <t>LESENTA WG80 100X40GR BAG IN</t>
  </si>
  <si>
    <t>MONCEREN SC250 50X100ML BOT IN</t>
  </si>
  <si>
    <t>REGENT ULTRA GR0 6 20X1KG BAG IN</t>
  </si>
  <si>
    <t>SIMBOLA (T) SG20 50X100G BOT IN</t>
  </si>
  <si>
    <t>SPINTOR SC495 10X(20X7ML) BOT IN</t>
  </si>
  <si>
    <t>TOPSTAR (T) WP80 10X(10X35GR) BOX IN</t>
  </si>
  <si>
    <t>WHIPSUPER (T) EC90 20X500ML BOT IN</t>
  </si>
  <si>
    <t>SIMBOLA (T) SG20 20X250G BOT IN</t>
  </si>
  <si>
    <t>SIVANTO PRIME SL200 10X1L BOT IN</t>
  </si>
  <si>
    <t>SIVANTO PRIME SL200 20X500ML BOT IN</t>
  </si>
  <si>
    <t>SURPASS SUPERB BG2 20X450G BAG IN</t>
  </si>
  <si>
    <t>Generated on 1/8/2021 1:11:39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</si>
</sst>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.000&quot; unit&quot;"/>
    <numFmt numFmtId="171" formatCode="&quot;&quot;0&quot; pc's&quot;"/>
    <numFmt numFmtId="172" formatCode="&quot;&quot;0.000&quot; lts&quot;"/>
    <numFmt numFmtId="173" formatCode="&quot;&quot;0&quot; packets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5" xfId="0" applyNumberFormat="1" applyFont="1" applyBorder="1" applyAlignment="1">
      <alignment horizontal="center" vertical="top"/>
    </xf>
    <xf numFmtId="49" fontId="12" fillId="0" borderId="25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2" xfId="0" applyNumberFormat="1" applyFont="1" applyBorder="1" applyAlignment="1">
      <alignment horizontal="left" vertical="top" indent="2"/>
    </xf>
    <xf numFmtId="49" fontId="6" fillId="0" borderId="25" xfId="0" applyNumberFormat="1" applyFont="1" applyBorder="1" applyAlignment="1">
      <alignment horizontal="left" vertical="top" indent="2"/>
    </xf>
    <xf numFmtId="49" fontId="7" fillId="0" borderId="0" xfId="0" applyNumberFormat="1" applyFont="1" applyAlignment="1">
      <alignment vertical="top"/>
    </xf>
    <xf numFmtId="166" fontId="7" fillId="0" borderId="23" xfId="0" applyNumberFormat="1" applyFont="1" applyBorder="1" applyAlignment="1">
      <alignment horizontal="right" vertical="top"/>
    </xf>
    <xf numFmtId="170" fontId="7" fillId="0" borderId="23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70" fontId="7" fillId="0" borderId="22" xfId="0" applyNumberFormat="1" applyFont="1" applyBorder="1" applyAlignment="1">
      <alignment horizontal="right" vertical="top"/>
    </xf>
    <xf numFmtId="171" fontId="7" fillId="0" borderId="22" xfId="0" applyNumberFormat="1" applyFont="1" applyBorder="1" applyAlignment="1">
      <alignment horizontal="right" vertical="top"/>
    </xf>
    <xf numFmtId="172" fontId="7" fillId="0" borderId="22" xfId="0" applyNumberFormat="1" applyFont="1" applyBorder="1" applyAlignment="1">
      <alignment horizontal="right" vertical="top"/>
    </xf>
    <xf numFmtId="173" fontId="7" fillId="0" borderId="22" xfId="0" applyNumberFormat="1" applyFont="1" applyBorder="1" applyAlignment="1">
      <alignment horizontal="right" vertical="top"/>
    </xf>
    <xf numFmtId="49" fontId="6" fillId="0" borderId="26" xfId="0" applyNumberFormat="1" applyFont="1" applyBorder="1" applyAlignment="1">
      <alignment horizontal="left" vertical="top" indent="2"/>
    </xf>
    <xf numFmtId="166" fontId="6" fillId="0" borderId="26" xfId="0" applyNumberFormat="1" applyFont="1" applyBorder="1" applyAlignment="1">
      <alignment horizontal="right" vertical="top"/>
    </xf>
    <xf numFmtId="166" fontId="15" fillId="0" borderId="26" xfId="0" applyNumberFormat="1" applyFont="1" applyBorder="1" applyAlignment="1">
      <alignment horizontal="right" vertical="top"/>
    </xf>
    <xf numFmtId="167" fontId="6" fillId="0" borderId="26" xfId="0" applyNumberFormat="1" applyFont="1" applyBorder="1" applyAlignment="1">
      <alignment horizontal="right" vertical="top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4.776968749997" createdVersion="6" refreshedVersion="6" minRefreshableVersion="3" recordCount="180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0">
      <sharedItems containsString="0" containsBlank="1" containsNumber="1" containsInteger="1" minValue="1" maxValue="559"/>
    </cacheField>
    <cacheField name="Opening Balance Rate" numFmtId="0">
      <sharedItems containsString="0" containsBlank="1" containsNumber="1" minValue="62.62" maxValue="4332.6499999999996"/>
    </cacheField>
    <cacheField name="Opening Balance Value" numFmtId="0">
      <sharedItems containsString="0" containsBlank="1" containsNumber="1" minValue="196" maxValue="304939.2"/>
    </cacheField>
    <cacheField name="Inwards Quantity" numFmtId="0">
      <sharedItems containsString="0" containsBlank="1" containsNumber="1" containsInteger="1" minValue="8" maxValue="9000"/>
    </cacheField>
    <cacheField name="Inwards Rate" numFmtId="0">
      <sharedItems containsString="0" containsBlank="1" containsNumber="1" minValue="35.700000000000003" maxValue="10193.93"/>
    </cacheField>
    <cacheField name="Inwards Value" numFmtId="0">
      <sharedItems containsString="0" containsBlank="1" containsNumber="1" minValue="5777.28" maxValue="2572924.5"/>
    </cacheField>
    <cacheField name="Outwards Quantity" numFmtId="0">
      <sharedItems containsString="0" containsBlank="1" containsNumber="1" containsInteger="1" minValue="1" maxValue="8455"/>
    </cacheField>
    <cacheField name="Outwards Rate" numFmtId="0">
      <sharedItems containsString="0" containsBlank="1" containsNumber="1" minValue="38.020000000000003" maxValue="10856.54"/>
    </cacheField>
    <cacheField name="Outwards Value" numFmtId="0">
      <sharedItems containsString="0" containsBlank="1" containsNumber="1" minValue="1016.95" maxValue="2592431.73"/>
    </cacheField>
    <cacheField name="Closing Balance Quantity" numFmtId="0">
      <sharedItems containsString="0" containsBlank="1" containsNumber="1" containsInteger="1" minValue="1" maxValue="700"/>
    </cacheField>
    <cacheField name="Closing Balance Rate" numFmtId="0">
      <sharedItems containsString="0" containsBlank="1" containsNumber="1" minValue="35.700000000000003" maxValue="5673.17"/>
    </cacheField>
    <cacheField name="Closing Balance Value" numFmtId="0">
      <sharedItems containsString="0" containsBlank="1" containsNumber="1" minValue="196" maxValue="631421.4"/>
    </cacheField>
    <cacheField name="Combi Name" numFmtId="165">
      <sharedItems/>
    </cacheField>
    <cacheField name="Master Name" numFmtId="0">
      <sharedItems count="188">
        <s v="ADMIRE (T) WG70 30X150GR BOT IN"/>
        <s v="ADMIRE (T) WG70 150X30GR BOT IN"/>
        <s v="ADMIRE (T) WG70 60X75GR BOT IN"/>
        <s v="ALANTO (T) SC240 10X1L BOT IN"/>
        <s v="ALANTO (T) SC240 50X100ML BOT IN"/>
        <s v="ALANTO (T) SC240 40X250ML BOT IN"/>
        <s v="ALANTO (T) SC240 20X500ML BOT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50X100GR BAG IN"/>
        <s v="ANTRACOL (T) WP70 40X250GR BAG IN"/>
        <s v="ANTRACOL (T) WP70 20X500GR BAG IN"/>
        <s v="BELT EXPERT SC480 50X100ML BOT IN"/>
        <s v="BELT EXPERT SC480 40X250ML BOT IN"/>
        <s v="BELT EXPERT SC480 100X50ML BOT IN"/>
        <s v="BERDERA WG50 25X120G BOT IN"/>
        <s v="BERDERA WG50 8X500G BOT IN"/>
        <s v="CONFIDOR (T) SL200 50X100ML BOT IN"/>
        <s v="CONFIDOR (T) SL200 20X250ML BOT IN"/>
        <s v="CONFIDOR SUPER (T) SC350 10X1L BOT IN"/>
        <s v="CONFIDOR SUPER (T) SC350 50X100ML BOT IN"/>
        <s v="CONFIDOR SUPER (T) SC350 20X250ML BOT IN"/>
        <s v="CONFIDOR SUPER (T) SC350 20X500ML BOT IN"/>
        <s v="CONFIDOR SUPER (T) SC350 50X50ML BOT IN"/>
        <s v="COUNCIL ACTIV WG30 8X(10X45GR) BOX IN"/>
        <s v="COUNCIL ACTIV WG30 12X(5X90GR) BOX IN"/>
        <s v="DECIS EC 28 50X100ML BOT IN"/>
        <s v="DECIS EC 28 40X250ML BOT IN"/>
        <s v="ETHREL SL39 50X100ML BOT IN"/>
        <s v="FAME (T) SC480 10X(20X10ML) BOT IN"/>
        <s v="FAME (T) SC480 20X100ML BOT IN"/>
        <s v="FAME (T) SC480 40X50ML BOT IN"/>
        <s v="FENOS QUICK SC150 50X100ML BOT IN"/>
        <s v="FENOS QUICK SC150 40X250ML BOT IN"/>
        <s v="FITREST SG5 40X100GR BOT IN"/>
        <s v="FITREST SG5 16X250GR BOT IN"/>
        <s v="FOLICUR (T) EC250 50X100ML BOT IN"/>
        <s v="FOLICUR (T) EC250 40X250ML BOT IN"/>
        <s v="FOLICUR (T) EC250 20X500ML BOT IN"/>
        <s v="FOOST WP50 24X500G BAG IN"/>
        <s v="GAUCHO FS600 50X100ML BOT IN"/>
        <s v="GAUCHO FS600 2X5L BOT IN"/>
        <s v="GAUCHO FS600 2X(5X1L) BOT IN"/>
        <s v="GLAMORE WG80 20X100GR BOT IN"/>
        <s v="GLAMORE WG80 40X50GR BOT IN"/>
        <s v="INFINITO SC687 5 50X100ML BOT IN"/>
        <s v="INFINITO SC687 5 10X1L BOT IN"/>
        <s v="INFINITO SC687 5 20X500ML BOT IN"/>
        <s v="JUMP WG80 2X(15X100GR) BOT IN"/>
        <s v="JUMP WG80 160X(10X2GR) BAG IN"/>
        <s v="JUMP WG80 80X40GR BAG IN"/>
        <s v="LARVIN (T) WP75 40X100GR BAG IN"/>
        <s v="LARVIN (T) WP75 10X1KG BAG IN"/>
        <s v="LARVIN (T) WP75 20X250GR BAG IN"/>
        <s v="LARVIN (T) WP75 20X500GR BAG IN"/>
        <s v="LAUDIS SC630 8X115ML BOT IN"/>
        <s v="LAUDIS SC630 10X57.5ML BOT IN"/>
        <s v="LESENTA WG80 50X100GR BAG IN"/>
        <s v="LESENTA WG80 100X40GR BAG IN"/>
        <s v="LUNA EXPERIENCE SC400 10X1L BOT IN"/>
        <s v="LUNA EXPERIENCE SC400 50X100ML BOT IN"/>
        <s v="LUNA EXPERIENCE SC400 40X250ML BOT IN"/>
        <s v="MONCEREN SC250 10X1L BOT IN"/>
        <s v="MONCEREN SC250 50X100ML BOT IN"/>
        <s v="MOVENTO ENERGY SC240 50X100ML BOT IN"/>
        <s v="MOVENTO ENERGY SC240 10X1L BOT IN"/>
        <s v="MOVENTO ENERGY SC240 40X250ML BOT IN"/>
        <s v="NATIVO WG75 10X1KG BAG IN"/>
        <s v="NATIVO WG75 50X100GR BAG IN"/>
        <s v="NATIVO WG75 20X(10X10GR) BAG IN"/>
        <s v="NATIVO WG75 40X250GR BAG IN"/>
        <s v="NATIVO WG75 20X500GR BAG IN"/>
        <s v="NATIVO WG75 100X50GR BAG IN"/>
        <s v="OBERON (T) SC240 10X1L BOT IN"/>
        <s v="OBERON (T) SC240 50X100ML BOT IN"/>
        <s v="OBERON (T) SC240 40X200ML BOT IN"/>
        <s v="OBERON (T) SC240 20X500ML BOT IN"/>
        <s v="NEWPRODUCT_3975176"/>
        <s v="PLANOFIX SL4 5 50X100ML BOT IN"/>
        <s v="DISCOUNTINUE PRODUCT"/>
        <s v="REGENT GR0 3 20X1KG BAG IN"/>
        <s v="REGENT GOLD SC200 50X100ML BOT IN"/>
        <s v="REGENT GOLD SC200 40X250ML BOT IN"/>
        <s v="REGENT GR0 3 1X25KG BOX WW"/>
        <s v="REGENT GR0 3 4X5KG BAG IN"/>
        <s v="REGENT (T) SC50 50X100ML BOT IN"/>
        <s v="REGENT (T) SC50 10X1L BOT IN"/>
        <s v="REGENT (T) SC50 20X250ML BOT IN"/>
        <s v="REGENT (T) SC50 20X500ML BOT IN"/>
        <s v="REGENT ULTRA GR0 6 20X1KG BAG IN"/>
        <s v="REGENT ULTRA GR0 6 5X4KG BAG IN"/>
        <s v="SECTIN WG60 50X100GR BAG IN"/>
        <s v="SENCOR WP70 60X100GR BAG IN"/>
        <s v="SIMBOLA (T) SG20 50X100G BOT IN"/>
        <s v="SIMBOLA (T) SG20 20X250G BOT IN"/>
        <s v="SIVANTO PRIME SL200 50X100ML BOT IN"/>
        <s v="SIVANTO PRIME SL200 10X1L BOT IN"/>
        <s v="SIVANTO PRIME SL200 40X250ML BOT IN"/>
        <s v="SIVANTO PRIME SL200 20X500ML BOT IN"/>
        <s v="SOLOMON OD300 50X100ML BOT IN"/>
        <s v="SOLOMON OD300 10X1L BOT IN"/>
        <s v="SOLOMON OD300 40X250ML BOT IN"/>
        <s v="SOLOMON OD300 20X500ML BOT IN"/>
        <s v="SPINTOR SC495 20X75ML BOT IN"/>
        <s v="SPINTOR SC495 10X(20X7ML) BOT IN"/>
        <s v="SURPASS SUPERB BG2 20X450G BAG IN"/>
        <s v="TOPSTAR (T) WP80 4X(10X100GR) BOX IN"/>
        <s v="TOPSTAR (T) WP80 10X(10X35GR) BOX IN"/>
        <s v="VELUM PRIME SC400 40X250ML BOT IN"/>
        <s v="VELUM PRIME SC400 20X500ML BOT IN"/>
        <s v="WHIPSUPER (T) EC90 50X100ML BOT IN"/>
        <s v="WHIPSUPER (T) EC90 40X250ML BOT IN"/>
        <s v="WHIPSUPER (T) EC90 20X500ML BOT IN"/>
        <s v="ALIETTE WP80 10X1KG BAG IN" u="1"/>
        <s v="MOVENTO OD150 10X1L BOT IN" u="1"/>
        <s v="ALIETTE WP80 40X100GR BAG IN" u="1"/>
        <s v="SECTIN WG60 10X1KG BAG IN" u="1"/>
        <s v="ATLANTIS KL3 6 15X160GR BOT IN" u="1"/>
        <s v="SIMBOLA (T) SG20 10X1KG BOT IN" u="1"/>
        <s v="GLAMORE WG80 8X250GR BAG IN" u="1"/>
        <s v="ADMIRE WG70 125X(8X2GR) BAG IN" u="1"/>
        <s v="RAXIL (T) DS2 5X(10X100GR) BAG IN" u="1"/>
        <s v="ADMIRE WG70 20X300GR BAG IN" u="1"/>
        <s v="SIMBOLA (T) SG20 10X500G BOT IN" u="1"/>
        <s v="CONFIDOR (T) SL200 100X50ML BOT IN" u="1"/>
        <s v="CONFIDOR (T) SL200 20X500ML BOT IN" u="1"/>
        <s v="GAUCHO FS600 100X50ML BOT IN" u="1"/>
        <s v="LUCIFER (T) WP15 25X160GR BAG IN" u="1"/>
        <s v="MONCEREN SC250 20X500ML BOT IN" u="1"/>
        <s v="MONCEREN SC250 40X250ML BOT IN" u="1"/>
        <s v="MOMIJI WG85 50X60G BOT IN" u="1"/>
        <s v="PLANOFIX SL45 10X1L BOT IN" u="1"/>
        <s v="CONFIDOR (T) SL200 10X1L BOT IN" u="1"/>
        <s v="OBERON (T) SC240 100X50ML BOT IN" u="1"/>
        <s v="GLAMORE WG80 50X(10X5GR) BAG IN" u="1"/>
        <s v="BASTA SL150 10X1L BOT IN" u="1"/>
        <s v="LESENTA WG80 20X250GR BAG IN" u="1"/>
        <s v="FLOTIS (T) SC262 5 2X5L BOT IN" u="1"/>
        <s v="ETHREL SL39 10X1L BOT IN" u="1"/>
        <s v="MOVENTO OD150 20X500ML BOT IN" u="1"/>
        <s v="MOVENTO OD150 40X250ML BOT IN" u="1"/>
        <s v="PROFILER WG71 11 5X2KG BAG IN" u="1"/>
        <s v="DECIS EC 28 20X500ML BOT IN" u="1"/>
        <s v="EMESTO PRIME FS240 40X250ML BOT IN" u="1"/>
        <s v="EMESTO PRIME FS240 50X100ML BOT IN" u="1"/>
        <s v="DECIS EC101-2 100X50ML BOT IN" u="1"/>
        <s v="PLANOFIX SL4 5 20X500ML BOT IN" u="1"/>
        <s v="PLANOFIX SL4 5 40X250ML BOT IN" u="1"/>
        <s v="RAXIL (T) DS2 5X(25X40GR) BAG IN" u="1"/>
        <s v="RAXIL EASY FS60 10X1L BOT IN" u="1"/>
        <s v="RICESTAR EC69 10X1L BOT IN" u="1"/>
        <s v="FLOTIS (T) SC262 5 20X500ML BOT IN" u="1"/>
        <s v="FLOTIS (T) SC262 5 40X250ML BOT IN" u="1"/>
        <s v="RAXIL EASY FS60 100X50ML BOT IN" u="1"/>
        <s v="RAXIL EASY FS60 50X100ML BOT IN" u="1"/>
        <s v="REGENT GOLD SC200 20X500ML BOT IN" u="1"/>
        <s v="RAXIL EASY FS60 10X(20X13.4ML) BOT IN" u="1"/>
        <s v="SUNRICE WG15 100X50GR BOT IN" u="1"/>
        <s v="FLOTIS (T) SC262 5 10X1L BOT IN" u="1"/>
        <e v="#N/A" u="1"/>
        <s v="FITREST SG5 80X50GR BOT IN" u="1"/>
        <s v="AMBITION 50X100ML BOT IN" u="1"/>
        <s v="FOOST WP50 20X250G BAG IN" u="1"/>
        <s v="GLAMORE WG80 2X(10X100)G BAG IN" u="1"/>
        <s v="ALION PLUS SC560 4X5L BOT IN" u="1"/>
        <s v="LAUDIS SC630 3X230ML BOT IN" u="1"/>
        <s v="FOLICUR (T) EC250 10X1L BOT IN" u="1"/>
        <s v="VELUM PRIME SC400 50X100ML BOT IN" u="1"/>
        <s v="RICESTAR EC69 20X500ML BOT IN" u="1"/>
        <s v="NEWPRODUCT_9060327" u="1"/>
        <s v="DECIS EC 28 10X1L BOT IN" u="1"/>
        <s v="SENCOR WP70 20X500GR BOX IN" u="1"/>
        <s v="FAME (T) SC480 4X500ML BOT IN" u="1"/>
        <s v="FAME (T) SC480 8X250ML BOT IN" u="1"/>
        <s v="TOPSTAR (T) WP80 8X(20X22.5GR) BOX IN" u="1"/>
        <s v="EVERGOL XTEND FS308 50X100ML BOT IN" u="1"/>
        <s v="SECTIN WG60 20X600GR BAG IN" u="1"/>
        <s v="ETHREL SL39 20X500ML BOT IN" u="1"/>
        <s v="PROFILER WG71 11 20X250GR BAG IN" u="1"/>
        <s v="WHIPSUPER (T) EC90 10X1L BOT IN" u="1"/>
        <s v="PROFILER WG71 11 10X1KG BAG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s v="Admire 150g"/>
    <m/>
    <m/>
    <m/>
    <n v="30"/>
    <n v="1066.56"/>
    <n v="31996.799999999999"/>
    <n v="30"/>
    <n v="1135.8900000000001"/>
    <n v="34076.699999999997"/>
    <m/>
    <m/>
    <m/>
    <s v="Admire 150g-unit"/>
    <x v="0"/>
  </r>
  <r>
    <s v="Admire 30gm"/>
    <m/>
    <m/>
    <m/>
    <n v="150"/>
    <n v="225.23"/>
    <n v="33784.5"/>
    <n v="40"/>
    <n v="239.87"/>
    <n v="9594.7999999999993"/>
    <n v="110"/>
    <n v="225.23"/>
    <n v="24775.3"/>
    <s v="Admire 30gm-nos"/>
    <x v="1"/>
  </r>
  <r>
    <s v="Admire 30gr"/>
    <m/>
    <m/>
    <m/>
    <n v="150"/>
    <n v="225.23"/>
    <n v="33784.5"/>
    <n v="150"/>
    <n v="239.87"/>
    <n v="35980.5"/>
    <m/>
    <m/>
    <m/>
    <s v="Admire 30gr-pc`s"/>
    <x v="1"/>
  </r>
  <r>
    <s v="Admire 75gm"/>
    <m/>
    <m/>
    <m/>
    <n v="180"/>
    <n v="545.4"/>
    <n v="98172"/>
    <n v="180"/>
    <n v="580.85"/>
    <n v="104553"/>
    <m/>
    <m/>
    <m/>
    <s v="Admire 75gm-unit"/>
    <x v="2"/>
  </r>
  <r>
    <s v="Alanto 1"/>
    <m/>
    <m/>
    <m/>
    <n v="20"/>
    <n v="2043.26"/>
    <n v="40865.199999999997"/>
    <n v="20"/>
    <n v="2176.0700000000002"/>
    <n v="43521.4"/>
    <m/>
    <m/>
    <m/>
    <s v="Alanto 1-pc`s"/>
    <x v="3"/>
  </r>
  <r>
    <s v="Alanto 100"/>
    <m/>
    <m/>
    <m/>
    <m/>
    <m/>
    <m/>
    <m/>
    <m/>
    <m/>
    <m/>
    <m/>
    <m/>
    <s v="Alanto 100-pc`s"/>
    <x v="4"/>
  </r>
  <r>
    <s v="Alanto 100ml"/>
    <m/>
    <m/>
    <m/>
    <n v="350"/>
    <n v="235.64"/>
    <n v="82474"/>
    <n v="250"/>
    <n v="250.96"/>
    <n v="62740"/>
    <n v="100"/>
    <n v="235.64"/>
    <n v="23564"/>
    <s v="Alanto 100ml-nos"/>
    <x v="4"/>
  </r>
  <r>
    <s v="Alanto 1lt"/>
    <m/>
    <m/>
    <m/>
    <m/>
    <m/>
    <m/>
    <m/>
    <m/>
    <m/>
    <m/>
    <m/>
    <m/>
    <s v="Alanto 1lt-nos"/>
    <x v="3"/>
  </r>
  <r>
    <s v="Alanto 1ltr"/>
    <m/>
    <m/>
    <m/>
    <n v="20"/>
    <n v="2043.26"/>
    <n v="40865.199999999997"/>
    <n v="4"/>
    <n v="2176.0700000000002"/>
    <n v="8704.2800000000007"/>
    <n v="16"/>
    <n v="2043.26"/>
    <n v="32692.16"/>
    <s v="Alanto 1ltr-nos"/>
    <x v="3"/>
  </r>
  <r>
    <s v="Alanto250ml"/>
    <n v="15"/>
    <n v="542.9"/>
    <n v="8143.5"/>
    <m/>
    <m/>
    <m/>
    <n v="15"/>
    <n v="585.63"/>
    <n v="8784.5"/>
    <m/>
    <m/>
    <m/>
    <s v="Alanto250ml-pc`s"/>
    <x v="5"/>
  </r>
  <r>
    <s v="Alanto 250mll"/>
    <m/>
    <m/>
    <m/>
    <n v="1640"/>
    <n v="550.85"/>
    <n v="903394"/>
    <n v="1429"/>
    <n v="586.66"/>
    <n v="838337.14"/>
    <n v="211"/>
    <n v="550.85"/>
    <n v="116229.35"/>
    <s v="Alanto 250mll-unit"/>
    <x v="5"/>
  </r>
  <r>
    <s v="Alanto 500"/>
    <m/>
    <m/>
    <m/>
    <m/>
    <m/>
    <m/>
    <m/>
    <m/>
    <m/>
    <m/>
    <m/>
    <m/>
    <s v="Alanto 500-pc`s"/>
    <x v="6"/>
  </r>
  <r>
    <s v="Alanto 500ml"/>
    <m/>
    <m/>
    <m/>
    <n v="460"/>
    <n v="1045.5999999999999"/>
    <n v="480976"/>
    <n v="380"/>
    <n v="1113.57"/>
    <n v="423156.6"/>
    <n v="80"/>
    <n v="1045.5999999999999"/>
    <n v="83648"/>
    <s v="Alanto 500ml-nos"/>
    <x v="6"/>
  </r>
  <r>
    <s v="Aliette250"/>
    <m/>
    <m/>
    <m/>
    <m/>
    <m/>
    <m/>
    <m/>
    <m/>
    <m/>
    <m/>
    <m/>
    <m/>
    <s v="Aliette250-pc`s"/>
    <x v="7"/>
  </r>
  <r>
    <s v="Aliette Wp500"/>
    <m/>
    <m/>
    <m/>
    <m/>
    <m/>
    <m/>
    <m/>
    <m/>
    <m/>
    <m/>
    <m/>
    <m/>
    <s v="Aliette Wp500-pc`s"/>
    <x v="8"/>
  </r>
  <r>
    <s v="Aliette Wp80 250gm"/>
    <m/>
    <m/>
    <m/>
    <n v="80"/>
    <n v="487.28"/>
    <n v="38982.400000000001"/>
    <n v="10"/>
    <n v="518.96"/>
    <n v="5189.6000000000004"/>
    <n v="70"/>
    <n v="487.28"/>
    <n v="34109.599999999999"/>
    <s v="Aliette Wp80 250gm-unit"/>
    <x v="7"/>
  </r>
  <r>
    <s v="Ambition 1lt"/>
    <n v="40"/>
    <n v="800.8"/>
    <n v="32032"/>
    <n v="100"/>
    <n v="797.14"/>
    <n v="79714"/>
    <n v="140"/>
    <n v="848.96"/>
    <n v="118854.39999999999"/>
    <m/>
    <m/>
    <m/>
    <s v="Ambition 1lt-nos"/>
    <x v="9"/>
  </r>
  <r>
    <s v="Ambition 250ml"/>
    <n v="130"/>
    <n v="210.82"/>
    <n v="27407.200000000001"/>
    <n v="800"/>
    <n v="210.16"/>
    <n v="168128"/>
    <n v="510"/>
    <n v="223.82"/>
    <n v="114148.2"/>
    <n v="420"/>
    <n v="210.16"/>
    <n v="88267.199999999997"/>
    <s v="Ambition 250ml-nos"/>
    <x v="10"/>
  </r>
  <r>
    <s v="Ambition 500ml"/>
    <n v="195"/>
    <n v="411.52"/>
    <n v="80247"/>
    <n v="400"/>
    <n v="410.99"/>
    <n v="164396"/>
    <n v="430"/>
    <n v="437.71"/>
    <n v="188215.3"/>
    <n v="165"/>
    <n v="411.05"/>
    <n v="67822.8"/>
    <s v="Ambition 500ml-nos"/>
    <x v="11"/>
  </r>
  <r>
    <s v="Antracol 1"/>
    <n v="70"/>
    <n v="513.08000000000004"/>
    <n v="35915.599999999999"/>
    <m/>
    <m/>
    <m/>
    <n v="70"/>
    <n v="546.42999999999995"/>
    <n v="38250.1"/>
    <m/>
    <m/>
    <m/>
    <s v="Antracol 1-pc`s"/>
    <x v="12"/>
  </r>
  <r>
    <s v="Antracol100"/>
    <n v="50"/>
    <n v="62.62"/>
    <n v="3131"/>
    <m/>
    <m/>
    <m/>
    <n v="50"/>
    <n v="66.69"/>
    <n v="3334.5"/>
    <m/>
    <m/>
    <m/>
    <s v="Antracol100-pc`s"/>
    <x v="13"/>
  </r>
  <r>
    <s v="Antracol 100gm"/>
    <m/>
    <m/>
    <m/>
    <n v="1250"/>
    <n v="62.62"/>
    <n v="78275"/>
    <n v="1250"/>
    <n v="63.75"/>
    <n v="79692.75"/>
    <m/>
    <m/>
    <m/>
    <s v="Antracol 100gm-nos"/>
    <x v="13"/>
  </r>
  <r>
    <s v="Antracol 1kg"/>
    <m/>
    <m/>
    <m/>
    <n v="650"/>
    <n v="513.08000000000004"/>
    <n v="333502"/>
    <n v="640"/>
    <n v="546.42999999999995"/>
    <n v="349715.20000000001"/>
    <n v="10"/>
    <n v="513.08000000000004"/>
    <n v="5130.8"/>
    <s v="Antracol 1kg-nos"/>
    <x v="12"/>
  </r>
  <r>
    <s v="Antracol 250"/>
    <n v="355"/>
    <n v="141.4"/>
    <n v="50197"/>
    <m/>
    <m/>
    <m/>
    <n v="355"/>
    <n v="150.59"/>
    <n v="53459.45"/>
    <m/>
    <m/>
    <m/>
    <s v="Antracol 250-pc`s"/>
    <x v="14"/>
  </r>
  <r>
    <s v="Antracol 250gm"/>
    <m/>
    <m/>
    <m/>
    <n v="6920"/>
    <n v="141.4"/>
    <n v="978488"/>
    <n v="6790"/>
    <n v="150.12"/>
    <n v="1019342.1"/>
    <n v="130"/>
    <n v="141.4"/>
    <n v="18382"/>
    <s v="Antracol 250gm-nos"/>
    <x v="14"/>
  </r>
  <r>
    <s v="Antracol 500"/>
    <n v="170"/>
    <n v="269.67"/>
    <n v="45843.9"/>
    <m/>
    <m/>
    <m/>
    <n v="170"/>
    <n v="287.2"/>
    <n v="48824"/>
    <m/>
    <m/>
    <m/>
    <s v="Antracol 500-pc`s"/>
    <x v="15"/>
  </r>
  <r>
    <s v="Antracol 500gm"/>
    <m/>
    <m/>
    <m/>
    <n v="3020"/>
    <n v="269.67"/>
    <n v="814403.4"/>
    <n v="2895"/>
    <n v="286.57"/>
    <n v="829634.54"/>
    <n v="125"/>
    <n v="269.67"/>
    <n v="33708.75"/>
    <s v="Antracol 500gm-nos"/>
    <x v="15"/>
  </r>
  <r>
    <s v="Belt Expert 100"/>
    <n v="60"/>
    <n v="565"/>
    <n v="33900"/>
    <m/>
    <m/>
    <m/>
    <n v="59"/>
    <n v="601.73"/>
    <n v="35502.07"/>
    <n v="1"/>
    <n v="565"/>
    <n v="565"/>
    <s v="Belt Expert 100-pc`s"/>
    <x v="16"/>
  </r>
  <r>
    <s v="Belt Expert 100ml"/>
    <m/>
    <m/>
    <m/>
    <n v="1650"/>
    <n v="565"/>
    <n v="932250"/>
    <n v="1420"/>
    <n v="601.73"/>
    <n v="854456.6"/>
    <n v="230"/>
    <n v="565"/>
    <n v="129950"/>
    <s v="Belt Expert 100ml-nos"/>
    <x v="16"/>
  </r>
  <r>
    <s v="Belt Expert 250ml"/>
    <n v="11"/>
    <m/>
    <m/>
    <m/>
    <m/>
    <m/>
    <m/>
    <m/>
    <m/>
    <n v="11"/>
    <m/>
    <m/>
    <s v="Belt Expert 250ml-nos"/>
    <x v="17"/>
  </r>
  <r>
    <s v="Belt Expert 50ml"/>
    <m/>
    <m/>
    <m/>
    <m/>
    <m/>
    <m/>
    <m/>
    <m/>
    <m/>
    <m/>
    <m/>
    <m/>
    <s v="Belt Expert 50ml-nos"/>
    <x v="18"/>
  </r>
  <r>
    <s v="Berdera 120gm"/>
    <m/>
    <m/>
    <m/>
    <n v="125"/>
    <n v="618"/>
    <n v="77250"/>
    <n v="100"/>
    <n v="705.96"/>
    <n v="70596"/>
    <n v="25"/>
    <n v="618"/>
    <n v="15450"/>
    <s v="Berdera 120gm-unit"/>
    <x v="19"/>
  </r>
  <r>
    <s v="Berdera 500gm"/>
    <m/>
    <m/>
    <m/>
    <n v="8"/>
    <n v="2464"/>
    <n v="19712"/>
    <n v="8"/>
    <n v="2823.84"/>
    <n v="22590.720000000001"/>
    <m/>
    <m/>
    <m/>
    <s v="Berdera 500gm-unit"/>
    <x v="20"/>
  </r>
  <r>
    <s v="Confidor 100ml"/>
    <m/>
    <m/>
    <m/>
    <n v="150"/>
    <n v="205"/>
    <n v="30750"/>
    <n v="48"/>
    <n v="265.64999999999998"/>
    <n v="12751.25"/>
    <n v="102"/>
    <n v="205"/>
    <n v="20910"/>
    <s v="Confidor 100ml-nos"/>
    <x v="21"/>
  </r>
  <r>
    <s v="Confidor 250ml"/>
    <m/>
    <m/>
    <m/>
    <n v="40"/>
    <n v="504.5"/>
    <n v="20180"/>
    <n v="40"/>
    <n v="657.11"/>
    <n v="26284.400000000001"/>
    <m/>
    <m/>
    <m/>
    <s v="Confidor 250ml-nos"/>
    <x v="22"/>
  </r>
  <r>
    <s v="Confidor Super 100"/>
    <n v="91"/>
    <n v="405"/>
    <n v="36855"/>
    <m/>
    <m/>
    <m/>
    <n v="91"/>
    <n v="435.64"/>
    <n v="39643.24"/>
    <m/>
    <m/>
    <m/>
    <s v="Confidor Super 100-pc`s"/>
    <x v="23"/>
  </r>
  <r>
    <s v="Confidor Super 100ml"/>
    <m/>
    <m/>
    <m/>
    <n v="1650"/>
    <n v="409.05"/>
    <n v="674932.5"/>
    <n v="1620"/>
    <n v="435.64"/>
    <n v="705736.8"/>
    <n v="30"/>
    <n v="409.05"/>
    <n v="12271.5"/>
    <s v="Confidor Super 100ml-nos"/>
    <x v="24"/>
  </r>
  <r>
    <s v="Confidor Super 250"/>
    <n v="23"/>
    <n v="980"/>
    <n v="22540"/>
    <m/>
    <m/>
    <m/>
    <n v="23"/>
    <n v="1054.1400000000001"/>
    <n v="24245.22"/>
    <m/>
    <m/>
    <m/>
    <s v="Confidor Super 250-pc`s"/>
    <x v="25"/>
  </r>
  <r>
    <s v="Confidor Super 250ml"/>
    <m/>
    <m/>
    <m/>
    <n v="440"/>
    <n v="989.8"/>
    <n v="435512"/>
    <n v="420"/>
    <n v="1054.1400000000001"/>
    <n v="442738.8"/>
    <n v="20"/>
    <n v="989.8"/>
    <n v="19796"/>
    <s v="Confidor Super 250ml-nos"/>
    <x v="25"/>
  </r>
  <r>
    <s v="Confidor Super 500ml"/>
    <m/>
    <m/>
    <m/>
    <m/>
    <m/>
    <m/>
    <m/>
    <m/>
    <m/>
    <m/>
    <m/>
    <m/>
    <s v="Confidor Super 500ml-nos"/>
    <x v="26"/>
  </r>
  <r>
    <s v="Confidor Super 50ml"/>
    <m/>
    <m/>
    <m/>
    <n v="1000"/>
    <n v="206.04"/>
    <n v="206040"/>
    <n v="960"/>
    <n v="219.43"/>
    <n v="210652.79999999999"/>
    <n v="40"/>
    <n v="206.04"/>
    <n v="8241.6"/>
    <s v="Confidor Super 50ml-nos"/>
    <x v="27"/>
  </r>
  <r>
    <s v="Council Activ W30 45gr"/>
    <m/>
    <m/>
    <m/>
    <n v="800"/>
    <n v="385"/>
    <n v="308000"/>
    <n v="630"/>
    <n v="410.03"/>
    <n v="258318.9"/>
    <n v="170"/>
    <n v="385"/>
    <n v="65450"/>
    <s v="Council Activ W30 45gr-unit"/>
    <x v="28"/>
  </r>
  <r>
    <s v="Council Activ W30 90 Gr"/>
    <n v="40"/>
    <n v="760"/>
    <n v="30400"/>
    <n v="180"/>
    <n v="760"/>
    <n v="136800"/>
    <n v="160"/>
    <n v="809.4"/>
    <n v="129504"/>
    <n v="60"/>
    <n v="760"/>
    <n v="45600"/>
    <s v="Council Activ W30 90 Gr-unit"/>
    <x v="29"/>
  </r>
  <r>
    <s v="Decis 100 100"/>
    <n v="559"/>
    <n v="161.04"/>
    <n v="90019.11"/>
    <m/>
    <m/>
    <m/>
    <n v="559"/>
    <n v="172.48"/>
    <n v="96416.320000000007"/>
    <m/>
    <m/>
    <m/>
    <s v="Decis 100 100-pc`s"/>
    <x v="30"/>
  </r>
  <r>
    <s v="Decis 100 100ml"/>
    <m/>
    <m/>
    <m/>
    <n v="9000"/>
    <n v="161.94999999999999"/>
    <n v="1457550"/>
    <n v="8455"/>
    <n v="172.48"/>
    <n v="1458318.4"/>
    <n v="545"/>
    <n v="161.94999999999999"/>
    <n v="88262.75"/>
    <s v="Decis 100 100ml-nos"/>
    <x v="30"/>
  </r>
  <r>
    <s v="Decis 100 250"/>
    <n v="55"/>
    <n v="353.08"/>
    <n v="19419.400000000001"/>
    <m/>
    <m/>
    <m/>
    <n v="55"/>
    <n v="398.44"/>
    <n v="21914.2"/>
    <m/>
    <m/>
    <m/>
    <s v="Decis 100 250-pc`s"/>
    <x v="31"/>
  </r>
  <r>
    <s v="Decis 100 250ml"/>
    <m/>
    <m/>
    <m/>
    <n v="5040"/>
    <n v="374.13"/>
    <n v="1885615.2"/>
    <n v="4855"/>
    <n v="398.44"/>
    <n v="1934426.2"/>
    <n v="185"/>
    <n v="374.13"/>
    <n v="69214.05"/>
    <s v="Decis 100 250ml-unit"/>
    <x v="31"/>
  </r>
  <r>
    <s v="Ethrel 100"/>
    <n v="90"/>
    <n v="188.7"/>
    <n v="16983"/>
    <m/>
    <m/>
    <m/>
    <n v="90"/>
    <n v="200.97"/>
    <n v="18087.3"/>
    <m/>
    <m/>
    <m/>
    <s v="Ethrel 100-pc`s"/>
    <x v="32"/>
  </r>
  <r>
    <s v="Ethrel 100ml"/>
    <m/>
    <m/>
    <m/>
    <n v="100"/>
    <n v="188.7"/>
    <n v="18870"/>
    <n v="100"/>
    <n v="200.97"/>
    <n v="20097"/>
    <m/>
    <m/>
    <m/>
    <s v="Ethrel 100ml-nos"/>
    <x v="32"/>
  </r>
  <r>
    <s v="Fame 10"/>
    <n v="140"/>
    <n v="155.54"/>
    <n v="21775.599999999999"/>
    <m/>
    <m/>
    <m/>
    <n v="140"/>
    <n v="164.87"/>
    <n v="23081.8"/>
    <m/>
    <m/>
    <m/>
    <s v="Fame 10-unit"/>
    <x v="33"/>
  </r>
  <r>
    <s v="Fame 100ml"/>
    <n v="10"/>
    <n v="1394.2"/>
    <n v="13942"/>
    <n v="60"/>
    <n v="1420"/>
    <n v="85200"/>
    <n v="55"/>
    <n v="1512.3"/>
    <n v="83176.5"/>
    <n v="15"/>
    <n v="1420"/>
    <n v="21300"/>
    <s v="Fame 100ml-nos"/>
    <x v="34"/>
  </r>
  <r>
    <s v="Fame 10ml"/>
    <m/>
    <m/>
    <m/>
    <n v="1200"/>
    <n v="154"/>
    <n v="184800"/>
    <n v="1000"/>
    <n v="164.01"/>
    <n v="164010"/>
    <n v="200"/>
    <n v="154"/>
    <n v="30800"/>
    <s v="Fame 10ml-nos"/>
    <x v="33"/>
  </r>
  <r>
    <s v="Fame 50ml"/>
    <n v="35"/>
    <n v="707.2"/>
    <n v="24752"/>
    <n v="280"/>
    <n v="720"/>
    <n v="201600"/>
    <n v="220"/>
    <n v="766.8"/>
    <n v="168696"/>
    <n v="95"/>
    <n v="720"/>
    <n v="68400"/>
    <s v="Fame 50ml-nos"/>
    <x v="35"/>
  </r>
  <r>
    <s v="Fenos Quick Sc150 - 100ml"/>
    <m/>
    <m/>
    <m/>
    <n v="100"/>
    <n v="258"/>
    <n v="25800"/>
    <n v="100"/>
    <n v="273.48"/>
    <n v="27348"/>
    <m/>
    <m/>
    <m/>
    <s v="Fenos Quick Sc150 - 100ml-unit"/>
    <x v="36"/>
  </r>
  <r>
    <s v="Fenos Quick Sc150 - 250ml"/>
    <m/>
    <m/>
    <m/>
    <n v="40"/>
    <n v="630"/>
    <n v="25200"/>
    <n v="40"/>
    <n v="667.8"/>
    <n v="26712"/>
    <m/>
    <m/>
    <m/>
    <s v="Fenos Quick Sc150 - 250ml-unit"/>
    <x v="37"/>
  </r>
  <r>
    <s v="Fitrest 100gm"/>
    <m/>
    <m/>
    <m/>
    <m/>
    <m/>
    <m/>
    <m/>
    <m/>
    <m/>
    <m/>
    <m/>
    <m/>
    <s v="Fitrest 100gm-pc`s"/>
    <x v="38"/>
  </r>
  <r>
    <s v="Fitrest 250gm"/>
    <m/>
    <m/>
    <m/>
    <m/>
    <m/>
    <m/>
    <m/>
    <m/>
    <m/>
    <m/>
    <m/>
    <m/>
    <s v="Fitrest 250gm-pc`s"/>
    <x v="39"/>
  </r>
  <r>
    <s v="Folicur 100ml"/>
    <m/>
    <m/>
    <m/>
    <n v="400"/>
    <n v="207"/>
    <n v="82800"/>
    <n v="400"/>
    <n v="220.46"/>
    <n v="88184"/>
    <m/>
    <m/>
    <m/>
    <s v="Folicur 100ml-nos"/>
    <x v="40"/>
  </r>
  <r>
    <s v="Folicur 250ml"/>
    <m/>
    <m/>
    <m/>
    <n v="600"/>
    <n v="475"/>
    <n v="285000"/>
    <n v="559"/>
    <n v="505.88"/>
    <n v="282786.92"/>
    <n v="41"/>
    <n v="475"/>
    <n v="19475"/>
    <s v="Folicur 250ml-nos"/>
    <x v="41"/>
  </r>
  <r>
    <s v="Folicure 100ml"/>
    <n v="1"/>
    <n v="196"/>
    <n v="196"/>
    <m/>
    <m/>
    <m/>
    <m/>
    <m/>
    <m/>
    <n v="1"/>
    <n v="196"/>
    <n v="196"/>
    <s v="Folicure 100ml-pc`s"/>
    <x v="40"/>
  </r>
  <r>
    <s v="Folicure 250"/>
    <n v="16"/>
    <n v="472.11"/>
    <n v="7553.73"/>
    <m/>
    <m/>
    <m/>
    <n v="16"/>
    <n v="505.88"/>
    <n v="8094.08"/>
    <m/>
    <m/>
    <m/>
    <s v="Folicure 250-pc`s"/>
    <x v="41"/>
  </r>
  <r>
    <s v="Folicure 500"/>
    <n v="15"/>
    <n v="930"/>
    <n v="13950"/>
    <m/>
    <m/>
    <m/>
    <n v="15"/>
    <n v="990.45"/>
    <n v="14856.75"/>
    <m/>
    <m/>
    <m/>
    <s v="Folicure 500-pc`s"/>
    <x v="42"/>
  </r>
  <r>
    <s v="Folicure 500ml"/>
    <m/>
    <m/>
    <m/>
    <n v="40"/>
    <n v="930"/>
    <n v="37200"/>
    <n v="20"/>
    <n v="990.45"/>
    <n v="19809"/>
    <n v="20"/>
    <n v="930"/>
    <n v="18600"/>
    <s v="Folicure 500ml-unit"/>
    <x v="42"/>
  </r>
  <r>
    <s v="Foost 500gr"/>
    <n v="50"/>
    <n v="120.27"/>
    <n v="6013.28"/>
    <n v="48"/>
    <n v="120.36"/>
    <n v="5777.28"/>
    <n v="74"/>
    <n v="128.18"/>
    <n v="9485.32"/>
    <n v="24"/>
    <n v="120.36"/>
    <n v="2888.64"/>
    <s v="Foost 500gr-pc`s"/>
    <x v="43"/>
  </r>
  <r>
    <s v="Gaucho 100ml"/>
    <m/>
    <m/>
    <m/>
    <m/>
    <m/>
    <m/>
    <m/>
    <m/>
    <m/>
    <m/>
    <m/>
    <m/>
    <s v="Gaucho 100ml-nos"/>
    <x v="44"/>
  </r>
  <r>
    <s v="Gaucho 5lt"/>
    <m/>
    <m/>
    <m/>
    <n v="8"/>
    <n v="10193.93"/>
    <n v="81551.44"/>
    <n v="8"/>
    <n v="10856.54"/>
    <n v="86852.32"/>
    <m/>
    <m/>
    <m/>
    <s v="Gaucho 5lt-nos"/>
    <x v="45"/>
  </r>
  <r>
    <s v="Gaucho Fs600 1lt"/>
    <m/>
    <m/>
    <m/>
    <m/>
    <m/>
    <m/>
    <m/>
    <m/>
    <m/>
    <m/>
    <m/>
    <m/>
    <s v="Gaucho Fs600 1lt-pc`s"/>
    <x v="46"/>
  </r>
  <r>
    <s v="Gaucho Fs600 5lt"/>
    <m/>
    <m/>
    <m/>
    <m/>
    <m/>
    <m/>
    <m/>
    <m/>
    <m/>
    <m/>
    <m/>
    <m/>
    <s v="Gaucho Fs600 5lt-pc`s"/>
    <x v="45"/>
  </r>
  <r>
    <s v="Glamore 100gr"/>
    <m/>
    <m/>
    <m/>
    <m/>
    <m/>
    <m/>
    <m/>
    <m/>
    <m/>
    <m/>
    <m/>
    <m/>
    <s v="Glamore 100gr-pc`s"/>
    <x v="47"/>
  </r>
  <r>
    <s v="Glamore 50gr"/>
    <m/>
    <m/>
    <m/>
    <m/>
    <m/>
    <m/>
    <m/>
    <m/>
    <m/>
    <m/>
    <m/>
    <m/>
    <s v="Glamore 50gr-pc`s"/>
    <x v="48"/>
  </r>
  <r>
    <s v="Infinito 100ml"/>
    <n v="80"/>
    <n v="170"/>
    <n v="13600"/>
    <n v="450"/>
    <n v="171.7"/>
    <n v="77265"/>
    <n v="480"/>
    <n v="182.86"/>
    <n v="87772.800000000003"/>
    <n v="50"/>
    <n v="171.7"/>
    <n v="8585"/>
    <s v="Infinito 100ml-nos"/>
    <x v="49"/>
  </r>
  <r>
    <s v="Infinito 1ltr"/>
    <m/>
    <m/>
    <m/>
    <n v="40"/>
    <n v="1565.5"/>
    <n v="62620"/>
    <n v="30"/>
    <n v="1667.26"/>
    <n v="50017.8"/>
    <n v="10"/>
    <n v="1565.5"/>
    <n v="15655"/>
    <s v="Infinito 1ltr-unit"/>
    <x v="50"/>
  </r>
  <r>
    <s v="Infinito 500ml"/>
    <m/>
    <m/>
    <m/>
    <n v="600"/>
    <n v="808"/>
    <n v="484800"/>
    <n v="565"/>
    <n v="860.52"/>
    <n v="486193.8"/>
    <n v="35"/>
    <n v="808"/>
    <n v="28280"/>
    <s v="Infinito 500ml-nos"/>
    <x v="51"/>
  </r>
  <r>
    <s v="Jump 100"/>
    <n v="15"/>
    <n v="1655.39"/>
    <n v="24830.85"/>
    <m/>
    <m/>
    <m/>
    <m/>
    <m/>
    <m/>
    <n v="15"/>
    <n v="1655.39"/>
    <n v="24830.85"/>
    <s v="Jump 100-pc`s"/>
    <x v="52"/>
  </r>
  <r>
    <s v="Jump 100gm"/>
    <m/>
    <m/>
    <m/>
    <n v="120"/>
    <n v="1671.78"/>
    <n v="200613.6"/>
    <n v="120"/>
    <n v="1780.45"/>
    <n v="213654"/>
    <m/>
    <m/>
    <m/>
    <s v="Jump 100gm-nos"/>
    <x v="53"/>
  </r>
  <r>
    <s v="Jump 2gm"/>
    <m/>
    <m/>
    <m/>
    <n v="8000"/>
    <n v="35.700000000000003"/>
    <n v="285600"/>
    <n v="7990"/>
    <n v="38.020000000000003"/>
    <n v="303779.8"/>
    <n v="10"/>
    <n v="35.700000000000003"/>
    <n v="357"/>
    <s v="Jump 2gm-unit"/>
    <x v="53"/>
  </r>
  <r>
    <s v="Jump 2gr"/>
    <m/>
    <m/>
    <m/>
    <m/>
    <m/>
    <m/>
    <m/>
    <m/>
    <m/>
    <m/>
    <m/>
    <m/>
    <s v="Jump 2gr-pc`s"/>
    <x v="53"/>
  </r>
  <r>
    <s v="Jump 40"/>
    <n v="107"/>
    <n v="692.31"/>
    <n v="74077.63"/>
    <m/>
    <m/>
    <m/>
    <n v="107"/>
    <n v="749.55"/>
    <n v="80201.850000000006"/>
    <m/>
    <m/>
    <m/>
    <s v="Jump 40-pc`s"/>
    <x v="54"/>
  </r>
  <r>
    <s v="Jump 40gm"/>
    <m/>
    <m/>
    <m/>
    <n v="3600"/>
    <n v="703.8"/>
    <n v="2533680"/>
    <n v="3240"/>
    <n v="749.55"/>
    <n v="2428542"/>
    <n v="360"/>
    <n v="703.8"/>
    <n v="253368"/>
    <s v="Jump 40gm-nos"/>
    <x v="53"/>
  </r>
  <r>
    <s v="Larvin 100"/>
    <m/>
    <m/>
    <m/>
    <m/>
    <m/>
    <m/>
    <m/>
    <m/>
    <m/>
    <m/>
    <m/>
    <m/>
    <s v="Larvin 100-pc`s"/>
    <x v="55"/>
  </r>
  <r>
    <s v="Larvin 100gm"/>
    <m/>
    <m/>
    <m/>
    <n v="80"/>
    <n v="258.52999999999997"/>
    <n v="20682.400000000001"/>
    <n v="80"/>
    <n v="275.33"/>
    <n v="22026.400000000001"/>
    <m/>
    <m/>
    <m/>
    <s v="Larvin 100gm-unit"/>
    <x v="55"/>
  </r>
  <r>
    <s v="Larvin 1k"/>
    <n v="13"/>
    <n v="2319.19"/>
    <n v="30149.53"/>
    <m/>
    <m/>
    <m/>
    <n v="13"/>
    <n v="2502.14"/>
    <n v="32527.82"/>
    <m/>
    <m/>
    <m/>
    <s v="Larvin 1k-pc`s"/>
    <x v="56"/>
  </r>
  <r>
    <s v="Larvin 1kg"/>
    <m/>
    <m/>
    <m/>
    <n v="50"/>
    <n v="2349.4299999999998"/>
    <n v="117471.5"/>
    <n v="45"/>
    <n v="2502.14"/>
    <n v="112596.3"/>
    <n v="5"/>
    <n v="2349.4299999999998"/>
    <n v="11747.15"/>
    <s v="Larvin 1kg-unit"/>
    <x v="56"/>
  </r>
  <r>
    <s v="Larvin 250"/>
    <n v="16"/>
    <n v="592.79"/>
    <n v="9484.56"/>
    <m/>
    <m/>
    <m/>
    <n v="16"/>
    <n v="642.80999999999995"/>
    <n v="10284.959999999999"/>
    <m/>
    <m/>
    <m/>
    <s v="Larvin 250-pc`s"/>
    <x v="57"/>
  </r>
  <r>
    <s v="Larvin 250gm"/>
    <m/>
    <m/>
    <m/>
    <n v="840"/>
    <n v="603.58000000000004"/>
    <n v="507007.2"/>
    <n v="790"/>
    <n v="642.80999999999995"/>
    <n v="507819.9"/>
    <n v="50"/>
    <n v="603.58000000000004"/>
    <n v="30179"/>
    <s v="Larvin 250gm-nos"/>
    <x v="57"/>
  </r>
  <r>
    <s v="Larvin 500"/>
    <n v="119"/>
    <n v="1167.5899999999999"/>
    <n v="138942.64000000001"/>
    <m/>
    <m/>
    <m/>
    <n v="119"/>
    <n v="1251.5899999999999"/>
    <n v="148939.21"/>
    <m/>
    <m/>
    <m/>
    <s v="Larvin 500-pc`s"/>
    <x v="58"/>
  </r>
  <r>
    <s v="Larvin 500gm"/>
    <m/>
    <m/>
    <m/>
    <n v="600"/>
    <n v="1185.53"/>
    <n v="711318"/>
    <n v="515"/>
    <n v="1262.5899999999999"/>
    <n v="650233.85"/>
    <n v="85"/>
    <n v="1185.53"/>
    <n v="100770.05"/>
    <s v="Larvin 500gm-unit"/>
    <x v="58"/>
  </r>
  <r>
    <s v="Laudis 115ml"/>
    <n v="30"/>
    <n v="1214.02"/>
    <n v="36420.6"/>
    <n v="72"/>
    <n v="1214.02"/>
    <n v="87409.44"/>
    <n v="72"/>
    <n v="1292.93"/>
    <n v="93090.96"/>
    <n v="30"/>
    <n v="1214.02"/>
    <n v="36420.6"/>
    <s v="Laudis 115ml-nos"/>
    <x v="59"/>
  </r>
  <r>
    <s v="Laudis 57.5ml"/>
    <m/>
    <m/>
    <m/>
    <m/>
    <m/>
    <m/>
    <m/>
    <m/>
    <m/>
    <m/>
    <m/>
    <m/>
    <s v="Laudis 57.5ml-nos"/>
    <x v="60"/>
  </r>
  <r>
    <s v="Lesenta 100"/>
    <m/>
    <m/>
    <m/>
    <n v="250"/>
    <n v="959.82"/>
    <n v="239955"/>
    <n v="250"/>
    <n v="1022.21"/>
    <n v="255552.5"/>
    <m/>
    <m/>
    <m/>
    <s v="Lesenta 100-pc`s"/>
    <x v="61"/>
  </r>
  <r>
    <s v="Lesenta 100gr"/>
    <m/>
    <m/>
    <m/>
    <n v="50"/>
    <n v="959.82"/>
    <n v="47991"/>
    <n v="50"/>
    <n v="1022.21"/>
    <n v="51110.5"/>
    <m/>
    <m/>
    <m/>
    <s v="Lesenta 100gr-unit"/>
    <x v="61"/>
  </r>
  <r>
    <s v="Lesenta 40gr"/>
    <m/>
    <m/>
    <m/>
    <m/>
    <m/>
    <m/>
    <m/>
    <m/>
    <m/>
    <m/>
    <m/>
    <m/>
    <s v="Lesenta 40gr-pc`s"/>
    <x v="62"/>
  </r>
  <r>
    <s v="Luna Experience 1"/>
    <n v="8"/>
    <n v="4332.6499999999996"/>
    <n v="34661.17"/>
    <m/>
    <m/>
    <m/>
    <n v="8"/>
    <n v="4595.9799999999996"/>
    <n v="36767.839999999997"/>
    <m/>
    <m/>
    <m/>
    <s v="Luna Experience 1-pc`s"/>
    <x v="63"/>
  </r>
  <r>
    <s v="Luna Experience 100"/>
    <n v="10"/>
    <n v="464.6"/>
    <n v="4646"/>
    <m/>
    <m/>
    <m/>
    <n v="10"/>
    <n v="492.35"/>
    <n v="4923.5"/>
    <m/>
    <m/>
    <m/>
    <s v="Luna Experience 100-pc`s"/>
    <x v="63"/>
  </r>
  <r>
    <s v="Luna Experience 100ml"/>
    <m/>
    <m/>
    <m/>
    <n v="500"/>
    <n v="462.3"/>
    <n v="231150"/>
    <n v="430"/>
    <n v="492.35"/>
    <n v="211710.5"/>
    <n v="70"/>
    <n v="462.3"/>
    <n v="32361"/>
    <s v="Luna Experience 100ml-nos"/>
    <x v="64"/>
  </r>
  <r>
    <s v="Luna Experience 1lt"/>
    <m/>
    <m/>
    <m/>
    <n v="160"/>
    <n v="4315.47"/>
    <n v="690475.2"/>
    <n v="125"/>
    <n v="4595.9799999999996"/>
    <n v="574497.5"/>
    <n v="35"/>
    <n v="4315.47"/>
    <n v="151041.45000000001"/>
    <s v="Luna Experience 1lt-nos"/>
    <x v="63"/>
  </r>
  <r>
    <s v="Luna Experience 250"/>
    <n v="190"/>
    <n v="1119.3900000000001"/>
    <n v="212683.7"/>
    <m/>
    <m/>
    <m/>
    <n v="190"/>
    <n v="1190.2"/>
    <n v="226138"/>
    <m/>
    <m/>
    <m/>
    <s v="Luna Experience 250-pc`s"/>
    <x v="65"/>
  </r>
  <r>
    <s v="Luna Experience 250ml"/>
    <m/>
    <m/>
    <m/>
    <n v="1800"/>
    <n v="1117.56"/>
    <n v="2011608"/>
    <n v="1235"/>
    <n v="1190.2"/>
    <n v="1469897"/>
    <n v="565"/>
    <n v="1117.56"/>
    <n v="631421.4"/>
    <s v="Luna Experience 250ml-nos"/>
    <x v="65"/>
  </r>
  <r>
    <s v="Monceren 1lt"/>
    <m/>
    <m/>
    <m/>
    <m/>
    <m/>
    <m/>
    <m/>
    <m/>
    <m/>
    <m/>
    <m/>
    <m/>
    <s v="Monceren 1lt-nos"/>
    <x v="66"/>
  </r>
  <r>
    <s v="Monceren 250ml"/>
    <m/>
    <m/>
    <m/>
    <m/>
    <m/>
    <m/>
    <m/>
    <m/>
    <m/>
    <m/>
    <m/>
    <m/>
    <s v="Monceren 250ml-nos"/>
    <x v="67"/>
  </r>
  <r>
    <s v="Monceren 500ml"/>
    <m/>
    <m/>
    <m/>
    <m/>
    <m/>
    <m/>
    <m/>
    <m/>
    <m/>
    <m/>
    <m/>
    <m/>
    <s v="Monceren 500ml-nos"/>
    <x v="67"/>
  </r>
  <r>
    <s v="Movento Energy 100"/>
    <m/>
    <m/>
    <m/>
    <m/>
    <m/>
    <m/>
    <m/>
    <m/>
    <m/>
    <m/>
    <m/>
    <m/>
    <s v="Movento Energy 100-pc`s"/>
    <x v="68"/>
  </r>
  <r>
    <s v="Movento Energy 100ml"/>
    <m/>
    <m/>
    <m/>
    <n v="550"/>
    <n v="267.8"/>
    <n v="147290"/>
    <n v="505"/>
    <n v="285.20999999999998"/>
    <n v="144031.04999999999"/>
    <n v="45"/>
    <n v="267.8"/>
    <n v="12051"/>
    <s v="Movento Energy 100ml-nos"/>
    <x v="68"/>
  </r>
  <r>
    <s v="Movento Energy 1l"/>
    <m/>
    <m/>
    <m/>
    <m/>
    <m/>
    <m/>
    <m/>
    <m/>
    <m/>
    <m/>
    <m/>
    <m/>
    <s v="Movento Energy 1l-pc`s"/>
    <x v="69"/>
  </r>
  <r>
    <s v="Movento Energy 1lt"/>
    <m/>
    <m/>
    <m/>
    <n v="300"/>
    <n v="2347.37"/>
    <n v="704211"/>
    <n v="258"/>
    <n v="2499.9499999999998"/>
    <n v="644987.1"/>
    <n v="42"/>
    <n v="2347.37"/>
    <n v="98589.54"/>
    <s v="Movento Energy 1lt-nos"/>
    <x v="69"/>
  </r>
  <r>
    <s v="Movento Energy 250m"/>
    <n v="40"/>
    <n v="606.66999999999996"/>
    <n v="24266.799999999999"/>
    <n v="800"/>
    <n v="606.66999999999996"/>
    <n v="485336"/>
    <n v="840"/>
    <n v="646.1"/>
    <n v="542724"/>
    <m/>
    <m/>
    <m/>
    <s v="Movento Energy 250m-pc`s"/>
    <x v="70"/>
  </r>
  <r>
    <s v="Movento Energy 250ml"/>
    <m/>
    <m/>
    <m/>
    <n v="3200"/>
    <n v="606.66999999999996"/>
    <n v="1941344"/>
    <n v="2795"/>
    <n v="646.1"/>
    <n v="1805849.5"/>
    <n v="405"/>
    <n v="606.66999999999996"/>
    <n v="245701.35"/>
    <s v="Movento Energy 250ml-nos"/>
    <x v="70"/>
  </r>
  <r>
    <s v="Movento Energy OD 150 250 ML"/>
    <m/>
    <m/>
    <m/>
    <n v="40"/>
    <n v="681.86"/>
    <n v="27274.400000000001"/>
    <n v="10"/>
    <n v="726.18"/>
    <n v="7261.8"/>
    <n v="30"/>
    <n v="681.86"/>
    <n v="20455.8"/>
    <s v="Movento Energy OD 150 250 ML-unit"/>
    <x v="70"/>
  </r>
  <r>
    <s v="Nativo 1"/>
    <m/>
    <m/>
    <m/>
    <m/>
    <m/>
    <m/>
    <m/>
    <m/>
    <m/>
    <m/>
    <m/>
    <m/>
    <s v="Nativo 1-pc`s"/>
    <x v="71"/>
  </r>
  <r>
    <s v="Nativo 100gm"/>
    <m/>
    <m/>
    <m/>
    <n v="4050"/>
    <n v="635.29"/>
    <n v="2572924.5"/>
    <n v="3700"/>
    <n v="676.58"/>
    <n v="2503346"/>
    <n v="350"/>
    <n v="635.29"/>
    <n v="222351.5"/>
    <s v="Nativo 100gm-nos"/>
    <x v="72"/>
  </r>
  <r>
    <s v="Nativo 100gr"/>
    <n v="480"/>
    <n v="635.29"/>
    <n v="304939.2"/>
    <m/>
    <m/>
    <m/>
    <n v="480"/>
    <n v="676.58"/>
    <n v="324758.40000000002"/>
    <m/>
    <m/>
    <m/>
    <s v="Nativo 100gr-pc`s"/>
    <x v="72"/>
  </r>
  <r>
    <s v="Nativo 10gm"/>
    <m/>
    <m/>
    <m/>
    <n v="3400"/>
    <n v="77.77"/>
    <n v="264418"/>
    <n v="2700"/>
    <n v="82.83"/>
    <n v="223641"/>
    <n v="700"/>
    <n v="77.77"/>
    <n v="54439"/>
    <s v="Nativo 10gm-nos"/>
    <x v="73"/>
  </r>
  <r>
    <s v="Nativo 10gr"/>
    <m/>
    <m/>
    <m/>
    <m/>
    <m/>
    <m/>
    <m/>
    <m/>
    <m/>
    <m/>
    <m/>
    <m/>
    <s v="Nativo 10gr-pc`s"/>
    <x v="73"/>
  </r>
  <r>
    <s v="Nativo 1kg"/>
    <m/>
    <m/>
    <m/>
    <n v="30"/>
    <n v="5673.17"/>
    <n v="170195.1"/>
    <n v="28"/>
    <n v="6041.93"/>
    <n v="169174.04"/>
    <n v="2"/>
    <n v="5673.17"/>
    <n v="11346.34"/>
    <s v="Nativo 1kg-nos"/>
    <x v="71"/>
  </r>
  <r>
    <s v="Nativo 250g"/>
    <n v="144"/>
    <n v="1487.73"/>
    <n v="214233.12"/>
    <m/>
    <m/>
    <m/>
    <n v="144"/>
    <n v="1584.43"/>
    <n v="228157.92"/>
    <m/>
    <m/>
    <m/>
    <s v="Nativo 250g-pc`s"/>
    <x v="74"/>
  </r>
  <r>
    <s v="Nativo 250gm"/>
    <m/>
    <m/>
    <m/>
    <n v="1640"/>
    <n v="1487.73"/>
    <n v="2439877.2000000002"/>
    <n v="1360"/>
    <n v="1584.43"/>
    <n v="2154824.7999999998"/>
    <n v="280"/>
    <n v="1487.73"/>
    <n v="416564.4"/>
    <s v="Nativo 250gm-nos"/>
    <x v="74"/>
  </r>
  <r>
    <s v="Nativo 500"/>
    <n v="35"/>
    <n v="2888.6"/>
    <n v="101101"/>
    <m/>
    <m/>
    <m/>
    <n v="35"/>
    <n v="3076.36"/>
    <n v="107672.6"/>
    <m/>
    <m/>
    <m/>
    <s v="Nativo 500-pc`s"/>
    <x v="75"/>
  </r>
  <r>
    <s v="Nativo 500gm"/>
    <m/>
    <m/>
    <m/>
    <n v="260"/>
    <n v="2888.6"/>
    <n v="751036"/>
    <n v="194"/>
    <n v="3076.36"/>
    <n v="596813.84"/>
    <n v="66"/>
    <n v="2888.6"/>
    <n v="190647.6"/>
    <s v="Nativo 500gm-nos"/>
    <x v="75"/>
  </r>
  <r>
    <s v="Nativo 50gm"/>
    <m/>
    <m/>
    <m/>
    <n v="700"/>
    <n v="322.19"/>
    <n v="225533"/>
    <n v="700"/>
    <n v="343.13"/>
    <n v="240191"/>
    <m/>
    <m/>
    <m/>
    <s v="Nativo 50gm-nos"/>
    <x v="76"/>
  </r>
  <r>
    <s v="Nativo 50gr"/>
    <m/>
    <m/>
    <m/>
    <m/>
    <m/>
    <m/>
    <m/>
    <m/>
    <m/>
    <m/>
    <m/>
    <m/>
    <s v="Nativo 50gr-pc`s"/>
    <x v="76"/>
  </r>
  <r>
    <s v="Nativo WG75 50gm"/>
    <m/>
    <m/>
    <m/>
    <n v="3300"/>
    <n v="322.19"/>
    <n v="1063227"/>
    <n v="2625"/>
    <n v="343.13"/>
    <n v="900716.25"/>
    <n v="675"/>
    <n v="322.19"/>
    <n v="217478.25"/>
    <s v="Nativo WG75 50gm-unit"/>
    <x v="76"/>
  </r>
  <r>
    <s v="Oberon 1"/>
    <n v="5"/>
    <n v="3275.52"/>
    <n v="16377.6"/>
    <n v="10"/>
    <n v="3545.87"/>
    <n v="35458.699999999997"/>
    <n v="15"/>
    <n v="3758.25"/>
    <n v="56373.75"/>
    <m/>
    <m/>
    <m/>
    <s v="Oberon 1-pc`s"/>
    <x v="77"/>
  </r>
  <r>
    <s v="Oberon 100m"/>
    <n v="30"/>
    <n v="400.86"/>
    <n v="12025.8"/>
    <m/>
    <m/>
    <m/>
    <n v="30"/>
    <n v="426.96"/>
    <n v="12808.8"/>
    <m/>
    <m/>
    <m/>
    <s v="Oberon 100m-pc`s"/>
    <x v="78"/>
  </r>
  <r>
    <s v="Oberon 100ml"/>
    <m/>
    <m/>
    <m/>
    <n v="950"/>
    <n v="400.9"/>
    <n v="380855"/>
    <n v="935"/>
    <n v="426.96"/>
    <n v="399207.6"/>
    <n v="15"/>
    <n v="400.9"/>
    <n v="6013.5"/>
    <s v="Oberon 100ml-nos"/>
    <x v="78"/>
  </r>
  <r>
    <s v="Oberon 1lt"/>
    <m/>
    <m/>
    <m/>
    <n v="30"/>
    <n v="3545.87"/>
    <n v="106376.1"/>
    <n v="29"/>
    <n v="3776.35"/>
    <n v="109514.15"/>
    <n v="1"/>
    <n v="3545.87"/>
    <n v="3545.87"/>
    <s v="Oberon 1lt-nos"/>
    <x v="77"/>
  </r>
  <r>
    <s v="Oberon 200M"/>
    <n v="30"/>
    <n v="788.5"/>
    <n v="23655"/>
    <m/>
    <m/>
    <m/>
    <n v="30"/>
    <n v="839.79"/>
    <n v="25193.7"/>
    <m/>
    <m/>
    <m/>
    <s v="Oberon 200M-pc`s"/>
    <x v="79"/>
  </r>
  <r>
    <s v="Oberon 200ml"/>
    <m/>
    <m/>
    <m/>
    <n v="3120"/>
    <n v="788.54"/>
    <n v="2460244.7999999998"/>
    <n v="3087"/>
    <n v="839.79"/>
    <n v="2592431.73"/>
    <n v="33"/>
    <n v="788.54"/>
    <n v="26021.82"/>
    <s v="Oberon 200ml-nos"/>
    <x v="79"/>
  </r>
  <r>
    <s v="Oberon 500m"/>
    <n v="7"/>
    <n v="1761.81"/>
    <n v="12332.68"/>
    <m/>
    <m/>
    <m/>
    <n v="7"/>
    <n v="1946.84"/>
    <n v="13627.88"/>
    <m/>
    <m/>
    <m/>
    <s v="Oberon 500m-pc`s"/>
    <x v="80"/>
  </r>
  <r>
    <s v="Oberon 500ml"/>
    <m/>
    <m/>
    <m/>
    <n v="580"/>
    <n v="1828.02"/>
    <n v="1060251.6000000001"/>
    <n v="577"/>
    <n v="1946.84"/>
    <n v="1123326.68"/>
    <n v="3"/>
    <n v="1828.02"/>
    <n v="5484.06"/>
    <s v="Oberon 500ml-nos"/>
    <x v="80"/>
  </r>
  <r>
    <s v="Peridiam 309 Red1lt"/>
    <m/>
    <m/>
    <m/>
    <n v="50"/>
    <n v="745"/>
    <n v="37250"/>
    <n v="1"/>
    <n v="1016.95"/>
    <n v="1016.95"/>
    <n v="49"/>
    <n v="745"/>
    <n v="36505"/>
    <s v="Peridiam 309 Red1lt-unit"/>
    <x v="81"/>
  </r>
  <r>
    <s v="Planofix 100m"/>
    <n v="355"/>
    <n v="65"/>
    <n v="23075"/>
    <m/>
    <m/>
    <m/>
    <n v="355"/>
    <n v="71.3"/>
    <n v="25311.5"/>
    <m/>
    <m/>
    <m/>
    <s v="Planofix 100m-pc`s"/>
    <x v="82"/>
  </r>
  <r>
    <s v="Planofix 100ml"/>
    <m/>
    <m/>
    <m/>
    <n v="2600"/>
    <n v="66.95"/>
    <n v="174070"/>
    <n v="2525"/>
    <n v="71.3"/>
    <n v="180032.5"/>
    <n v="75"/>
    <n v="66.95"/>
    <n v="5021.25"/>
    <s v="Planofix 100ml-nos"/>
    <x v="82"/>
  </r>
  <r>
    <s v="PPE - MINI KIT"/>
    <m/>
    <m/>
    <m/>
    <m/>
    <m/>
    <m/>
    <m/>
    <m/>
    <m/>
    <m/>
    <m/>
    <m/>
    <s v="PPE - MINI KIT-pc`s"/>
    <x v="83"/>
  </r>
  <r>
    <s v="Regent 1kg Gr"/>
    <m/>
    <m/>
    <m/>
    <n v="500"/>
    <n v="83.64"/>
    <n v="41820"/>
    <n v="480"/>
    <n v="89.08"/>
    <n v="42758.400000000001"/>
    <n v="20"/>
    <n v="83.64"/>
    <n v="1672.8"/>
    <s v="Regent 1kg Gr-unit"/>
    <x v="84"/>
  </r>
  <r>
    <s v="Regent Gold Sc 100ml"/>
    <m/>
    <m/>
    <m/>
    <n v="1150"/>
    <n v="396"/>
    <n v="455400"/>
    <n v="1100"/>
    <n v="421.74"/>
    <n v="463914"/>
    <n v="50"/>
    <n v="396"/>
    <n v="19800"/>
    <s v="Regent Gold Sc 100ml-unit"/>
    <x v="85"/>
  </r>
  <r>
    <s v="Regent Gold Sc 250ml"/>
    <n v="16"/>
    <n v="930.71"/>
    <n v="14891.36"/>
    <n v="480"/>
    <n v="971"/>
    <n v="466080"/>
    <n v="470"/>
    <n v="998.22"/>
    <n v="469163"/>
    <n v="26"/>
    <n v="961.7"/>
    <n v="25004.26"/>
    <s v="Regent Gold Sc 250ml-unit"/>
    <x v="86"/>
  </r>
  <r>
    <s v="Regent Gr 1kg"/>
    <n v="40"/>
    <n v="78.819999999999993"/>
    <n v="3152.8"/>
    <m/>
    <m/>
    <m/>
    <n v="40"/>
    <n v="89.08"/>
    <n v="3563.2"/>
    <m/>
    <m/>
    <m/>
    <s v="Regent Gr 1kg-nos"/>
    <x v="84"/>
  </r>
  <r>
    <s v="Regent Gr 25kg"/>
    <m/>
    <m/>
    <m/>
    <m/>
    <m/>
    <m/>
    <m/>
    <m/>
    <m/>
    <m/>
    <m/>
    <m/>
    <s v="Regent Gr 25kg-pc`s"/>
    <x v="87"/>
  </r>
  <r>
    <s v="Regent Gr 5"/>
    <m/>
    <m/>
    <m/>
    <m/>
    <m/>
    <m/>
    <m/>
    <m/>
    <m/>
    <m/>
    <m/>
    <m/>
    <s v="Regent Gr 5-pc`s"/>
    <x v="88"/>
  </r>
  <r>
    <s v="Regent Gr 5kg"/>
    <m/>
    <m/>
    <m/>
    <n v="1424"/>
    <n v="396.78"/>
    <n v="565014.72"/>
    <n v="1412"/>
    <n v="422.57"/>
    <n v="596668.84"/>
    <n v="12"/>
    <n v="396.78"/>
    <n v="4761.3599999999997"/>
    <s v="Regent Gr 5kg-nos"/>
    <x v="88"/>
  </r>
  <r>
    <s v="Regent Sc 100"/>
    <n v="13"/>
    <n v="116.58"/>
    <n v="1515.54"/>
    <m/>
    <m/>
    <m/>
    <n v="13"/>
    <n v="123.54"/>
    <n v="1606.02"/>
    <m/>
    <m/>
    <m/>
    <s v="Regent Sc 100-pc`s"/>
    <x v="89"/>
  </r>
  <r>
    <s v="Regent Sc 100ml"/>
    <m/>
    <m/>
    <m/>
    <n v="300"/>
    <n v="111.83"/>
    <n v="33550"/>
    <n v="295"/>
    <n v="123.54"/>
    <n v="36444.300000000003"/>
    <n v="5"/>
    <n v="103.5"/>
    <n v="517.5"/>
    <s v="Regent Sc 100ml-nos"/>
    <x v="89"/>
  </r>
  <r>
    <s v="Regent Sc 1lt"/>
    <n v="16"/>
    <n v="1026.1099999999999"/>
    <n v="16417.759999999998"/>
    <m/>
    <m/>
    <m/>
    <n v="16"/>
    <n v="1087.3699999999999"/>
    <n v="17397.919999999998"/>
    <m/>
    <m/>
    <m/>
    <s v="Regent Sc 1lt-nos"/>
    <x v="90"/>
  </r>
  <r>
    <s v="Regent Sc 1ltr"/>
    <m/>
    <m/>
    <m/>
    <n v="1340"/>
    <n v="909.99"/>
    <n v="1219390"/>
    <n v="1335"/>
    <n v="1087.3699999999999"/>
    <n v="1451638.95"/>
    <n v="5"/>
    <n v="1021"/>
    <n v="5105"/>
    <s v="Regent Sc 1ltr-unit"/>
    <x v="90"/>
  </r>
  <r>
    <s v="Regent Sc 250"/>
    <n v="216"/>
    <n v="271.13"/>
    <n v="58563.06"/>
    <m/>
    <m/>
    <m/>
    <n v="215"/>
    <n v="288.62"/>
    <n v="62053.3"/>
    <n v="1"/>
    <n v="272.29000000000002"/>
    <n v="272.29000000000002"/>
    <s v="Regent Sc 250-pc`s"/>
    <x v="91"/>
  </r>
  <r>
    <s v="Regent Sc 250ml"/>
    <m/>
    <m/>
    <m/>
    <n v="3240"/>
    <n v="241.1"/>
    <n v="781165"/>
    <n v="2925"/>
    <n v="285.51"/>
    <n v="835120.5"/>
    <n v="315"/>
    <n v="239.75"/>
    <n v="75521.25"/>
    <s v="Regent Sc 250ml-nos"/>
    <x v="91"/>
  </r>
  <r>
    <s v="Regent Sc 500"/>
    <n v="223"/>
    <n v="528.36"/>
    <n v="117824.15"/>
    <m/>
    <m/>
    <m/>
    <n v="223"/>
    <n v="560.19000000000005"/>
    <n v="124922.37"/>
    <m/>
    <m/>
    <m/>
    <s v="Regent Sc 500-pc`s"/>
    <x v="92"/>
  </r>
  <r>
    <s v="Regent Sc 500ml"/>
    <m/>
    <m/>
    <m/>
    <n v="2680"/>
    <n v="463.5"/>
    <n v="1242180"/>
    <n v="2625"/>
    <n v="559.52"/>
    <n v="1468734.23"/>
    <n v="55"/>
    <n v="463.5"/>
    <n v="25492.5"/>
    <s v="Regent Sc 500ml-nos"/>
    <x v="92"/>
  </r>
  <r>
    <s v="Regent Ultra 1kg"/>
    <m/>
    <m/>
    <m/>
    <m/>
    <m/>
    <m/>
    <m/>
    <m/>
    <m/>
    <m/>
    <m/>
    <m/>
    <s v="Regent Ultra 1kg-nos"/>
    <x v="93"/>
  </r>
  <r>
    <s v="Regent Ultra 4"/>
    <n v="200"/>
    <n v="635.79999999999995"/>
    <n v="127160.5"/>
    <m/>
    <m/>
    <m/>
    <n v="200"/>
    <n v="683.73"/>
    <n v="136746"/>
    <m/>
    <m/>
    <m/>
    <s v="Regent Ultra 4-pc`s"/>
    <x v="94"/>
  </r>
  <r>
    <s v="Regent Ultra 4kg"/>
    <m/>
    <m/>
    <m/>
    <n v="760"/>
    <n v="625.11"/>
    <n v="475080"/>
    <n v="722"/>
    <n v="683.73"/>
    <n v="493653.06"/>
    <n v="38"/>
    <n v="591.32000000000005"/>
    <n v="22470"/>
    <s v="Regent Ultra 4kg-nos"/>
    <x v="94"/>
  </r>
  <r>
    <s v="Sectin 100"/>
    <n v="100"/>
    <n v="263.22000000000003"/>
    <n v="26322"/>
    <m/>
    <m/>
    <m/>
    <n v="100"/>
    <n v="280.33"/>
    <n v="28033"/>
    <m/>
    <m/>
    <m/>
    <s v="Sectin 100-pc`s"/>
    <x v="95"/>
  </r>
  <r>
    <s v="Sectin 100gm"/>
    <m/>
    <m/>
    <m/>
    <n v="350"/>
    <n v="263.22000000000003"/>
    <n v="92127"/>
    <n v="350"/>
    <n v="280.33"/>
    <n v="98115.5"/>
    <m/>
    <m/>
    <m/>
    <s v="Sectin 100gm-unit"/>
    <x v="95"/>
  </r>
  <r>
    <s v="Sencor 100g"/>
    <n v="60"/>
    <n v="231"/>
    <n v="13860"/>
    <m/>
    <m/>
    <m/>
    <n v="60"/>
    <n v="246.02"/>
    <n v="14761.2"/>
    <m/>
    <m/>
    <m/>
    <s v="Sencor 100g-pc`s"/>
    <x v="96"/>
  </r>
  <r>
    <s v="Sencor 100gm"/>
    <m/>
    <m/>
    <m/>
    <n v="120"/>
    <n v="231"/>
    <n v="27720"/>
    <n v="70"/>
    <n v="246.02"/>
    <n v="17221.400000000001"/>
    <n v="50"/>
    <n v="231"/>
    <n v="11550"/>
    <s v="Sencor 100gm-nos"/>
    <x v="96"/>
  </r>
  <r>
    <s v="Simbola 100gm"/>
    <m/>
    <m/>
    <m/>
    <m/>
    <m/>
    <m/>
    <m/>
    <m/>
    <m/>
    <m/>
    <m/>
    <m/>
    <s v="Simbola 100gm-pc`s"/>
    <x v="97"/>
  </r>
  <r>
    <s v="Simbola 250gm"/>
    <m/>
    <m/>
    <m/>
    <m/>
    <m/>
    <m/>
    <m/>
    <m/>
    <m/>
    <m/>
    <m/>
    <m/>
    <s v="Simbola 250gm-pc`s"/>
    <x v="98"/>
  </r>
  <r>
    <s v="Sivanto 100ml"/>
    <m/>
    <m/>
    <m/>
    <m/>
    <m/>
    <m/>
    <m/>
    <m/>
    <m/>
    <m/>
    <m/>
    <m/>
    <s v="Sivanto 100ml-pc`s"/>
    <x v="99"/>
  </r>
  <r>
    <s v="Sivanto 1lt"/>
    <m/>
    <m/>
    <m/>
    <m/>
    <m/>
    <m/>
    <m/>
    <m/>
    <m/>
    <m/>
    <m/>
    <m/>
    <s v="Sivanto 1lt-pc`s"/>
    <x v="100"/>
  </r>
  <r>
    <s v="Sivanto 250"/>
    <n v="20"/>
    <n v="634.28"/>
    <n v="12685.6"/>
    <m/>
    <m/>
    <m/>
    <n v="20"/>
    <n v="668.82"/>
    <n v="13376.4"/>
    <m/>
    <m/>
    <m/>
    <s v="Sivanto 250-pc`s"/>
    <x v="101"/>
  </r>
  <r>
    <s v="Sivanto 500ml"/>
    <m/>
    <m/>
    <m/>
    <m/>
    <m/>
    <m/>
    <m/>
    <m/>
    <m/>
    <m/>
    <m/>
    <m/>
    <s v="Sivanto 500ml-pc`s"/>
    <x v="102"/>
  </r>
  <r>
    <s v="Sivanto Prime 250ml"/>
    <m/>
    <m/>
    <m/>
    <n v="120"/>
    <n v="628"/>
    <n v="75360"/>
    <n v="70"/>
    <n v="668.82"/>
    <n v="46817.4"/>
    <n v="50"/>
    <n v="628"/>
    <n v="31400"/>
    <s v="Sivanto Prime 250ml-nos"/>
    <x v="101"/>
  </r>
  <r>
    <s v="Solomon 100m"/>
    <n v="35"/>
    <n v="226"/>
    <n v="7910"/>
    <m/>
    <m/>
    <m/>
    <n v="35"/>
    <n v="243.1"/>
    <n v="8508.5"/>
    <m/>
    <m/>
    <m/>
    <s v="Solomon 100m-pc`s"/>
    <x v="103"/>
  </r>
  <r>
    <s v="Solomon 100ml"/>
    <m/>
    <m/>
    <m/>
    <n v="750"/>
    <n v="210.93"/>
    <n v="158195"/>
    <n v="735"/>
    <n v="243.1"/>
    <n v="178678.5"/>
    <n v="15"/>
    <n v="208.26"/>
    <n v="3123.9"/>
    <s v="Solomon 100ml-nos"/>
    <x v="103"/>
  </r>
  <r>
    <s v="Solomon 1l"/>
    <m/>
    <m/>
    <m/>
    <m/>
    <m/>
    <m/>
    <m/>
    <m/>
    <m/>
    <m/>
    <m/>
    <m/>
    <s v="Solomon 1l-pc`s"/>
    <x v="104"/>
  </r>
  <r>
    <s v="Solomon 1lt"/>
    <m/>
    <m/>
    <m/>
    <n v="260"/>
    <n v="1920.85"/>
    <n v="499420.2"/>
    <n v="225"/>
    <n v="2234.13"/>
    <n v="502679.25"/>
    <n v="35"/>
    <n v="1897.77"/>
    <n v="66421.95"/>
    <s v="Solomon 1lt-nos"/>
    <x v="104"/>
  </r>
  <r>
    <s v="Solomon 250m"/>
    <m/>
    <m/>
    <m/>
    <m/>
    <m/>
    <m/>
    <m/>
    <m/>
    <m/>
    <m/>
    <m/>
    <m/>
    <s v="Solomon 250m-pc`s"/>
    <x v="105"/>
  </r>
  <r>
    <s v="Solomon 250ml"/>
    <m/>
    <m/>
    <m/>
    <n v="3680"/>
    <n v="521.19000000000005"/>
    <n v="1917974.4"/>
    <n v="3385"/>
    <n v="600.21"/>
    <n v="2031710.85"/>
    <n v="295"/>
    <n v="513.58000000000004"/>
    <n v="151506.1"/>
    <s v="Solomon 250ml-nos"/>
    <x v="105"/>
  </r>
  <r>
    <s v="Solomon 500m"/>
    <m/>
    <m/>
    <m/>
    <m/>
    <m/>
    <m/>
    <m/>
    <m/>
    <m/>
    <m/>
    <m/>
    <m/>
    <s v="Solomon 500m-pc`s"/>
    <x v="106"/>
  </r>
  <r>
    <s v="Solomon 500ml"/>
    <m/>
    <m/>
    <m/>
    <n v="1320"/>
    <n v="984.24"/>
    <n v="1299193.2"/>
    <n v="1250"/>
    <n v="1130.51"/>
    <n v="1413137.5"/>
    <n v="70"/>
    <n v="982.94"/>
    <n v="68805.7"/>
    <s v="Solomon 500ml-nos"/>
    <x v="106"/>
  </r>
  <r>
    <s v="Spintor 75ml"/>
    <n v="15"/>
    <n v="1160.5"/>
    <n v="17407.5"/>
    <m/>
    <m/>
    <m/>
    <n v="15"/>
    <n v="1238.08"/>
    <n v="18571.2"/>
    <m/>
    <m/>
    <m/>
    <s v="Spintor 75ml-nos"/>
    <x v="107"/>
  </r>
  <r>
    <s v="Spintor 7ml"/>
    <m/>
    <m/>
    <m/>
    <m/>
    <m/>
    <m/>
    <m/>
    <m/>
    <m/>
    <m/>
    <m/>
    <m/>
    <s v="Spintor 7ml-nos"/>
    <x v="108"/>
  </r>
  <r>
    <s v="Surpass Superb BG2"/>
    <m/>
    <m/>
    <m/>
    <n v="1405"/>
    <n v="730"/>
    <n v="1025650"/>
    <n v="1405"/>
    <n v="730"/>
    <n v="1025650"/>
    <m/>
    <m/>
    <m/>
    <s v="Surpass Superb BG2-unit"/>
    <x v="109"/>
  </r>
  <r>
    <s v="Topstar Wp80 100gr"/>
    <n v="20"/>
    <n v="684"/>
    <n v="13680"/>
    <m/>
    <m/>
    <m/>
    <m/>
    <m/>
    <m/>
    <n v="20"/>
    <n v="684"/>
    <n v="13680"/>
    <s v="Topstar Wp80 100gr-pc`s"/>
    <x v="110"/>
  </r>
  <r>
    <s v="Topstar Wp80 35gm"/>
    <m/>
    <m/>
    <m/>
    <m/>
    <m/>
    <m/>
    <m/>
    <m/>
    <m/>
    <m/>
    <m/>
    <m/>
    <s v="Topstar Wp80 35gm-pc`s"/>
    <x v="111"/>
  </r>
  <r>
    <s v="Velum Prime 250 ML"/>
    <m/>
    <m/>
    <m/>
    <n v="40"/>
    <n v="1500"/>
    <n v="60000"/>
    <n v="40"/>
    <n v="1597.5"/>
    <n v="63900"/>
    <m/>
    <m/>
    <m/>
    <s v="Velum Prime 250 ML-nos"/>
    <x v="112"/>
  </r>
  <r>
    <s v="Velum Prime Sc 500ml"/>
    <m/>
    <m/>
    <m/>
    <n v="80"/>
    <n v="2900"/>
    <n v="232000"/>
    <n v="40"/>
    <n v="3088.5"/>
    <n v="123540"/>
    <n v="40"/>
    <n v="2900"/>
    <n v="116000"/>
    <s v="Velum Prime Sc 500ml-unit"/>
    <x v="113"/>
  </r>
  <r>
    <s v="Whip Super  100ml"/>
    <m/>
    <m/>
    <m/>
    <m/>
    <m/>
    <m/>
    <m/>
    <m/>
    <m/>
    <m/>
    <m/>
    <m/>
    <s v="Whip Super 100ml-pc`s"/>
    <x v="114"/>
  </r>
  <r>
    <s v="Whip Super 250ml"/>
    <m/>
    <m/>
    <m/>
    <m/>
    <m/>
    <m/>
    <m/>
    <m/>
    <m/>
    <m/>
    <m/>
    <m/>
    <s v="Whip Super 250ml-pc`s"/>
    <x v="115"/>
  </r>
  <r>
    <s v="Whip Super 500ml"/>
    <m/>
    <m/>
    <m/>
    <m/>
    <m/>
    <m/>
    <m/>
    <m/>
    <m/>
    <m/>
    <m/>
    <m/>
    <s v="Whip Super 500ml-pc`s"/>
    <x v="1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2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119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89">
        <item m="1" x="163"/>
        <item x="16"/>
        <item x="43"/>
        <item x="44"/>
        <item x="94"/>
        <item x="0"/>
        <item m="1" x="124"/>
        <item x="4"/>
        <item x="3"/>
        <item x="5"/>
        <item x="6"/>
        <item m="1" x="119"/>
        <item m="1" x="117"/>
        <item x="7"/>
        <item x="8"/>
        <item x="13"/>
        <item x="12"/>
        <item x="14"/>
        <item x="15"/>
        <item m="1" x="121"/>
        <item x="21"/>
        <item m="1" x="136"/>
        <item x="22"/>
        <item m="1" x="129"/>
        <item x="24"/>
        <item x="25"/>
        <item x="28"/>
        <item x="29"/>
        <item m="1" x="174"/>
        <item x="30"/>
        <item x="31"/>
        <item m="1" x="146"/>
        <item m="1" x="147"/>
        <item x="33"/>
        <item x="34"/>
        <item m="1" x="177"/>
        <item m="1" x="176"/>
        <item x="35"/>
        <item x="42"/>
        <item m="1" x="170"/>
        <item x="46"/>
        <item x="45"/>
        <item m="1" x="130"/>
        <item m="1" x="167"/>
        <item x="49"/>
        <item x="50"/>
        <item x="51"/>
        <item x="53"/>
        <item x="54"/>
        <item x="55"/>
        <item x="56"/>
        <item x="57"/>
        <item x="58"/>
        <item x="59"/>
        <item m="1" x="169"/>
        <item x="60"/>
        <item m="1" x="131"/>
        <item x="65"/>
        <item m="1" x="186"/>
        <item m="1" x="134"/>
        <item x="66"/>
        <item m="1" x="133"/>
        <item m="1" x="132"/>
        <item x="69"/>
        <item x="74"/>
        <item x="72"/>
        <item m="1" x="155"/>
        <item x="78"/>
        <item x="79"/>
        <item x="80"/>
        <item x="82"/>
        <item m="1" x="184"/>
        <item m="1" x="182"/>
        <item m="1" x="125"/>
        <item m="1" x="152"/>
        <item m="1" x="160"/>
        <item x="89"/>
        <item x="91"/>
        <item x="87"/>
        <item x="92"/>
        <item x="88"/>
        <item x="90"/>
        <item m="1" x="154"/>
        <item m="1" x="172"/>
        <item x="95"/>
        <item m="1" x="120"/>
        <item m="1" x="180"/>
        <item x="96"/>
        <item m="1" x="175"/>
        <item m="1" x="122"/>
        <item m="1" x="127"/>
        <item x="99"/>
        <item x="101"/>
        <item x="103"/>
        <item x="104"/>
        <item x="105"/>
        <item x="106"/>
        <item x="107"/>
        <item m="1" x="161"/>
        <item m="1" x="178"/>
        <item x="114"/>
        <item x="115"/>
        <item m="1" x="123"/>
        <item m="1" x="185"/>
        <item m="1" x="173"/>
        <item m="1" x="153"/>
        <item x="1"/>
        <item m="1" x="126"/>
        <item x="2"/>
        <item m="1" x="168"/>
        <item x="9"/>
        <item x="11"/>
        <item x="10"/>
        <item m="1" x="165"/>
        <item m="1" x="139"/>
        <item x="83"/>
        <item x="18"/>
        <item x="17"/>
        <item m="1" x="128"/>
        <item x="23"/>
        <item x="26"/>
        <item x="27"/>
        <item m="1" x="149"/>
        <item m="1" x="148"/>
        <item m="1" x="142"/>
        <item m="1" x="181"/>
        <item x="32"/>
        <item m="1" x="179"/>
        <item x="37"/>
        <item x="36"/>
        <item x="39"/>
        <item x="38"/>
        <item m="1" x="164"/>
        <item m="1" x="162"/>
        <item m="1" x="141"/>
        <item m="1" x="156"/>
        <item x="41"/>
        <item x="40"/>
        <item m="1" x="166"/>
        <item x="47"/>
        <item x="48"/>
        <item m="1" x="138"/>
        <item x="52"/>
        <item x="62"/>
        <item m="1" x="140"/>
        <item x="61"/>
        <item x="63"/>
        <item x="64"/>
        <item m="1" x="187"/>
        <item x="67"/>
        <item x="70"/>
        <item x="68"/>
        <item m="1" x="144"/>
        <item m="1" x="118"/>
        <item m="1" x="143"/>
        <item x="76"/>
        <item x="71"/>
        <item x="73"/>
        <item x="75"/>
        <item m="1" x="137"/>
        <item x="77"/>
        <item m="1" x="135"/>
        <item m="1" x="150"/>
        <item m="1" x="151"/>
        <item m="1" x="145"/>
        <item m="1" x="157"/>
        <item m="1" x="158"/>
        <item m="1" x="159"/>
        <item x="86"/>
        <item x="85"/>
        <item x="84"/>
        <item x="93"/>
        <item x="97"/>
        <item x="108"/>
        <item x="111"/>
        <item x="110"/>
        <item x="113"/>
        <item x="112"/>
        <item m="1" x="171"/>
        <item m="1" x="183"/>
        <item x="116"/>
        <item x="19"/>
        <item x="20"/>
        <item x="81"/>
        <item x="98"/>
        <item x="100"/>
        <item x="102"/>
        <item x="109"/>
        <item t="default"/>
      </items>
    </pivotField>
  </pivotFields>
  <rowFields count="1">
    <field x="14"/>
  </rowFields>
  <rowItems count="118"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10"/>
    </i>
    <i>
      <x v="13"/>
    </i>
    <i>
      <x v="14"/>
    </i>
    <i>
      <x v="15"/>
    </i>
    <i>
      <x v="16"/>
    </i>
    <i>
      <x v="17"/>
    </i>
    <i>
      <x v="18"/>
    </i>
    <i>
      <x v="20"/>
    </i>
    <i>
      <x v="22"/>
    </i>
    <i>
      <x v="24"/>
    </i>
    <i>
      <x v="25"/>
    </i>
    <i>
      <x v="26"/>
    </i>
    <i>
      <x v="27"/>
    </i>
    <i>
      <x v="29"/>
    </i>
    <i>
      <x v="30"/>
    </i>
    <i>
      <x v="33"/>
    </i>
    <i>
      <x v="34"/>
    </i>
    <i>
      <x v="37"/>
    </i>
    <i>
      <x v="38"/>
    </i>
    <i>
      <x v="40"/>
    </i>
    <i>
      <x v="41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5"/>
    </i>
    <i>
      <x v="57"/>
    </i>
    <i>
      <x v="60"/>
    </i>
    <i>
      <x v="63"/>
    </i>
    <i>
      <x v="64"/>
    </i>
    <i>
      <x v="65"/>
    </i>
    <i>
      <x v="67"/>
    </i>
    <i>
      <x v="68"/>
    </i>
    <i>
      <x v="69"/>
    </i>
    <i>
      <x v="70"/>
    </i>
    <i>
      <x v="76"/>
    </i>
    <i>
      <x v="77"/>
    </i>
    <i>
      <x v="78"/>
    </i>
    <i>
      <x v="79"/>
    </i>
    <i>
      <x v="80"/>
    </i>
    <i>
      <x v="81"/>
    </i>
    <i>
      <x v="84"/>
    </i>
    <i>
      <x v="87"/>
    </i>
    <i>
      <x v="91"/>
    </i>
    <i>
      <x v="92"/>
    </i>
    <i>
      <x v="93"/>
    </i>
    <i>
      <x v="94"/>
    </i>
    <i>
      <x v="95"/>
    </i>
    <i>
      <x v="96"/>
    </i>
    <i>
      <x v="97"/>
    </i>
    <i>
      <x v="100"/>
    </i>
    <i>
      <x v="101"/>
    </i>
    <i>
      <x v="106"/>
    </i>
    <i>
      <x v="108"/>
    </i>
    <i>
      <x v="110"/>
    </i>
    <i>
      <x v="111"/>
    </i>
    <i>
      <x v="112"/>
    </i>
    <i>
      <x v="115"/>
    </i>
    <i>
      <x v="116"/>
    </i>
    <i>
      <x v="117"/>
    </i>
    <i>
      <x v="119"/>
    </i>
    <i>
      <x v="120"/>
    </i>
    <i>
      <x v="121"/>
    </i>
    <i>
      <x v="126"/>
    </i>
    <i>
      <x v="128"/>
    </i>
    <i>
      <x v="129"/>
    </i>
    <i>
      <x v="130"/>
    </i>
    <i>
      <x v="131"/>
    </i>
    <i>
      <x v="136"/>
    </i>
    <i>
      <x v="137"/>
    </i>
    <i>
      <x v="139"/>
    </i>
    <i>
      <x v="140"/>
    </i>
    <i>
      <x v="142"/>
    </i>
    <i>
      <x v="143"/>
    </i>
    <i>
      <x v="145"/>
    </i>
    <i>
      <x v="146"/>
    </i>
    <i>
      <x v="147"/>
    </i>
    <i>
      <x v="149"/>
    </i>
    <i>
      <x v="150"/>
    </i>
    <i>
      <x v="151"/>
    </i>
    <i>
      <x v="155"/>
    </i>
    <i>
      <x v="156"/>
    </i>
    <i>
      <x v="157"/>
    </i>
    <i>
      <x v="158"/>
    </i>
    <i>
      <x v="160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14" type="button" dataOnly="0" labelOnly="1" outline="0" axis="axisRow" fieldPosition="0"/>
    </format>
    <format dxfId="38">
      <pivotArea dataOnly="0" labelOnly="1" grandRow="1" outline="0" fieldPosition="0"/>
    </format>
    <format dxfId="37">
      <pivotArea type="all" dataOnly="0" outline="0" fieldPosition="0"/>
    </format>
    <format dxfId="36">
      <pivotArea outline="0" collapsedLevelsAreSubtotals="1" fieldPosition="0"/>
    </format>
    <format dxfId="35">
      <pivotArea field="14" type="button" dataOnly="0" labelOnly="1" outline="0" axis="axisRow" fieldPosition="0"/>
    </format>
    <format dxfId="3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7"/>
  <sheetViews>
    <sheetView workbookViewId="0">
      <selection sqref="A1:C1"/>
    </sheetView>
  </sheetViews>
  <sheetFormatPr defaultRowHeight="14.4" x14ac:dyDescent="0.3"/>
  <sheetData>
    <row r="1" spans="1:13" ht="15.6" x14ac:dyDescent="0.3">
      <c r="A1" s="66" t="s">
        <v>61</v>
      </c>
      <c r="B1" s="66"/>
      <c r="C1" s="66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5.6" x14ac:dyDescent="0.3">
      <c r="A2" s="66" t="s">
        <v>62</v>
      </c>
      <c r="B2" s="66"/>
      <c r="C2" s="66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x14ac:dyDescent="0.3">
      <c r="A3" s="67" t="s">
        <v>44</v>
      </c>
      <c r="B3" s="67"/>
      <c r="C3" s="67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x14ac:dyDescent="0.3">
      <c r="A4" s="67" t="s">
        <v>63</v>
      </c>
      <c r="B4" s="67"/>
      <c r="C4" s="67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x14ac:dyDescent="0.3">
      <c r="A5" s="80" t="s">
        <v>45</v>
      </c>
      <c r="B5" s="68" t="s">
        <v>62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x14ac:dyDescent="0.3">
      <c r="A6" s="81" t="s">
        <v>45</v>
      </c>
      <c r="B6" s="69" t="s">
        <v>61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x14ac:dyDescent="0.3">
      <c r="A7" s="82" t="s">
        <v>46</v>
      </c>
      <c r="B7" s="71" t="s">
        <v>63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x14ac:dyDescent="0.3">
      <c r="A8" s="82" t="s">
        <v>45</v>
      </c>
      <c r="B8" s="73" t="s">
        <v>47</v>
      </c>
      <c r="C8" s="74"/>
      <c r="D8" s="74"/>
      <c r="E8" s="73" t="s">
        <v>48</v>
      </c>
      <c r="F8" s="74"/>
      <c r="G8" s="74"/>
      <c r="H8" s="73" t="s">
        <v>49</v>
      </c>
      <c r="I8" s="74"/>
      <c r="J8" s="74"/>
      <c r="K8" s="73" t="s">
        <v>50</v>
      </c>
      <c r="L8" s="74"/>
      <c r="M8" s="74"/>
    </row>
    <row r="9" spans="1:13" x14ac:dyDescent="0.3">
      <c r="A9" s="83" t="s">
        <v>45</v>
      </c>
      <c r="B9" s="62" t="s">
        <v>51</v>
      </c>
      <c r="C9" s="63" t="s">
        <v>52</v>
      </c>
      <c r="D9" s="62" t="s">
        <v>53</v>
      </c>
      <c r="E9" s="62" t="s">
        <v>51</v>
      </c>
      <c r="F9" s="63" t="s">
        <v>52</v>
      </c>
      <c r="G9" s="62" t="s">
        <v>53</v>
      </c>
      <c r="H9" s="62" t="s">
        <v>51</v>
      </c>
      <c r="I9" s="63" t="s">
        <v>52</v>
      </c>
      <c r="J9" s="62" t="s">
        <v>53</v>
      </c>
      <c r="K9" s="62" t="s">
        <v>51</v>
      </c>
      <c r="L9" s="63" t="s">
        <v>52</v>
      </c>
      <c r="M9" s="62" t="s">
        <v>53</v>
      </c>
    </row>
    <row r="10" spans="1:13" x14ac:dyDescent="0.3">
      <c r="A10" s="84" t="s">
        <v>64</v>
      </c>
      <c r="B10" s="85"/>
      <c r="C10" s="59"/>
      <c r="D10" s="60"/>
      <c r="E10" s="86">
        <v>30</v>
      </c>
      <c r="F10" s="64">
        <v>1066.56</v>
      </c>
      <c r="G10" s="65">
        <v>31996.799999999999</v>
      </c>
      <c r="H10" s="86">
        <v>30</v>
      </c>
      <c r="I10" s="64">
        <v>1135.8900000000001</v>
      </c>
      <c r="J10" s="65">
        <v>34076.699999999997</v>
      </c>
      <c r="K10" s="85"/>
      <c r="L10" s="59"/>
      <c r="M10" s="60"/>
    </row>
    <row r="11" spans="1:13" x14ac:dyDescent="0.3">
      <c r="A11" s="84" t="s">
        <v>65</v>
      </c>
      <c r="B11" s="87"/>
      <c r="C11" s="57"/>
      <c r="D11" s="58"/>
      <c r="E11" s="88">
        <v>150</v>
      </c>
      <c r="F11" s="55">
        <v>225.23</v>
      </c>
      <c r="G11" s="56">
        <v>33784.5</v>
      </c>
      <c r="H11" s="88">
        <v>40</v>
      </c>
      <c r="I11" s="55">
        <v>239.87</v>
      </c>
      <c r="J11" s="56">
        <v>9594.7999999999993</v>
      </c>
      <c r="K11" s="88">
        <v>110</v>
      </c>
      <c r="L11" s="55">
        <v>225.23</v>
      </c>
      <c r="M11" s="56">
        <v>24775.3</v>
      </c>
    </row>
    <row r="12" spans="1:13" x14ac:dyDescent="0.3">
      <c r="A12" s="84" t="s">
        <v>66</v>
      </c>
      <c r="B12" s="87"/>
      <c r="C12" s="57"/>
      <c r="D12" s="58"/>
      <c r="E12" s="89">
        <v>150</v>
      </c>
      <c r="F12" s="55">
        <v>225.23</v>
      </c>
      <c r="G12" s="56">
        <v>33784.5</v>
      </c>
      <c r="H12" s="89">
        <v>150</v>
      </c>
      <c r="I12" s="55">
        <v>239.87</v>
      </c>
      <c r="J12" s="56">
        <v>35980.5</v>
      </c>
      <c r="K12" s="87"/>
      <c r="L12" s="57"/>
      <c r="M12" s="58"/>
    </row>
    <row r="13" spans="1:13" x14ac:dyDescent="0.3">
      <c r="A13" s="84" t="s">
        <v>67</v>
      </c>
      <c r="B13" s="87"/>
      <c r="C13" s="57"/>
      <c r="D13" s="58"/>
      <c r="E13" s="88">
        <v>180</v>
      </c>
      <c r="F13" s="55">
        <v>545.4</v>
      </c>
      <c r="G13" s="56">
        <v>98172</v>
      </c>
      <c r="H13" s="88">
        <v>180</v>
      </c>
      <c r="I13" s="55">
        <v>580.85</v>
      </c>
      <c r="J13" s="56">
        <v>104553</v>
      </c>
      <c r="K13" s="87"/>
      <c r="L13" s="57"/>
      <c r="M13" s="58"/>
    </row>
    <row r="14" spans="1:13" x14ac:dyDescent="0.3">
      <c r="A14" s="84" t="s">
        <v>68</v>
      </c>
      <c r="B14" s="87"/>
      <c r="C14" s="57"/>
      <c r="D14" s="58"/>
      <c r="E14" s="89">
        <v>20</v>
      </c>
      <c r="F14" s="55">
        <v>2043.26</v>
      </c>
      <c r="G14" s="56">
        <v>40865.199999999997</v>
      </c>
      <c r="H14" s="89">
        <v>20</v>
      </c>
      <c r="I14" s="55">
        <v>2176.0700000000002</v>
      </c>
      <c r="J14" s="56">
        <v>43521.4</v>
      </c>
      <c r="K14" s="87"/>
      <c r="L14" s="57"/>
      <c r="M14" s="58"/>
    </row>
    <row r="15" spans="1:13" x14ac:dyDescent="0.3">
      <c r="A15" s="84" t="s">
        <v>69</v>
      </c>
      <c r="B15" s="87"/>
      <c r="C15" s="57"/>
      <c r="D15" s="58"/>
      <c r="E15" s="87"/>
      <c r="F15" s="57"/>
      <c r="G15" s="58"/>
      <c r="H15" s="87"/>
      <c r="I15" s="57"/>
      <c r="J15" s="58"/>
      <c r="K15" s="87"/>
      <c r="L15" s="57"/>
      <c r="M15" s="58"/>
    </row>
    <row r="16" spans="1:13" x14ac:dyDescent="0.3">
      <c r="A16" s="84" t="s">
        <v>70</v>
      </c>
      <c r="B16" s="87"/>
      <c r="C16" s="57"/>
      <c r="D16" s="58"/>
      <c r="E16" s="88">
        <v>350</v>
      </c>
      <c r="F16" s="55">
        <v>235.64</v>
      </c>
      <c r="G16" s="56">
        <v>82474</v>
      </c>
      <c r="H16" s="88">
        <v>250</v>
      </c>
      <c r="I16" s="55">
        <v>250.96</v>
      </c>
      <c r="J16" s="56">
        <v>62740</v>
      </c>
      <c r="K16" s="88">
        <v>100</v>
      </c>
      <c r="L16" s="55">
        <v>235.64</v>
      </c>
      <c r="M16" s="56">
        <v>23564</v>
      </c>
    </row>
    <row r="17" spans="1:13" x14ac:dyDescent="0.3">
      <c r="A17" s="84" t="s">
        <v>71</v>
      </c>
      <c r="B17" s="87"/>
      <c r="C17" s="57"/>
      <c r="D17" s="58"/>
      <c r="E17" s="87"/>
      <c r="F17" s="57"/>
      <c r="G17" s="58"/>
      <c r="H17" s="87"/>
      <c r="I17" s="57"/>
      <c r="J17" s="58"/>
      <c r="K17" s="87"/>
      <c r="L17" s="57"/>
      <c r="M17" s="58"/>
    </row>
    <row r="18" spans="1:13" x14ac:dyDescent="0.3">
      <c r="A18" s="84" t="s">
        <v>72</v>
      </c>
      <c r="B18" s="87"/>
      <c r="C18" s="57"/>
      <c r="D18" s="58"/>
      <c r="E18" s="88">
        <v>20</v>
      </c>
      <c r="F18" s="55">
        <v>2043.26</v>
      </c>
      <c r="G18" s="56">
        <v>40865.199999999997</v>
      </c>
      <c r="H18" s="88">
        <v>4</v>
      </c>
      <c r="I18" s="55">
        <v>2176.0700000000002</v>
      </c>
      <c r="J18" s="56">
        <v>8704.2800000000007</v>
      </c>
      <c r="K18" s="88">
        <v>16</v>
      </c>
      <c r="L18" s="55">
        <v>2043.26</v>
      </c>
      <c r="M18" s="56">
        <v>32692.16</v>
      </c>
    </row>
    <row r="19" spans="1:13" x14ac:dyDescent="0.3">
      <c r="A19" s="84" t="s">
        <v>73</v>
      </c>
      <c r="B19" s="89">
        <v>15</v>
      </c>
      <c r="C19" s="55">
        <v>542.9</v>
      </c>
      <c r="D19" s="56">
        <v>8143.5</v>
      </c>
      <c r="E19" s="87"/>
      <c r="F19" s="57"/>
      <c r="G19" s="58"/>
      <c r="H19" s="89">
        <v>15</v>
      </c>
      <c r="I19" s="55">
        <v>585.63</v>
      </c>
      <c r="J19" s="56">
        <v>8784.5</v>
      </c>
      <c r="K19" s="87"/>
      <c r="L19" s="57"/>
      <c r="M19" s="58"/>
    </row>
    <row r="20" spans="1:13" x14ac:dyDescent="0.3">
      <c r="A20" s="84" t="s">
        <v>74</v>
      </c>
      <c r="B20" s="87"/>
      <c r="C20" s="57"/>
      <c r="D20" s="58"/>
      <c r="E20" s="88">
        <v>1640</v>
      </c>
      <c r="F20" s="55">
        <v>550.85</v>
      </c>
      <c r="G20" s="56">
        <v>903394</v>
      </c>
      <c r="H20" s="88">
        <v>1429</v>
      </c>
      <c r="I20" s="55">
        <v>586.66</v>
      </c>
      <c r="J20" s="56">
        <v>838337.14</v>
      </c>
      <c r="K20" s="88">
        <v>211</v>
      </c>
      <c r="L20" s="55">
        <v>550.85</v>
      </c>
      <c r="M20" s="56">
        <v>116229.35</v>
      </c>
    </row>
    <row r="21" spans="1:13" x14ac:dyDescent="0.3">
      <c r="A21" s="84" t="s">
        <v>75</v>
      </c>
      <c r="B21" s="87"/>
      <c r="C21" s="57"/>
      <c r="D21" s="58"/>
      <c r="E21" s="87"/>
      <c r="F21" s="57"/>
      <c r="G21" s="58"/>
      <c r="H21" s="87"/>
      <c r="I21" s="57"/>
      <c r="J21" s="58"/>
      <c r="K21" s="87"/>
      <c r="L21" s="57"/>
      <c r="M21" s="58"/>
    </row>
    <row r="22" spans="1:13" x14ac:dyDescent="0.3">
      <c r="A22" s="84" t="s">
        <v>76</v>
      </c>
      <c r="B22" s="87"/>
      <c r="C22" s="57"/>
      <c r="D22" s="58"/>
      <c r="E22" s="88">
        <v>460</v>
      </c>
      <c r="F22" s="55">
        <v>1045.5999999999999</v>
      </c>
      <c r="G22" s="56">
        <v>480976</v>
      </c>
      <c r="H22" s="88">
        <v>380</v>
      </c>
      <c r="I22" s="55">
        <v>1113.57</v>
      </c>
      <c r="J22" s="56">
        <v>423156.6</v>
      </c>
      <c r="K22" s="88">
        <v>80</v>
      </c>
      <c r="L22" s="55">
        <v>1045.5999999999999</v>
      </c>
      <c r="M22" s="56">
        <v>83648</v>
      </c>
    </row>
    <row r="23" spans="1:13" x14ac:dyDescent="0.3">
      <c r="A23" s="84" t="s">
        <v>77</v>
      </c>
      <c r="B23" s="87"/>
      <c r="C23" s="57"/>
      <c r="D23" s="58"/>
      <c r="E23" s="87"/>
      <c r="F23" s="57"/>
      <c r="G23" s="58"/>
      <c r="H23" s="87"/>
      <c r="I23" s="57"/>
      <c r="J23" s="58"/>
      <c r="K23" s="87"/>
      <c r="L23" s="57"/>
      <c r="M23" s="58"/>
    </row>
    <row r="24" spans="1:13" x14ac:dyDescent="0.3">
      <c r="A24" s="84" t="s">
        <v>78</v>
      </c>
      <c r="B24" s="87"/>
      <c r="C24" s="57"/>
      <c r="D24" s="58"/>
      <c r="E24" s="87"/>
      <c r="F24" s="57"/>
      <c r="G24" s="58"/>
      <c r="H24" s="87"/>
      <c r="I24" s="57"/>
      <c r="J24" s="58"/>
      <c r="K24" s="87"/>
      <c r="L24" s="57"/>
      <c r="M24" s="58"/>
    </row>
    <row r="25" spans="1:13" x14ac:dyDescent="0.3">
      <c r="A25" s="84" t="s">
        <v>79</v>
      </c>
      <c r="B25" s="87"/>
      <c r="C25" s="57"/>
      <c r="D25" s="58"/>
      <c r="E25" s="87"/>
      <c r="F25" s="57"/>
      <c r="G25" s="58"/>
      <c r="H25" s="87"/>
      <c r="I25" s="57"/>
      <c r="J25" s="58"/>
      <c r="K25" s="87"/>
      <c r="L25" s="57"/>
      <c r="M25" s="58"/>
    </row>
    <row r="26" spans="1:13" x14ac:dyDescent="0.3">
      <c r="A26" s="84" t="s">
        <v>80</v>
      </c>
      <c r="B26" s="87"/>
      <c r="C26" s="57"/>
      <c r="D26" s="58"/>
      <c r="E26" s="88">
        <v>80</v>
      </c>
      <c r="F26" s="55">
        <v>487.28</v>
      </c>
      <c r="G26" s="56">
        <v>38982.400000000001</v>
      </c>
      <c r="H26" s="88">
        <v>10</v>
      </c>
      <c r="I26" s="55">
        <v>518.96</v>
      </c>
      <c r="J26" s="56">
        <v>5189.6000000000004</v>
      </c>
      <c r="K26" s="88">
        <v>70</v>
      </c>
      <c r="L26" s="55">
        <v>487.28</v>
      </c>
      <c r="M26" s="56">
        <v>34109.599999999999</v>
      </c>
    </row>
    <row r="27" spans="1:13" x14ac:dyDescent="0.3">
      <c r="A27" s="84" t="s">
        <v>81</v>
      </c>
      <c r="B27" s="89">
        <v>40</v>
      </c>
      <c r="C27" s="55">
        <v>800.8</v>
      </c>
      <c r="D27" s="56">
        <v>32032</v>
      </c>
      <c r="E27" s="89">
        <v>100</v>
      </c>
      <c r="F27" s="55">
        <v>797.14</v>
      </c>
      <c r="G27" s="56">
        <v>79714</v>
      </c>
      <c r="H27" s="89">
        <v>140</v>
      </c>
      <c r="I27" s="55">
        <v>848.96</v>
      </c>
      <c r="J27" s="56">
        <v>118854.39999999999</v>
      </c>
      <c r="K27" s="87"/>
      <c r="L27" s="57"/>
      <c r="M27" s="58"/>
    </row>
    <row r="28" spans="1:13" x14ac:dyDescent="0.3">
      <c r="A28" s="84" t="s">
        <v>82</v>
      </c>
      <c r="B28" s="88">
        <v>130</v>
      </c>
      <c r="C28" s="55">
        <v>210.82</v>
      </c>
      <c r="D28" s="56">
        <v>27407.200000000001</v>
      </c>
      <c r="E28" s="88">
        <v>800</v>
      </c>
      <c r="F28" s="55">
        <v>210.16</v>
      </c>
      <c r="G28" s="56">
        <v>168128</v>
      </c>
      <c r="H28" s="88">
        <v>510</v>
      </c>
      <c r="I28" s="55">
        <v>223.82</v>
      </c>
      <c r="J28" s="56">
        <v>114148.2</v>
      </c>
      <c r="K28" s="88">
        <v>420</v>
      </c>
      <c r="L28" s="55">
        <v>210.16</v>
      </c>
      <c r="M28" s="56">
        <v>88267.199999999997</v>
      </c>
    </row>
    <row r="29" spans="1:13" x14ac:dyDescent="0.3">
      <c r="A29" s="84" t="s">
        <v>83</v>
      </c>
      <c r="B29" s="89">
        <v>195</v>
      </c>
      <c r="C29" s="55">
        <v>411.52</v>
      </c>
      <c r="D29" s="56">
        <v>80247</v>
      </c>
      <c r="E29" s="89">
        <v>400</v>
      </c>
      <c r="F29" s="55">
        <v>410.99</v>
      </c>
      <c r="G29" s="56">
        <v>164396</v>
      </c>
      <c r="H29" s="89">
        <v>430</v>
      </c>
      <c r="I29" s="55">
        <v>437.71</v>
      </c>
      <c r="J29" s="56">
        <v>188215.3</v>
      </c>
      <c r="K29" s="89">
        <v>165</v>
      </c>
      <c r="L29" s="55">
        <v>411.05</v>
      </c>
      <c r="M29" s="56">
        <v>67822.8</v>
      </c>
    </row>
    <row r="30" spans="1:13" x14ac:dyDescent="0.3">
      <c r="A30" s="84" t="s">
        <v>84</v>
      </c>
      <c r="B30" s="89">
        <v>70</v>
      </c>
      <c r="C30" s="55">
        <v>513.08000000000004</v>
      </c>
      <c r="D30" s="56">
        <v>35915.599999999999</v>
      </c>
      <c r="E30" s="87"/>
      <c r="F30" s="57"/>
      <c r="G30" s="58"/>
      <c r="H30" s="89">
        <v>70</v>
      </c>
      <c r="I30" s="55">
        <v>546.42999999999995</v>
      </c>
      <c r="J30" s="56">
        <v>38250.1</v>
      </c>
      <c r="K30" s="87"/>
      <c r="L30" s="57"/>
      <c r="M30" s="58"/>
    </row>
    <row r="31" spans="1:13" x14ac:dyDescent="0.3">
      <c r="A31" s="84" t="s">
        <v>85</v>
      </c>
      <c r="B31" s="89">
        <v>50</v>
      </c>
      <c r="C31" s="55">
        <v>62.62</v>
      </c>
      <c r="D31" s="56">
        <v>3131</v>
      </c>
      <c r="E31" s="87"/>
      <c r="F31" s="57"/>
      <c r="G31" s="58"/>
      <c r="H31" s="89">
        <v>50</v>
      </c>
      <c r="I31" s="55">
        <v>66.69</v>
      </c>
      <c r="J31" s="56">
        <v>3334.5</v>
      </c>
      <c r="K31" s="87"/>
      <c r="L31" s="57"/>
      <c r="M31" s="58"/>
    </row>
    <row r="32" spans="1:13" x14ac:dyDescent="0.3">
      <c r="A32" s="84" t="s">
        <v>86</v>
      </c>
      <c r="B32" s="87"/>
      <c r="C32" s="57"/>
      <c r="D32" s="58"/>
      <c r="E32" s="88">
        <v>1250</v>
      </c>
      <c r="F32" s="55">
        <v>62.62</v>
      </c>
      <c r="G32" s="56">
        <v>78275</v>
      </c>
      <c r="H32" s="88">
        <v>1250</v>
      </c>
      <c r="I32" s="55">
        <v>63.75</v>
      </c>
      <c r="J32" s="56">
        <v>79692.75</v>
      </c>
      <c r="K32" s="87"/>
      <c r="L32" s="57"/>
      <c r="M32" s="58"/>
    </row>
    <row r="33" spans="1:13" x14ac:dyDescent="0.3">
      <c r="A33" s="84" t="s">
        <v>87</v>
      </c>
      <c r="B33" s="87"/>
      <c r="C33" s="57"/>
      <c r="D33" s="58"/>
      <c r="E33" s="88">
        <v>650</v>
      </c>
      <c r="F33" s="55">
        <v>513.08000000000004</v>
      </c>
      <c r="G33" s="56">
        <v>333502</v>
      </c>
      <c r="H33" s="88">
        <v>640</v>
      </c>
      <c r="I33" s="55">
        <v>546.42999999999995</v>
      </c>
      <c r="J33" s="56">
        <v>349715.20000000001</v>
      </c>
      <c r="K33" s="88">
        <v>10</v>
      </c>
      <c r="L33" s="55">
        <v>513.08000000000004</v>
      </c>
      <c r="M33" s="56">
        <v>5130.8</v>
      </c>
    </row>
    <row r="34" spans="1:13" x14ac:dyDescent="0.3">
      <c r="A34" s="84" t="s">
        <v>88</v>
      </c>
      <c r="B34" s="89">
        <v>355</v>
      </c>
      <c r="C34" s="55">
        <v>141.4</v>
      </c>
      <c r="D34" s="56">
        <v>50197</v>
      </c>
      <c r="E34" s="87"/>
      <c r="F34" s="57"/>
      <c r="G34" s="58"/>
      <c r="H34" s="89">
        <v>355</v>
      </c>
      <c r="I34" s="55">
        <v>150.59</v>
      </c>
      <c r="J34" s="56">
        <v>53459.45</v>
      </c>
      <c r="K34" s="87"/>
      <c r="L34" s="57"/>
      <c r="M34" s="58"/>
    </row>
    <row r="35" spans="1:13" x14ac:dyDescent="0.3">
      <c r="A35" s="84" t="s">
        <v>89</v>
      </c>
      <c r="B35" s="87"/>
      <c r="C35" s="57"/>
      <c r="D35" s="58"/>
      <c r="E35" s="88">
        <v>6920</v>
      </c>
      <c r="F35" s="55">
        <v>141.4</v>
      </c>
      <c r="G35" s="56">
        <v>978488</v>
      </c>
      <c r="H35" s="88">
        <v>6790</v>
      </c>
      <c r="I35" s="55">
        <v>150.12</v>
      </c>
      <c r="J35" s="56">
        <v>1019342.1</v>
      </c>
      <c r="K35" s="88">
        <v>130</v>
      </c>
      <c r="L35" s="55">
        <v>141.4</v>
      </c>
      <c r="M35" s="56">
        <v>18382</v>
      </c>
    </row>
    <row r="36" spans="1:13" x14ac:dyDescent="0.3">
      <c r="A36" s="84" t="s">
        <v>90</v>
      </c>
      <c r="B36" s="89">
        <v>170</v>
      </c>
      <c r="C36" s="55">
        <v>269.67</v>
      </c>
      <c r="D36" s="56">
        <v>45843.9</v>
      </c>
      <c r="E36" s="87"/>
      <c r="F36" s="57"/>
      <c r="G36" s="58"/>
      <c r="H36" s="89">
        <v>170</v>
      </c>
      <c r="I36" s="55">
        <v>287.2</v>
      </c>
      <c r="J36" s="56">
        <v>48824</v>
      </c>
      <c r="K36" s="87"/>
      <c r="L36" s="57"/>
      <c r="M36" s="58"/>
    </row>
    <row r="37" spans="1:13" x14ac:dyDescent="0.3">
      <c r="A37" s="84" t="s">
        <v>91</v>
      </c>
      <c r="B37" s="87"/>
      <c r="C37" s="57"/>
      <c r="D37" s="58"/>
      <c r="E37" s="88">
        <v>3020</v>
      </c>
      <c r="F37" s="55">
        <v>269.67</v>
      </c>
      <c r="G37" s="56">
        <v>814403.4</v>
      </c>
      <c r="H37" s="88">
        <v>2895</v>
      </c>
      <c r="I37" s="55">
        <v>286.57</v>
      </c>
      <c r="J37" s="56">
        <v>829634.54</v>
      </c>
      <c r="K37" s="88">
        <v>125</v>
      </c>
      <c r="L37" s="55">
        <v>269.67</v>
      </c>
      <c r="M37" s="56">
        <v>33708.75</v>
      </c>
    </row>
    <row r="38" spans="1:13" x14ac:dyDescent="0.3">
      <c r="A38" s="84" t="s">
        <v>92</v>
      </c>
      <c r="B38" s="89">
        <v>60</v>
      </c>
      <c r="C38" s="55">
        <v>565</v>
      </c>
      <c r="D38" s="56">
        <v>33900</v>
      </c>
      <c r="E38" s="87"/>
      <c r="F38" s="57"/>
      <c r="G38" s="58"/>
      <c r="H38" s="89">
        <v>59</v>
      </c>
      <c r="I38" s="55">
        <v>601.73</v>
      </c>
      <c r="J38" s="56">
        <v>35502.07</v>
      </c>
      <c r="K38" s="89">
        <v>1</v>
      </c>
      <c r="L38" s="55">
        <v>565</v>
      </c>
      <c r="M38" s="56">
        <v>565</v>
      </c>
    </row>
    <row r="39" spans="1:13" x14ac:dyDescent="0.3">
      <c r="A39" s="84" t="s">
        <v>93</v>
      </c>
      <c r="B39" s="87"/>
      <c r="C39" s="57"/>
      <c r="D39" s="58"/>
      <c r="E39" s="88">
        <v>1650</v>
      </c>
      <c r="F39" s="55">
        <v>565</v>
      </c>
      <c r="G39" s="56">
        <v>932250</v>
      </c>
      <c r="H39" s="88">
        <v>1420</v>
      </c>
      <c r="I39" s="55">
        <v>601.73</v>
      </c>
      <c r="J39" s="56">
        <v>854456.6</v>
      </c>
      <c r="K39" s="88">
        <v>230</v>
      </c>
      <c r="L39" s="55">
        <v>565</v>
      </c>
      <c r="M39" s="56">
        <v>129950</v>
      </c>
    </row>
    <row r="40" spans="1:13" x14ac:dyDescent="0.3">
      <c r="A40" s="84" t="s">
        <v>94</v>
      </c>
      <c r="B40" s="89">
        <v>11</v>
      </c>
      <c r="C40" s="57"/>
      <c r="D40" s="58"/>
      <c r="E40" s="87"/>
      <c r="F40" s="57"/>
      <c r="G40" s="58"/>
      <c r="H40" s="87"/>
      <c r="I40" s="57"/>
      <c r="J40" s="58"/>
      <c r="K40" s="89">
        <v>11</v>
      </c>
      <c r="L40" s="57"/>
      <c r="M40" s="58"/>
    </row>
    <row r="41" spans="1:13" x14ac:dyDescent="0.3">
      <c r="A41" s="84" t="s">
        <v>95</v>
      </c>
      <c r="B41" s="87"/>
      <c r="C41" s="57"/>
      <c r="D41" s="58"/>
      <c r="E41" s="87"/>
      <c r="F41" s="57"/>
      <c r="G41" s="58"/>
      <c r="H41" s="87"/>
      <c r="I41" s="57"/>
      <c r="J41" s="58"/>
      <c r="K41" s="87"/>
      <c r="L41" s="57"/>
      <c r="M41" s="58"/>
    </row>
    <row r="42" spans="1:13" x14ac:dyDescent="0.3">
      <c r="A42" s="84" t="s">
        <v>96</v>
      </c>
      <c r="B42" s="87"/>
      <c r="C42" s="57"/>
      <c r="D42" s="58"/>
      <c r="E42" s="88">
        <v>125</v>
      </c>
      <c r="F42" s="55">
        <v>618</v>
      </c>
      <c r="G42" s="56">
        <v>77250</v>
      </c>
      <c r="H42" s="88">
        <v>100</v>
      </c>
      <c r="I42" s="55">
        <v>705.96</v>
      </c>
      <c r="J42" s="56">
        <v>70596</v>
      </c>
      <c r="K42" s="88">
        <v>25</v>
      </c>
      <c r="L42" s="55">
        <v>618</v>
      </c>
      <c r="M42" s="56">
        <v>15450</v>
      </c>
    </row>
    <row r="43" spans="1:13" x14ac:dyDescent="0.3">
      <c r="A43" s="84" t="s">
        <v>97</v>
      </c>
      <c r="B43" s="87"/>
      <c r="C43" s="57"/>
      <c r="D43" s="58"/>
      <c r="E43" s="88">
        <v>8</v>
      </c>
      <c r="F43" s="55">
        <v>2464</v>
      </c>
      <c r="G43" s="56">
        <v>19712</v>
      </c>
      <c r="H43" s="88">
        <v>8</v>
      </c>
      <c r="I43" s="55">
        <v>2823.84</v>
      </c>
      <c r="J43" s="56">
        <v>22590.720000000001</v>
      </c>
      <c r="K43" s="87"/>
      <c r="L43" s="57"/>
      <c r="M43" s="58"/>
    </row>
    <row r="44" spans="1:13" x14ac:dyDescent="0.3">
      <c r="A44" s="84" t="s">
        <v>98</v>
      </c>
      <c r="B44" s="87"/>
      <c r="C44" s="57"/>
      <c r="D44" s="58"/>
      <c r="E44" s="87"/>
      <c r="F44" s="57"/>
      <c r="G44" s="58"/>
      <c r="H44" s="87"/>
      <c r="I44" s="57"/>
      <c r="J44" s="58"/>
      <c r="K44" s="87"/>
      <c r="L44" s="57"/>
      <c r="M44" s="58"/>
    </row>
    <row r="45" spans="1:13" x14ac:dyDescent="0.3">
      <c r="A45" s="84" t="s">
        <v>99</v>
      </c>
      <c r="B45" s="87"/>
      <c r="C45" s="57"/>
      <c r="D45" s="58"/>
      <c r="E45" s="87"/>
      <c r="F45" s="57"/>
      <c r="G45" s="58"/>
      <c r="H45" s="87"/>
      <c r="I45" s="57"/>
      <c r="J45" s="58"/>
      <c r="K45" s="87"/>
      <c r="L45" s="57"/>
      <c r="M45" s="58"/>
    </row>
    <row r="46" spans="1:13" x14ac:dyDescent="0.3">
      <c r="A46" s="84" t="s">
        <v>100</v>
      </c>
      <c r="B46" s="87"/>
      <c r="C46" s="57"/>
      <c r="D46" s="58"/>
      <c r="E46" s="88">
        <v>150</v>
      </c>
      <c r="F46" s="55">
        <v>205</v>
      </c>
      <c r="G46" s="56">
        <v>30750</v>
      </c>
      <c r="H46" s="88">
        <v>48</v>
      </c>
      <c r="I46" s="55">
        <v>265.64999999999998</v>
      </c>
      <c r="J46" s="56">
        <v>12751.25</v>
      </c>
      <c r="K46" s="88">
        <v>102</v>
      </c>
      <c r="L46" s="55">
        <v>205</v>
      </c>
      <c r="M46" s="56">
        <v>20910</v>
      </c>
    </row>
    <row r="47" spans="1:13" x14ac:dyDescent="0.3">
      <c r="A47" s="84" t="s">
        <v>101</v>
      </c>
      <c r="B47" s="87"/>
      <c r="C47" s="57"/>
      <c r="D47" s="58"/>
      <c r="E47" s="90">
        <v>40</v>
      </c>
      <c r="F47" s="55">
        <v>504.5</v>
      </c>
      <c r="G47" s="56">
        <v>20180</v>
      </c>
      <c r="H47" s="90">
        <v>40</v>
      </c>
      <c r="I47" s="55">
        <v>657.11</v>
      </c>
      <c r="J47" s="56">
        <v>26284.400000000001</v>
      </c>
      <c r="K47" s="87"/>
      <c r="L47" s="57"/>
      <c r="M47" s="58"/>
    </row>
    <row r="48" spans="1:13" x14ac:dyDescent="0.3">
      <c r="A48" s="84" t="s">
        <v>102</v>
      </c>
      <c r="B48" s="89">
        <v>91</v>
      </c>
      <c r="C48" s="55">
        <v>405</v>
      </c>
      <c r="D48" s="56">
        <v>36855</v>
      </c>
      <c r="E48" s="87"/>
      <c r="F48" s="57"/>
      <c r="G48" s="58"/>
      <c r="H48" s="89">
        <v>91</v>
      </c>
      <c r="I48" s="55">
        <v>435.64</v>
      </c>
      <c r="J48" s="56">
        <v>39643.24</v>
      </c>
      <c r="K48" s="87"/>
      <c r="L48" s="57"/>
      <c r="M48" s="58"/>
    </row>
    <row r="49" spans="1:13" x14ac:dyDescent="0.3">
      <c r="A49" s="84" t="s">
        <v>103</v>
      </c>
      <c r="B49" s="87"/>
      <c r="C49" s="57"/>
      <c r="D49" s="58"/>
      <c r="E49" s="88">
        <v>1650</v>
      </c>
      <c r="F49" s="55">
        <v>409.05</v>
      </c>
      <c r="G49" s="56">
        <v>674932.5</v>
      </c>
      <c r="H49" s="88">
        <v>1620</v>
      </c>
      <c r="I49" s="55">
        <v>435.64</v>
      </c>
      <c r="J49" s="56">
        <v>705736.8</v>
      </c>
      <c r="K49" s="88">
        <v>30</v>
      </c>
      <c r="L49" s="55">
        <v>409.05</v>
      </c>
      <c r="M49" s="56">
        <v>12271.5</v>
      </c>
    </row>
    <row r="50" spans="1:13" x14ac:dyDescent="0.3">
      <c r="A50" s="84" t="s">
        <v>104</v>
      </c>
      <c r="B50" s="89">
        <v>23</v>
      </c>
      <c r="C50" s="55">
        <v>980</v>
      </c>
      <c r="D50" s="56">
        <v>22540</v>
      </c>
      <c r="E50" s="87"/>
      <c r="F50" s="57"/>
      <c r="G50" s="58"/>
      <c r="H50" s="89">
        <v>23</v>
      </c>
      <c r="I50" s="55">
        <v>1054.1400000000001</v>
      </c>
      <c r="J50" s="56">
        <v>24245.22</v>
      </c>
      <c r="K50" s="87"/>
      <c r="L50" s="57"/>
      <c r="M50" s="58"/>
    </row>
    <row r="51" spans="1:13" x14ac:dyDescent="0.3">
      <c r="A51" s="84" t="s">
        <v>105</v>
      </c>
      <c r="B51" s="87"/>
      <c r="C51" s="57"/>
      <c r="D51" s="58"/>
      <c r="E51" s="88">
        <v>440</v>
      </c>
      <c r="F51" s="55">
        <v>989.8</v>
      </c>
      <c r="G51" s="56">
        <v>435512</v>
      </c>
      <c r="H51" s="88">
        <v>420</v>
      </c>
      <c r="I51" s="55">
        <v>1054.1400000000001</v>
      </c>
      <c r="J51" s="56">
        <v>442738.8</v>
      </c>
      <c r="K51" s="88">
        <v>20</v>
      </c>
      <c r="L51" s="55">
        <v>989.8</v>
      </c>
      <c r="M51" s="56">
        <v>19796</v>
      </c>
    </row>
    <row r="52" spans="1:13" x14ac:dyDescent="0.3">
      <c r="A52" s="84" t="s">
        <v>106</v>
      </c>
      <c r="B52" s="87"/>
      <c r="C52" s="57"/>
      <c r="D52" s="58"/>
      <c r="E52" s="87"/>
      <c r="F52" s="57"/>
      <c r="G52" s="58"/>
      <c r="H52" s="87"/>
      <c r="I52" s="57"/>
      <c r="J52" s="58"/>
      <c r="K52" s="87"/>
      <c r="L52" s="57"/>
      <c r="M52" s="58"/>
    </row>
    <row r="53" spans="1:13" x14ac:dyDescent="0.3">
      <c r="A53" s="84" t="s">
        <v>107</v>
      </c>
      <c r="B53" s="87"/>
      <c r="C53" s="57"/>
      <c r="D53" s="58"/>
      <c r="E53" s="87"/>
      <c r="F53" s="57"/>
      <c r="G53" s="58"/>
      <c r="H53" s="87"/>
      <c r="I53" s="57"/>
      <c r="J53" s="58"/>
      <c r="K53" s="87"/>
      <c r="L53" s="57"/>
      <c r="M53" s="58"/>
    </row>
    <row r="54" spans="1:13" x14ac:dyDescent="0.3">
      <c r="A54" s="84" t="s">
        <v>108</v>
      </c>
      <c r="B54" s="87"/>
      <c r="C54" s="57"/>
      <c r="D54" s="58"/>
      <c r="E54" s="88">
        <v>1000</v>
      </c>
      <c r="F54" s="55">
        <v>206.04</v>
      </c>
      <c r="G54" s="56">
        <v>206040</v>
      </c>
      <c r="H54" s="88">
        <v>960</v>
      </c>
      <c r="I54" s="55">
        <v>219.43</v>
      </c>
      <c r="J54" s="56">
        <v>210652.79999999999</v>
      </c>
      <c r="K54" s="88">
        <v>40</v>
      </c>
      <c r="L54" s="55">
        <v>206.04</v>
      </c>
      <c r="M54" s="56">
        <v>8241.6</v>
      </c>
    </row>
    <row r="55" spans="1:13" x14ac:dyDescent="0.3">
      <c r="A55" s="84" t="s">
        <v>109</v>
      </c>
      <c r="B55" s="87"/>
      <c r="C55" s="57"/>
      <c r="D55" s="58"/>
      <c r="E55" s="88">
        <v>800</v>
      </c>
      <c r="F55" s="55">
        <v>385</v>
      </c>
      <c r="G55" s="56">
        <v>308000</v>
      </c>
      <c r="H55" s="88">
        <v>630</v>
      </c>
      <c r="I55" s="55">
        <v>410.03</v>
      </c>
      <c r="J55" s="56">
        <v>258318.9</v>
      </c>
      <c r="K55" s="88">
        <v>170</v>
      </c>
      <c r="L55" s="55">
        <v>385</v>
      </c>
      <c r="M55" s="56">
        <v>65450</v>
      </c>
    </row>
    <row r="56" spans="1:13" x14ac:dyDescent="0.3">
      <c r="A56" s="84" t="s">
        <v>110</v>
      </c>
      <c r="B56" s="88">
        <v>40</v>
      </c>
      <c r="C56" s="55">
        <v>760</v>
      </c>
      <c r="D56" s="56">
        <v>30400</v>
      </c>
      <c r="E56" s="88">
        <v>180</v>
      </c>
      <c r="F56" s="55">
        <v>760</v>
      </c>
      <c r="G56" s="56">
        <v>136800</v>
      </c>
      <c r="H56" s="88">
        <v>160</v>
      </c>
      <c r="I56" s="55">
        <v>809.4</v>
      </c>
      <c r="J56" s="56">
        <v>129504</v>
      </c>
      <c r="K56" s="88">
        <v>60</v>
      </c>
      <c r="L56" s="55">
        <v>760</v>
      </c>
      <c r="M56" s="56">
        <v>45600</v>
      </c>
    </row>
    <row r="57" spans="1:13" x14ac:dyDescent="0.3">
      <c r="A57" s="84" t="s">
        <v>111</v>
      </c>
      <c r="B57" s="89">
        <v>559</v>
      </c>
      <c r="C57" s="55">
        <v>161.04</v>
      </c>
      <c r="D57" s="56">
        <v>90019.11</v>
      </c>
      <c r="E57" s="87"/>
      <c r="F57" s="57"/>
      <c r="G57" s="58"/>
      <c r="H57" s="89">
        <v>559</v>
      </c>
      <c r="I57" s="55">
        <v>172.48</v>
      </c>
      <c r="J57" s="56">
        <v>96416.320000000007</v>
      </c>
      <c r="K57" s="87"/>
      <c r="L57" s="57"/>
      <c r="M57" s="58"/>
    </row>
    <row r="58" spans="1:13" x14ac:dyDescent="0.3">
      <c r="A58" s="84" t="s">
        <v>112</v>
      </c>
      <c r="B58" s="87"/>
      <c r="C58" s="57"/>
      <c r="D58" s="58"/>
      <c r="E58" s="88">
        <v>9000</v>
      </c>
      <c r="F58" s="55">
        <v>161.94999999999999</v>
      </c>
      <c r="G58" s="56">
        <v>1457550</v>
      </c>
      <c r="H58" s="88">
        <v>8455</v>
      </c>
      <c r="I58" s="55">
        <v>172.48</v>
      </c>
      <c r="J58" s="56">
        <v>1458318.4</v>
      </c>
      <c r="K58" s="88">
        <v>545</v>
      </c>
      <c r="L58" s="55">
        <v>161.94999999999999</v>
      </c>
      <c r="M58" s="56">
        <v>88262.75</v>
      </c>
    </row>
    <row r="59" spans="1:13" x14ac:dyDescent="0.3">
      <c r="A59" s="84" t="s">
        <v>113</v>
      </c>
      <c r="B59" s="89">
        <v>55</v>
      </c>
      <c r="C59" s="55">
        <v>353.08</v>
      </c>
      <c r="D59" s="56">
        <v>19419.400000000001</v>
      </c>
      <c r="E59" s="87"/>
      <c r="F59" s="57"/>
      <c r="G59" s="58"/>
      <c r="H59" s="89">
        <v>55</v>
      </c>
      <c r="I59" s="55">
        <v>398.44</v>
      </c>
      <c r="J59" s="56">
        <v>21914.2</v>
      </c>
      <c r="K59" s="87"/>
      <c r="L59" s="57"/>
      <c r="M59" s="58"/>
    </row>
    <row r="60" spans="1:13" x14ac:dyDescent="0.3">
      <c r="A60" s="84" t="s">
        <v>114</v>
      </c>
      <c r="B60" s="87"/>
      <c r="C60" s="57"/>
      <c r="D60" s="58"/>
      <c r="E60" s="88">
        <v>5040</v>
      </c>
      <c r="F60" s="55">
        <v>374.13</v>
      </c>
      <c r="G60" s="56">
        <v>1885615.2</v>
      </c>
      <c r="H60" s="88">
        <v>4855</v>
      </c>
      <c r="I60" s="55">
        <v>398.44</v>
      </c>
      <c r="J60" s="56">
        <v>1934426.2</v>
      </c>
      <c r="K60" s="88">
        <v>185</v>
      </c>
      <c r="L60" s="55">
        <v>374.13</v>
      </c>
      <c r="M60" s="56">
        <v>69214.05</v>
      </c>
    </row>
    <row r="61" spans="1:13" x14ac:dyDescent="0.3">
      <c r="A61" s="84" t="s">
        <v>115</v>
      </c>
      <c r="B61" s="89">
        <v>90</v>
      </c>
      <c r="C61" s="55">
        <v>188.7</v>
      </c>
      <c r="D61" s="56">
        <v>16983</v>
      </c>
      <c r="E61" s="87"/>
      <c r="F61" s="57"/>
      <c r="G61" s="58"/>
      <c r="H61" s="89">
        <v>90</v>
      </c>
      <c r="I61" s="55">
        <v>200.97</v>
      </c>
      <c r="J61" s="56">
        <v>18087.3</v>
      </c>
      <c r="K61" s="87"/>
      <c r="L61" s="57"/>
      <c r="M61" s="58"/>
    </row>
    <row r="62" spans="1:13" x14ac:dyDescent="0.3">
      <c r="A62" s="84" t="s">
        <v>116</v>
      </c>
      <c r="B62" s="87"/>
      <c r="C62" s="57"/>
      <c r="D62" s="58"/>
      <c r="E62" s="88">
        <v>100</v>
      </c>
      <c r="F62" s="55">
        <v>188.7</v>
      </c>
      <c r="G62" s="56">
        <v>18870</v>
      </c>
      <c r="H62" s="88">
        <v>100</v>
      </c>
      <c r="I62" s="55">
        <v>200.97</v>
      </c>
      <c r="J62" s="56">
        <v>20097</v>
      </c>
      <c r="K62" s="87"/>
      <c r="L62" s="57"/>
      <c r="M62" s="58"/>
    </row>
    <row r="63" spans="1:13" x14ac:dyDescent="0.3">
      <c r="A63" s="84" t="s">
        <v>117</v>
      </c>
      <c r="B63" s="89">
        <v>140</v>
      </c>
      <c r="C63" s="55">
        <v>155.54</v>
      </c>
      <c r="D63" s="56">
        <v>21775.599999999999</v>
      </c>
      <c r="E63" s="87"/>
      <c r="F63" s="57"/>
      <c r="G63" s="58"/>
      <c r="H63" s="89">
        <v>140</v>
      </c>
      <c r="I63" s="55">
        <v>164.87</v>
      </c>
      <c r="J63" s="56">
        <v>23081.8</v>
      </c>
      <c r="K63" s="87"/>
      <c r="L63" s="57"/>
      <c r="M63" s="58"/>
    </row>
    <row r="64" spans="1:13" x14ac:dyDescent="0.3">
      <c r="A64" s="84" t="s">
        <v>118</v>
      </c>
      <c r="B64" s="89">
        <v>10</v>
      </c>
      <c r="C64" s="55">
        <v>1394.2</v>
      </c>
      <c r="D64" s="56">
        <v>13942</v>
      </c>
      <c r="E64" s="89">
        <v>60</v>
      </c>
      <c r="F64" s="55">
        <v>1420</v>
      </c>
      <c r="G64" s="56">
        <v>85200</v>
      </c>
      <c r="H64" s="89">
        <v>55</v>
      </c>
      <c r="I64" s="55">
        <v>1512.3</v>
      </c>
      <c r="J64" s="56">
        <v>83176.5</v>
      </c>
      <c r="K64" s="89">
        <v>15</v>
      </c>
      <c r="L64" s="55">
        <v>1420</v>
      </c>
      <c r="M64" s="56">
        <v>21300</v>
      </c>
    </row>
    <row r="65" spans="1:13" x14ac:dyDescent="0.3">
      <c r="A65" s="84" t="s">
        <v>119</v>
      </c>
      <c r="B65" s="87"/>
      <c r="C65" s="57"/>
      <c r="D65" s="58"/>
      <c r="E65" s="88">
        <v>1200</v>
      </c>
      <c r="F65" s="55">
        <v>154</v>
      </c>
      <c r="G65" s="56">
        <v>184800</v>
      </c>
      <c r="H65" s="88">
        <v>1000</v>
      </c>
      <c r="I65" s="55">
        <v>164.01</v>
      </c>
      <c r="J65" s="56">
        <v>164010</v>
      </c>
      <c r="K65" s="88">
        <v>200</v>
      </c>
      <c r="L65" s="55">
        <v>154</v>
      </c>
      <c r="M65" s="56">
        <v>30800</v>
      </c>
    </row>
    <row r="66" spans="1:13" x14ac:dyDescent="0.3">
      <c r="A66" s="84" t="s">
        <v>120</v>
      </c>
      <c r="B66" s="89">
        <v>35</v>
      </c>
      <c r="C66" s="55">
        <v>707.2</v>
      </c>
      <c r="D66" s="56">
        <v>24752</v>
      </c>
      <c r="E66" s="89">
        <v>280</v>
      </c>
      <c r="F66" s="55">
        <v>720</v>
      </c>
      <c r="G66" s="56">
        <v>201600</v>
      </c>
      <c r="H66" s="89">
        <v>220</v>
      </c>
      <c r="I66" s="55">
        <v>766.8</v>
      </c>
      <c r="J66" s="56">
        <v>168696</v>
      </c>
      <c r="K66" s="89">
        <v>95</v>
      </c>
      <c r="L66" s="55">
        <v>720</v>
      </c>
      <c r="M66" s="56">
        <v>68400</v>
      </c>
    </row>
    <row r="67" spans="1:13" x14ac:dyDescent="0.3">
      <c r="A67" s="84" t="s">
        <v>121</v>
      </c>
      <c r="B67" s="87"/>
      <c r="C67" s="57"/>
      <c r="D67" s="58"/>
      <c r="E67" s="88">
        <v>100</v>
      </c>
      <c r="F67" s="55">
        <v>258</v>
      </c>
      <c r="G67" s="56">
        <v>25800</v>
      </c>
      <c r="H67" s="88">
        <v>100</v>
      </c>
      <c r="I67" s="55">
        <v>273.48</v>
      </c>
      <c r="J67" s="56">
        <v>27348</v>
      </c>
      <c r="K67" s="87"/>
      <c r="L67" s="57"/>
      <c r="M67" s="58"/>
    </row>
    <row r="68" spans="1:13" x14ac:dyDescent="0.3">
      <c r="A68" s="84" t="s">
        <v>122</v>
      </c>
      <c r="B68" s="87"/>
      <c r="C68" s="57"/>
      <c r="D68" s="58"/>
      <c r="E68" s="88">
        <v>40</v>
      </c>
      <c r="F68" s="55">
        <v>630</v>
      </c>
      <c r="G68" s="56">
        <v>25200</v>
      </c>
      <c r="H68" s="88">
        <v>40</v>
      </c>
      <c r="I68" s="55">
        <v>667.8</v>
      </c>
      <c r="J68" s="56">
        <v>26712</v>
      </c>
      <c r="K68" s="87"/>
      <c r="L68" s="57"/>
      <c r="M68" s="58"/>
    </row>
    <row r="69" spans="1:13" x14ac:dyDescent="0.3">
      <c r="A69" s="84" t="s">
        <v>123</v>
      </c>
      <c r="B69" s="87"/>
      <c r="C69" s="57"/>
      <c r="D69" s="58"/>
      <c r="E69" s="87"/>
      <c r="F69" s="57"/>
      <c r="G69" s="58"/>
      <c r="H69" s="87"/>
      <c r="I69" s="57"/>
      <c r="J69" s="58"/>
      <c r="K69" s="87"/>
      <c r="L69" s="57"/>
      <c r="M69" s="58"/>
    </row>
    <row r="70" spans="1:13" x14ac:dyDescent="0.3">
      <c r="A70" s="84" t="s">
        <v>124</v>
      </c>
      <c r="B70" s="87"/>
      <c r="C70" s="57"/>
      <c r="D70" s="58"/>
      <c r="E70" s="87"/>
      <c r="F70" s="57"/>
      <c r="G70" s="58"/>
      <c r="H70" s="87"/>
      <c r="I70" s="57"/>
      <c r="J70" s="58"/>
      <c r="K70" s="87"/>
      <c r="L70" s="57"/>
      <c r="M70" s="58"/>
    </row>
    <row r="71" spans="1:13" x14ac:dyDescent="0.3">
      <c r="A71" s="84" t="s">
        <v>125</v>
      </c>
      <c r="B71" s="87"/>
      <c r="C71" s="57"/>
      <c r="D71" s="58"/>
      <c r="E71" s="88">
        <v>400</v>
      </c>
      <c r="F71" s="55">
        <v>207</v>
      </c>
      <c r="G71" s="56">
        <v>82800</v>
      </c>
      <c r="H71" s="88">
        <v>400</v>
      </c>
      <c r="I71" s="55">
        <v>220.46</v>
      </c>
      <c r="J71" s="56">
        <v>88184</v>
      </c>
      <c r="K71" s="87"/>
      <c r="L71" s="57"/>
      <c r="M71" s="58"/>
    </row>
    <row r="72" spans="1:13" x14ac:dyDescent="0.3">
      <c r="A72" s="84" t="s">
        <v>126</v>
      </c>
      <c r="B72" s="87"/>
      <c r="C72" s="57"/>
      <c r="D72" s="58"/>
      <c r="E72" s="88">
        <v>600</v>
      </c>
      <c r="F72" s="55">
        <v>475</v>
      </c>
      <c r="G72" s="56">
        <v>285000</v>
      </c>
      <c r="H72" s="88">
        <v>559</v>
      </c>
      <c r="I72" s="55">
        <v>505.88</v>
      </c>
      <c r="J72" s="56">
        <v>282786.92</v>
      </c>
      <c r="K72" s="88">
        <v>41</v>
      </c>
      <c r="L72" s="55">
        <v>475</v>
      </c>
      <c r="M72" s="56">
        <v>19475</v>
      </c>
    </row>
    <row r="73" spans="1:13" x14ac:dyDescent="0.3">
      <c r="A73" s="84" t="s">
        <v>127</v>
      </c>
      <c r="B73" s="89">
        <v>1</v>
      </c>
      <c r="C73" s="55">
        <v>196</v>
      </c>
      <c r="D73" s="56">
        <v>196</v>
      </c>
      <c r="E73" s="87"/>
      <c r="F73" s="57"/>
      <c r="G73" s="58"/>
      <c r="H73" s="87"/>
      <c r="I73" s="57"/>
      <c r="J73" s="58"/>
      <c r="K73" s="89">
        <v>1</v>
      </c>
      <c r="L73" s="55">
        <v>196</v>
      </c>
      <c r="M73" s="56">
        <v>196</v>
      </c>
    </row>
    <row r="74" spans="1:13" x14ac:dyDescent="0.3">
      <c r="A74" s="84" t="s">
        <v>128</v>
      </c>
      <c r="B74" s="89">
        <v>16</v>
      </c>
      <c r="C74" s="55">
        <v>472.11</v>
      </c>
      <c r="D74" s="56">
        <v>7553.73</v>
      </c>
      <c r="E74" s="87"/>
      <c r="F74" s="57"/>
      <c r="G74" s="58"/>
      <c r="H74" s="89">
        <v>16</v>
      </c>
      <c r="I74" s="55">
        <v>505.88</v>
      </c>
      <c r="J74" s="56">
        <v>8094.08</v>
      </c>
      <c r="K74" s="87"/>
      <c r="L74" s="57"/>
      <c r="M74" s="58"/>
    </row>
    <row r="75" spans="1:13" x14ac:dyDescent="0.3">
      <c r="A75" s="84" t="s">
        <v>129</v>
      </c>
      <c r="B75" s="89">
        <v>15</v>
      </c>
      <c r="C75" s="55">
        <v>930</v>
      </c>
      <c r="D75" s="56">
        <v>13950</v>
      </c>
      <c r="E75" s="87"/>
      <c r="F75" s="57"/>
      <c r="G75" s="58"/>
      <c r="H75" s="89">
        <v>15</v>
      </c>
      <c r="I75" s="55">
        <v>990.45</v>
      </c>
      <c r="J75" s="56">
        <v>14856.75</v>
      </c>
      <c r="K75" s="87"/>
      <c r="L75" s="57"/>
      <c r="M75" s="58"/>
    </row>
    <row r="76" spans="1:13" x14ac:dyDescent="0.3">
      <c r="A76" s="84" t="s">
        <v>130</v>
      </c>
      <c r="B76" s="87"/>
      <c r="C76" s="57"/>
      <c r="D76" s="58"/>
      <c r="E76" s="88">
        <v>40</v>
      </c>
      <c r="F76" s="55">
        <v>930</v>
      </c>
      <c r="G76" s="56">
        <v>37200</v>
      </c>
      <c r="H76" s="88">
        <v>20</v>
      </c>
      <c r="I76" s="55">
        <v>990.45</v>
      </c>
      <c r="J76" s="56">
        <v>19809</v>
      </c>
      <c r="K76" s="88">
        <v>20</v>
      </c>
      <c r="L76" s="55">
        <v>930</v>
      </c>
      <c r="M76" s="56">
        <v>18600</v>
      </c>
    </row>
    <row r="77" spans="1:13" x14ac:dyDescent="0.3">
      <c r="A77" s="84" t="s">
        <v>131</v>
      </c>
      <c r="B77" s="89">
        <v>50</v>
      </c>
      <c r="C77" s="55">
        <v>120.27</v>
      </c>
      <c r="D77" s="56">
        <v>6013.28</v>
      </c>
      <c r="E77" s="89">
        <v>48</v>
      </c>
      <c r="F77" s="55">
        <v>120.36</v>
      </c>
      <c r="G77" s="56">
        <v>5777.28</v>
      </c>
      <c r="H77" s="89">
        <v>74</v>
      </c>
      <c r="I77" s="55">
        <v>128.18</v>
      </c>
      <c r="J77" s="56">
        <v>9485.32</v>
      </c>
      <c r="K77" s="89">
        <v>24</v>
      </c>
      <c r="L77" s="55">
        <v>120.36</v>
      </c>
      <c r="M77" s="56">
        <v>2888.64</v>
      </c>
    </row>
    <row r="78" spans="1:13" x14ac:dyDescent="0.3">
      <c r="A78" s="84" t="s">
        <v>132</v>
      </c>
      <c r="B78" s="87"/>
      <c r="C78" s="57"/>
      <c r="D78" s="58"/>
      <c r="E78" s="87"/>
      <c r="F78" s="57"/>
      <c r="G78" s="58"/>
      <c r="H78" s="87"/>
      <c r="I78" s="57"/>
      <c r="J78" s="58"/>
      <c r="K78" s="87"/>
      <c r="L78" s="57"/>
      <c r="M78" s="58"/>
    </row>
    <row r="79" spans="1:13" x14ac:dyDescent="0.3">
      <c r="A79" s="84" t="s">
        <v>133</v>
      </c>
      <c r="B79" s="87"/>
      <c r="C79" s="57"/>
      <c r="D79" s="58"/>
      <c r="E79" s="87"/>
      <c r="F79" s="57"/>
      <c r="G79" s="58"/>
      <c r="H79" s="87"/>
      <c r="I79" s="57"/>
      <c r="J79" s="58"/>
      <c r="K79" s="87"/>
      <c r="L79" s="57"/>
      <c r="M79" s="58"/>
    </row>
    <row r="80" spans="1:13" x14ac:dyDescent="0.3">
      <c r="A80" s="84" t="s">
        <v>134</v>
      </c>
      <c r="B80" s="87"/>
      <c r="C80" s="57"/>
      <c r="D80" s="58"/>
      <c r="E80" s="88">
        <v>8</v>
      </c>
      <c r="F80" s="55">
        <v>10193.93</v>
      </c>
      <c r="G80" s="56">
        <v>81551.44</v>
      </c>
      <c r="H80" s="88">
        <v>8</v>
      </c>
      <c r="I80" s="55">
        <v>10856.54</v>
      </c>
      <c r="J80" s="56">
        <v>86852.32</v>
      </c>
      <c r="K80" s="87"/>
      <c r="L80" s="57"/>
      <c r="M80" s="58"/>
    </row>
    <row r="81" spans="1:13" x14ac:dyDescent="0.3">
      <c r="A81" s="84" t="s">
        <v>135</v>
      </c>
      <c r="B81" s="87"/>
      <c r="C81" s="57"/>
      <c r="D81" s="58"/>
      <c r="E81" s="87"/>
      <c r="F81" s="57"/>
      <c r="G81" s="58"/>
      <c r="H81" s="87"/>
      <c r="I81" s="57"/>
      <c r="J81" s="58"/>
      <c r="K81" s="87"/>
      <c r="L81" s="57"/>
      <c r="M81" s="58"/>
    </row>
    <row r="82" spans="1:13" x14ac:dyDescent="0.3">
      <c r="A82" s="84" t="s">
        <v>136</v>
      </c>
      <c r="B82" s="87"/>
      <c r="C82" s="57"/>
      <c r="D82" s="58"/>
      <c r="E82" s="87"/>
      <c r="F82" s="57"/>
      <c r="G82" s="58"/>
      <c r="H82" s="87"/>
      <c r="I82" s="57"/>
      <c r="J82" s="58"/>
      <c r="K82" s="87"/>
      <c r="L82" s="57"/>
      <c r="M82" s="58"/>
    </row>
    <row r="83" spans="1:13" x14ac:dyDescent="0.3">
      <c r="A83" s="84" t="s">
        <v>137</v>
      </c>
      <c r="B83" s="87"/>
      <c r="C83" s="57"/>
      <c r="D83" s="58"/>
      <c r="E83" s="87"/>
      <c r="F83" s="57"/>
      <c r="G83" s="58"/>
      <c r="H83" s="87"/>
      <c r="I83" s="57"/>
      <c r="J83" s="58"/>
      <c r="K83" s="87"/>
      <c r="L83" s="57"/>
      <c r="M83" s="58"/>
    </row>
    <row r="84" spans="1:13" x14ac:dyDescent="0.3">
      <c r="A84" s="84" t="s">
        <v>138</v>
      </c>
      <c r="B84" s="87"/>
      <c r="C84" s="57"/>
      <c r="D84" s="58"/>
      <c r="E84" s="87"/>
      <c r="F84" s="57"/>
      <c r="G84" s="58"/>
      <c r="H84" s="87"/>
      <c r="I84" s="57"/>
      <c r="J84" s="58"/>
      <c r="K84" s="87"/>
      <c r="L84" s="57"/>
      <c r="M84" s="58"/>
    </row>
    <row r="85" spans="1:13" x14ac:dyDescent="0.3">
      <c r="A85" s="84" t="s">
        <v>139</v>
      </c>
      <c r="B85" s="87"/>
      <c r="C85" s="57"/>
      <c r="D85" s="58"/>
      <c r="E85" s="87"/>
      <c r="F85" s="57"/>
      <c r="G85" s="58"/>
      <c r="H85" s="87"/>
      <c r="I85" s="57"/>
      <c r="J85" s="58"/>
      <c r="K85" s="87"/>
      <c r="L85" s="57"/>
      <c r="M85" s="58"/>
    </row>
    <row r="86" spans="1:13" x14ac:dyDescent="0.3">
      <c r="A86" s="84" t="s">
        <v>140</v>
      </c>
      <c r="B86" s="88">
        <v>80</v>
      </c>
      <c r="C86" s="55">
        <v>170</v>
      </c>
      <c r="D86" s="56">
        <v>13600</v>
      </c>
      <c r="E86" s="88">
        <v>450</v>
      </c>
      <c r="F86" s="55">
        <v>171.7</v>
      </c>
      <c r="G86" s="56">
        <v>77265</v>
      </c>
      <c r="H86" s="88">
        <v>480</v>
      </c>
      <c r="I86" s="55">
        <v>182.86</v>
      </c>
      <c r="J86" s="56">
        <v>87772.800000000003</v>
      </c>
      <c r="K86" s="88">
        <v>50</v>
      </c>
      <c r="L86" s="55">
        <v>171.7</v>
      </c>
      <c r="M86" s="56">
        <v>8585</v>
      </c>
    </row>
    <row r="87" spans="1:13" x14ac:dyDescent="0.3">
      <c r="A87" s="84" t="s">
        <v>141</v>
      </c>
      <c r="B87" s="87"/>
      <c r="C87" s="57"/>
      <c r="D87" s="58"/>
      <c r="E87" s="88">
        <v>40</v>
      </c>
      <c r="F87" s="55">
        <v>1565.5</v>
      </c>
      <c r="G87" s="56">
        <v>62620</v>
      </c>
      <c r="H87" s="88">
        <v>30</v>
      </c>
      <c r="I87" s="55">
        <v>1667.26</v>
      </c>
      <c r="J87" s="56">
        <v>50017.8</v>
      </c>
      <c r="K87" s="88">
        <v>10</v>
      </c>
      <c r="L87" s="55">
        <v>1565.5</v>
      </c>
      <c r="M87" s="56">
        <v>15655</v>
      </c>
    </row>
    <row r="88" spans="1:13" x14ac:dyDescent="0.3">
      <c r="A88" s="84" t="s">
        <v>142</v>
      </c>
      <c r="B88" s="87"/>
      <c r="C88" s="57"/>
      <c r="D88" s="58"/>
      <c r="E88" s="88">
        <v>600</v>
      </c>
      <c r="F88" s="55">
        <v>808</v>
      </c>
      <c r="G88" s="56">
        <v>484800</v>
      </c>
      <c r="H88" s="88">
        <v>565</v>
      </c>
      <c r="I88" s="55">
        <v>860.52</v>
      </c>
      <c r="J88" s="56">
        <v>486193.8</v>
      </c>
      <c r="K88" s="88">
        <v>35</v>
      </c>
      <c r="L88" s="55">
        <v>808</v>
      </c>
      <c r="M88" s="56">
        <v>28280</v>
      </c>
    </row>
    <row r="89" spans="1:13" x14ac:dyDescent="0.3">
      <c r="A89" s="84" t="s">
        <v>143</v>
      </c>
      <c r="B89" s="89">
        <v>15</v>
      </c>
      <c r="C89" s="55">
        <v>1655.39</v>
      </c>
      <c r="D89" s="56">
        <v>24830.85</v>
      </c>
      <c r="E89" s="87"/>
      <c r="F89" s="57"/>
      <c r="G89" s="58"/>
      <c r="H89" s="87"/>
      <c r="I89" s="57"/>
      <c r="J89" s="58"/>
      <c r="K89" s="89">
        <v>15</v>
      </c>
      <c r="L89" s="55">
        <v>1655.39</v>
      </c>
      <c r="M89" s="56">
        <v>24830.85</v>
      </c>
    </row>
    <row r="90" spans="1:13" x14ac:dyDescent="0.3">
      <c r="A90" s="84" t="s">
        <v>144</v>
      </c>
      <c r="B90" s="87"/>
      <c r="C90" s="57"/>
      <c r="D90" s="58"/>
      <c r="E90" s="88">
        <v>120</v>
      </c>
      <c r="F90" s="55">
        <v>1671.78</v>
      </c>
      <c r="G90" s="56">
        <v>200613.6</v>
      </c>
      <c r="H90" s="88">
        <v>120</v>
      </c>
      <c r="I90" s="55">
        <v>1780.45</v>
      </c>
      <c r="J90" s="56">
        <v>213654</v>
      </c>
      <c r="K90" s="87"/>
      <c r="L90" s="57"/>
      <c r="M90" s="58"/>
    </row>
    <row r="91" spans="1:13" x14ac:dyDescent="0.3">
      <c r="A91" s="84" t="s">
        <v>145</v>
      </c>
      <c r="B91" s="87"/>
      <c r="C91" s="57"/>
      <c r="D91" s="58"/>
      <c r="E91" s="88">
        <v>8000</v>
      </c>
      <c r="F91" s="55">
        <v>35.700000000000003</v>
      </c>
      <c r="G91" s="56">
        <v>285600</v>
      </c>
      <c r="H91" s="88">
        <v>7990</v>
      </c>
      <c r="I91" s="55">
        <v>38.020000000000003</v>
      </c>
      <c r="J91" s="56">
        <v>303779.8</v>
      </c>
      <c r="K91" s="88">
        <v>10</v>
      </c>
      <c r="L91" s="55">
        <v>35.700000000000003</v>
      </c>
      <c r="M91" s="56">
        <v>357</v>
      </c>
    </row>
    <row r="92" spans="1:13" x14ac:dyDescent="0.3">
      <c r="A92" s="84" t="s">
        <v>146</v>
      </c>
      <c r="B92" s="87"/>
      <c r="C92" s="57"/>
      <c r="D92" s="58"/>
      <c r="E92" s="87"/>
      <c r="F92" s="57"/>
      <c r="G92" s="58"/>
      <c r="H92" s="87"/>
      <c r="I92" s="57"/>
      <c r="J92" s="58"/>
      <c r="K92" s="87"/>
      <c r="L92" s="57"/>
      <c r="M92" s="58"/>
    </row>
    <row r="93" spans="1:13" x14ac:dyDescent="0.3">
      <c r="A93" s="84" t="s">
        <v>147</v>
      </c>
      <c r="B93" s="89">
        <v>107</v>
      </c>
      <c r="C93" s="55">
        <v>692.31</v>
      </c>
      <c r="D93" s="56">
        <v>74077.63</v>
      </c>
      <c r="E93" s="87"/>
      <c r="F93" s="57"/>
      <c r="G93" s="58"/>
      <c r="H93" s="89">
        <v>107</v>
      </c>
      <c r="I93" s="55">
        <v>749.55</v>
      </c>
      <c r="J93" s="56">
        <v>80201.850000000006</v>
      </c>
      <c r="K93" s="87"/>
      <c r="L93" s="57"/>
      <c r="M93" s="58"/>
    </row>
    <row r="94" spans="1:13" x14ac:dyDescent="0.3">
      <c r="A94" s="84" t="s">
        <v>148</v>
      </c>
      <c r="B94" s="87"/>
      <c r="C94" s="57"/>
      <c r="D94" s="58"/>
      <c r="E94" s="88">
        <v>3600</v>
      </c>
      <c r="F94" s="55">
        <v>703.8</v>
      </c>
      <c r="G94" s="56">
        <v>2533680</v>
      </c>
      <c r="H94" s="88">
        <v>3240</v>
      </c>
      <c r="I94" s="55">
        <v>749.55</v>
      </c>
      <c r="J94" s="56">
        <v>2428542</v>
      </c>
      <c r="K94" s="88">
        <v>360</v>
      </c>
      <c r="L94" s="55">
        <v>703.8</v>
      </c>
      <c r="M94" s="56">
        <v>253368</v>
      </c>
    </row>
    <row r="95" spans="1:13" x14ac:dyDescent="0.3">
      <c r="A95" s="84" t="s">
        <v>149</v>
      </c>
      <c r="B95" s="87"/>
      <c r="C95" s="57"/>
      <c r="D95" s="58"/>
      <c r="E95" s="87"/>
      <c r="F95" s="57"/>
      <c r="G95" s="58"/>
      <c r="H95" s="87"/>
      <c r="I95" s="57"/>
      <c r="J95" s="58"/>
      <c r="K95" s="87"/>
      <c r="L95" s="57"/>
      <c r="M95" s="58"/>
    </row>
    <row r="96" spans="1:13" x14ac:dyDescent="0.3">
      <c r="A96" s="84" t="s">
        <v>150</v>
      </c>
      <c r="B96" s="87"/>
      <c r="C96" s="57"/>
      <c r="D96" s="58"/>
      <c r="E96" s="88">
        <v>80</v>
      </c>
      <c r="F96" s="55">
        <v>258.52999999999997</v>
      </c>
      <c r="G96" s="56">
        <v>20682.400000000001</v>
      </c>
      <c r="H96" s="88">
        <v>80</v>
      </c>
      <c r="I96" s="55">
        <v>275.33</v>
      </c>
      <c r="J96" s="56">
        <v>22026.400000000001</v>
      </c>
      <c r="K96" s="87"/>
      <c r="L96" s="57"/>
      <c r="M96" s="58"/>
    </row>
    <row r="97" spans="1:13" x14ac:dyDescent="0.3">
      <c r="A97" s="84" t="s">
        <v>151</v>
      </c>
      <c r="B97" s="89">
        <v>13</v>
      </c>
      <c r="C97" s="55">
        <v>2319.19</v>
      </c>
      <c r="D97" s="56">
        <v>30149.53</v>
      </c>
      <c r="E97" s="87"/>
      <c r="F97" s="57"/>
      <c r="G97" s="58"/>
      <c r="H97" s="89">
        <v>13</v>
      </c>
      <c r="I97" s="55">
        <v>2502.14</v>
      </c>
      <c r="J97" s="56">
        <v>32527.82</v>
      </c>
      <c r="K97" s="87"/>
      <c r="L97" s="57"/>
      <c r="M97" s="58"/>
    </row>
    <row r="98" spans="1:13" x14ac:dyDescent="0.3">
      <c r="A98" s="84" t="s">
        <v>152</v>
      </c>
      <c r="B98" s="87"/>
      <c r="C98" s="57"/>
      <c r="D98" s="58"/>
      <c r="E98" s="88">
        <v>50</v>
      </c>
      <c r="F98" s="55">
        <v>2349.4299999999998</v>
      </c>
      <c r="G98" s="56">
        <v>117471.5</v>
      </c>
      <c r="H98" s="88">
        <v>45</v>
      </c>
      <c r="I98" s="55">
        <v>2502.14</v>
      </c>
      <c r="J98" s="56">
        <v>112596.3</v>
      </c>
      <c r="K98" s="88">
        <v>5</v>
      </c>
      <c r="L98" s="55">
        <v>2349.4299999999998</v>
      </c>
      <c r="M98" s="56">
        <v>11747.15</v>
      </c>
    </row>
    <row r="99" spans="1:13" x14ac:dyDescent="0.3">
      <c r="A99" s="84" t="s">
        <v>153</v>
      </c>
      <c r="B99" s="89">
        <v>16</v>
      </c>
      <c r="C99" s="55">
        <v>592.79</v>
      </c>
      <c r="D99" s="56">
        <v>9484.56</v>
      </c>
      <c r="E99" s="87"/>
      <c r="F99" s="57"/>
      <c r="G99" s="58"/>
      <c r="H99" s="89">
        <v>16</v>
      </c>
      <c r="I99" s="55">
        <v>642.80999999999995</v>
      </c>
      <c r="J99" s="56">
        <v>10284.959999999999</v>
      </c>
      <c r="K99" s="87"/>
      <c r="L99" s="57"/>
      <c r="M99" s="58"/>
    </row>
    <row r="100" spans="1:13" x14ac:dyDescent="0.3">
      <c r="A100" s="84" t="s">
        <v>154</v>
      </c>
      <c r="B100" s="87"/>
      <c r="C100" s="57"/>
      <c r="D100" s="58"/>
      <c r="E100" s="88">
        <v>840</v>
      </c>
      <c r="F100" s="55">
        <v>603.58000000000004</v>
      </c>
      <c r="G100" s="56">
        <v>507007.2</v>
      </c>
      <c r="H100" s="88">
        <v>790</v>
      </c>
      <c r="I100" s="55">
        <v>642.80999999999995</v>
      </c>
      <c r="J100" s="56">
        <v>507819.9</v>
      </c>
      <c r="K100" s="88">
        <v>50</v>
      </c>
      <c r="L100" s="55">
        <v>603.58000000000004</v>
      </c>
      <c r="M100" s="56">
        <v>30179</v>
      </c>
    </row>
    <row r="101" spans="1:13" x14ac:dyDescent="0.3">
      <c r="A101" s="84" t="s">
        <v>155</v>
      </c>
      <c r="B101" s="89">
        <v>119</v>
      </c>
      <c r="C101" s="55">
        <v>1167.5899999999999</v>
      </c>
      <c r="D101" s="56">
        <v>138942.64000000001</v>
      </c>
      <c r="E101" s="87"/>
      <c r="F101" s="57"/>
      <c r="G101" s="58"/>
      <c r="H101" s="89">
        <v>119</v>
      </c>
      <c r="I101" s="55">
        <v>1251.5899999999999</v>
      </c>
      <c r="J101" s="56">
        <v>148939.21</v>
      </c>
      <c r="K101" s="87"/>
      <c r="L101" s="57"/>
      <c r="M101" s="58"/>
    </row>
    <row r="102" spans="1:13" x14ac:dyDescent="0.3">
      <c r="A102" s="84" t="s">
        <v>156</v>
      </c>
      <c r="B102" s="87"/>
      <c r="C102" s="57"/>
      <c r="D102" s="58"/>
      <c r="E102" s="88">
        <v>600</v>
      </c>
      <c r="F102" s="55">
        <v>1185.53</v>
      </c>
      <c r="G102" s="56">
        <v>711318</v>
      </c>
      <c r="H102" s="88">
        <v>515</v>
      </c>
      <c r="I102" s="55">
        <v>1262.5899999999999</v>
      </c>
      <c r="J102" s="56">
        <v>650233.85</v>
      </c>
      <c r="K102" s="88">
        <v>85</v>
      </c>
      <c r="L102" s="55">
        <v>1185.53</v>
      </c>
      <c r="M102" s="56">
        <v>100770.05</v>
      </c>
    </row>
    <row r="103" spans="1:13" x14ac:dyDescent="0.3">
      <c r="A103" s="84" t="s">
        <v>157</v>
      </c>
      <c r="B103" s="89">
        <v>30</v>
      </c>
      <c r="C103" s="55">
        <v>1214.02</v>
      </c>
      <c r="D103" s="56">
        <v>36420.6</v>
      </c>
      <c r="E103" s="89">
        <v>72</v>
      </c>
      <c r="F103" s="55">
        <v>1214.02</v>
      </c>
      <c r="G103" s="56">
        <v>87409.44</v>
      </c>
      <c r="H103" s="89">
        <v>72</v>
      </c>
      <c r="I103" s="55">
        <v>1292.93</v>
      </c>
      <c r="J103" s="56">
        <v>93090.96</v>
      </c>
      <c r="K103" s="89">
        <v>30</v>
      </c>
      <c r="L103" s="55">
        <v>1214.02</v>
      </c>
      <c r="M103" s="56">
        <v>36420.6</v>
      </c>
    </row>
    <row r="104" spans="1:13" x14ac:dyDescent="0.3">
      <c r="A104" s="84" t="s">
        <v>158</v>
      </c>
      <c r="B104" s="87"/>
      <c r="C104" s="57"/>
      <c r="D104" s="58"/>
      <c r="E104" s="87"/>
      <c r="F104" s="57"/>
      <c r="G104" s="58"/>
      <c r="H104" s="87"/>
      <c r="I104" s="57"/>
      <c r="J104" s="58"/>
      <c r="K104" s="87"/>
      <c r="L104" s="57"/>
      <c r="M104" s="58"/>
    </row>
    <row r="105" spans="1:13" x14ac:dyDescent="0.3">
      <c r="A105" s="84" t="s">
        <v>159</v>
      </c>
      <c r="B105" s="87"/>
      <c r="C105" s="57"/>
      <c r="D105" s="58"/>
      <c r="E105" s="87"/>
      <c r="F105" s="57"/>
      <c r="G105" s="58"/>
      <c r="H105" s="87"/>
      <c r="I105" s="57"/>
      <c r="J105" s="58"/>
      <c r="K105" s="87"/>
      <c r="L105" s="57"/>
      <c r="M105" s="58"/>
    </row>
    <row r="106" spans="1:13" x14ac:dyDescent="0.3">
      <c r="A106" s="84" t="s">
        <v>160</v>
      </c>
      <c r="B106" s="87"/>
      <c r="C106" s="57"/>
      <c r="D106" s="58"/>
      <c r="E106" s="89">
        <v>250</v>
      </c>
      <c r="F106" s="55">
        <v>959.82</v>
      </c>
      <c r="G106" s="56">
        <v>239955</v>
      </c>
      <c r="H106" s="89">
        <v>250</v>
      </c>
      <c r="I106" s="55">
        <v>1022.21</v>
      </c>
      <c r="J106" s="56">
        <v>255552.5</v>
      </c>
      <c r="K106" s="87"/>
      <c r="L106" s="57"/>
      <c r="M106" s="58"/>
    </row>
    <row r="107" spans="1:13" x14ac:dyDescent="0.3">
      <c r="A107" s="84" t="s">
        <v>161</v>
      </c>
      <c r="B107" s="87"/>
      <c r="C107" s="57"/>
      <c r="D107" s="58"/>
      <c r="E107" s="88">
        <v>50</v>
      </c>
      <c r="F107" s="55">
        <v>959.82</v>
      </c>
      <c r="G107" s="56">
        <v>47991</v>
      </c>
      <c r="H107" s="88">
        <v>50</v>
      </c>
      <c r="I107" s="55">
        <v>1022.21</v>
      </c>
      <c r="J107" s="56">
        <v>51110.5</v>
      </c>
      <c r="K107" s="87"/>
      <c r="L107" s="57"/>
      <c r="M107" s="58"/>
    </row>
    <row r="108" spans="1:13" x14ac:dyDescent="0.3">
      <c r="A108" s="84" t="s">
        <v>162</v>
      </c>
      <c r="B108" s="87"/>
      <c r="C108" s="57"/>
      <c r="D108" s="58"/>
      <c r="E108" s="87"/>
      <c r="F108" s="57"/>
      <c r="G108" s="58"/>
      <c r="H108" s="87"/>
      <c r="I108" s="57"/>
      <c r="J108" s="58"/>
      <c r="K108" s="87"/>
      <c r="L108" s="57"/>
      <c r="M108" s="58"/>
    </row>
    <row r="109" spans="1:13" x14ac:dyDescent="0.3">
      <c r="A109" s="84" t="s">
        <v>163</v>
      </c>
      <c r="B109" s="89">
        <v>8</v>
      </c>
      <c r="C109" s="55">
        <v>4332.6499999999996</v>
      </c>
      <c r="D109" s="56">
        <v>34661.17</v>
      </c>
      <c r="E109" s="87"/>
      <c r="F109" s="57"/>
      <c r="G109" s="58"/>
      <c r="H109" s="89">
        <v>8</v>
      </c>
      <c r="I109" s="55">
        <v>4595.9799999999996</v>
      </c>
      <c r="J109" s="56">
        <v>36767.839999999997</v>
      </c>
      <c r="K109" s="87"/>
      <c r="L109" s="57"/>
      <c r="M109" s="58"/>
    </row>
    <row r="110" spans="1:13" x14ac:dyDescent="0.3">
      <c r="A110" s="84" t="s">
        <v>164</v>
      </c>
      <c r="B110" s="89">
        <v>10</v>
      </c>
      <c r="C110" s="55">
        <v>464.6</v>
      </c>
      <c r="D110" s="56">
        <v>4646</v>
      </c>
      <c r="E110" s="87"/>
      <c r="F110" s="57"/>
      <c r="G110" s="58"/>
      <c r="H110" s="89">
        <v>10</v>
      </c>
      <c r="I110" s="55">
        <v>492.35</v>
      </c>
      <c r="J110" s="56">
        <v>4923.5</v>
      </c>
      <c r="K110" s="87"/>
      <c r="L110" s="57"/>
      <c r="M110" s="58"/>
    </row>
    <row r="111" spans="1:13" x14ac:dyDescent="0.3">
      <c r="A111" s="84" t="s">
        <v>165</v>
      </c>
      <c r="B111" s="87"/>
      <c r="C111" s="57"/>
      <c r="D111" s="58"/>
      <c r="E111" s="88">
        <v>500</v>
      </c>
      <c r="F111" s="55">
        <v>462.3</v>
      </c>
      <c r="G111" s="56">
        <v>231150</v>
      </c>
      <c r="H111" s="88">
        <v>430</v>
      </c>
      <c r="I111" s="55">
        <v>492.35</v>
      </c>
      <c r="J111" s="56">
        <v>211710.5</v>
      </c>
      <c r="K111" s="88">
        <v>70</v>
      </c>
      <c r="L111" s="55">
        <v>462.3</v>
      </c>
      <c r="M111" s="56">
        <v>32361</v>
      </c>
    </row>
    <row r="112" spans="1:13" x14ac:dyDescent="0.3">
      <c r="A112" s="84" t="s">
        <v>166</v>
      </c>
      <c r="B112" s="87"/>
      <c r="C112" s="57"/>
      <c r="D112" s="58"/>
      <c r="E112" s="88">
        <v>160</v>
      </c>
      <c r="F112" s="55">
        <v>4315.47</v>
      </c>
      <c r="G112" s="56">
        <v>690475.2</v>
      </c>
      <c r="H112" s="88">
        <v>125</v>
      </c>
      <c r="I112" s="55">
        <v>4595.9799999999996</v>
      </c>
      <c r="J112" s="56">
        <v>574497.5</v>
      </c>
      <c r="K112" s="88">
        <v>35</v>
      </c>
      <c r="L112" s="55">
        <v>4315.47</v>
      </c>
      <c r="M112" s="56">
        <v>151041.45000000001</v>
      </c>
    </row>
    <row r="113" spans="1:13" x14ac:dyDescent="0.3">
      <c r="A113" s="84" t="s">
        <v>167</v>
      </c>
      <c r="B113" s="89">
        <v>190</v>
      </c>
      <c r="C113" s="55">
        <v>1119.3900000000001</v>
      </c>
      <c r="D113" s="56">
        <v>212683.7</v>
      </c>
      <c r="E113" s="87"/>
      <c r="F113" s="57"/>
      <c r="G113" s="58"/>
      <c r="H113" s="89">
        <v>190</v>
      </c>
      <c r="I113" s="55">
        <v>1190.2</v>
      </c>
      <c r="J113" s="56">
        <v>226138</v>
      </c>
      <c r="K113" s="87"/>
      <c r="L113" s="57"/>
      <c r="M113" s="58"/>
    </row>
    <row r="114" spans="1:13" x14ac:dyDescent="0.3">
      <c r="A114" s="84" t="s">
        <v>168</v>
      </c>
      <c r="B114" s="87"/>
      <c r="C114" s="57"/>
      <c r="D114" s="58"/>
      <c r="E114" s="88">
        <v>1800</v>
      </c>
      <c r="F114" s="55">
        <v>1117.56</v>
      </c>
      <c r="G114" s="56">
        <v>2011608</v>
      </c>
      <c r="H114" s="88">
        <v>1235</v>
      </c>
      <c r="I114" s="55">
        <v>1190.2</v>
      </c>
      <c r="J114" s="56">
        <v>1469897</v>
      </c>
      <c r="K114" s="88">
        <v>565</v>
      </c>
      <c r="L114" s="55">
        <v>1117.56</v>
      </c>
      <c r="M114" s="56">
        <v>631421.4</v>
      </c>
    </row>
    <row r="115" spans="1:13" x14ac:dyDescent="0.3">
      <c r="A115" s="84" t="s">
        <v>169</v>
      </c>
      <c r="B115" s="87"/>
      <c r="C115" s="57"/>
      <c r="D115" s="58"/>
      <c r="E115" s="87"/>
      <c r="F115" s="57"/>
      <c r="G115" s="58"/>
      <c r="H115" s="87"/>
      <c r="I115" s="57"/>
      <c r="J115" s="58"/>
      <c r="K115" s="87"/>
      <c r="L115" s="57"/>
      <c r="M115" s="58"/>
    </row>
    <row r="116" spans="1:13" x14ac:dyDescent="0.3">
      <c r="A116" s="84" t="s">
        <v>170</v>
      </c>
      <c r="B116" s="87"/>
      <c r="C116" s="57"/>
      <c r="D116" s="58"/>
      <c r="E116" s="87"/>
      <c r="F116" s="57"/>
      <c r="G116" s="58"/>
      <c r="H116" s="87"/>
      <c r="I116" s="57"/>
      <c r="J116" s="58"/>
      <c r="K116" s="87"/>
      <c r="L116" s="57"/>
      <c r="M116" s="58"/>
    </row>
    <row r="117" spans="1:13" x14ac:dyDescent="0.3">
      <c r="A117" s="84" t="s">
        <v>171</v>
      </c>
      <c r="B117" s="87"/>
      <c r="C117" s="57"/>
      <c r="D117" s="58"/>
      <c r="E117" s="87"/>
      <c r="F117" s="57"/>
      <c r="G117" s="58"/>
      <c r="H117" s="87"/>
      <c r="I117" s="57"/>
      <c r="J117" s="58"/>
      <c r="K117" s="87"/>
      <c r="L117" s="57"/>
      <c r="M117" s="58"/>
    </row>
    <row r="118" spans="1:13" x14ac:dyDescent="0.3">
      <c r="A118" s="84" t="s">
        <v>172</v>
      </c>
      <c r="B118" s="87"/>
      <c r="C118" s="57"/>
      <c r="D118" s="58"/>
      <c r="E118" s="87"/>
      <c r="F118" s="57"/>
      <c r="G118" s="58"/>
      <c r="H118" s="87"/>
      <c r="I118" s="57"/>
      <c r="J118" s="58"/>
      <c r="K118" s="87"/>
      <c r="L118" s="57"/>
      <c r="M118" s="58"/>
    </row>
    <row r="119" spans="1:13" x14ac:dyDescent="0.3">
      <c r="A119" s="84" t="s">
        <v>173</v>
      </c>
      <c r="B119" s="87"/>
      <c r="C119" s="57"/>
      <c r="D119" s="58"/>
      <c r="E119" s="88">
        <v>550</v>
      </c>
      <c r="F119" s="55">
        <v>267.8</v>
      </c>
      <c r="G119" s="56">
        <v>147290</v>
      </c>
      <c r="H119" s="88">
        <v>505</v>
      </c>
      <c r="I119" s="55">
        <v>285.20999999999998</v>
      </c>
      <c r="J119" s="56">
        <v>144031.04999999999</v>
      </c>
      <c r="K119" s="88">
        <v>45</v>
      </c>
      <c r="L119" s="55">
        <v>267.8</v>
      </c>
      <c r="M119" s="56">
        <v>12051</v>
      </c>
    </row>
    <row r="120" spans="1:13" x14ac:dyDescent="0.3">
      <c r="A120" s="84" t="s">
        <v>174</v>
      </c>
      <c r="B120" s="87"/>
      <c r="C120" s="57"/>
      <c r="D120" s="58"/>
      <c r="E120" s="87"/>
      <c r="F120" s="57"/>
      <c r="G120" s="58"/>
      <c r="H120" s="87"/>
      <c r="I120" s="57"/>
      <c r="J120" s="58"/>
      <c r="K120" s="87"/>
      <c r="L120" s="57"/>
      <c r="M120" s="58"/>
    </row>
    <row r="121" spans="1:13" x14ac:dyDescent="0.3">
      <c r="A121" s="84" t="s">
        <v>175</v>
      </c>
      <c r="B121" s="87"/>
      <c r="C121" s="57"/>
      <c r="D121" s="58"/>
      <c r="E121" s="90">
        <v>300</v>
      </c>
      <c r="F121" s="55">
        <v>2347.37</v>
      </c>
      <c r="G121" s="56">
        <v>704211</v>
      </c>
      <c r="H121" s="90">
        <v>258</v>
      </c>
      <c r="I121" s="55">
        <v>2499.9499999999998</v>
      </c>
      <c r="J121" s="56">
        <v>644987.1</v>
      </c>
      <c r="K121" s="90">
        <v>42</v>
      </c>
      <c r="L121" s="55">
        <v>2347.37</v>
      </c>
      <c r="M121" s="56">
        <v>98589.54</v>
      </c>
    </row>
    <row r="122" spans="1:13" x14ac:dyDescent="0.3">
      <c r="A122" s="84" t="s">
        <v>176</v>
      </c>
      <c r="B122" s="89">
        <v>40</v>
      </c>
      <c r="C122" s="55">
        <v>606.66999999999996</v>
      </c>
      <c r="D122" s="56">
        <v>24266.799999999999</v>
      </c>
      <c r="E122" s="89">
        <v>800</v>
      </c>
      <c r="F122" s="55">
        <v>606.66999999999996</v>
      </c>
      <c r="G122" s="56">
        <v>485336</v>
      </c>
      <c r="H122" s="89">
        <v>840</v>
      </c>
      <c r="I122" s="55">
        <v>646.1</v>
      </c>
      <c r="J122" s="56">
        <v>542724</v>
      </c>
      <c r="K122" s="87"/>
      <c r="L122" s="57"/>
      <c r="M122" s="58"/>
    </row>
    <row r="123" spans="1:13" x14ac:dyDescent="0.3">
      <c r="A123" s="84" t="s">
        <v>177</v>
      </c>
      <c r="B123" s="87"/>
      <c r="C123" s="57"/>
      <c r="D123" s="58"/>
      <c r="E123" s="88">
        <v>3200</v>
      </c>
      <c r="F123" s="55">
        <v>606.66999999999996</v>
      </c>
      <c r="G123" s="56">
        <v>1941344</v>
      </c>
      <c r="H123" s="88">
        <v>2795</v>
      </c>
      <c r="I123" s="55">
        <v>646.1</v>
      </c>
      <c r="J123" s="56">
        <v>1805849.5</v>
      </c>
      <c r="K123" s="88">
        <v>405</v>
      </c>
      <c r="L123" s="55">
        <v>606.66999999999996</v>
      </c>
      <c r="M123" s="56">
        <v>245701.35</v>
      </c>
    </row>
    <row r="124" spans="1:13" x14ac:dyDescent="0.3">
      <c r="A124" s="84" t="s">
        <v>178</v>
      </c>
      <c r="B124" s="87"/>
      <c r="C124" s="57"/>
      <c r="D124" s="58"/>
      <c r="E124" s="88">
        <v>40</v>
      </c>
      <c r="F124" s="55">
        <v>681.86</v>
      </c>
      <c r="G124" s="56">
        <v>27274.400000000001</v>
      </c>
      <c r="H124" s="88">
        <v>10</v>
      </c>
      <c r="I124" s="55">
        <v>726.18</v>
      </c>
      <c r="J124" s="56">
        <v>7261.8</v>
      </c>
      <c r="K124" s="88">
        <v>30</v>
      </c>
      <c r="L124" s="55">
        <v>681.86</v>
      </c>
      <c r="M124" s="56">
        <v>20455.8</v>
      </c>
    </row>
    <row r="125" spans="1:13" x14ac:dyDescent="0.3">
      <c r="A125" s="84" t="s">
        <v>179</v>
      </c>
      <c r="B125" s="87"/>
      <c r="C125" s="57"/>
      <c r="D125" s="58"/>
      <c r="E125" s="87"/>
      <c r="F125" s="57"/>
      <c r="G125" s="58"/>
      <c r="H125" s="87"/>
      <c r="I125" s="57"/>
      <c r="J125" s="58"/>
      <c r="K125" s="87"/>
      <c r="L125" s="57"/>
      <c r="M125" s="58"/>
    </row>
    <row r="126" spans="1:13" x14ac:dyDescent="0.3">
      <c r="A126" s="84" t="s">
        <v>180</v>
      </c>
      <c r="B126" s="87"/>
      <c r="C126" s="57"/>
      <c r="D126" s="58"/>
      <c r="E126" s="88">
        <v>4050</v>
      </c>
      <c r="F126" s="55">
        <v>635.29</v>
      </c>
      <c r="G126" s="56">
        <v>2572924.5</v>
      </c>
      <c r="H126" s="88">
        <v>3700</v>
      </c>
      <c r="I126" s="55">
        <v>676.58</v>
      </c>
      <c r="J126" s="56">
        <v>2503346</v>
      </c>
      <c r="K126" s="88">
        <v>350</v>
      </c>
      <c r="L126" s="55">
        <v>635.29</v>
      </c>
      <c r="M126" s="56">
        <v>222351.5</v>
      </c>
    </row>
    <row r="127" spans="1:13" x14ac:dyDescent="0.3">
      <c r="A127" s="84" t="s">
        <v>181</v>
      </c>
      <c r="B127" s="89">
        <v>480</v>
      </c>
      <c r="C127" s="55">
        <v>635.29</v>
      </c>
      <c r="D127" s="56">
        <v>304939.2</v>
      </c>
      <c r="E127" s="87"/>
      <c r="F127" s="57"/>
      <c r="G127" s="58"/>
      <c r="H127" s="89">
        <v>480</v>
      </c>
      <c r="I127" s="55">
        <v>676.58</v>
      </c>
      <c r="J127" s="56">
        <v>324758.40000000002</v>
      </c>
      <c r="K127" s="87"/>
      <c r="L127" s="57"/>
      <c r="M127" s="58"/>
    </row>
    <row r="128" spans="1:13" x14ac:dyDescent="0.3">
      <c r="A128" s="84" t="s">
        <v>182</v>
      </c>
      <c r="B128" s="87"/>
      <c r="C128" s="57"/>
      <c r="D128" s="58"/>
      <c r="E128" s="88">
        <v>3400</v>
      </c>
      <c r="F128" s="55">
        <v>77.77</v>
      </c>
      <c r="G128" s="56">
        <v>264418</v>
      </c>
      <c r="H128" s="88">
        <v>2700</v>
      </c>
      <c r="I128" s="55">
        <v>82.83</v>
      </c>
      <c r="J128" s="56">
        <v>223641</v>
      </c>
      <c r="K128" s="88">
        <v>700</v>
      </c>
      <c r="L128" s="55">
        <v>77.77</v>
      </c>
      <c r="M128" s="56">
        <v>54439</v>
      </c>
    </row>
    <row r="129" spans="1:13" x14ac:dyDescent="0.3">
      <c r="A129" s="84" t="s">
        <v>183</v>
      </c>
      <c r="B129" s="87"/>
      <c r="C129" s="57"/>
      <c r="D129" s="58"/>
      <c r="E129" s="87"/>
      <c r="F129" s="57"/>
      <c r="G129" s="58"/>
      <c r="H129" s="87"/>
      <c r="I129" s="57"/>
      <c r="J129" s="58"/>
      <c r="K129" s="87"/>
      <c r="L129" s="57"/>
      <c r="M129" s="58"/>
    </row>
    <row r="130" spans="1:13" x14ac:dyDescent="0.3">
      <c r="A130" s="84" t="s">
        <v>184</v>
      </c>
      <c r="B130" s="87"/>
      <c r="C130" s="57"/>
      <c r="D130" s="58"/>
      <c r="E130" s="88">
        <v>30</v>
      </c>
      <c r="F130" s="55">
        <v>5673.17</v>
      </c>
      <c r="G130" s="56">
        <v>170195.1</v>
      </c>
      <c r="H130" s="88">
        <v>28</v>
      </c>
      <c r="I130" s="55">
        <v>6041.93</v>
      </c>
      <c r="J130" s="56">
        <v>169174.04</v>
      </c>
      <c r="K130" s="88">
        <v>2</v>
      </c>
      <c r="L130" s="55">
        <v>5673.17</v>
      </c>
      <c r="M130" s="56">
        <v>11346.34</v>
      </c>
    </row>
    <row r="131" spans="1:13" x14ac:dyDescent="0.3">
      <c r="A131" s="84" t="s">
        <v>185</v>
      </c>
      <c r="B131" s="89">
        <v>144</v>
      </c>
      <c r="C131" s="55">
        <v>1487.73</v>
      </c>
      <c r="D131" s="56">
        <v>214233.12</v>
      </c>
      <c r="E131" s="87"/>
      <c r="F131" s="57"/>
      <c r="G131" s="58"/>
      <c r="H131" s="89">
        <v>144</v>
      </c>
      <c r="I131" s="55">
        <v>1584.43</v>
      </c>
      <c r="J131" s="56">
        <v>228157.92</v>
      </c>
      <c r="K131" s="87"/>
      <c r="L131" s="57"/>
      <c r="M131" s="58"/>
    </row>
    <row r="132" spans="1:13" x14ac:dyDescent="0.3">
      <c r="A132" s="84" t="s">
        <v>186</v>
      </c>
      <c r="B132" s="87"/>
      <c r="C132" s="57"/>
      <c r="D132" s="58"/>
      <c r="E132" s="88">
        <v>1640</v>
      </c>
      <c r="F132" s="55">
        <v>1487.73</v>
      </c>
      <c r="G132" s="56">
        <v>2439877.2000000002</v>
      </c>
      <c r="H132" s="88">
        <v>1360</v>
      </c>
      <c r="I132" s="55">
        <v>1584.43</v>
      </c>
      <c r="J132" s="56">
        <v>2154824.7999999998</v>
      </c>
      <c r="K132" s="88">
        <v>280</v>
      </c>
      <c r="L132" s="55">
        <v>1487.73</v>
      </c>
      <c r="M132" s="56">
        <v>416564.4</v>
      </c>
    </row>
    <row r="133" spans="1:13" x14ac:dyDescent="0.3">
      <c r="A133" s="84" t="s">
        <v>187</v>
      </c>
      <c r="B133" s="89">
        <v>35</v>
      </c>
      <c r="C133" s="55">
        <v>2888.6</v>
      </c>
      <c r="D133" s="56">
        <v>101101</v>
      </c>
      <c r="E133" s="87"/>
      <c r="F133" s="57"/>
      <c r="G133" s="58"/>
      <c r="H133" s="89">
        <v>35</v>
      </c>
      <c r="I133" s="55">
        <v>3076.36</v>
      </c>
      <c r="J133" s="56">
        <v>107672.6</v>
      </c>
      <c r="K133" s="87"/>
      <c r="L133" s="57"/>
      <c r="M133" s="58"/>
    </row>
    <row r="134" spans="1:13" x14ac:dyDescent="0.3">
      <c r="A134" s="84" t="s">
        <v>188</v>
      </c>
      <c r="B134" s="87"/>
      <c r="C134" s="57"/>
      <c r="D134" s="58"/>
      <c r="E134" s="88">
        <v>260</v>
      </c>
      <c r="F134" s="55">
        <v>2888.6</v>
      </c>
      <c r="G134" s="56">
        <v>751036</v>
      </c>
      <c r="H134" s="88">
        <v>194</v>
      </c>
      <c r="I134" s="55">
        <v>3076.36</v>
      </c>
      <c r="J134" s="56">
        <v>596813.84</v>
      </c>
      <c r="K134" s="88">
        <v>66</v>
      </c>
      <c r="L134" s="55">
        <v>2888.6</v>
      </c>
      <c r="M134" s="56">
        <v>190647.6</v>
      </c>
    </row>
    <row r="135" spans="1:13" x14ac:dyDescent="0.3">
      <c r="A135" s="84" t="s">
        <v>189</v>
      </c>
      <c r="B135" s="87"/>
      <c r="C135" s="57"/>
      <c r="D135" s="58"/>
      <c r="E135" s="88">
        <v>700</v>
      </c>
      <c r="F135" s="55">
        <v>322.19</v>
      </c>
      <c r="G135" s="56">
        <v>225533</v>
      </c>
      <c r="H135" s="88">
        <v>700</v>
      </c>
      <c r="I135" s="55">
        <v>343.13</v>
      </c>
      <c r="J135" s="56">
        <v>240191</v>
      </c>
      <c r="K135" s="87"/>
      <c r="L135" s="57"/>
      <c r="M135" s="58"/>
    </row>
    <row r="136" spans="1:13" x14ac:dyDescent="0.3">
      <c r="A136" s="84" t="s">
        <v>190</v>
      </c>
      <c r="B136" s="87"/>
      <c r="C136" s="57"/>
      <c r="D136" s="58"/>
      <c r="E136" s="87"/>
      <c r="F136" s="57"/>
      <c r="G136" s="58"/>
      <c r="H136" s="87"/>
      <c r="I136" s="57"/>
      <c r="J136" s="58"/>
      <c r="K136" s="87"/>
      <c r="L136" s="57"/>
      <c r="M136" s="58"/>
    </row>
    <row r="137" spans="1:13" x14ac:dyDescent="0.3">
      <c r="A137" s="84" t="s">
        <v>191</v>
      </c>
      <c r="B137" s="87"/>
      <c r="C137" s="57"/>
      <c r="D137" s="58"/>
      <c r="E137" s="88">
        <v>3300</v>
      </c>
      <c r="F137" s="55">
        <v>322.19</v>
      </c>
      <c r="G137" s="56">
        <v>1063227</v>
      </c>
      <c r="H137" s="88">
        <v>2625</v>
      </c>
      <c r="I137" s="55">
        <v>343.13</v>
      </c>
      <c r="J137" s="56">
        <v>900716.25</v>
      </c>
      <c r="K137" s="88">
        <v>675</v>
      </c>
      <c r="L137" s="55">
        <v>322.19</v>
      </c>
      <c r="M137" s="56">
        <v>217478.25</v>
      </c>
    </row>
    <row r="138" spans="1:13" x14ac:dyDescent="0.3">
      <c r="A138" s="84" t="s">
        <v>192</v>
      </c>
      <c r="B138" s="89">
        <v>5</v>
      </c>
      <c r="C138" s="55">
        <v>3275.52</v>
      </c>
      <c r="D138" s="56">
        <v>16377.6</v>
      </c>
      <c r="E138" s="89">
        <v>10</v>
      </c>
      <c r="F138" s="55">
        <v>3545.87</v>
      </c>
      <c r="G138" s="56">
        <v>35458.699999999997</v>
      </c>
      <c r="H138" s="89">
        <v>15</v>
      </c>
      <c r="I138" s="55">
        <v>3758.25</v>
      </c>
      <c r="J138" s="56">
        <v>56373.75</v>
      </c>
      <c r="K138" s="87"/>
      <c r="L138" s="57"/>
      <c r="M138" s="58"/>
    </row>
    <row r="139" spans="1:13" x14ac:dyDescent="0.3">
      <c r="A139" s="84" t="s">
        <v>193</v>
      </c>
      <c r="B139" s="89">
        <v>30</v>
      </c>
      <c r="C139" s="55">
        <v>400.86</v>
      </c>
      <c r="D139" s="56">
        <v>12025.8</v>
      </c>
      <c r="E139" s="87"/>
      <c r="F139" s="57"/>
      <c r="G139" s="58"/>
      <c r="H139" s="89">
        <v>30</v>
      </c>
      <c r="I139" s="55">
        <v>426.96</v>
      </c>
      <c r="J139" s="56">
        <v>12808.8</v>
      </c>
      <c r="K139" s="87"/>
      <c r="L139" s="57"/>
      <c r="M139" s="58"/>
    </row>
    <row r="140" spans="1:13" x14ac:dyDescent="0.3">
      <c r="A140" s="84" t="s">
        <v>194</v>
      </c>
      <c r="B140" s="87"/>
      <c r="C140" s="57"/>
      <c r="D140" s="58"/>
      <c r="E140" s="88">
        <v>950</v>
      </c>
      <c r="F140" s="55">
        <v>400.9</v>
      </c>
      <c r="G140" s="56">
        <v>380855</v>
      </c>
      <c r="H140" s="88">
        <v>935</v>
      </c>
      <c r="I140" s="55">
        <v>426.96</v>
      </c>
      <c r="J140" s="56">
        <v>399207.6</v>
      </c>
      <c r="K140" s="88">
        <v>15</v>
      </c>
      <c r="L140" s="55">
        <v>400.9</v>
      </c>
      <c r="M140" s="56">
        <v>6013.5</v>
      </c>
    </row>
    <row r="141" spans="1:13" x14ac:dyDescent="0.3">
      <c r="A141" s="84" t="s">
        <v>195</v>
      </c>
      <c r="B141" s="87"/>
      <c r="C141" s="57"/>
      <c r="D141" s="58"/>
      <c r="E141" s="88">
        <v>30</v>
      </c>
      <c r="F141" s="55">
        <v>3545.87</v>
      </c>
      <c r="G141" s="56">
        <v>106376.1</v>
      </c>
      <c r="H141" s="88">
        <v>29</v>
      </c>
      <c r="I141" s="55">
        <v>3776.35</v>
      </c>
      <c r="J141" s="56">
        <v>109514.15</v>
      </c>
      <c r="K141" s="88">
        <v>1</v>
      </c>
      <c r="L141" s="55">
        <v>3545.87</v>
      </c>
      <c r="M141" s="56">
        <v>3545.87</v>
      </c>
    </row>
    <row r="142" spans="1:13" x14ac:dyDescent="0.3">
      <c r="A142" s="84" t="s">
        <v>196</v>
      </c>
      <c r="B142" s="89">
        <v>30</v>
      </c>
      <c r="C142" s="55">
        <v>788.5</v>
      </c>
      <c r="D142" s="56">
        <v>23655</v>
      </c>
      <c r="E142" s="87"/>
      <c r="F142" s="57"/>
      <c r="G142" s="58"/>
      <c r="H142" s="89">
        <v>30</v>
      </c>
      <c r="I142" s="55">
        <v>839.79</v>
      </c>
      <c r="J142" s="56">
        <v>25193.7</v>
      </c>
      <c r="K142" s="87"/>
      <c r="L142" s="57"/>
      <c r="M142" s="58"/>
    </row>
    <row r="143" spans="1:13" x14ac:dyDescent="0.3">
      <c r="A143" s="84" t="s">
        <v>197</v>
      </c>
      <c r="B143" s="87"/>
      <c r="C143" s="57"/>
      <c r="D143" s="58"/>
      <c r="E143" s="88">
        <v>3120</v>
      </c>
      <c r="F143" s="55">
        <v>788.54</v>
      </c>
      <c r="G143" s="56">
        <v>2460244.7999999998</v>
      </c>
      <c r="H143" s="88">
        <v>3087</v>
      </c>
      <c r="I143" s="55">
        <v>839.79</v>
      </c>
      <c r="J143" s="56">
        <v>2592431.73</v>
      </c>
      <c r="K143" s="88">
        <v>33</v>
      </c>
      <c r="L143" s="55">
        <v>788.54</v>
      </c>
      <c r="M143" s="56">
        <v>26021.82</v>
      </c>
    </row>
    <row r="144" spans="1:13" x14ac:dyDescent="0.3">
      <c r="A144" s="84" t="s">
        <v>198</v>
      </c>
      <c r="B144" s="89">
        <v>7</v>
      </c>
      <c r="C144" s="55">
        <v>1761.81</v>
      </c>
      <c r="D144" s="56">
        <v>12332.68</v>
      </c>
      <c r="E144" s="87"/>
      <c r="F144" s="57"/>
      <c r="G144" s="58"/>
      <c r="H144" s="89">
        <v>7</v>
      </c>
      <c r="I144" s="55">
        <v>1946.84</v>
      </c>
      <c r="J144" s="56">
        <v>13627.88</v>
      </c>
      <c r="K144" s="87"/>
      <c r="L144" s="57"/>
      <c r="M144" s="58"/>
    </row>
    <row r="145" spans="1:13" x14ac:dyDescent="0.3">
      <c r="A145" s="84" t="s">
        <v>199</v>
      </c>
      <c r="B145" s="87"/>
      <c r="C145" s="57"/>
      <c r="D145" s="58"/>
      <c r="E145" s="88">
        <v>580</v>
      </c>
      <c r="F145" s="55">
        <v>1828.02</v>
      </c>
      <c r="G145" s="56">
        <v>1060251.6000000001</v>
      </c>
      <c r="H145" s="88">
        <v>577</v>
      </c>
      <c r="I145" s="55">
        <v>1946.84</v>
      </c>
      <c r="J145" s="56">
        <v>1123326.68</v>
      </c>
      <c r="K145" s="88">
        <v>3</v>
      </c>
      <c r="L145" s="55">
        <v>1828.02</v>
      </c>
      <c r="M145" s="56">
        <v>5484.06</v>
      </c>
    </row>
    <row r="146" spans="1:13" x14ac:dyDescent="0.3">
      <c r="A146" s="84" t="s">
        <v>200</v>
      </c>
      <c r="B146" s="87"/>
      <c r="C146" s="57"/>
      <c r="D146" s="58"/>
      <c r="E146" s="89">
        <v>50</v>
      </c>
      <c r="F146" s="55">
        <v>745</v>
      </c>
      <c r="G146" s="56">
        <v>37250</v>
      </c>
      <c r="H146" s="89">
        <v>1</v>
      </c>
      <c r="I146" s="55">
        <v>1016.95</v>
      </c>
      <c r="J146" s="56">
        <v>1016.95</v>
      </c>
      <c r="K146" s="89">
        <v>49</v>
      </c>
      <c r="L146" s="55">
        <v>745</v>
      </c>
      <c r="M146" s="56">
        <v>36505</v>
      </c>
    </row>
    <row r="147" spans="1:13" x14ac:dyDescent="0.3">
      <c r="A147" s="84" t="s">
        <v>201</v>
      </c>
      <c r="B147" s="89">
        <v>355</v>
      </c>
      <c r="C147" s="55">
        <v>65</v>
      </c>
      <c r="D147" s="56">
        <v>23075</v>
      </c>
      <c r="E147" s="87"/>
      <c r="F147" s="57"/>
      <c r="G147" s="58"/>
      <c r="H147" s="89">
        <v>355</v>
      </c>
      <c r="I147" s="55">
        <v>71.3</v>
      </c>
      <c r="J147" s="56">
        <v>25311.5</v>
      </c>
      <c r="K147" s="87"/>
      <c r="L147" s="57"/>
      <c r="M147" s="58"/>
    </row>
    <row r="148" spans="1:13" x14ac:dyDescent="0.3">
      <c r="A148" s="84" t="s">
        <v>202</v>
      </c>
      <c r="B148" s="87"/>
      <c r="C148" s="57"/>
      <c r="D148" s="58"/>
      <c r="E148" s="88">
        <v>2600</v>
      </c>
      <c r="F148" s="55">
        <v>66.95</v>
      </c>
      <c r="G148" s="56">
        <v>174070</v>
      </c>
      <c r="H148" s="88">
        <v>2525</v>
      </c>
      <c r="I148" s="55">
        <v>71.3</v>
      </c>
      <c r="J148" s="56">
        <v>180032.5</v>
      </c>
      <c r="K148" s="88">
        <v>75</v>
      </c>
      <c r="L148" s="55">
        <v>66.95</v>
      </c>
      <c r="M148" s="56">
        <v>5021.25</v>
      </c>
    </row>
    <row r="149" spans="1:13" x14ac:dyDescent="0.3">
      <c r="A149" s="84" t="s">
        <v>203</v>
      </c>
      <c r="B149" s="87"/>
      <c r="C149" s="57"/>
      <c r="D149" s="58"/>
      <c r="E149" s="87"/>
      <c r="F149" s="57"/>
      <c r="G149" s="58"/>
      <c r="H149" s="87"/>
      <c r="I149" s="57"/>
      <c r="J149" s="58"/>
      <c r="K149" s="87"/>
      <c r="L149" s="57"/>
      <c r="M149" s="58"/>
    </row>
    <row r="150" spans="1:13" x14ac:dyDescent="0.3">
      <c r="A150" s="84" t="s">
        <v>204</v>
      </c>
      <c r="B150" s="87"/>
      <c r="C150" s="57"/>
      <c r="D150" s="58"/>
      <c r="E150" s="88">
        <v>500</v>
      </c>
      <c r="F150" s="55">
        <v>83.64</v>
      </c>
      <c r="G150" s="56">
        <v>41820</v>
      </c>
      <c r="H150" s="88">
        <v>480</v>
      </c>
      <c r="I150" s="55">
        <v>89.08</v>
      </c>
      <c r="J150" s="56">
        <v>42758.400000000001</v>
      </c>
      <c r="K150" s="88">
        <v>20</v>
      </c>
      <c r="L150" s="55">
        <v>83.64</v>
      </c>
      <c r="M150" s="56">
        <v>1672.8</v>
      </c>
    </row>
    <row r="151" spans="1:13" x14ac:dyDescent="0.3">
      <c r="A151" s="84" t="s">
        <v>205</v>
      </c>
      <c r="B151" s="87"/>
      <c r="C151" s="57"/>
      <c r="D151" s="58"/>
      <c r="E151" s="88">
        <v>1150</v>
      </c>
      <c r="F151" s="55">
        <v>396</v>
      </c>
      <c r="G151" s="56">
        <v>455400</v>
      </c>
      <c r="H151" s="88">
        <v>1100</v>
      </c>
      <c r="I151" s="55">
        <v>421.74</v>
      </c>
      <c r="J151" s="56">
        <v>463914</v>
      </c>
      <c r="K151" s="88">
        <v>50</v>
      </c>
      <c r="L151" s="55">
        <v>396</v>
      </c>
      <c r="M151" s="56">
        <v>19800</v>
      </c>
    </row>
    <row r="152" spans="1:13" x14ac:dyDescent="0.3">
      <c r="A152" s="84" t="s">
        <v>206</v>
      </c>
      <c r="B152" s="88">
        <v>16</v>
      </c>
      <c r="C152" s="55">
        <v>930.71</v>
      </c>
      <c r="D152" s="56">
        <v>14891.36</v>
      </c>
      <c r="E152" s="88">
        <v>480</v>
      </c>
      <c r="F152" s="55">
        <v>971</v>
      </c>
      <c r="G152" s="56">
        <v>466080</v>
      </c>
      <c r="H152" s="88">
        <v>470</v>
      </c>
      <c r="I152" s="55">
        <v>998.22</v>
      </c>
      <c r="J152" s="56">
        <v>469163</v>
      </c>
      <c r="K152" s="88">
        <v>26</v>
      </c>
      <c r="L152" s="55">
        <v>961.7</v>
      </c>
      <c r="M152" s="56">
        <v>25004.26</v>
      </c>
    </row>
    <row r="153" spans="1:13" x14ac:dyDescent="0.3">
      <c r="A153" s="84" t="s">
        <v>207</v>
      </c>
      <c r="B153" s="89">
        <v>40</v>
      </c>
      <c r="C153" s="55">
        <v>78.819999999999993</v>
      </c>
      <c r="D153" s="56">
        <v>3152.8</v>
      </c>
      <c r="E153" s="87"/>
      <c r="F153" s="57"/>
      <c r="G153" s="58"/>
      <c r="H153" s="89">
        <v>40</v>
      </c>
      <c r="I153" s="55">
        <v>89.08</v>
      </c>
      <c r="J153" s="56">
        <v>3563.2</v>
      </c>
      <c r="K153" s="87"/>
      <c r="L153" s="57"/>
      <c r="M153" s="58"/>
    </row>
    <row r="154" spans="1:13" x14ac:dyDescent="0.3">
      <c r="A154" s="84" t="s">
        <v>208</v>
      </c>
      <c r="B154" s="87"/>
      <c r="C154" s="57"/>
      <c r="D154" s="58"/>
      <c r="E154" s="87"/>
      <c r="F154" s="57"/>
      <c r="G154" s="58"/>
      <c r="H154" s="87"/>
      <c r="I154" s="57"/>
      <c r="J154" s="58"/>
      <c r="K154" s="87"/>
      <c r="L154" s="57"/>
      <c r="M154" s="58"/>
    </row>
    <row r="155" spans="1:13" x14ac:dyDescent="0.3">
      <c r="A155" s="84" t="s">
        <v>209</v>
      </c>
      <c r="B155" s="87"/>
      <c r="C155" s="57"/>
      <c r="D155" s="58"/>
      <c r="E155" s="87"/>
      <c r="F155" s="57"/>
      <c r="G155" s="58"/>
      <c r="H155" s="87"/>
      <c r="I155" s="57"/>
      <c r="J155" s="58"/>
      <c r="K155" s="87"/>
      <c r="L155" s="57"/>
      <c r="M155" s="58"/>
    </row>
    <row r="156" spans="1:13" x14ac:dyDescent="0.3">
      <c r="A156" s="84" t="s">
        <v>210</v>
      </c>
      <c r="B156" s="87"/>
      <c r="C156" s="57"/>
      <c r="D156" s="58"/>
      <c r="E156" s="88">
        <v>1424</v>
      </c>
      <c r="F156" s="55">
        <v>396.78</v>
      </c>
      <c r="G156" s="56">
        <v>565014.72</v>
      </c>
      <c r="H156" s="88">
        <v>1412</v>
      </c>
      <c r="I156" s="55">
        <v>422.57</v>
      </c>
      <c r="J156" s="56">
        <v>596668.84</v>
      </c>
      <c r="K156" s="88">
        <v>12</v>
      </c>
      <c r="L156" s="55">
        <v>396.78</v>
      </c>
      <c r="M156" s="56">
        <v>4761.3599999999997</v>
      </c>
    </row>
    <row r="157" spans="1:13" x14ac:dyDescent="0.3">
      <c r="A157" s="84" t="s">
        <v>211</v>
      </c>
      <c r="B157" s="89">
        <v>13</v>
      </c>
      <c r="C157" s="55">
        <v>116.58</v>
      </c>
      <c r="D157" s="56">
        <v>1515.54</v>
      </c>
      <c r="E157" s="87"/>
      <c r="F157" s="57"/>
      <c r="G157" s="58"/>
      <c r="H157" s="89">
        <v>13</v>
      </c>
      <c r="I157" s="55">
        <v>123.54</v>
      </c>
      <c r="J157" s="56">
        <v>1606.02</v>
      </c>
      <c r="K157" s="87"/>
      <c r="L157" s="57"/>
      <c r="M157" s="58"/>
    </row>
    <row r="158" spans="1:13" x14ac:dyDescent="0.3">
      <c r="A158" s="84" t="s">
        <v>212</v>
      </c>
      <c r="B158" s="87"/>
      <c r="C158" s="57"/>
      <c r="D158" s="58"/>
      <c r="E158" s="88">
        <v>300</v>
      </c>
      <c r="F158" s="55">
        <v>111.83</v>
      </c>
      <c r="G158" s="56">
        <v>33550</v>
      </c>
      <c r="H158" s="88">
        <v>295</v>
      </c>
      <c r="I158" s="55">
        <v>123.54</v>
      </c>
      <c r="J158" s="56">
        <v>36444.300000000003</v>
      </c>
      <c r="K158" s="88">
        <v>5</v>
      </c>
      <c r="L158" s="55">
        <v>103.5</v>
      </c>
      <c r="M158" s="56">
        <v>517.5</v>
      </c>
    </row>
    <row r="159" spans="1:13" x14ac:dyDescent="0.3">
      <c r="A159" s="84" t="s">
        <v>213</v>
      </c>
      <c r="B159" s="89">
        <v>16</v>
      </c>
      <c r="C159" s="55">
        <v>1026.1099999999999</v>
      </c>
      <c r="D159" s="56">
        <v>16417.759999999998</v>
      </c>
      <c r="E159" s="87"/>
      <c r="F159" s="57"/>
      <c r="G159" s="58"/>
      <c r="H159" s="89">
        <v>16</v>
      </c>
      <c r="I159" s="55">
        <v>1087.3699999999999</v>
      </c>
      <c r="J159" s="56">
        <v>17397.919999999998</v>
      </c>
      <c r="K159" s="87"/>
      <c r="L159" s="57"/>
      <c r="M159" s="58"/>
    </row>
    <row r="160" spans="1:13" x14ac:dyDescent="0.3">
      <c r="A160" s="84" t="s">
        <v>214</v>
      </c>
      <c r="B160" s="87"/>
      <c r="C160" s="57"/>
      <c r="D160" s="58"/>
      <c r="E160" s="88">
        <v>1340</v>
      </c>
      <c r="F160" s="55">
        <v>909.99</v>
      </c>
      <c r="G160" s="56">
        <v>1219390</v>
      </c>
      <c r="H160" s="88">
        <v>1335</v>
      </c>
      <c r="I160" s="55">
        <v>1087.3699999999999</v>
      </c>
      <c r="J160" s="56">
        <v>1451638.95</v>
      </c>
      <c r="K160" s="88">
        <v>5</v>
      </c>
      <c r="L160" s="55">
        <v>1021</v>
      </c>
      <c r="M160" s="56">
        <v>5105</v>
      </c>
    </row>
    <row r="161" spans="1:13" x14ac:dyDescent="0.3">
      <c r="A161" s="84" t="s">
        <v>215</v>
      </c>
      <c r="B161" s="89">
        <v>216</v>
      </c>
      <c r="C161" s="55">
        <v>271.13</v>
      </c>
      <c r="D161" s="56">
        <v>58563.06</v>
      </c>
      <c r="E161" s="87"/>
      <c r="F161" s="57"/>
      <c r="G161" s="58"/>
      <c r="H161" s="89">
        <v>215</v>
      </c>
      <c r="I161" s="55">
        <v>288.62</v>
      </c>
      <c r="J161" s="56">
        <v>62053.3</v>
      </c>
      <c r="K161" s="89">
        <v>1</v>
      </c>
      <c r="L161" s="55">
        <v>272.29000000000002</v>
      </c>
      <c r="M161" s="56">
        <v>272.29000000000002</v>
      </c>
    </row>
    <row r="162" spans="1:13" x14ac:dyDescent="0.3">
      <c r="A162" s="84" t="s">
        <v>216</v>
      </c>
      <c r="B162" s="87"/>
      <c r="C162" s="57"/>
      <c r="D162" s="58"/>
      <c r="E162" s="88">
        <v>3240</v>
      </c>
      <c r="F162" s="55">
        <v>241.1</v>
      </c>
      <c r="G162" s="56">
        <v>781165</v>
      </c>
      <c r="H162" s="88">
        <v>2925</v>
      </c>
      <c r="I162" s="55">
        <v>285.51</v>
      </c>
      <c r="J162" s="56">
        <v>835120.5</v>
      </c>
      <c r="K162" s="88">
        <v>315</v>
      </c>
      <c r="L162" s="55">
        <v>239.75</v>
      </c>
      <c r="M162" s="56">
        <v>75521.25</v>
      </c>
    </row>
    <row r="163" spans="1:13" x14ac:dyDescent="0.3">
      <c r="A163" s="84" t="s">
        <v>217</v>
      </c>
      <c r="B163" s="89">
        <v>223</v>
      </c>
      <c r="C163" s="55">
        <v>528.36</v>
      </c>
      <c r="D163" s="56">
        <v>117824.15</v>
      </c>
      <c r="E163" s="87"/>
      <c r="F163" s="57"/>
      <c r="G163" s="58"/>
      <c r="H163" s="89">
        <v>223</v>
      </c>
      <c r="I163" s="55">
        <v>560.19000000000005</v>
      </c>
      <c r="J163" s="56">
        <v>124922.37</v>
      </c>
      <c r="K163" s="87"/>
      <c r="L163" s="57"/>
      <c r="M163" s="58"/>
    </row>
    <row r="164" spans="1:13" x14ac:dyDescent="0.3">
      <c r="A164" s="84" t="s">
        <v>218</v>
      </c>
      <c r="B164" s="87"/>
      <c r="C164" s="57"/>
      <c r="D164" s="58"/>
      <c r="E164" s="88">
        <v>2680</v>
      </c>
      <c r="F164" s="55">
        <v>463.5</v>
      </c>
      <c r="G164" s="56">
        <v>1242180</v>
      </c>
      <c r="H164" s="88">
        <v>2625</v>
      </c>
      <c r="I164" s="55">
        <v>559.52</v>
      </c>
      <c r="J164" s="56">
        <v>1468734.23</v>
      </c>
      <c r="K164" s="88">
        <v>55</v>
      </c>
      <c r="L164" s="55">
        <v>463.5</v>
      </c>
      <c r="M164" s="56">
        <v>25492.5</v>
      </c>
    </row>
    <row r="165" spans="1:13" x14ac:dyDescent="0.3">
      <c r="A165" s="84" t="s">
        <v>219</v>
      </c>
      <c r="B165" s="87"/>
      <c r="C165" s="57"/>
      <c r="D165" s="58"/>
      <c r="E165" s="87"/>
      <c r="F165" s="57"/>
      <c r="G165" s="58"/>
      <c r="H165" s="87"/>
      <c r="I165" s="57"/>
      <c r="J165" s="58"/>
      <c r="K165" s="87"/>
      <c r="L165" s="57"/>
      <c r="M165" s="58"/>
    </row>
    <row r="166" spans="1:13" x14ac:dyDescent="0.3">
      <c r="A166" s="84" t="s">
        <v>220</v>
      </c>
      <c r="B166" s="89">
        <v>200</v>
      </c>
      <c r="C166" s="55">
        <v>635.79999999999995</v>
      </c>
      <c r="D166" s="56">
        <v>127160.5</v>
      </c>
      <c r="E166" s="87"/>
      <c r="F166" s="57"/>
      <c r="G166" s="58"/>
      <c r="H166" s="89">
        <v>200</v>
      </c>
      <c r="I166" s="55">
        <v>683.73</v>
      </c>
      <c r="J166" s="56">
        <v>136746</v>
      </c>
      <c r="K166" s="87"/>
      <c r="L166" s="57"/>
      <c r="M166" s="58"/>
    </row>
    <row r="167" spans="1:13" x14ac:dyDescent="0.3">
      <c r="A167" s="84" t="s">
        <v>221</v>
      </c>
      <c r="B167" s="87"/>
      <c r="C167" s="57"/>
      <c r="D167" s="58"/>
      <c r="E167" s="88">
        <v>760</v>
      </c>
      <c r="F167" s="55">
        <v>625.11</v>
      </c>
      <c r="G167" s="56">
        <v>475080</v>
      </c>
      <c r="H167" s="88">
        <v>722</v>
      </c>
      <c r="I167" s="55">
        <v>683.73</v>
      </c>
      <c r="J167" s="56">
        <v>493653.06</v>
      </c>
      <c r="K167" s="88">
        <v>38</v>
      </c>
      <c r="L167" s="55">
        <v>591.32000000000005</v>
      </c>
      <c r="M167" s="56">
        <v>22470</v>
      </c>
    </row>
    <row r="168" spans="1:13" x14ac:dyDescent="0.3">
      <c r="A168" s="84" t="s">
        <v>222</v>
      </c>
      <c r="B168" s="89">
        <v>100</v>
      </c>
      <c r="C168" s="55">
        <v>263.22000000000003</v>
      </c>
      <c r="D168" s="56">
        <v>26322</v>
      </c>
      <c r="E168" s="87"/>
      <c r="F168" s="57"/>
      <c r="G168" s="58"/>
      <c r="H168" s="89">
        <v>100</v>
      </c>
      <c r="I168" s="55">
        <v>280.33</v>
      </c>
      <c r="J168" s="56">
        <v>28033</v>
      </c>
      <c r="K168" s="87"/>
      <c r="L168" s="57"/>
      <c r="M168" s="58"/>
    </row>
    <row r="169" spans="1:13" x14ac:dyDescent="0.3">
      <c r="A169" s="84" t="s">
        <v>223</v>
      </c>
      <c r="B169" s="87"/>
      <c r="C169" s="57"/>
      <c r="D169" s="58"/>
      <c r="E169" s="88">
        <v>350</v>
      </c>
      <c r="F169" s="55">
        <v>263.22000000000003</v>
      </c>
      <c r="G169" s="56">
        <v>92127</v>
      </c>
      <c r="H169" s="88">
        <v>350</v>
      </c>
      <c r="I169" s="55">
        <v>280.33</v>
      </c>
      <c r="J169" s="56">
        <v>98115.5</v>
      </c>
      <c r="K169" s="87"/>
      <c r="L169" s="57"/>
      <c r="M169" s="58"/>
    </row>
    <row r="170" spans="1:13" x14ac:dyDescent="0.3">
      <c r="A170" s="84" t="s">
        <v>224</v>
      </c>
      <c r="B170" s="89">
        <v>60</v>
      </c>
      <c r="C170" s="55">
        <v>231</v>
      </c>
      <c r="D170" s="56">
        <v>13860</v>
      </c>
      <c r="E170" s="87"/>
      <c r="F170" s="57"/>
      <c r="G170" s="58"/>
      <c r="H170" s="89">
        <v>60</v>
      </c>
      <c r="I170" s="55">
        <v>246.02</v>
      </c>
      <c r="J170" s="56">
        <v>14761.2</v>
      </c>
      <c r="K170" s="87"/>
      <c r="L170" s="57"/>
      <c r="M170" s="58"/>
    </row>
    <row r="171" spans="1:13" x14ac:dyDescent="0.3">
      <c r="A171" s="84" t="s">
        <v>225</v>
      </c>
      <c r="B171" s="87"/>
      <c r="C171" s="57"/>
      <c r="D171" s="58"/>
      <c r="E171" s="88">
        <v>120</v>
      </c>
      <c r="F171" s="55">
        <v>231</v>
      </c>
      <c r="G171" s="56">
        <v>27720</v>
      </c>
      <c r="H171" s="88">
        <v>70</v>
      </c>
      <c r="I171" s="55">
        <v>246.02</v>
      </c>
      <c r="J171" s="56">
        <v>17221.400000000001</v>
      </c>
      <c r="K171" s="88">
        <v>50</v>
      </c>
      <c r="L171" s="55">
        <v>231</v>
      </c>
      <c r="M171" s="56">
        <v>11550</v>
      </c>
    </row>
    <row r="172" spans="1:13" x14ac:dyDescent="0.3">
      <c r="A172" s="84" t="s">
        <v>226</v>
      </c>
      <c r="B172" s="87"/>
      <c r="C172" s="57"/>
      <c r="D172" s="58"/>
      <c r="E172" s="87"/>
      <c r="F172" s="57"/>
      <c r="G172" s="58"/>
      <c r="H172" s="87"/>
      <c r="I172" s="57"/>
      <c r="J172" s="58"/>
      <c r="K172" s="87"/>
      <c r="L172" s="57"/>
      <c r="M172" s="58"/>
    </row>
    <row r="173" spans="1:13" x14ac:dyDescent="0.3">
      <c r="A173" s="84" t="s">
        <v>227</v>
      </c>
      <c r="B173" s="87"/>
      <c r="C173" s="57"/>
      <c r="D173" s="58"/>
      <c r="E173" s="87"/>
      <c r="F173" s="57"/>
      <c r="G173" s="58"/>
      <c r="H173" s="87"/>
      <c r="I173" s="57"/>
      <c r="J173" s="58"/>
      <c r="K173" s="87"/>
      <c r="L173" s="57"/>
      <c r="M173" s="58"/>
    </row>
    <row r="174" spans="1:13" x14ac:dyDescent="0.3">
      <c r="A174" s="84" t="s">
        <v>228</v>
      </c>
      <c r="B174" s="87"/>
      <c r="C174" s="57"/>
      <c r="D174" s="58"/>
      <c r="E174" s="87"/>
      <c r="F174" s="57"/>
      <c r="G174" s="58"/>
      <c r="H174" s="87"/>
      <c r="I174" s="57"/>
      <c r="J174" s="58"/>
      <c r="K174" s="87"/>
      <c r="L174" s="57"/>
      <c r="M174" s="58"/>
    </row>
    <row r="175" spans="1:13" x14ac:dyDescent="0.3">
      <c r="A175" s="84" t="s">
        <v>229</v>
      </c>
      <c r="B175" s="87"/>
      <c r="C175" s="57"/>
      <c r="D175" s="58"/>
      <c r="E175" s="87"/>
      <c r="F175" s="57"/>
      <c r="G175" s="58"/>
      <c r="H175" s="87"/>
      <c r="I175" s="57"/>
      <c r="J175" s="58"/>
      <c r="K175" s="87"/>
      <c r="L175" s="57"/>
      <c r="M175" s="58"/>
    </row>
    <row r="176" spans="1:13" x14ac:dyDescent="0.3">
      <c r="A176" s="84" t="s">
        <v>230</v>
      </c>
      <c r="B176" s="89">
        <v>20</v>
      </c>
      <c r="C176" s="55">
        <v>634.28</v>
      </c>
      <c r="D176" s="56">
        <v>12685.6</v>
      </c>
      <c r="E176" s="87"/>
      <c r="F176" s="57"/>
      <c r="G176" s="58"/>
      <c r="H176" s="89">
        <v>20</v>
      </c>
      <c r="I176" s="55">
        <v>668.82</v>
      </c>
      <c r="J176" s="56">
        <v>13376.4</v>
      </c>
      <c r="K176" s="87"/>
      <c r="L176" s="57"/>
      <c r="M176" s="58"/>
    </row>
    <row r="177" spans="1:13" x14ac:dyDescent="0.3">
      <c r="A177" s="84" t="s">
        <v>231</v>
      </c>
      <c r="B177" s="87"/>
      <c r="C177" s="57"/>
      <c r="D177" s="58"/>
      <c r="E177" s="87"/>
      <c r="F177" s="57"/>
      <c r="G177" s="58"/>
      <c r="H177" s="87"/>
      <c r="I177" s="57"/>
      <c r="J177" s="58"/>
      <c r="K177" s="87"/>
      <c r="L177" s="57"/>
      <c r="M177" s="58"/>
    </row>
    <row r="178" spans="1:13" x14ac:dyDescent="0.3">
      <c r="A178" s="84" t="s">
        <v>232</v>
      </c>
      <c r="B178" s="87"/>
      <c r="C178" s="57"/>
      <c r="D178" s="58"/>
      <c r="E178" s="88">
        <v>120</v>
      </c>
      <c r="F178" s="55">
        <v>628</v>
      </c>
      <c r="G178" s="56">
        <v>75360</v>
      </c>
      <c r="H178" s="88">
        <v>70</v>
      </c>
      <c r="I178" s="55">
        <v>668.82</v>
      </c>
      <c r="J178" s="56">
        <v>46817.4</v>
      </c>
      <c r="K178" s="88">
        <v>50</v>
      </c>
      <c r="L178" s="55">
        <v>628</v>
      </c>
      <c r="M178" s="56">
        <v>31400</v>
      </c>
    </row>
    <row r="179" spans="1:13" x14ac:dyDescent="0.3">
      <c r="A179" s="84" t="s">
        <v>233</v>
      </c>
      <c r="B179" s="89">
        <v>35</v>
      </c>
      <c r="C179" s="55">
        <v>226</v>
      </c>
      <c r="D179" s="56">
        <v>7910</v>
      </c>
      <c r="E179" s="87"/>
      <c r="F179" s="57"/>
      <c r="G179" s="58"/>
      <c r="H179" s="89">
        <v>35</v>
      </c>
      <c r="I179" s="55">
        <v>243.1</v>
      </c>
      <c r="J179" s="56">
        <v>8508.5</v>
      </c>
      <c r="K179" s="87"/>
      <c r="L179" s="57"/>
      <c r="M179" s="58"/>
    </row>
    <row r="180" spans="1:13" x14ac:dyDescent="0.3">
      <c r="A180" s="84" t="s">
        <v>234</v>
      </c>
      <c r="B180" s="87"/>
      <c r="C180" s="57"/>
      <c r="D180" s="58"/>
      <c r="E180" s="88">
        <v>750</v>
      </c>
      <c r="F180" s="55">
        <v>210.93</v>
      </c>
      <c r="G180" s="56">
        <v>158195</v>
      </c>
      <c r="H180" s="88">
        <v>735</v>
      </c>
      <c r="I180" s="55">
        <v>243.1</v>
      </c>
      <c r="J180" s="56">
        <v>178678.5</v>
      </c>
      <c r="K180" s="88">
        <v>15</v>
      </c>
      <c r="L180" s="55">
        <v>208.26</v>
      </c>
      <c r="M180" s="56">
        <v>3123.9</v>
      </c>
    </row>
    <row r="181" spans="1:13" x14ac:dyDescent="0.3">
      <c r="A181" s="84" t="s">
        <v>235</v>
      </c>
      <c r="B181" s="87"/>
      <c r="C181" s="57"/>
      <c r="D181" s="58"/>
      <c r="E181" s="87"/>
      <c r="F181" s="57"/>
      <c r="G181" s="58"/>
      <c r="H181" s="87"/>
      <c r="I181" s="57"/>
      <c r="J181" s="58"/>
      <c r="K181" s="87"/>
      <c r="L181" s="57"/>
      <c r="M181" s="58"/>
    </row>
    <row r="182" spans="1:13" x14ac:dyDescent="0.3">
      <c r="A182" s="84" t="s">
        <v>236</v>
      </c>
      <c r="B182" s="87"/>
      <c r="C182" s="57"/>
      <c r="D182" s="58"/>
      <c r="E182" s="88">
        <v>260</v>
      </c>
      <c r="F182" s="55">
        <v>1920.85</v>
      </c>
      <c r="G182" s="56">
        <v>499420.2</v>
      </c>
      <c r="H182" s="88">
        <v>225</v>
      </c>
      <c r="I182" s="55">
        <v>2234.13</v>
      </c>
      <c r="J182" s="56">
        <v>502679.25</v>
      </c>
      <c r="K182" s="88">
        <v>35</v>
      </c>
      <c r="L182" s="55">
        <v>1897.77</v>
      </c>
      <c r="M182" s="56">
        <v>66421.95</v>
      </c>
    </row>
    <row r="183" spans="1:13" x14ac:dyDescent="0.3">
      <c r="A183" s="84" t="s">
        <v>237</v>
      </c>
      <c r="B183" s="87"/>
      <c r="C183" s="57"/>
      <c r="D183" s="58"/>
      <c r="E183" s="87"/>
      <c r="F183" s="57"/>
      <c r="G183" s="58"/>
      <c r="H183" s="87"/>
      <c r="I183" s="57"/>
      <c r="J183" s="58"/>
      <c r="K183" s="87"/>
      <c r="L183" s="57"/>
      <c r="M183" s="58"/>
    </row>
    <row r="184" spans="1:13" x14ac:dyDescent="0.3">
      <c r="A184" s="84" t="s">
        <v>238</v>
      </c>
      <c r="B184" s="87"/>
      <c r="C184" s="57"/>
      <c r="D184" s="58"/>
      <c r="E184" s="88">
        <v>3680</v>
      </c>
      <c r="F184" s="55">
        <v>521.19000000000005</v>
      </c>
      <c r="G184" s="56">
        <v>1917974.4</v>
      </c>
      <c r="H184" s="88">
        <v>3385</v>
      </c>
      <c r="I184" s="55">
        <v>600.21</v>
      </c>
      <c r="J184" s="56">
        <v>2031710.85</v>
      </c>
      <c r="K184" s="88">
        <v>295</v>
      </c>
      <c r="L184" s="55">
        <v>513.58000000000004</v>
      </c>
      <c r="M184" s="56">
        <v>151506.1</v>
      </c>
    </row>
    <row r="185" spans="1:13" x14ac:dyDescent="0.3">
      <c r="A185" s="84" t="s">
        <v>239</v>
      </c>
      <c r="B185" s="87"/>
      <c r="C185" s="57"/>
      <c r="D185" s="58"/>
      <c r="E185" s="87"/>
      <c r="F185" s="57"/>
      <c r="G185" s="58"/>
      <c r="H185" s="87"/>
      <c r="I185" s="57"/>
      <c r="J185" s="58"/>
      <c r="K185" s="87"/>
      <c r="L185" s="57"/>
      <c r="M185" s="58"/>
    </row>
    <row r="186" spans="1:13" x14ac:dyDescent="0.3">
      <c r="A186" s="84" t="s">
        <v>240</v>
      </c>
      <c r="B186" s="87"/>
      <c r="C186" s="57"/>
      <c r="D186" s="58"/>
      <c r="E186" s="88">
        <v>1320</v>
      </c>
      <c r="F186" s="55">
        <v>984.24</v>
      </c>
      <c r="G186" s="56">
        <v>1299193.2</v>
      </c>
      <c r="H186" s="88">
        <v>1250</v>
      </c>
      <c r="I186" s="55">
        <v>1130.51</v>
      </c>
      <c r="J186" s="56">
        <v>1413137.5</v>
      </c>
      <c r="K186" s="88">
        <v>70</v>
      </c>
      <c r="L186" s="55">
        <v>982.94</v>
      </c>
      <c r="M186" s="56">
        <v>68805.7</v>
      </c>
    </row>
    <row r="187" spans="1:13" x14ac:dyDescent="0.3">
      <c r="A187" s="84" t="s">
        <v>241</v>
      </c>
      <c r="B187" s="89">
        <v>15</v>
      </c>
      <c r="C187" s="55">
        <v>1160.5</v>
      </c>
      <c r="D187" s="56">
        <v>17407.5</v>
      </c>
      <c r="E187" s="87"/>
      <c r="F187" s="57"/>
      <c r="G187" s="58"/>
      <c r="H187" s="89">
        <v>15</v>
      </c>
      <c r="I187" s="55">
        <v>1238.08</v>
      </c>
      <c r="J187" s="56">
        <v>18571.2</v>
      </c>
      <c r="K187" s="87"/>
      <c r="L187" s="57"/>
      <c r="M187" s="58"/>
    </row>
    <row r="188" spans="1:13" x14ac:dyDescent="0.3">
      <c r="A188" s="84" t="s">
        <v>242</v>
      </c>
      <c r="B188" s="87"/>
      <c r="C188" s="57"/>
      <c r="D188" s="58"/>
      <c r="E188" s="87"/>
      <c r="F188" s="57"/>
      <c r="G188" s="58"/>
      <c r="H188" s="87"/>
      <c r="I188" s="57"/>
      <c r="J188" s="58"/>
      <c r="K188" s="87"/>
      <c r="L188" s="57"/>
      <c r="M188" s="58"/>
    </row>
    <row r="189" spans="1:13" x14ac:dyDescent="0.3">
      <c r="A189" s="84" t="s">
        <v>243</v>
      </c>
      <c r="B189" s="87"/>
      <c r="C189" s="57"/>
      <c r="D189" s="58"/>
      <c r="E189" s="91">
        <v>1405</v>
      </c>
      <c r="F189" s="55">
        <v>730</v>
      </c>
      <c r="G189" s="56">
        <v>1025650</v>
      </c>
      <c r="H189" s="91">
        <v>1405</v>
      </c>
      <c r="I189" s="55">
        <v>730</v>
      </c>
      <c r="J189" s="56">
        <v>1025650</v>
      </c>
      <c r="K189" s="87"/>
      <c r="L189" s="57"/>
      <c r="M189" s="58"/>
    </row>
    <row r="190" spans="1:13" x14ac:dyDescent="0.3">
      <c r="A190" s="84" t="s">
        <v>244</v>
      </c>
      <c r="B190" s="89">
        <v>20</v>
      </c>
      <c r="C190" s="55">
        <v>684</v>
      </c>
      <c r="D190" s="56">
        <v>13680</v>
      </c>
      <c r="E190" s="87"/>
      <c r="F190" s="57"/>
      <c r="G190" s="58"/>
      <c r="H190" s="87"/>
      <c r="I190" s="57"/>
      <c r="J190" s="58"/>
      <c r="K190" s="89">
        <v>20</v>
      </c>
      <c r="L190" s="55">
        <v>684</v>
      </c>
      <c r="M190" s="56">
        <v>13680</v>
      </c>
    </row>
    <row r="191" spans="1:13" x14ac:dyDescent="0.3">
      <c r="A191" s="84" t="s">
        <v>245</v>
      </c>
      <c r="B191" s="87"/>
      <c r="C191" s="57"/>
      <c r="D191" s="58"/>
      <c r="E191" s="87"/>
      <c r="F191" s="57"/>
      <c r="G191" s="58"/>
      <c r="H191" s="87"/>
      <c r="I191" s="57"/>
      <c r="J191" s="58"/>
      <c r="K191" s="87"/>
      <c r="L191" s="57"/>
      <c r="M191" s="58"/>
    </row>
    <row r="192" spans="1:13" x14ac:dyDescent="0.3">
      <c r="A192" s="84" t="s">
        <v>246</v>
      </c>
      <c r="B192" s="87"/>
      <c r="C192" s="57"/>
      <c r="D192" s="58"/>
      <c r="E192" s="88">
        <v>40</v>
      </c>
      <c r="F192" s="55">
        <v>1500</v>
      </c>
      <c r="G192" s="56">
        <v>60000</v>
      </c>
      <c r="H192" s="88">
        <v>40</v>
      </c>
      <c r="I192" s="55">
        <v>1597.5</v>
      </c>
      <c r="J192" s="56">
        <v>63900</v>
      </c>
      <c r="K192" s="87"/>
      <c r="L192" s="57"/>
      <c r="M192" s="58"/>
    </row>
    <row r="193" spans="1:13" x14ac:dyDescent="0.3">
      <c r="A193" s="84" t="s">
        <v>247</v>
      </c>
      <c r="B193" s="87"/>
      <c r="C193" s="57"/>
      <c r="D193" s="58"/>
      <c r="E193" s="88">
        <v>80</v>
      </c>
      <c r="F193" s="55">
        <v>2900</v>
      </c>
      <c r="G193" s="56">
        <v>232000</v>
      </c>
      <c r="H193" s="88">
        <v>40</v>
      </c>
      <c r="I193" s="55">
        <v>3088.5</v>
      </c>
      <c r="J193" s="56">
        <v>123540</v>
      </c>
      <c r="K193" s="88">
        <v>40</v>
      </c>
      <c r="L193" s="55">
        <v>2900</v>
      </c>
      <c r="M193" s="56">
        <v>116000</v>
      </c>
    </row>
    <row r="194" spans="1:13" x14ac:dyDescent="0.3">
      <c r="A194" s="84" t="s">
        <v>248</v>
      </c>
      <c r="B194" s="87"/>
      <c r="C194" s="57"/>
      <c r="D194" s="58"/>
      <c r="E194" s="87"/>
      <c r="F194" s="57"/>
      <c r="G194" s="58"/>
      <c r="H194" s="87"/>
      <c r="I194" s="57"/>
      <c r="J194" s="58"/>
      <c r="K194" s="87"/>
      <c r="L194" s="57"/>
      <c r="M194" s="58"/>
    </row>
    <row r="195" spans="1:13" x14ac:dyDescent="0.3">
      <c r="A195" s="84" t="s">
        <v>249</v>
      </c>
      <c r="B195" s="87"/>
      <c r="C195" s="57"/>
      <c r="D195" s="58"/>
      <c r="E195" s="87"/>
      <c r="F195" s="57"/>
      <c r="G195" s="58"/>
      <c r="H195" s="87"/>
      <c r="I195" s="57"/>
      <c r="J195" s="58"/>
      <c r="K195" s="87"/>
      <c r="L195" s="57"/>
      <c r="M195" s="58"/>
    </row>
    <row r="196" spans="1:13" x14ac:dyDescent="0.3">
      <c r="A196" s="84" t="s">
        <v>250</v>
      </c>
      <c r="B196" s="87"/>
      <c r="C196" s="57"/>
      <c r="D196" s="58"/>
      <c r="E196" s="87"/>
      <c r="F196" s="57"/>
      <c r="G196" s="58"/>
      <c r="H196" s="87"/>
      <c r="I196" s="57"/>
      <c r="J196" s="58"/>
      <c r="K196" s="87"/>
      <c r="L196" s="57"/>
      <c r="M196" s="58"/>
    </row>
    <row r="197" spans="1:13" x14ac:dyDescent="0.3">
      <c r="A197" s="92" t="s">
        <v>20</v>
      </c>
      <c r="B197" s="93"/>
      <c r="C197" s="94"/>
      <c r="D197" s="95">
        <v>2364109.4700000002</v>
      </c>
      <c r="E197" s="93"/>
      <c r="F197" s="94"/>
      <c r="G197" s="95">
        <v>45644729.68</v>
      </c>
      <c r="H197" s="93"/>
      <c r="I197" s="94"/>
      <c r="J197" s="95">
        <v>46783840.090000004</v>
      </c>
      <c r="K197" s="93"/>
      <c r="L197" s="94"/>
      <c r="M197" s="95">
        <v>4706037.8899999997</v>
      </c>
    </row>
  </sheetData>
  <mergeCells count="11">
    <mergeCell ref="B7:M7"/>
    <mergeCell ref="B8:D8"/>
    <mergeCell ref="A1:C1"/>
    <mergeCell ref="A2:C2"/>
    <mergeCell ref="A3:C3"/>
    <mergeCell ref="A4:C4"/>
    <mergeCell ref="B5:M5"/>
    <mergeCell ref="B6:M6"/>
    <mergeCell ref="E8:G8"/>
    <mergeCell ref="H8:J8"/>
    <mergeCell ref="K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81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66406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51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s="84" t="s">
        <v>64</v>
      </c>
      <c r="B2" s="85"/>
      <c r="C2" s="59"/>
      <c r="D2" s="60"/>
      <c r="E2" s="86">
        <v>30</v>
      </c>
      <c r="F2" s="64">
        <v>1066.56</v>
      </c>
      <c r="G2" s="65">
        <v>31996.799999999999</v>
      </c>
      <c r="H2" s="86">
        <v>30</v>
      </c>
      <c r="I2" s="64">
        <v>1135.8900000000001</v>
      </c>
      <c r="J2" s="65">
        <v>34076.699999999997</v>
      </c>
      <c r="K2" s="85"/>
      <c r="L2" s="59"/>
      <c r="M2" s="60"/>
      <c r="N2" s="44" t="str">
        <f>TRIM(A2&amp;"-unit")</f>
        <v>Admire 150g-unit</v>
      </c>
      <c r="O2" s="30" t="s">
        <v>57</v>
      </c>
      <c r="Q2" s="45" t="s">
        <v>267</v>
      </c>
      <c r="R2" s="54">
        <v>60</v>
      </c>
      <c r="S2" s="54">
        <v>1650</v>
      </c>
      <c r="T2" s="54">
        <v>1479</v>
      </c>
      <c r="U2" s="54">
        <v>231</v>
      </c>
    </row>
    <row r="3" spans="1:21" x14ac:dyDescent="0.3">
      <c r="A3" s="84" t="s">
        <v>65</v>
      </c>
      <c r="B3" s="87"/>
      <c r="C3" s="57"/>
      <c r="D3" s="58"/>
      <c r="E3" s="88">
        <v>150</v>
      </c>
      <c r="F3" s="55">
        <v>225.23</v>
      </c>
      <c r="G3" s="56">
        <v>33784.5</v>
      </c>
      <c r="H3" s="88">
        <v>40</v>
      </c>
      <c r="I3" s="55">
        <v>239.87</v>
      </c>
      <c r="J3" s="56">
        <v>9594.7999999999993</v>
      </c>
      <c r="K3" s="88">
        <v>110</v>
      </c>
      <c r="L3" s="55">
        <v>225.23</v>
      </c>
      <c r="M3" s="56">
        <v>24775.3</v>
      </c>
      <c r="N3" s="44" t="str">
        <f t="shared" ref="N3:N60" si="0">TRIM(A3&amp;"-nos")</f>
        <v>Admire 30gm-nos</v>
      </c>
      <c r="O3" s="30" t="s">
        <v>56</v>
      </c>
      <c r="Q3" s="45" t="s">
        <v>285</v>
      </c>
      <c r="R3" s="54">
        <v>50</v>
      </c>
      <c r="S3" s="54">
        <v>48</v>
      </c>
      <c r="T3" s="54">
        <v>74</v>
      </c>
      <c r="U3" s="54">
        <v>24</v>
      </c>
    </row>
    <row r="4" spans="1:21" x14ac:dyDescent="0.3">
      <c r="A4" s="84" t="s">
        <v>66</v>
      </c>
      <c r="B4" s="87"/>
      <c r="C4" s="57"/>
      <c r="D4" s="58"/>
      <c r="E4" s="89">
        <v>150</v>
      </c>
      <c r="F4" s="55">
        <v>225.23</v>
      </c>
      <c r="G4" s="56">
        <v>33784.5</v>
      </c>
      <c r="H4" s="89">
        <v>150</v>
      </c>
      <c r="I4" s="55">
        <v>239.87</v>
      </c>
      <c r="J4" s="56">
        <v>35980.5</v>
      </c>
      <c r="K4" s="87"/>
      <c r="L4" s="57"/>
      <c r="M4" s="58"/>
      <c r="N4" s="44" t="str">
        <f t="shared" ref="N4:N7" si="1">TRIM(A4&amp;"-pc`s")</f>
        <v>Admire 30gr-pc`s</v>
      </c>
      <c r="O4" s="30" t="s">
        <v>56</v>
      </c>
      <c r="Q4" s="45" t="s">
        <v>342</v>
      </c>
      <c r="R4" s="54"/>
      <c r="S4" s="54"/>
      <c r="T4" s="54"/>
      <c r="U4" s="54"/>
    </row>
    <row r="5" spans="1:21" x14ac:dyDescent="0.3">
      <c r="A5" s="84" t="s">
        <v>67</v>
      </c>
      <c r="B5" s="87"/>
      <c r="C5" s="57"/>
      <c r="D5" s="58"/>
      <c r="E5" s="88">
        <v>180</v>
      </c>
      <c r="F5" s="55">
        <v>545.4</v>
      </c>
      <c r="G5" s="56">
        <v>98172</v>
      </c>
      <c r="H5" s="88">
        <v>180</v>
      </c>
      <c r="I5" s="55">
        <v>580.85</v>
      </c>
      <c r="J5" s="56">
        <v>104553</v>
      </c>
      <c r="K5" s="87"/>
      <c r="L5" s="57"/>
      <c r="M5" s="58"/>
      <c r="N5" s="44" t="str">
        <f>TRIM(A5&amp;"-unit")</f>
        <v>Admire 75gm-unit</v>
      </c>
      <c r="O5" s="30" t="s">
        <v>58</v>
      </c>
      <c r="Q5" s="45" t="s">
        <v>325</v>
      </c>
      <c r="R5" s="54">
        <v>200</v>
      </c>
      <c r="S5" s="54">
        <v>760</v>
      </c>
      <c r="T5" s="54">
        <v>922</v>
      </c>
      <c r="U5" s="54">
        <v>38</v>
      </c>
    </row>
    <row r="6" spans="1:21" x14ac:dyDescent="0.3">
      <c r="A6" s="84" t="s">
        <v>68</v>
      </c>
      <c r="B6" s="87"/>
      <c r="C6" s="57"/>
      <c r="D6" s="58"/>
      <c r="E6" s="89">
        <v>20</v>
      </c>
      <c r="F6" s="55">
        <v>2043.26</v>
      </c>
      <c r="G6" s="56">
        <v>40865.199999999997</v>
      </c>
      <c r="H6" s="89">
        <v>20</v>
      </c>
      <c r="I6" s="55">
        <v>2176.0700000000002</v>
      </c>
      <c r="J6" s="56">
        <v>43521.4</v>
      </c>
      <c r="K6" s="87"/>
      <c r="L6" s="57"/>
      <c r="M6" s="58"/>
      <c r="N6" s="44" t="str">
        <f t="shared" si="1"/>
        <v>Alanto 1-pc`s</v>
      </c>
      <c r="O6" s="30" t="s">
        <v>254</v>
      </c>
      <c r="Q6" s="45" t="s">
        <v>57</v>
      </c>
      <c r="R6" s="54"/>
      <c r="S6" s="54">
        <v>30</v>
      </c>
      <c r="T6" s="54">
        <v>30</v>
      </c>
      <c r="U6" s="54"/>
    </row>
    <row r="7" spans="1:21" x14ac:dyDescent="0.3">
      <c r="A7" s="84" t="s">
        <v>69</v>
      </c>
      <c r="B7" s="87"/>
      <c r="C7" s="57"/>
      <c r="D7" s="58"/>
      <c r="E7" s="87"/>
      <c r="F7" s="57"/>
      <c r="G7" s="58"/>
      <c r="H7" s="87"/>
      <c r="I7" s="57"/>
      <c r="J7" s="58"/>
      <c r="K7" s="87"/>
      <c r="L7" s="57"/>
      <c r="M7" s="58"/>
      <c r="N7" s="44" t="str">
        <f t="shared" si="1"/>
        <v>Alanto 100-pc`s</v>
      </c>
      <c r="O7" s="30" t="s">
        <v>257</v>
      </c>
      <c r="Q7" s="45" t="s">
        <v>257</v>
      </c>
      <c r="R7" s="54"/>
      <c r="S7" s="54">
        <v>350</v>
      </c>
      <c r="T7" s="54">
        <v>250</v>
      </c>
      <c r="U7" s="54">
        <v>100</v>
      </c>
    </row>
    <row r="8" spans="1:21" x14ac:dyDescent="0.3">
      <c r="A8" s="84" t="s">
        <v>70</v>
      </c>
      <c r="B8" s="87"/>
      <c r="C8" s="57"/>
      <c r="D8" s="58"/>
      <c r="E8" s="88">
        <v>350</v>
      </c>
      <c r="F8" s="55">
        <v>235.64</v>
      </c>
      <c r="G8" s="56">
        <v>82474</v>
      </c>
      <c r="H8" s="88">
        <v>250</v>
      </c>
      <c r="I8" s="55">
        <v>250.96</v>
      </c>
      <c r="J8" s="56">
        <v>62740</v>
      </c>
      <c r="K8" s="88">
        <v>100</v>
      </c>
      <c r="L8" s="55">
        <v>235.64</v>
      </c>
      <c r="M8" s="56">
        <v>23564</v>
      </c>
      <c r="N8" s="44" t="str">
        <f t="shared" si="0"/>
        <v>Alanto 100ml-nos</v>
      </c>
      <c r="O8" s="30" t="s">
        <v>257</v>
      </c>
      <c r="Q8" s="45" t="s">
        <v>254</v>
      </c>
      <c r="R8" s="54"/>
      <c r="S8" s="54">
        <v>40</v>
      </c>
      <c r="T8" s="54">
        <v>24</v>
      </c>
      <c r="U8" s="54">
        <v>16</v>
      </c>
    </row>
    <row r="9" spans="1:21" x14ac:dyDescent="0.3">
      <c r="A9" s="84" t="s">
        <v>71</v>
      </c>
      <c r="B9" s="87"/>
      <c r="C9" s="57"/>
      <c r="D9" s="58"/>
      <c r="E9" s="87"/>
      <c r="F9" s="57"/>
      <c r="G9" s="58"/>
      <c r="H9" s="87"/>
      <c r="I9" s="57"/>
      <c r="J9" s="58"/>
      <c r="K9" s="87"/>
      <c r="L9" s="57"/>
      <c r="M9" s="58"/>
      <c r="N9" s="44" t="str">
        <f t="shared" si="0"/>
        <v>Alanto 1lt-nos</v>
      </c>
      <c r="O9" s="30" t="s">
        <v>254</v>
      </c>
      <c r="Q9" s="45" t="s">
        <v>256</v>
      </c>
      <c r="R9" s="54">
        <v>15</v>
      </c>
      <c r="S9" s="54">
        <v>1640</v>
      </c>
      <c r="T9" s="54">
        <v>1444</v>
      </c>
      <c r="U9" s="54">
        <v>211</v>
      </c>
    </row>
    <row r="10" spans="1:21" x14ac:dyDescent="0.3">
      <c r="A10" s="84" t="s">
        <v>72</v>
      </c>
      <c r="B10" s="87"/>
      <c r="C10" s="57"/>
      <c r="D10" s="58"/>
      <c r="E10" s="88">
        <v>20</v>
      </c>
      <c r="F10" s="55">
        <v>2043.26</v>
      </c>
      <c r="G10" s="56">
        <v>40865.199999999997</v>
      </c>
      <c r="H10" s="88">
        <v>4</v>
      </c>
      <c r="I10" s="55">
        <v>2176.0700000000002</v>
      </c>
      <c r="J10" s="56">
        <v>8704.2800000000007</v>
      </c>
      <c r="K10" s="88">
        <v>16</v>
      </c>
      <c r="L10" s="55">
        <v>2043.26</v>
      </c>
      <c r="M10" s="56">
        <v>32692.16</v>
      </c>
      <c r="N10" s="44" t="str">
        <f t="shared" si="0"/>
        <v>Alanto 1ltr-nos</v>
      </c>
      <c r="O10" s="30" t="s">
        <v>254</v>
      </c>
      <c r="Q10" s="45" t="s">
        <v>255</v>
      </c>
      <c r="R10" s="54"/>
      <c r="S10" s="54">
        <v>460</v>
      </c>
      <c r="T10" s="54">
        <v>380</v>
      </c>
      <c r="U10" s="54">
        <v>80</v>
      </c>
    </row>
    <row r="11" spans="1:21" x14ac:dyDescent="0.3">
      <c r="A11" s="84" t="s">
        <v>73</v>
      </c>
      <c r="B11" s="89">
        <v>15</v>
      </c>
      <c r="C11" s="55">
        <v>542.9</v>
      </c>
      <c r="D11" s="56">
        <v>8143.5</v>
      </c>
      <c r="E11" s="87"/>
      <c r="F11" s="57"/>
      <c r="G11" s="58"/>
      <c r="H11" s="89">
        <v>15</v>
      </c>
      <c r="I11" s="55">
        <v>585.63</v>
      </c>
      <c r="J11" s="56">
        <v>8784.5</v>
      </c>
      <c r="K11" s="87"/>
      <c r="L11" s="57"/>
      <c r="M11" s="58"/>
      <c r="N11" s="44" t="str">
        <f t="shared" ref="N11:N13" si="2">TRIM(A11&amp;"-pc`s")</f>
        <v>Alanto250ml-pc`s</v>
      </c>
      <c r="O11" s="30" t="s">
        <v>256</v>
      </c>
      <c r="Q11" s="45" t="s">
        <v>258</v>
      </c>
      <c r="R11" s="54"/>
      <c r="S11" s="54">
        <v>80</v>
      </c>
      <c r="T11" s="54">
        <v>10</v>
      </c>
      <c r="U11" s="54">
        <v>70</v>
      </c>
    </row>
    <row r="12" spans="1:21" x14ac:dyDescent="0.3">
      <c r="A12" s="84" t="s">
        <v>74</v>
      </c>
      <c r="B12" s="87"/>
      <c r="C12" s="57"/>
      <c r="D12" s="58"/>
      <c r="E12" s="88">
        <v>1640</v>
      </c>
      <c r="F12" s="55">
        <v>550.85</v>
      </c>
      <c r="G12" s="56">
        <v>903394</v>
      </c>
      <c r="H12" s="88">
        <v>1429</v>
      </c>
      <c r="I12" s="55">
        <v>586.66</v>
      </c>
      <c r="J12" s="56">
        <v>838337.14</v>
      </c>
      <c r="K12" s="88">
        <v>211</v>
      </c>
      <c r="L12" s="55">
        <v>550.85</v>
      </c>
      <c r="M12" s="56">
        <v>116229.35</v>
      </c>
      <c r="N12" s="44" t="str">
        <f>TRIM(A12&amp;"-unit")</f>
        <v>Alanto 250mll-unit</v>
      </c>
      <c r="O12" s="30" t="s">
        <v>256</v>
      </c>
      <c r="Q12" s="45" t="s">
        <v>343</v>
      </c>
      <c r="R12" s="54"/>
      <c r="S12" s="54"/>
      <c r="T12" s="54"/>
      <c r="U12" s="54"/>
    </row>
    <row r="13" spans="1:21" x14ac:dyDescent="0.3">
      <c r="A13" s="84" t="s">
        <v>75</v>
      </c>
      <c r="B13" s="87"/>
      <c r="C13" s="57"/>
      <c r="D13" s="58"/>
      <c r="E13" s="87"/>
      <c r="F13" s="57"/>
      <c r="G13" s="58"/>
      <c r="H13" s="87"/>
      <c r="I13" s="57"/>
      <c r="J13" s="58"/>
      <c r="K13" s="87"/>
      <c r="L13" s="57"/>
      <c r="M13" s="58"/>
      <c r="N13" s="44" t="str">
        <f t="shared" si="2"/>
        <v>Alanto 500-pc`s</v>
      </c>
      <c r="O13" s="30" t="s">
        <v>255</v>
      </c>
      <c r="Q13" s="45" t="s">
        <v>266</v>
      </c>
      <c r="R13" s="54">
        <v>50</v>
      </c>
      <c r="S13" s="54">
        <v>1250</v>
      </c>
      <c r="T13" s="54">
        <v>1300</v>
      </c>
      <c r="U13" s="54"/>
    </row>
    <row r="14" spans="1:21" x14ac:dyDescent="0.3">
      <c r="A14" s="84" t="s">
        <v>76</v>
      </c>
      <c r="B14" s="87"/>
      <c r="C14" s="57"/>
      <c r="D14" s="58"/>
      <c r="E14" s="88">
        <v>460</v>
      </c>
      <c r="F14" s="55">
        <v>1045.5999999999999</v>
      </c>
      <c r="G14" s="56">
        <v>480976</v>
      </c>
      <c r="H14" s="88">
        <v>380</v>
      </c>
      <c r="I14" s="55">
        <v>1113.57</v>
      </c>
      <c r="J14" s="56">
        <v>423156.6</v>
      </c>
      <c r="K14" s="88">
        <v>80</v>
      </c>
      <c r="L14" s="55">
        <v>1045.5999999999999</v>
      </c>
      <c r="M14" s="56">
        <v>83648</v>
      </c>
      <c r="N14" s="44" t="str">
        <f t="shared" si="0"/>
        <v>Alanto 500ml-nos</v>
      </c>
      <c r="O14" s="30" t="s">
        <v>255</v>
      </c>
      <c r="Q14" s="45" t="s">
        <v>263</v>
      </c>
      <c r="R14" s="54">
        <v>70</v>
      </c>
      <c r="S14" s="54">
        <v>650</v>
      </c>
      <c r="T14" s="54">
        <v>710</v>
      </c>
      <c r="U14" s="54">
        <v>10</v>
      </c>
    </row>
    <row r="15" spans="1:21" x14ac:dyDescent="0.3">
      <c r="A15" s="84" t="s">
        <v>77</v>
      </c>
      <c r="B15" s="87"/>
      <c r="C15" s="57"/>
      <c r="D15" s="58"/>
      <c r="E15" s="87"/>
      <c r="F15" s="57"/>
      <c r="G15" s="58"/>
      <c r="H15" s="87"/>
      <c r="I15" s="57"/>
      <c r="J15" s="58"/>
      <c r="K15" s="87"/>
      <c r="L15" s="57"/>
      <c r="M15" s="58"/>
      <c r="N15" s="44" t="str">
        <f t="shared" ref="N15:N17" si="3">TRIM(A15&amp;"-pc`s")</f>
        <v>Aliette250-pc`s</v>
      </c>
      <c r="O15" s="30" t="s">
        <v>258</v>
      </c>
      <c r="Q15" s="45" t="s">
        <v>265</v>
      </c>
      <c r="R15" s="54">
        <v>355</v>
      </c>
      <c r="S15" s="54">
        <v>6920</v>
      </c>
      <c r="T15" s="54">
        <v>7145</v>
      </c>
      <c r="U15" s="54">
        <v>130</v>
      </c>
    </row>
    <row r="16" spans="1:21" x14ac:dyDescent="0.3">
      <c r="A16" s="84" t="s">
        <v>78</v>
      </c>
      <c r="B16" s="87"/>
      <c r="C16" s="57"/>
      <c r="D16" s="58"/>
      <c r="E16" s="87"/>
      <c r="F16" s="57"/>
      <c r="G16" s="58"/>
      <c r="H16" s="87"/>
      <c r="I16" s="57"/>
      <c r="J16" s="58"/>
      <c r="K16" s="87"/>
      <c r="L16" s="57"/>
      <c r="M16" s="58"/>
      <c r="N16" s="44" t="str">
        <f t="shared" si="3"/>
        <v>Aliette Wp500-pc`s</v>
      </c>
      <c r="O16" s="30" t="s">
        <v>343</v>
      </c>
      <c r="Q16" s="45" t="s">
        <v>264</v>
      </c>
      <c r="R16" s="54">
        <v>170</v>
      </c>
      <c r="S16" s="54">
        <v>3020</v>
      </c>
      <c r="T16" s="54">
        <v>3065</v>
      </c>
      <c r="U16" s="54">
        <v>125</v>
      </c>
    </row>
    <row r="17" spans="1:21" x14ac:dyDescent="0.3">
      <c r="A17" s="84" t="s">
        <v>80</v>
      </c>
      <c r="B17" s="87"/>
      <c r="C17" s="57"/>
      <c r="D17" s="58"/>
      <c r="E17" s="88">
        <v>80</v>
      </c>
      <c r="F17" s="55">
        <v>487.28</v>
      </c>
      <c r="G17" s="56">
        <v>38982.400000000001</v>
      </c>
      <c r="H17" s="88">
        <v>10</v>
      </c>
      <c r="I17" s="55">
        <v>518.96</v>
      </c>
      <c r="J17" s="56">
        <v>5189.6000000000004</v>
      </c>
      <c r="K17" s="88">
        <v>70</v>
      </c>
      <c r="L17" s="55">
        <v>487.28</v>
      </c>
      <c r="M17" s="56">
        <v>34109.599999999999</v>
      </c>
      <c r="N17" s="44" t="str">
        <f>TRIM(A17&amp;"-unit")</f>
        <v>Aliette Wp80 250gm-unit</v>
      </c>
      <c r="O17" s="30" t="s">
        <v>258</v>
      </c>
      <c r="Q17" s="45" t="s">
        <v>269</v>
      </c>
      <c r="R17" s="54"/>
      <c r="S17" s="54">
        <v>150</v>
      </c>
      <c r="T17" s="54">
        <v>48</v>
      </c>
      <c r="U17" s="54">
        <v>102</v>
      </c>
    </row>
    <row r="18" spans="1:21" x14ac:dyDescent="0.3">
      <c r="A18" s="84" t="s">
        <v>81</v>
      </c>
      <c r="B18" s="89">
        <v>40</v>
      </c>
      <c r="C18" s="55">
        <v>800.8</v>
      </c>
      <c r="D18" s="56">
        <v>32032</v>
      </c>
      <c r="E18" s="89">
        <v>100</v>
      </c>
      <c r="F18" s="55">
        <v>797.14</v>
      </c>
      <c r="G18" s="56">
        <v>79714</v>
      </c>
      <c r="H18" s="89">
        <v>140</v>
      </c>
      <c r="I18" s="55">
        <v>848.96</v>
      </c>
      <c r="J18" s="56">
        <v>118854.39999999999</v>
      </c>
      <c r="K18" s="87"/>
      <c r="L18" s="57"/>
      <c r="M18" s="58"/>
      <c r="N18" s="44" t="str">
        <f t="shared" si="0"/>
        <v>Ambition 1lt-nos</v>
      </c>
      <c r="O18" s="30" t="s">
        <v>260</v>
      </c>
      <c r="Q18" s="45" t="s">
        <v>268</v>
      </c>
      <c r="R18" s="54"/>
      <c r="S18" s="54">
        <v>40</v>
      </c>
      <c r="T18" s="54">
        <v>40</v>
      </c>
      <c r="U18" s="54"/>
    </row>
    <row r="19" spans="1:21" x14ac:dyDescent="0.3">
      <c r="A19" s="84" t="s">
        <v>82</v>
      </c>
      <c r="B19" s="88">
        <v>130</v>
      </c>
      <c r="C19" s="55">
        <v>210.82</v>
      </c>
      <c r="D19" s="56">
        <v>27407.200000000001</v>
      </c>
      <c r="E19" s="88">
        <v>800</v>
      </c>
      <c r="F19" s="55">
        <v>210.16</v>
      </c>
      <c r="G19" s="56">
        <v>168128</v>
      </c>
      <c r="H19" s="88">
        <v>510</v>
      </c>
      <c r="I19" s="55">
        <v>223.82</v>
      </c>
      <c r="J19" s="56">
        <v>114148.2</v>
      </c>
      <c r="K19" s="88">
        <v>420</v>
      </c>
      <c r="L19" s="55">
        <v>210.16</v>
      </c>
      <c r="M19" s="56">
        <v>88267.199999999997</v>
      </c>
      <c r="N19" s="44" t="str">
        <f t="shared" si="0"/>
        <v>Ambition 250ml-nos</v>
      </c>
      <c r="O19" s="30" t="s">
        <v>262</v>
      </c>
      <c r="Q19" s="45" t="s">
        <v>272</v>
      </c>
      <c r="R19" s="54"/>
      <c r="S19" s="54">
        <v>1650</v>
      </c>
      <c r="T19" s="54">
        <v>1620</v>
      </c>
      <c r="U19" s="54">
        <v>30</v>
      </c>
    </row>
    <row r="20" spans="1:21" x14ac:dyDescent="0.3">
      <c r="A20" s="84" t="s">
        <v>83</v>
      </c>
      <c r="B20" s="89">
        <v>195</v>
      </c>
      <c r="C20" s="55">
        <v>411.52</v>
      </c>
      <c r="D20" s="56">
        <v>80247</v>
      </c>
      <c r="E20" s="89">
        <v>400</v>
      </c>
      <c r="F20" s="55">
        <v>410.99</v>
      </c>
      <c r="G20" s="56">
        <v>164396</v>
      </c>
      <c r="H20" s="89">
        <v>430</v>
      </c>
      <c r="I20" s="55">
        <v>437.71</v>
      </c>
      <c r="J20" s="56">
        <v>188215.3</v>
      </c>
      <c r="K20" s="89">
        <v>165</v>
      </c>
      <c r="L20" s="55">
        <v>411.05</v>
      </c>
      <c r="M20" s="56">
        <v>67822.8</v>
      </c>
      <c r="N20" s="44" t="str">
        <f t="shared" si="0"/>
        <v>Ambition 500ml-nos</v>
      </c>
      <c r="O20" s="30" t="s">
        <v>261</v>
      </c>
      <c r="Q20" s="45" t="s">
        <v>271</v>
      </c>
      <c r="R20" s="54">
        <v>23</v>
      </c>
      <c r="S20" s="54">
        <v>440</v>
      </c>
      <c r="T20" s="54">
        <v>443</v>
      </c>
      <c r="U20" s="54">
        <v>20</v>
      </c>
    </row>
    <row r="21" spans="1:21" x14ac:dyDescent="0.3">
      <c r="A21" s="84" t="s">
        <v>84</v>
      </c>
      <c r="B21" s="89">
        <v>70</v>
      </c>
      <c r="C21" s="55">
        <v>513.08000000000004</v>
      </c>
      <c r="D21" s="56">
        <v>35915.599999999999</v>
      </c>
      <c r="E21" s="87"/>
      <c r="F21" s="57"/>
      <c r="G21" s="58"/>
      <c r="H21" s="89">
        <v>70</v>
      </c>
      <c r="I21" s="55">
        <v>546.42999999999995</v>
      </c>
      <c r="J21" s="56">
        <v>38250.1</v>
      </c>
      <c r="K21" s="87"/>
      <c r="L21" s="57"/>
      <c r="M21" s="58"/>
      <c r="N21" s="44" t="str">
        <f t="shared" ref="N21:N22" si="4">TRIM(A21&amp;"-pc`s")</f>
        <v>Antracol 1-pc`s</v>
      </c>
      <c r="O21" s="30" t="s">
        <v>263</v>
      </c>
      <c r="Q21" s="45" t="s">
        <v>275</v>
      </c>
      <c r="R21" s="54"/>
      <c r="S21" s="54">
        <v>800</v>
      </c>
      <c r="T21" s="54">
        <v>630</v>
      </c>
      <c r="U21" s="54">
        <v>170</v>
      </c>
    </row>
    <row r="22" spans="1:21" x14ac:dyDescent="0.3">
      <c r="A22" s="84" t="s">
        <v>85</v>
      </c>
      <c r="B22" s="89">
        <v>50</v>
      </c>
      <c r="C22" s="55">
        <v>62.62</v>
      </c>
      <c r="D22" s="56">
        <v>3131</v>
      </c>
      <c r="E22" s="87"/>
      <c r="F22" s="57"/>
      <c r="G22" s="58"/>
      <c r="H22" s="89">
        <v>50</v>
      </c>
      <c r="I22" s="55">
        <v>66.69</v>
      </c>
      <c r="J22" s="56">
        <v>3334.5</v>
      </c>
      <c r="K22" s="87"/>
      <c r="L22" s="57"/>
      <c r="M22" s="58"/>
      <c r="N22" s="44" t="str">
        <f t="shared" si="4"/>
        <v>Antracol100-pc`s</v>
      </c>
      <c r="O22" s="30" t="s">
        <v>266</v>
      </c>
      <c r="Q22" s="45" t="s">
        <v>274</v>
      </c>
      <c r="R22" s="54">
        <v>40</v>
      </c>
      <c r="S22" s="54">
        <v>180</v>
      </c>
      <c r="T22" s="54">
        <v>160</v>
      </c>
      <c r="U22" s="54">
        <v>60</v>
      </c>
    </row>
    <row r="23" spans="1:21" x14ac:dyDescent="0.3">
      <c r="A23" s="84" t="s">
        <v>86</v>
      </c>
      <c r="B23" s="87"/>
      <c r="C23" s="57"/>
      <c r="D23" s="58"/>
      <c r="E23" s="88">
        <v>1250</v>
      </c>
      <c r="F23" s="55">
        <v>62.62</v>
      </c>
      <c r="G23" s="56">
        <v>78275</v>
      </c>
      <c r="H23" s="88">
        <v>1250</v>
      </c>
      <c r="I23" s="55">
        <v>63.75</v>
      </c>
      <c r="J23" s="56">
        <v>79692.75</v>
      </c>
      <c r="K23" s="87"/>
      <c r="L23" s="57"/>
      <c r="M23" s="58"/>
      <c r="N23" s="44" t="str">
        <f t="shared" si="0"/>
        <v>Antracol 100gm-nos</v>
      </c>
      <c r="O23" s="30" t="s">
        <v>266</v>
      </c>
      <c r="Q23" s="45" t="s">
        <v>339</v>
      </c>
      <c r="R23" s="54">
        <v>559</v>
      </c>
      <c r="S23" s="54">
        <v>9000</v>
      </c>
      <c r="T23" s="54">
        <v>9014</v>
      </c>
      <c r="U23" s="54">
        <v>545</v>
      </c>
    </row>
    <row r="24" spans="1:21" x14ac:dyDescent="0.3">
      <c r="A24" s="84" t="s">
        <v>87</v>
      </c>
      <c r="B24" s="87"/>
      <c r="C24" s="57"/>
      <c r="D24" s="58"/>
      <c r="E24" s="88">
        <v>650</v>
      </c>
      <c r="F24" s="55">
        <v>513.08000000000004</v>
      </c>
      <c r="G24" s="56">
        <v>333502</v>
      </c>
      <c r="H24" s="88">
        <v>640</v>
      </c>
      <c r="I24" s="55">
        <v>546.42999999999995</v>
      </c>
      <c r="J24" s="56">
        <v>349715.20000000001</v>
      </c>
      <c r="K24" s="88">
        <v>10</v>
      </c>
      <c r="L24" s="55">
        <v>513.08000000000004</v>
      </c>
      <c r="M24" s="56">
        <v>5130.8</v>
      </c>
      <c r="N24" s="44" t="str">
        <f t="shared" si="0"/>
        <v>Antracol 1kg-nos</v>
      </c>
      <c r="O24" s="30" t="s">
        <v>263</v>
      </c>
      <c r="Q24" s="45" t="s">
        <v>276</v>
      </c>
      <c r="R24" s="54">
        <v>55</v>
      </c>
      <c r="S24" s="54">
        <v>5040</v>
      </c>
      <c r="T24" s="54">
        <v>4910</v>
      </c>
      <c r="U24" s="54">
        <v>185</v>
      </c>
    </row>
    <row r="25" spans="1:21" x14ac:dyDescent="0.3">
      <c r="A25" s="84" t="s">
        <v>88</v>
      </c>
      <c r="B25" s="89">
        <v>355</v>
      </c>
      <c r="C25" s="55">
        <v>141.4</v>
      </c>
      <c r="D25" s="56">
        <v>50197</v>
      </c>
      <c r="E25" s="87"/>
      <c r="F25" s="57"/>
      <c r="G25" s="58"/>
      <c r="H25" s="89">
        <v>355</v>
      </c>
      <c r="I25" s="55">
        <v>150.59</v>
      </c>
      <c r="J25" s="56">
        <v>53459.45</v>
      </c>
      <c r="K25" s="87"/>
      <c r="L25" s="57"/>
      <c r="M25" s="58"/>
      <c r="N25" s="44" t="str">
        <f>TRIM(A25&amp;"-pc`s")</f>
        <v>Antracol 250-pc`s</v>
      </c>
      <c r="O25" s="30" t="s">
        <v>265</v>
      </c>
      <c r="Q25" s="45" t="s">
        <v>251</v>
      </c>
      <c r="R25" s="54">
        <v>140</v>
      </c>
      <c r="S25" s="54">
        <v>1200</v>
      </c>
      <c r="T25" s="54">
        <v>1140</v>
      </c>
      <c r="U25" s="54">
        <v>200</v>
      </c>
    </row>
    <row r="26" spans="1:21" x14ac:dyDescent="0.3">
      <c r="A26" s="84" t="s">
        <v>89</v>
      </c>
      <c r="B26" s="87"/>
      <c r="C26" s="57"/>
      <c r="D26" s="58"/>
      <c r="E26" s="88">
        <v>6920</v>
      </c>
      <c r="F26" s="55">
        <v>141.4</v>
      </c>
      <c r="G26" s="56">
        <v>978488</v>
      </c>
      <c r="H26" s="88">
        <v>6790</v>
      </c>
      <c r="I26" s="55">
        <v>150.12</v>
      </c>
      <c r="J26" s="56">
        <v>1019342.1</v>
      </c>
      <c r="K26" s="88">
        <v>130</v>
      </c>
      <c r="L26" s="55">
        <v>141.4</v>
      </c>
      <c r="M26" s="56">
        <v>18382</v>
      </c>
      <c r="N26" s="44" t="str">
        <f t="shared" si="0"/>
        <v>Antracol 250gm-nos</v>
      </c>
      <c r="O26" s="30" t="s">
        <v>265</v>
      </c>
      <c r="Q26" s="45" t="s">
        <v>278</v>
      </c>
      <c r="R26" s="54">
        <v>10</v>
      </c>
      <c r="S26" s="54">
        <v>60</v>
      </c>
      <c r="T26" s="54">
        <v>55</v>
      </c>
      <c r="U26" s="54">
        <v>15</v>
      </c>
    </row>
    <row r="27" spans="1:21" x14ac:dyDescent="0.3">
      <c r="A27" s="84" t="s">
        <v>90</v>
      </c>
      <c r="B27" s="89">
        <v>170</v>
      </c>
      <c r="C27" s="55">
        <v>269.67</v>
      </c>
      <c r="D27" s="56">
        <v>45843.9</v>
      </c>
      <c r="E27" s="87"/>
      <c r="F27" s="57"/>
      <c r="G27" s="58"/>
      <c r="H27" s="89">
        <v>170</v>
      </c>
      <c r="I27" s="55">
        <v>287.2</v>
      </c>
      <c r="J27" s="56">
        <v>48824</v>
      </c>
      <c r="K27" s="87"/>
      <c r="L27" s="57"/>
      <c r="M27" s="58"/>
      <c r="N27" s="44" t="str">
        <f>TRIM(A27&amp;"-pc`s")</f>
        <v>Antracol 500-pc`s</v>
      </c>
      <c r="O27" s="30" t="s">
        <v>264</v>
      </c>
      <c r="Q27" s="45" t="s">
        <v>279</v>
      </c>
      <c r="R27" s="54">
        <v>35</v>
      </c>
      <c r="S27" s="54">
        <v>280</v>
      </c>
      <c r="T27" s="54">
        <v>220</v>
      </c>
      <c r="U27" s="54">
        <v>95</v>
      </c>
    </row>
    <row r="28" spans="1:21" x14ac:dyDescent="0.3">
      <c r="A28" s="84" t="s">
        <v>91</v>
      </c>
      <c r="B28" s="87"/>
      <c r="C28" s="57"/>
      <c r="D28" s="58"/>
      <c r="E28" s="88">
        <v>3020</v>
      </c>
      <c r="F28" s="55">
        <v>269.67</v>
      </c>
      <c r="G28" s="56">
        <v>814403.4</v>
      </c>
      <c r="H28" s="88">
        <v>2895</v>
      </c>
      <c r="I28" s="55">
        <v>286.57</v>
      </c>
      <c r="J28" s="56">
        <v>829634.54</v>
      </c>
      <c r="K28" s="88">
        <v>125</v>
      </c>
      <c r="L28" s="55">
        <v>269.67</v>
      </c>
      <c r="M28" s="56">
        <v>33708.75</v>
      </c>
      <c r="N28" s="44" t="str">
        <f t="shared" si="0"/>
        <v>Antracol 500gm-nos</v>
      </c>
      <c r="O28" s="30" t="s">
        <v>264</v>
      </c>
      <c r="Q28" s="45" t="s">
        <v>282</v>
      </c>
      <c r="R28" s="54">
        <v>15</v>
      </c>
      <c r="S28" s="54">
        <v>40</v>
      </c>
      <c r="T28" s="54">
        <v>35</v>
      </c>
      <c r="U28" s="54">
        <v>20</v>
      </c>
    </row>
    <row r="29" spans="1:21" x14ac:dyDescent="0.3">
      <c r="A29" s="84" t="s">
        <v>92</v>
      </c>
      <c r="B29" s="89">
        <v>60</v>
      </c>
      <c r="C29" s="55">
        <v>565</v>
      </c>
      <c r="D29" s="56">
        <v>33900</v>
      </c>
      <c r="E29" s="87"/>
      <c r="F29" s="57"/>
      <c r="G29" s="58"/>
      <c r="H29" s="89">
        <v>59</v>
      </c>
      <c r="I29" s="55">
        <v>601.73</v>
      </c>
      <c r="J29" s="56">
        <v>35502.07</v>
      </c>
      <c r="K29" s="89">
        <v>1</v>
      </c>
      <c r="L29" s="55">
        <v>565</v>
      </c>
      <c r="M29" s="56">
        <v>565</v>
      </c>
      <c r="N29" s="44" t="str">
        <f>TRIM(A29&amp;"-pc`s")</f>
        <v>Belt Expert 100-pc`s</v>
      </c>
      <c r="O29" s="30" t="s">
        <v>267</v>
      </c>
      <c r="Q29" s="45" t="s">
        <v>286</v>
      </c>
      <c r="R29" s="54"/>
      <c r="S29" s="54"/>
      <c r="T29" s="54"/>
      <c r="U29" s="54"/>
    </row>
    <row r="30" spans="1:21" x14ac:dyDescent="0.3">
      <c r="A30" s="84" t="s">
        <v>93</v>
      </c>
      <c r="B30" s="87"/>
      <c r="C30" s="57"/>
      <c r="D30" s="58"/>
      <c r="E30" s="88">
        <v>1650</v>
      </c>
      <c r="F30" s="55">
        <v>565</v>
      </c>
      <c r="G30" s="56">
        <v>932250</v>
      </c>
      <c r="H30" s="88">
        <v>1420</v>
      </c>
      <c r="I30" s="55">
        <v>601.73</v>
      </c>
      <c r="J30" s="56">
        <v>854456.6</v>
      </c>
      <c r="K30" s="88">
        <v>230</v>
      </c>
      <c r="L30" s="55">
        <v>565</v>
      </c>
      <c r="M30" s="56">
        <v>129950</v>
      </c>
      <c r="N30" s="44" t="str">
        <f t="shared" si="0"/>
        <v>Belt Expert 100ml-nos</v>
      </c>
      <c r="O30" s="30" t="s">
        <v>267</v>
      </c>
      <c r="Q30" s="45" t="s">
        <v>287</v>
      </c>
      <c r="R30" s="54"/>
      <c r="S30" s="54">
        <v>8</v>
      </c>
      <c r="T30" s="54">
        <v>8</v>
      </c>
      <c r="U30" s="54"/>
    </row>
    <row r="31" spans="1:21" x14ac:dyDescent="0.3">
      <c r="A31" s="84" t="s">
        <v>94</v>
      </c>
      <c r="B31" s="89">
        <v>11</v>
      </c>
      <c r="C31" s="57"/>
      <c r="D31" s="58"/>
      <c r="E31" s="87"/>
      <c r="F31" s="57"/>
      <c r="G31" s="58"/>
      <c r="H31" s="87"/>
      <c r="I31" s="57"/>
      <c r="J31" s="58"/>
      <c r="K31" s="89">
        <v>11</v>
      </c>
      <c r="L31" s="57"/>
      <c r="M31" s="58"/>
      <c r="N31" s="44" t="str">
        <f t="shared" si="0"/>
        <v>Belt Expert 250ml-nos</v>
      </c>
      <c r="O31" s="30" t="s">
        <v>352</v>
      </c>
      <c r="Q31" s="45" t="s">
        <v>290</v>
      </c>
      <c r="R31" s="54">
        <v>80</v>
      </c>
      <c r="S31" s="54">
        <v>450</v>
      </c>
      <c r="T31" s="54">
        <v>480</v>
      </c>
      <c r="U31" s="54">
        <v>50</v>
      </c>
    </row>
    <row r="32" spans="1:21" x14ac:dyDescent="0.3">
      <c r="A32" s="84" t="s">
        <v>95</v>
      </c>
      <c r="B32" s="87"/>
      <c r="C32" s="57"/>
      <c r="D32" s="58"/>
      <c r="E32" s="87"/>
      <c r="F32" s="57"/>
      <c r="G32" s="58"/>
      <c r="H32" s="87"/>
      <c r="I32" s="57"/>
      <c r="J32" s="58"/>
      <c r="K32" s="87"/>
      <c r="L32" s="57"/>
      <c r="M32" s="58"/>
      <c r="N32" s="44" t="str">
        <f t="shared" si="0"/>
        <v>Belt Expert 50ml-nos</v>
      </c>
      <c r="O32" s="30" t="s">
        <v>351</v>
      </c>
      <c r="Q32" s="45" t="s">
        <v>288</v>
      </c>
      <c r="R32" s="54"/>
      <c r="S32" s="54">
        <v>40</v>
      </c>
      <c r="T32" s="54">
        <v>30</v>
      </c>
      <c r="U32" s="54">
        <v>10</v>
      </c>
    </row>
    <row r="33" spans="1:21" x14ac:dyDescent="0.3">
      <c r="A33" s="84" t="s">
        <v>96</v>
      </c>
      <c r="B33" s="87"/>
      <c r="C33" s="57"/>
      <c r="D33" s="58"/>
      <c r="E33" s="88">
        <v>125</v>
      </c>
      <c r="F33" s="55">
        <v>618</v>
      </c>
      <c r="G33" s="56">
        <v>77250</v>
      </c>
      <c r="H33" s="88">
        <v>100</v>
      </c>
      <c r="I33" s="55">
        <v>705.96</v>
      </c>
      <c r="J33" s="56">
        <v>70596</v>
      </c>
      <c r="K33" s="88">
        <v>25</v>
      </c>
      <c r="L33" s="55">
        <v>618</v>
      </c>
      <c r="M33" s="56">
        <v>15450</v>
      </c>
      <c r="N33" s="44" t="str">
        <f t="shared" ref="N33:N34" si="5">TRIM(A33&amp;"-unit")</f>
        <v>Berdera 120gm-unit</v>
      </c>
      <c r="O33" s="30" t="s">
        <v>337</v>
      </c>
      <c r="Q33" s="45" t="s">
        <v>289</v>
      </c>
      <c r="R33" s="54"/>
      <c r="S33" s="54">
        <v>600</v>
      </c>
      <c r="T33" s="54">
        <v>565</v>
      </c>
      <c r="U33" s="54">
        <v>35</v>
      </c>
    </row>
    <row r="34" spans="1:21" x14ac:dyDescent="0.3">
      <c r="A34" s="84" t="s">
        <v>97</v>
      </c>
      <c r="B34" s="87"/>
      <c r="C34" s="57"/>
      <c r="D34" s="58"/>
      <c r="E34" s="88">
        <v>8</v>
      </c>
      <c r="F34" s="55">
        <v>2464</v>
      </c>
      <c r="G34" s="56">
        <v>19712</v>
      </c>
      <c r="H34" s="88">
        <v>8</v>
      </c>
      <c r="I34" s="55">
        <v>2823.84</v>
      </c>
      <c r="J34" s="56">
        <v>22590.720000000001</v>
      </c>
      <c r="K34" s="87"/>
      <c r="L34" s="57"/>
      <c r="M34" s="58"/>
      <c r="N34" s="44" t="str">
        <f t="shared" si="5"/>
        <v>Berdera 500gm-unit</v>
      </c>
      <c r="O34" s="30" t="s">
        <v>338</v>
      </c>
      <c r="Q34" s="45" t="s">
        <v>291</v>
      </c>
      <c r="R34" s="54"/>
      <c r="S34" s="54">
        <v>11720</v>
      </c>
      <c r="T34" s="54">
        <v>11350</v>
      </c>
      <c r="U34" s="54">
        <v>370</v>
      </c>
    </row>
    <row r="35" spans="1:21" x14ac:dyDescent="0.3">
      <c r="A35" s="84" t="s">
        <v>100</v>
      </c>
      <c r="B35" s="87"/>
      <c r="C35" s="57"/>
      <c r="D35" s="58"/>
      <c r="E35" s="88">
        <v>150</v>
      </c>
      <c r="F35" s="55">
        <v>205</v>
      </c>
      <c r="G35" s="56">
        <v>30750</v>
      </c>
      <c r="H35" s="88">
        <v>48</v>
      </c>
      <c r="I35" s="55">
        <v>265.64999999999998</v>
      </c>
      <c r="J35" s="56">
        <v>12751.25</v>
      </c>
      <c r="K35" s="88">
        <v>102</v>
      </c>
      <c r="L35" s="55">
        <v>205</v>
      </c>
      <c r="M35" s="56">
        <v>20910</v>
      </c>
      <c r="N35" s="44" t="str">
        <f t="shared" si="0"/>
        <v>Confidor 100ml-nos</v>
      </c>
      <c r="O35" s="30" t="s">
        <v>269</v>
      </c>
      <c r="Q35" s="45" t="s">
        <v>293</v>
      </c>
      <c r="R35" s="54">
        <v>107</v>
      </c>
      <c r="S35" s="54"/>
      <c r="T35" s="54">
        <v>107</v>
      </c>
      <c r="U35" s="54"/>
    </row>
    <row r="36" spans="1:21" x14ac:dyDescent="0.3">
      <c r="A36" s="84" t="s">
        <v>101</v>
      </c>
      <c r="B36" s="87"/>
      <c r="C36" s="57"/>
      <c r="D36" s="58"/>
      <c r="E36" s="90">
        <v>40</v>
      </c>
      <c r="F36" s="55">
        <v>504.5</v>
      </c>
      <c r="G36" s="56">
        <v>20180</v>
      </c>
      <c r="H36" s="90">
        <v>40</v>
      </c>
      <c r="I36" s="55">
        <v>657.11</v>
      </c>
      <c r="J36" s="56">
        <v>26284.400000000001</v>
      </c>
      <c r="K36" s="87"/>
      <c r="L36" s="57"/>
      <c r="M36" s="58"/>
      <c r="N36" s="44" t="str">
        <f t="shared" si="0"/>
        <v>Confidor 250ml-nos</v>
      </c>
      <c r="O36" s="30" t="s">
        <v>268</v>
      </c>
      <c r="Q36" s="45" t="s">
        <v>297</v>
      </c>
      <c r="R36" s="54"/>
      <c r="S36" s="54">
        <v>80</v>
      </c>
      <c r="T36" s="54">
        <v>80</v>
      </c>
      <c r="U36" s="54"/>
    </row>
    <row r="37" spans="1:21" x14ac:dyDescent="0.3">
      <c r="A37" s="84" t="s">
        <v>102</v>
      </c>
      <c r="B37" s="89">
        <v>91</v>
      </c>
      <c r="C37" s="55">
        <v>405</v>
      </c>
      <c r="D37" s="56">
        <v>36855</v>
      </c>
      <c r="E37" s="87"/>
      <c r="F37" s="57"/>
      <c r="G37" s="58"/>
      <c r="H37" s="89">
        <v>91</v>
      </c>
      <c r="I37" s="55">
        <v>435.64</v>
      </c>
      <c r="J37" s="56">
        <v>39643.24</v>
      </c>
      <c r="K37" s="87"/>
      <c r="L37" s="57"/>
      <c r="M37" s="58"/>
      <c r="N37" s="44" t="str">
        <f>TRIM(A37&amp;"-pc`s")</f>
        <v>Confidor Super 100-pc`s</v>
      </c>
      <c r="O37" s="30" t="s">
        <v>270</v>
      </c>
      <c r="Q37" s="45" t="s">
        <v>294</v>
      </c>
      <c r="R37" s="54">
        <v>13</v>
      </c>
      <c r="S37" s="54">
        <v>50</v>
      </c>
      <c r="T37" s="54">
        <v>58</v>
      </c>
      <c r="U37" s="54">
        <v>5</v>
      </c>
    </row>
    <row r="38" spans="1:21" x14ac:dyDescent="0.3">
      <c r="A38" s="84" t="s">
        <v>103</v>
      </c>
      <c r="B38" s="87"/>
      <c r="C38" s="57"/>
      <c r="D38" s="58"/>
      <c r="E38" s="88">
        <v>1650</v>
      </c>
      <c r="F38" s="55">
        <v>409.05</v>
      </c>
      <c r="G38" s="56">
        <v>674932.5</v>
      </c>
      <c r="H38" s="88">
        <v>1620</v>
      </c>
      <c r="I38" s="55">
        <v>435.64</v>
      </c>
      <c r="J38" s="56">
        <v>705736.8</v>
      </c>
      <c r="K38" s="88">
        <v>30</v>
      </c>
      <c r="L38" s="55">
        <v>409.05</v>
      </c>
      <c r="M38" s="56">
        <v>12271.5</v>
      </c>
      <c r="N38" s="44" t="str">
        <f t="shared" si="0"/>
        <v>Confidor Super 100ml-nos</v>
      </c>
      <c r="O38" s="30" t="s">
        <v>272</v>
      </c>
      <c r="Q38" s="45" t="s">
        <v>295</v>
      </c>
      <c r="R38" s="54">
        <v>16</v>
      </c>
      <c r="S38" s="54">
        <v>840</v>
      </c>
      <c r="T38" s="54">
        <v>806</v>
      </c>
      <c r="U38" s="54">
        <v>50</v>
      </c>
    </row>
    <row r="39" spans="1:21" x14ac:dyDescent="0.3">
      <c r="A39" s="84" t="s">
        <v>104</v>
      </c>
      <c r="B39" s="89">
        <v>23</v>
      </c>
      <c r="C39" s="55">
        <v>980</v>
      </c>
      <c r="D39" s="56">
        <v>22540</v>
      </c>
      <c r="E39" s="87"/>
      <c r="F39" s="57"/>
      <c r="G39" s="58"/>
      <c r="H39" s="89">
        <v>23</v>
      </c>
      <c r="I39" s="55">
        <v>1054.1400000000001</v>
      </c>
      <c r="J39" s="56">
        <v>24245.22</v>
      </c>
      <c r="K39" s="87"/>
      <c r="L39" s="57"/>
      <c r="M39" s="58"/>
      <c r="N39" s="44" t="str">
        <f>TRIM(A39&amp;"-pc`s")</f>
        <v>Confidor Super 250-pc`s</v>
      </c>
      <c r="O39" s="30" t="s">
        <v>271</v>
      </c>
      <c r="Q39" s="45" t="s">
        <v>296</v>
      </c>
      <c r="R39" s="54">
        <v>119</v>
      </c>
      <c r="S39" s="54">
        <v>600</v>
      </c>
      <c r="T39" s="54">
        <v>634</v>
      </c>
      <c r="U39" s="54">
        <v>85</v>
      </c>
    </row>
    <row r="40" spans="1:21" x14ac:dyDescent="0.3">
      <c r="A40" s="84" t="s">
        <v>105</v>
      </c>
      <c r="B40" s="87"/>
      <c r="C40" s="57"/>
      <c r="D40" s="58"/>
      <c r="E40" s="88">
        <v>440</v>
      </c>
      <c r="F40" s="55">
        <v>989.8</v>
      </c>
      <c r="G40" s="56">
        <v>435512</v>
      </c>
      <c r="H40" s="88">
        <v>420</v>
      </c>
      <c r="I40" s="55">
        <v>1054.1400000000001</v>
      </c>
      <c r="J40" s="56">
        <v>442738.8</v>
      </c>
      <c r="K40" s="88">
        <v>20</v>
      </c>
      <c r="L40" s="55">
        <v>989.8</v>
      </c>
      <c r="M40" s="56">
        <v>19796</v>
      </c>
      <c r="N40" s="44" t="str">
        <f t="shared" si="0"/>
        <v>Confidor Super 250ml-nos</v>
      </c>
      <c r="O40" s="30" t="s">
        <v>271</v>
      </c>
      <c r="Q40" s="45" t="s">
        <v>298</v>
      </c>
      <c r="R40" s="54">
        <v>30</v>
      </c>
      <c r="S40" s="54">
        <v>72</v>
      </c>
      <c r="T40" s="54">
        <v>72</v>
      </c>
      <c r="U40" s="54">
        <v>30</v>
      </c>
    </row>
    <row r="41" spans="1:21" x14ac:dyDescent="0.3">
      <c r="A41" s="84" t="s">
        <v>107</v>
      </c>
      <c r="B41" s="87"/>
      <c r="C41" s="57"/>
      <c r="D41" s="58"/>
      <c r="E41" s="87"/>
      <c r="F41" s="57"/>
      <c r="G41" s="58"/>
      <c r="H41" s="87"/>
      <c r="I41" s="57"/>
      <c r="J41" s="58"/>
      <c r="K41" s="87"/>
      <c r="L41" s="57"/>
      <c r="M41" s="58"/>
      <c r="N41" s="44" t="str">
        <f t="shared" si="0"/>
        <v>Confidor Super 500ml-nos</v>
      </c>
      <c r="O41" s="30" t="s">
        <v>353</v>
      </c>
      <c r="Q41" s="45" t="s">
        <v>344</v>
      </c>
      <c r="R41" s="54"/>
      <c r="S41" s="54"/>
      <c r="T41" s="54"/>
      <c r="U41" s="54"/>
    </row>
    <row r="42" spans="1:21" x14ac:dyDescent="0.3">
      <c r="A42" s="84" t="s">
        <v>108</v>
      </c>
      <c r="B42" s="87"/>
      <c r="C42" s="57"/>
      <c r="D42" s="58"/>
      <c r="E42" s="88">
        <v>1000</v>
      </c>
      <c r="F42" s="55">
        <v>206.04</v>
      </c>
      <c r="G42" s="56">
        <v>206040</v>
      </c>
      <c r="H42" s="88">
        <v>960</v>
      </c>
      <c r="I42" s="55">
        <v>219.43</v>
      </c>
      <c r="J42" s="56">
        <v>210652.79999999999</v>
      </c>
      <c r="K42" s="88">
        <v>40</v>
      </c>
      <c r="L42" s="55">
        <v>206.04</v>
      </c>
      <c r="M42" s="56">
        <v>8241.6</v>
      </c>
      <c r="N42" s="44" t="str">
        <f t="shared" si="0"/>
        <v>Confidor Super 50ml-nos</v>
      </c>
      <c r="O42" s="30" t="s">
        <v>273</v>
      </c>
      <c r="Q42" s="45" t="s">
        <v>301</v>
      </c>
      <c r="R42" s="54">
        <v>190</v>
      </c>
      <c r="S42" s="54">
        <v>1800</v>
      </c>
      <c r="T42" s="54">
        <v>1425</v>
      </c>
      <c r="U42" s="54">
        <v>565</v>
      </c>
    </row>
    <row r="43" spans="1:21" x14ac:dyDescent="0.3">
      <c r="A43" s="84" t="s">
        <v>109</v>
      </c>
      <c r="B43" s="87"/>
      <c r="C43" s="57"/>
      <c r="D43" s="58"/>
      <c r="E43" s="88">
        <v>800</v>
      </c>
      <c r="F43" s="55">
        <v>385</v>
      </c>
      <c r="G43" s="56">
        <v>308000</v>
      </c>
      <c r="H43" s="88">
        <v>630</v>
      </c>
      <c r="I43" s="55">
        <v>410.03</v>
      </c>
      <c r="J43" s="56">
        <v>258318.9</v>
      </c>
      <c r="K43" s="88">
        <v>170</v>
      </c>
      <c r="L43" s="55">
        <v>385</v>
      </c>
      <c r="M43" s="56">
        <v>65450</v>
      </c>
      <c r="N43" s="44" t="str">
        <f t="shared" ref="N43:N44" si="6">TRIM(A43&amp;"-unit")</f>
        <v>Council Activ W30 45gr-unit</v>
      </c>
      <c r="O43" s="30" t="s">
        <v>275</v>
      </c>
      <c r="Q43" s="45" t="s">
        <v>345</v>
      </c>
      <c r="R43" s="54"/>
      <c r="S43" s="54"/>
      <c r="T43" s="54"/>
      <c r="U43" s="54"/>
    </row>
    <row r="44" spans="1:21" x14ac:dyDescent="0.3">
      <c r="A44" s="84" t="s">
        <v>110</v>
      </c>
      <c r="B44" s="88">
        <v>40</v>
      </c>
      <c r="C44" s="55">
        <v>760</v>
      </c>
      <c r="D44" s="56">
        <v>30400</v>
      </c>
      <c r="E44" s="88">
        <v>180</v>
      </c>
      <c r="F44" s="55">
        <v>760</v>
      </c>
      <c r="G44" s="56">
        <v>136800</v>
      </c>
      <c r="H44" s="88">
        <v>160</v>
      </c>
      <c r="I44" s="55">
        <v>809.4</v>
      </c>
      <c r="J44" s="56">
        <v>129504</v>
      </c>
      <c r="K44" s="88">
        <v>60</v>
      </c>
      <c r="L44" s="55">
        <v>760</v>
      </c>
      <c r="M44" s="56">
        <v>45600</v>
      </c>
      <c r="N44" s="44" t="str">
        <f t="shared" si="6"/>
        <v>Council Activ W30 90 Gr-unit</v>
      </c>
      <c r="O44" s="30" t="s">
        <v>274</v>
      </c>
      <c r="Q44" s="45" t="s">
        <v>303</v>
      </c>
      <c r="R44" s="54"/>
      <c r="S44" s="54">
        <v>300</v>
      </c>
      <c r="T44" s="54">
        <v>258</v>
      </c>
      <c r="U44" s="54">
        <v>42</v>
      </c>
    </row>
    <row r="45" spans="1:21" x14ac:dyDescent="0.3">
      <c r="A45" s="84" t="s">
        <v>111</v>
      </c>
      <c r="B45" s="89">
        <v>559</v>
      </c>
      <c r="C45" s="55">
        <v>161.04</v>
      </c>
      <c r="D45" s="56">
        <v>90019.11</v>
      </c>
      <c r="E45" s="87"/>
      <c r="F45" s="57"/>
      <c r="G45" s="58"/>
      <c r="H45" s="89">
        <v>559</v>
      </c>
      <c r="I45" s="55">
        <v>172.48</v>
      </c>
      <c r="J45" s="56">
        <v>96416.320000000007</v>
      </c>
      <c r="K45" s="87"/>
      <c r="L45" s="57"/>
      <c r="M45" s="58"/>
      <c r="N45" s="44" t="str">
        <f t="shared" ref="N43:N45" si="7">TRIM(A45&amp;"-pc`s")</f>
        <v>Decis 100 100-pc`s</v>
      </c>
      <c r="O45" s="30" t="s">
        <v>339</v>
      </c>
      <c r="Q45" s="45" t="s">
        <v>310</v>
      </c>
      <c r="R45" s="54">
        <v>144</v>
      </c>
      <c r="S45" s="54">
        <v>1640</v>
      </c>
      <c r="T45" s="54">
        <v>1504</v>
      </c>
      <c r="U45" s="54">
        <v>280</v>
      </c>
    </row>
    <row r="46" spans="1:21" x14ac:dyDescent="0.3">
      <c r="A46" s="84" t="s">
        <v>112</v>
      </c>
      <c r="B46" s="87"/>
      <c r="C46" s="57"/>
      <c r="D46" s="58"/>
      <c r="E46" s="88">
        <v>9000</v>
      </c>
      <c r="F46" s="55">
        <v>161.94999999999999</v>
      </c>
      <c r="G46" s="56">
        <v>1457550</v>
      </c>
      <c r="H46" s="88">
        <v>8455</v>
      </c>
      <c r="I46" s="55">
        <v>172.48</v>
      </c>
      <c r="J46" s="56">
        <v>1458318.4</v>
      </c>
      <c r="K46" s="88">
        <v>545</v>
      </c>
      <c r="L46" s="55">
        <v>161.94999999999999</v>
      </c>
      <c r="M46" s="56">
        <v>88262.75</v>
      </c>
      <c r="N46" s="44" t="str">
        <f t="shared" si="0"/>
        <v>Decis 100 100ml-nos</v>
      </c>
      <c r="O46" s="30" t="s">
        <v>339</v>
      </c>
      <c r="Q46" s="45" t="s">
        <v>311</v>
      </c>
      <c r="R46" s="54">
        <v>480</v>
      </c>
      <c r="S46" s="54">
        <v>4050</v>
      </c>
      <c r="T46" s="54">
        <v>4180</v>
      </c>
      <c r="U46" s="54">
        <v>350</v>
      </c>
    </row>
    <row r="47" spans="1:21" x14ac:dyDescent="0.3">
      <c r="A47" s="84" t="s">
        <v>113</v>
      </c>
      <c r="B47" s="89">
        <v>55</v>
      </c>
      <c r="C47" s="55">
        <v>353.08</v>
      </c>
      <c r="D47" s="56">
        <v>19419.400000000001</v>
      </c>
      <c r="E47" s="87"/>
      <c r="F47" s="57"/>
      <c r="G47" s="58"/>
      <c r="H47" s="89">
        <v>55</v>
      </c>
      <c r="I47" s="55">
        <v>398.44</v>
      </c>
      <c r="J47" s="56">
        <v>21914.2</v>
      </c>
      <c r="K47" s="87"/>
      <c r="L47" s="57"/>
      <c r="M47" s="58"/>
      <c r="N47" s="44" t="str">
        <f t="shared" ref="N47:N49" si="8">TRIM(A47&amp;"-pc`s")</f>
        <v>Decis 100 250-pc`s</v>
      </c>
      <c r="O47" s="30" t="s">
        <v>276</v>
      </c>
      <c r="Q47" s="45" t="s">
        <v>315</v>
      </c>
      <c r="R47" s="54">
        <v>30</v>
      </c>
      <c r="S47" s="54">
        <v>950</v>
      </c>
      <c r="T47" s="54">
        <v>965</v>
      </c>
      <c r="U47" s="54">
        <v>15</v>
      </c>
    </row>
    <row r="48" spans="1:21" x14ac:dyDescent="0.3">
      <c r="A48" s="84" t="s">
        <v>114</v>
      </c>
      <c r="B48" s="87"/>
      <c r="C48" s="57"/>
      <c r="D48" s="58"/>
      <c r="E48" s="88">
        <v>5040</v>
      </c>
      <c r="F48" s="55">
        <v>374.13</v>
      </c>
      <c r="G48" s="56">
        <v>1885615.2</v>
      </c>
      <c r="H48" s="88">
        <v>4855</v>
      </c>
      <c r="I48" s="55">
        <v>398.44</v>
      </c>
      <c r="J48" s="56">
        <v>1934426.2</v>
      </c>
      <c r="K48" s="88">
        <v>185</v>
      </c>
      <c r="L48" s="55">
        <v>374.13</v>
      </c>
      <c r="M48" s="56">
        <v>69214.05</v>
      </c>
      <c r="N48" s="44" t="str">
        <f>TRIM(A48&amp;"-unit")</f>
        <v>Decis 100 250ml-unit</v>
      </c>
      <c r="O48" s="30" t="s">
        <v>276</v>
      </c>
      <c r="Q48" s="45" t="s">
        <v>314</v>
      </c>
      <c r="R48" s="54">
        <v>30</v>
      </c>
      <c r="S48" s="54">
        <v>3120</v>
      </c>
      <c r="T48" s="54">
        <v>3117</v>
      </c>
      <c r="U48" s="54">
        <v>33</v>
      </c>
    </row>
    <row r="49" spans="1:21" x14ac:dyDescent="0.3">
      <c r="A49" s="84" t="s">
        <v>115</v>
      </c>
      <c r="B49" s="89">
        <v>90</v>
      </c>
      <c r="C49" s="55">
        <v>188.7</v>
      </c>
      <c r="D49" s="56">
        <v>16983</v>
      </c>
      <c r="E49" s="87"/>
      <c r="F49" s="57"/>
      <c r="G49" s="58"/>
      <c r="H49" s="89">
        <v>90</v>
      </c>
      <c r="I49" s="55">
        <v>200.97</v>
      </c>
      <c r="J49" s="56">
        <v>18087.3</v>
      </c>
      <c r="K49" s="87"/>
      <c r="L49" s="57"/>
      <c r="M49" s="58"/>
      <c r="N49" s="44" t="str">
        <f t="shared" si="8"/>
        <v>Ethrel 100-pc`s</v>
      </c>
      <c r="O49" s="30" t="s">
        <v>277</v>
      </c>
      <c r="Q49" s="45" t="s">
        <v>313</v>
      </c>
      <c r="R49" s="54">
        <v>7</v>
      </c>
      <c r="S49" s="54">
        <v>580</v>
      </c>
      <c r="T49" s="54">
        <v>584</v>
      </c>
      <c r="U49" s="54">
        <v>3</v>
      </c>
    </row>
    <row r="50" spans="1:21" x14ac:dyDescent="0.3">
      <c r="A50" s="84" t="s">
        <v>116</v>
      </c>
      <c r="B50" s="87"/>
      <c r="C50" s="57"/>
      <c r="D50" s="58"/>
      <c r="E50" s="88">
        <v>100</v>
      </c>
      <c r="F50" s="55">
        <v>188.7</v>
      </c>
      <c r="G50" s="56">
        <v>18870</v>
      </c>
      <c r="H50" s="88">
        <v>100</v>
      </c>
      <c r="I50" s="55">
        <v>200.97</v>
      </c>
      <c r="J50" s="56">
        <v>20097</v>
      </c>
      <c r="K50" s="87"/>
      <c r="L50" s="57"/>
      <c r="M50" s="58"/>
      <c r="N50" s="44" t="str">
        <f t="shared" si="0"/>
        <v>Ethrel 100ml-nos</v>
      </c>
      <c r="O50" s="30" t="s">
        <v>277</v>
      </c>
      <c r="Q50" s="45" t="s">
        <v>316</v>
      </c>
      <c r="R50" s="54">
        <v>355</v>
      </c>
      <c r="S50" s="54">
        <v>2600</v>
      </c>
      <c r="T50" s="54">
        <v>2880</v>
      </c>
      <c r="U50" s="54">
        <v>75</v>
      </c>
    </row>
    <row r="51" spans="1:21" x14ac:dyDescent="0.3">
      <c r="A51" s="84" t="s">
        <v>117</v>
      </c>
      <c r="B51" s="89">
        <v>140</v>
      </c>
      <c r="C51" s="55">
        <v>155.54</v>
      </c>
      <c r="D51" s="56">
        <v>21775.599999999999</v>
      </c>
      <c r="E51" s="87"/>
      <c r="F51" s="57"/>
      <c r="G51" s="58"/>
      <c r="H51" s="89">
        <v>140</v>
      </c>
      <c r="I51" s="55">
        <v>164.87</v>
      </c>
      <c r="J51" s="56">
        <v>23081.8</v>
      </c>
      <c r="K51" s="87"/>
      <c r="L51" s="57"/>
      <c r="M51" s="58"/>
      <c r="N51" s="44" t="str">
        <f>TRIM(A51&amp;"-unit")</f>
        <v>Fame 10-unit</v>
      </c>
      <c r="O51" s="30" t="s">
        <v>251</v>
      </c>
      <c r="Q51" s="45" t="s">
        <v>320</v>
      </c>
      <c r="R51" s="54">
        <v>13</v>
      </c>
      <c r="S51" s="54">
        <v>300</v>
      </c>
      <c r="T51" s="54">
        <v>308</v>
      </c>
      <c r="U51" s="54">
        <v>5</v>
      </c>
    </row>
    <row r="52" spans="1:21" x14ac:dyDescent="0.3">
      <c r="A52" s="84" t="s">
        <v>118</v>
      </c>
      <c r="B52" s="89">
        <v>10</v>
      </c>
      <c r="C52" s="55">
        <v>1394.2</v>
      </c>
      <c r="D52" s="56">
        <v>13942</v>
      </c>
      <c r="E52" s="89">
        <v>60</v>
      </c>
      <c r="F52" s="55">
        <v>1420</v>
      </c>
      <c r="G52" s="56">
        <v>85200</v>
      </c>
      <c r="H52" s="89">
        <v>55</v>
      </c>
      <c r="I52" s="55">
        <v>1512.3</v>
      </c>
      <c r="J52" s="56">
        <v>83176.5</v>
      </c>
      <c r="K52" s="89">
        <v>15</v>
      </c>
      <c r="L52" s="55">
        <v>1420</v>
      </c>
      <c r="M52" s="56">
        <v>21300</v>
      </c>
      <c r="N52" s="44" t="str">
        <f t="shared" si="0"/>
        <v>Fame 100ml-nos</v>
      </c>
      <c r="O52" s="30" t="s">
        <v>278</v>
      </c>
      <c r="Q52" s="45" t="s">
        <v>318</v>
      </c>
      <c r="R52" s="54">
        <v>216</v>
      </c>
      <c r="S52" s="54">
        <v>3240</v>
      </c>
      <c r="T52" s="54">
        <v>3140</v>
      </c>
      <c r="U52" s="54">
        <v>316</v>
      </c>
    </row>
    <row r="53" spans="1:21" x14ac:dyDescent="0.3">
      <c r="A53" s="84" t="s">
        <v>119</v>
      </c>
      <c r="B53" s="87"/>
      <c r="C53" s="57"/>
      <c r="D53" s="58"/>
      <c r="E53" s="88">
        <v>1200</v>
      </c>
      <c r="F53" s="55">
        <v>154</v>
      </c>
      <c r="G53" s="56">
        <v>184800</v>
      </c>
      <c r="H53" s="88">
        <v>1000</v>
      </c>
      <c r="I53" s="55">
        <v>164.01</v>
      </c>
      <c r="J53" s="56">
        <v>164010</v>
      </c>
      <c r="K53" s="88">
        <v>200</v>
      </c>
      <c r="L53" s="55">
        <v>154</v>
      </c>
      <c r="M53" s="56">
        <v>30800</v>
      </c>
      <c r="N53" s="44" t="str">
        <f t="shared" si="0"/>
        <v>Fame 10ml-nos</v>
      </c>
      <c r="O53" s="30" t="s">
        <v>251</v>
      </c>
      <c r="Q53" s="45" t="s">
        <v>346</v>
      </c>
      <c r="R53" s="54"/>
      <c r="S53" s="54"/>
      <c r="T53" s="54"/>
      <c r="U53" s="54"/>
    </row>
    <row r="54" spans="1:21" x14ac:dyDescent="0.3">
      <c r="A54" s="84" t="s">
        <v>120</v>
      </c>
      <c r="B54" s="89">
        <v>35</v>
      </c>
      <c r="C54" s="55">
        <v>707.2</v>
      </c>
      <c r="D54" s="56">
        <v>24752</v>
      </c>
      <c r="E54" s="89">
        <v>280</v>
      </c>
      <c r="F54" s="55">
        <v>720</v>
      </c>
      <c r="G54" s="56">
        <v>201600</v>
      </c>
      <c r="H54" s="89">
        <v>220</v>
      </c>
      <c r="I54" s="55">
        <v>766.8</v>
      </c>
      <c r="J54" s="56">
        <v>168696</v>
      </c>
      <c r="K54" s="89">
        <v>95</v>
      </c>
      <c r="L54" s="55">
        <v>720</v>
      </c>
      <c r="M54" s="56">
        <v>68400</v>
      </c>
      <c r="N54" s="44" t="str">
        <f t="shared" si="0"/>
        <v>Fame 50ml-nos</v>
      </c>
      <c r="O54" s="30" t="s">
        <v>279</v>
      </c>
      <c r="Q54" s="45" t="s">
        <v>319</v>
      </c>
      <c r="R54" s="54">
        <v>223</v>
      </c>
      <c r="S54" s="54">
        <v>2680</v>
      </c>
      <c r="T54" s="54">
        <v>2848</v>
      </c>
      <c r="U54" s="54">
        <v>55</v>
      </c>
    </row>
    <row r="55" spans="1:21" x14ac:dyDescent="0.3">
      <c r="A55" s="84" t="s">
        <v>121</v>
      </c>
      <c r="B55" s="87"/>
      <c r="C55" s="57"/>
      <c r="D55" s="58"/>
      <c r="E55" s="88">
        <v>100</v>
      </c>
      <c r="F55" s="55">
        <v>258</v>
      </c>
      <c r="G55" s="56">
        <v>25800</v>
      </c>
      <c r="H55" s="88">
        <v>100</v>
      </c>
      <c r="I55" s="55">
        <v>273.48</v>
      </c>
      <c r="J55" s="56">
        <v>27348</v>
      </c>
      <c r="K55" s="87"/>
      <c r="L55" s="57"/>
      <c r="M55" s="58"/>
      <c r="N55" s="44" t="str">
        <f t="shared" ref="N55:N56" si="9">TRIM(A55&amp;"-unit")</f>
        <v>Fenos Quick Sc150 - 100ml-unit</v>
      </c>
      <c r="O55" s="30" t="s">
        <v>281</v>
      </c>
      <c r="Q55" s="45" t="s">
        <v>324</v>
      </c>
      <c r="R55" s="54"/>
      <c r="S55" s="54">
        <v>1424</v>
      </c>
      <c r="T55" s="54">
        <v>1412</v>
      </c>
      <c r="U55" s="54">
        <v>12</v>
      </c>
    </row>
    <row r="56" spans="1:21" x14ac:dyDescent="0.3">
      <c r="A56" s="84" t="s">
        <v>122</v>
      </c>
      <c r="B56" s="87"/>
      <c r="C56" s="57"/>
      <c r="D56" s="58"/>
      <c r="E56" s="88">
        <v>40</v>
      </c>
      <c r="F56" s="55">
        <v>630</v>
      </c>
      <c r="G56" s="56">
        <v>25200</v>
      </c>
      <c r="H56" s="88">
        <v>40</v>
      </c>
      <c r="I56" s="55">
        <v>667.8</v>
      </c>
      <c r="J56" s="56">
        <v>26712</v>
      </c>
      <c r="K56" s="87"/>
      <c r="L56" s="57"/>
      <c r="M56" s="58"/>
      <c r="N56" s="44" t="str">
        <f t="shared" si="9"/>
        <v>Fenos Quick Sc150 - 250ml-unit</v>
      </c>
      <c r="O56" s="30" t="s">
        <v>280</v>
      </c>
      <c r="Q56" s="45" t="s">
        <v>317</v>
      </c>
      <c r="R56" s="54">
        <v>16</v>
      </c>
      <c r="S56" s="54">
        <v>1340</v>
      </c>
      <c r="T56" s="54">
        <v>1351</v>
      </c>
      <c r="U56" s="54">
        <v>5</v>
      </c>
    </row>
    <row r="57" spans="1:21" x14ac:dyDescent="0.3">
      <c r="A57" s="84" t="s">
        <v>123</v>
      </c>
      <c r="B57" s="87"/>
      <c r="C57" s="57"/>
      <c r="D57" s="58"/>
      <c r="E57" s="87"/>
      <c r="F57" s="57"/>
      <c r="G57" s="58"/>
      <c r="H57" s="87"/>
      <c r="I57" s="57"/>
      <c r="J57" s="58"/>
      <c r="K57" s="87"/>
      <c r="L57" s="57"/>
      <c r="M57" s="58"/>
      <c r="N57" s="44" t="str">
        <f t="shared" ref="N55:N58" si="10">TRIM(A57&amp;"-pc`s")</f>
        <v>Fitrest 100gm-pc`s</v>
      </c>
      <c r="O57" s="30" t="s">
        <v>355</v>
      </c>
      <c r="Q57" s="45" t="s">
        <v>326</v>
      </c>
      <c r="R57" s="54">
        <v>100</v>
      </c>
      <c r="S57" s="54">
        <v>350</v>
      </c>
      <c r="T57" s="54">
        <v>450</v>
      </c>
      <c r="U57" s="54"/>
    </row>
    <row r="58" spans="1:21" x14ac:dyDescent="0.3">
      <c r="A58" s="84" t="s">
        <v>124</v>
      </c>
      <c r="B58" s="87"/>
      <c r="C58" s="57"/>
      <c r="D58" s="58"/>
      <c r="E58" s="87"/>
      <c r="F58" s="57"/>
      <c r="G58" s="58"/>
      <c r="H58" s="87"/>
      <c r="I58" s="57"/>
      <c r="J58" s="58"/>
      <c r="K58" s="87"/>
      <c r="L58" s="57"/>
      <c r="M58" s="58"/>
      <c r="N58" s="44" t="str">
        <f t="shared" si="10"/>
        <v>Fitrest 250gm-pc`s</v>
      </c>
      <c r="O58" s="30" t="s">
        <v>354</v>
      </c>
      <c r="Q58" s="45" t="s">
        <v>327</v>
      </c>
      <c r="R58" s="54">
        <v>60</v>
      </c>
      <c r="S58" s="54">
        <v>120</v>
      </c>
      <c r="T58" s="54">
        <v>130</v>
      </c>
      <c r="U58" s="54">
        <v>50</v>
      </c>
    </row>
    <row r="59" spans="1:21" x14ac:dyDescent="0.3">
      <c r="A59" s="84" t="s">
        <v>125</v>
      </c>
      <c r="B59" s="87"/>
      <c r="C59" s="57"/>
      <c r="D59" s="58"/>
      <c r="E59" s="88">
        <v>400</v>
      </c>
      <c r="F59" s="55">
        <v>207</v>
      </c>
      <c r="G59" s="56">
        <v>82800</v>
      </c>
      <c r="H59" s="88">
        <v>400</v>
      </c>
      <c r="I59" s="55">
        <v>220.46</v>
      </c>
      <c r="J59" s="56">
        <v>88184</v>
      </c>
      <c r="K59" s="87"/>
      <c r="L59" s="57"/>
      <c r="M59" s="58"/>
      <c r="N59" s="44" t="str">
        <f t="shared" si="0"/>
        <v>Folicur 100ml-nos</v>
      </c>
      <c r="O59" s="30" t="s">
        <v>284</v>
      </c>
      <c r="Q59" s="45" t="s">
        <v>347</v>
      </c>
      <c r="R59" s="54"/>
      <c r="S59" s="54"/>
      <c r="T59" s="54"/>
      <c r="U59" s="54"/>
    </row>
    <row r="60" spans="1:21" x14ac:dyDescent="0.3">
      <c r="A60" s="84" t="s">
        <v>126</v>
      </c>
      <c r="B60" s="87"/>
      <c r="C60" s="57"/>
      <c r="D60" s="58"/>
      <c r="E60" s="88">
        <v>600</v>
      </c>
      <c r="F60" s="55">
        <v>475</v>
      </c>
      <c r="G60" s="56">
        <v>285000</v>
      </c>
      <c r="H60" s="88">
        <v>559</v>
      </c>
      <c r="I60" s="55">
        <v>505.88</v>
      </c>
      <c r="J60" s="56">
        <v>282786.92</v>
      </c>
      <c r="K60" s="88">
        <v>41</v>
      </c>
      <c r="L60" s="55">
        <v>475</v>
      </c>
      <c r="M60" s="56">
        <v>19475</v>
      </c>
      <c r="N60" s="44" t="str">
        <f t="shared" si="0"/>
        <v>Folicur 250ml-nos</v>
      </c>
      <c r="O60" s="30" t="s">
        <v>283</v>
      </c>
      <c r="Q60" s="45" t="s">
        <v>328</v>
      </c>
      <c r="R60" s="54">
        <v>20</v>
      </c>
      <c r="S60" s="54">
        <v>120</v>
      </c>
      <c r="T60" s="54">
        <v>90</v>
      </c>
      <c r="U60" s="54">
        <v>50</v>
      </c>
    </row>
    <row r="61" spans="1:21" x14ac:dyDescent="0.3">
      <c r="A61" s="84" t="s">
        <v>127</v>
      </c>
      <c r="B61" s="89">
        <v>1</v>
      </c>
      <c r="C61" s="55">
        <v>196</v>
      </c>
      <c r="D61" s="56">
        <v>196</v>
      </c>
      <c r="E61" s="87"/>
      <c r="F61" s="57"/>
      <c r="G61" s="58"/>
      <c r="H61" s="87"/>
      <c r="I61" s="57"/>
      <c r="J61" s="58"/>
      <c r="K61" s="89">
        <v>1</v>
      </c>
      <c r="L61" s="55">
        <v>196</v>
      </c>
      <c r="M61" s="56">
        <v>196</v>
      </c>
      <c r="N61" s="44" t="str">
        <f t="shared" ref="N61:N65" si="11">TRIM(A61&amp;"-pc`s")</f>
        <v>Folicure 100ml-pc`s</v>
      </c>
      <c r="O61" s="30" t="s">
        <v>284</v>
      </c>
      <c r="Q61" s="45" t="s">
        <v>332</v>
      </c>
      <c r="R61" s="54">
        <v>35</v>
      </c>
      <c r="S61" s="54">
        <v>750</v>
      </c>
      <c r="T61" s="54">
        <v>770</v>
      </c>
      <c r="U61" s="54">
        <v>15</v>
      </c>
    </row>
    <row r="62" spans="1:21" x14ac:dyDescent="0.3">
      <c r="A62" s="84" t="s">
        <v>128</v>
      </c>
      <c r="B62" s="89">
        <v>16</v>
      </c>
      <c r="C62" s="55">
        <v>472.11</v>
      </c>
      <c r="D62" s="56">
        <v>7553.73</v>
      </c>
      <c r="E62" s="87"/>
      <c r="F62" s="57"/>
      <c r="G62" s="58"/>
      <c r="H62" s="89">
        <v>16</v>
      </c>
      <c r="I62" s="55">
        <v>505.88</v>
      </c>
      <c r="J62" s="56">
        <v>8094.08</v>
      </c>
      <c r="K62" s="87"/>
      <c r="L62" s="57"/>
      <c r="M62" s="58"/>
      <c r="N62" s="44" t="str">
        <f t="shared" si="11"/>
        <v>Folicure 250-pc`s</v>
      </c>
      <c r="O62" s="30" t="s">
        <v>283</v>
      </c>
      <c r="Q62" s="45" t="s">
        <v>329</v>
      </c>
      <c r="R62" s="54"/>
      <c r="S62" s="54">
        <v>260</v>
      </c>
      <c r="T62" s="54">
        <v>225</v>
      </c>
      <c r="U62" s="54">
        <v>35</v>
      </c>
    </row>
    <row r="63" spans="1:21" x14ac:dyDescent="0.3">
      <c r="A63" s="84" t="s">
        <v>129</v>
      </c>
      <c r="B63" s="89">
        <v>15</v>
      </c>
      <c r="C63" s="55">
        <v>930</v>
      </c>
      <c r="D63" s="56">
        <v>13950</v>
      </c>
      <c r="E63" s="87"/>
      <c r="F63" s="57"/>
      <c r="G63" s="58"/>
      <c r="H63" s="89">
        <v>15</v>
      </c>
      <c r="I63" s="55">
        <v>990.45</v>
      </c>
      <c r="J63" s="56">
        <v>14856.75</v>
      </c>
      <c r="K63" s="87"/>
      <c r="L63" s="57"/>
      <c r="M63" s="58"/>
      <c r="N63" s="44" t="str">
        <f t="shared" si="11"/>
        <v>Folicure 500-pc`s</v>
      </c>
      <c r="O63" s="30" t="s">
        <v>282</v>
      </c>
      <c r="Q63" s="45" t="s">
        <v>331</v>
      </c>
      <c r="R63" s="54"/>
      <c r="S63" s="54">
        <v>3680</v>
      </c>
      <c r="T63" s="54">
        <v>3385</v>
      </c>
      <c r="U63" s="54">
        <v>295</v>
      </c>
    </row>
    <row r="64" spans="1:21" x14ac:dyDescent="0.3">
      <c r="A64" s="84" t="s">
        <v>130</v>
      </c>
      <c r="B64" s="87"/>
      <c r="C64" s="57"/>
      <c r="D64" s="58"/>
      <c r="E64" s="88">
        <v>40</v>
      </c>
      <c r="F64" s="55">
        <v>930</v>
      </c>
      <c r="G64" s="56">
        <v>37200</v>
      </c>
      <c r="H64" s="88">
        <v>20</v>
      </c>
      <c r="I64" s="55">
        <v>990.45</v>
      </c>
      <c r="J64" s="56">
        <v>19809</v>
      </c>
      <c r="K64" s="88">
        <v>20</v>
      </c>
      <c r="L64" s="55">
        <v>930</v>
      </c>
      <c r="M64" s="56">
        <v>18600</v>
      </c>
      <c r="N64" s="44" t="str">
        <f>TRIM(A64&amp;"-unit")</f>
        <v>Folicure 500ml-unit</v>
      </c>
      <c r="O64" s="30" t="s">
        <v>282</v>
      </c>
      <c r="Q64" s="45" t="s">
        <v>330</v>
      </c>
      <c r="R64" s="54"/>
      <c r="S64" s="54">
        <v>1320</v>
      </c>
      <c r="T64" s="54">
        <v>1250</v>
      </c>
      <c r="U64" s="54">
        <v>70</v>
      </c>
    </row>
    <row r="65" spans="1:21" x14ac:dyDescent="0.3">
      <c r="A65" s="84" t="s">
        <v>131</v>
      </c>
      <c r="B65" s="89">
        <v>50</v>
      </c>
      <c r="C65" s="55">
        <v>120.27</v>
      </c>
      <c r="D65" s="56">
        <v>6013.28</v>
      </c>
      <c r="E65" s="89">
        <v>48</v>
      </c>
      <c r="F65" s="55">
        <v>120.36</v>
      </c>
      <c r="G65" s="56">
        <v>5777.28</v>
      </c>
      <c r="H65" s="89">
        <v>74</v>
      </c>
      <c r="I65" s="55">
        <v>128.18</v>
      </c>
      <c r="J65" s="56">
        <v>9485.32</v>
      </c>
      <c r="K65" s="89">
        <v>24</v>
      </c>
      <c r="L65" s="55">
        <v>120.36</v>
      </c>
      <c r="M65" s="56">
        <v>2888.64</v>
      </c>
      <c r="N65" s="44" t="str">
        <f t="shared" si="11"/>
        <v>Foost 500gr-pc`s</v>
      </c>
      <c r="O65" s="30" t="s">
        <v>285</v>
      </c>
      <c r="Q65" s="45" t="s">
        <v>333</v>
      </c>
      <c r="R65" s="54">
        <v>15</v>
      </c>
      <c r="S65" s="54"/>
      <c r="T65" s="54">
        <v>15</v>
      </c>
      <c r="U65" s="54"/>
    </row>
    <row r="66" spans="1:21" x14ac:dyDescent="0.3">
      <c r="A66" s="84" t="s">
        <v>132</v>
      </c>
      <c r="B66" s="87"/>
      <c r="C66" s="57"/>
      <c r="D66" s="58"/>
      <c r="E66" s="87"/>
      <c r="F66" s="57"/>
      <c r="G66" s="58"/>
      <c r="H66" s="87"/>
      <c r="I66" s="57"/>
      <c r="J66" s="58"/>
      <c r="K66" s="87"/>
      <c r="L66" s="57"/>
      <c r="M66" s="58"/>
      <c r="N66" s="44" t="str">
        <f t="shared" ref="N66:N120" si="12">TRIM(A66&amp;"-nos")</f>
        <v>Gaucho 100ml-nos</v>
      </c>
      <c r="O66" s="30" t="s">
        <v>342</v>
      </c>
      <c r="Q66" s="45" t="s">
        <v>348</v>
      </c>
      <c r="R66" s="54"/>
      <c r="S66" s="54"/>
      <c r="T66" s="54"/>
      <c r="U66" s="54"/>
    </row>
    <row r="67" spans="1:21" x14ac:dyDescent="0.3">
      <c r="A67" s="84" t="s">
        <v>134</v>
      </c>
      <c r="B67" s="87"/>
      <c r="C67" s="57"/>
      <c r="D67" s="58"/>
      <c r="E67" s="88">
        <v>8</v>
      </c>
      <c r="F67" s="55">
        <v>10193.93</v>
      </c>
      <c r="G67" s="56">
        <v>81551.44</v>
      </c>
      <c r="H67" s="88">
        <v>8</v>
      </c>
      <c r="I67" s="55">
        <v>10856.54</v>
      </c>
      <c r="J67" s="56">
        <v>86852.32</v>
      </c>
      <c r="K67" s="87"/>
      <c r="L67" s="57"/>
      <c r="M67" s="58"/>
      <c r="N67" s="44" t="str">
        <f t="shared" si="12"/>
        <v>Gaucho 5lt-nos</v>
      </c>
      <c r="O67" s="30" t="s">
        <v>287</v>
      </c>
      <c r="Q67" s="45" t="s">
        <v>349</v>
      </c>
      <c r="R67" s="54"/>
      <c r="S67" s="54"/>
      <c r="T67" s="54"/>
      <c r="U67" s="54"/>
    </row>
    <row r="68" spans="1:21" x14ac:dyDescent="0.3">
      <c r="A68" s="84" t="s">
        <v>135</v>
      </c>
      <c r="B68" s="87"/>
      <c r="C68" s="57"/>
      <c r="D68" s="58"/>
      <c r="E68" s="87"/>
      <c r="F68" s="57"/>
      <c r="G68" s="58"/>
      <c r="H68" s="87"/>
      <c r="I68" s="57"/>
      <c r="J68" s="58"/>
      <c r="K68" s="87"/>
      <c r="L68" s="57"/>
      <c r="M68" s="58"/>
      <c r="N68" s="44" t="str">
        <f t="shared" ref="N68:N71" si="13">TRIM(A68&amp;"-pc`s")</f>
        <v>Gaucho Fs600 1lt-pc`s</v>
      </c>
      <c r="O68" s="30" t="s">
        <v>286</v>
      </c>
      <c r="Q68" s="45" t="s">
        <v>56</v>
      </c>
      <c r="R68" s="54"/>
      <c r="S68" s="54">
        <v>300</v>
      </c>
      <c r="T68" s="54">
        <v>190</v>
      </c>
      <c r="U68" s="54">
        <v>110</v>
      </c>
    </row>
    <row r="69" spans="1:21" x14ac:dyDescent="0.3">
      <c r="A69" s="84" t="s">
        <v>136</v>
      </c>
      <c r="B69" s="87"/>
      <c r="C69" s="57"/>
      <c r="D69" s="58"/>
      <c r="E69" s="87"/>
      <c r="F69" s="57"/>
      <c r="G69" s="58"/>
      <c r="H69" s="87"/>
      <c r="I69" s="57"/>
      <c r="J69" s="58"/>
      <c r="K69" s="87"/>
      <c r="L69" s="57"/>
      <c r="M69" s="58"/>
      <c r="N69" s="44" t="str">
        <f t="shared" si="13"/>
        <v>Gaucho Fs600 5lt-pc`s</v>
      </c>
      <c r="O69" s="30" t="s">
        <v>287</v>
      </c>
      <c r="Q69" s="45" t="s">
        <v>58</v>
      </c>
      <c r="R69" s="54"/>
      <c r="S69" s="54">
        <v>180</v>
      </c>
      <c r="T69" s="54">
        <v>180</v>
      </c>
      <c r="U69" s="54"/>
    </row>
    <row r="70" spans="1:21" x14ac:dyDescent="0.3">
      <c r="A70" s="84" t="s">
        <v>137</v>
      </c>
      <c r="B70" s="87"/>
      <c r="C70" s="57"/>
      <c r="D70" s="58"/>
      <c r="E70" s="87"/>
      <c r="F70" s="57"/>
      <c r="G70" s="58"/>
      <c r="H70" s="87"/>
      <c r="I70" s="57"/>
      <c r="J70" s="58"/>
      <c r="K70" s="87"/>
      <c r="L70" s="57"/>
      <c r="M70" s="58"/>
      <c r="N70" s="44" t="str">
        <f t="shared" si="13"/>
        <v>Glamore 100gr-pc`s</v>
      </c>
      <c r="O70" s="30" t="s">
        <v>356</v>
      </c>
      <c r="Q70" s="45" t="s">
        <v>260</v>
      </c>
      <c r="R70" s="54">
        <v>40</v>
      </c>
      <c r="S70" s="54">
        <v>100</v>
      </c>
      <c r="T70" s="54">
        <v>140</v>
      </c>
      <c r="U70" s="54"/>
    </row>
    <row r="71" spans="1:21" x14ac:dyDescent="0.3">
      <c r="A71" s="84" t="s">
        <v>138</v>
      </c>
      <c r="B71" s="87"/>
      <c r="C71" s="57"/>
      <c r="D71" s="58"/>
      <c r="E71" s="87"/>
      <c r="F71" s="57"/>
      <c r="G71" s="58"/>
      <c r="H71" s="87"/>
      <c r="I71" s="57"/>
      <c r="J71" s="58"/>
      <c r="K71" s="87"/>
      <c r="L71" s="57"/>
      <c r="M71" s="58"/>
      <c r="N71" s="44" t="str">
        <f t="shared" si="13"/>
        <v>Glamore 50gr-pc`s</v>
      </c>
      <c r="O71" s="30" t="s">
        <v>357</v>
      </c>
      <c r="Q71" s="45" t="s">
        <v>261</v>
      </c>
      <c r="R71" s="54">
        <v>195</v>
      </c>
      <c r="S71" s="54">
        <v>400</v>
      </c>
      <c r="T71" s="54">
        <v>430</v>
      </c>
      <c r="U71" s="54">
        <v>165</v>
      </c>
    </row>
    <row r="72" spans="1:21" x14ac:dyDescent="0.3">
      <c r="A72" s="84" t="s">
        <v>140</v>
      </c>
      <c r="B72" s="88">
        <v>80</v>
      </c>
      <c r="C72" s="55">
        <v>170</v>
      </c>
      <c r="D72" s="56">
        <v>13600</v>
      </c>
      <c r="E72" s="88">
        <v>450</v>
      </c>
      <c r="F72" s="55">
        <v>171.7</v>
      </c>
      <c r="G72" s="56">
        <v>77265</v>
      </c>
      <c r="H72" s="88">
        <v>480</v>
      </c>
      <c r="I72" s="55">
        <v>182.86</v>
      </c>
      <c r="J72" s="56">
        <v>87772.800000000003</v>
      </c>
      <c r="K72" s="88">
        <v>50</v>
      </c>
      <c r="L72" s="55">
        <v>171.7</v>
      </c>
      <c r="M72" s="56">
        <v>8585</v>
      </c>
      <c r="N72" s="44" t="str">
        <f t="shared" si="12"/>
        <v>Infinito 100ml-nos</v>
      </c>
      <c r="O72" s="30" t="s">
        <v>290</v>
      </c>
      <c r="Q72" s="45" t="s">
        <v>262</v>
      </c>
      <c r="R72" s="54">
        <v>130</v>
      </c>
      <c r="S72" s="54">
        <v>800</v>
      </c>
      <c r="T72" s="54">
        <v>510</v>
      </c>
      <c r="U72" s="54">
        <v>420</v>
      </c>
    </row>
    <row r="73" spans="1:21" x14ac:dyDescent="0.3">
      <c r="A73" s="84" t="s">
        <v>141</v>
      </c>
      <c r="B73" s="87"/>
      <c r="C73" s="57"/>
      <c r="D73" s="58"/>
      <c r="E73" s="88">
        <v>40</v>
      </c>
      <c r="F73" s="55">
        <v>1565.5</v>
      </c>
      <c r="G73" s="56">
        <v>62620</v>
      </c>
      <c r="H73" s="88">
        <v>30</v>
      </c>
      <c r="I73" s="55">
        <v>1667.26</v>
      </c>
      <c r="J73" s="56">
        <v>50017.8</v>
      </c>
      <c r="K73" s="88">
        <v>10</v>
      </c>
      <c r="L73" s="55">
        <v>1565.5</v>
      </c>
      <c r="M73" s="56">
        <v>15655</v>
      </c>
      <c r="N73" s="44" t="str">
        <f>TRIM(A73&amp;"-unit")</f>
        <v>Infinito 1ltr-unit</v>
      </c>
      <c r="O73" s="30" t="s">
        <v>288</v>
      </c>
      <c r="Q73" s="45" t="s">
        <v>350</v>
      </c>
      <c r="R73" s="54"/>
      <c r="S73" s="54"/>
      <c r="T73" s="54"/>
      <c r="U73" s="54"/>
    </row>
    <row r="74" spans="1:21" x14ac:dyDescent="0.3">
      <c r="A74" s="84" t="s">
        <v>142</v>
      </c>
      <c r="B74" s="87"/>
      <c r="C74" s="57"/>
      <c r="D74" s="58"/>
      <c r="E74" s="88">
        <v>600</v>
      </c>
      <c r="F74" s="55">
        <v>808</v>
      </c>
      <c r="G74" s="56">
        <v>484800</v>
      </c>
      <c r="H74" s="88">
        <v>565</v>
      </c>
      <c r="I74" s="55">
        <v>860.52</v>
      </c>
      <c r="J74" s="56">
        <v>486193.8</v>
      </c>
      <c r="K74" s="88">
        <v>35</v>
      </c>
      <c r="L74" s="55">
        <v>808</v>
      </c>
      <c r="M74" s="56">
        <v>28280</v>
      </c>
      <c r="N74" s="44" t="str">
        <f t="shared" si="12"/>
        <v>Infinito 500ml-nos</v>
      </c>
      <c r="O74" s="30" t="s">
        <v>289</v>
      </c>
      <c r="Q74" s="45" t="s">
        <v>351</v>
      </c>
      <c r="R74" s="54"/>
      <c r="S74" s="54"/>
      <c r="T74" s="54"/>
      <c r="U74" s="54"/>
    </row>
    <row r="75" spans="1:21" x14ac:dyDescent="0.3">
      <c r="A75" s="84" t="s">
        <v>143</v>
      </c>
      <c r="B75" s="89">
        <v>15</v>
      </c>
      <c r="C75" s="55">
        <v>1655.39</v>
      </c>
      <c r="D75" s="56">
        <v>24830.85</v>
      </c>
      <c r="E75" s="87"/>
      <c r="F75" s="57"/>
      <c r="G75" s="58"/>
      <c r="H75" s="87"/>
      <c r="I75" s="57"/>
      <c r="J75" s="58"/>
      <c r="K75" s="89">
        <v>15</v>
      </c>
      <c r="L75" s="55">
        <v>1655.39</v>
      </c>
      <c r="M75" s="56">
        <v>24830.85</v>
      </c>
      <c r="N75" s="44" t="str">
        <f>TRIM(A75&amp;"-pc`s")</f>
        <v>Jump 100-pc`s</v>
      </c>
      <c r="O75" s="30" t="s">
        <v>292</v>
      </c>
      <c r="Q75" s="45" t="s">
        <v>352</v>
      </c>
      <c r="R75" s="54">
        <v>11</v>
      </c>
      <c r="S75" s="54"/>
      <c r="T75" s="54"/>
      <c r="U75" s="54">
        <v>11</v>
      </c>
    </row>
    <row r="76" spans="1:21" x14ac:dyDescent="0.3">
      <c r="A76" s="84" t="s">
        <v>144</v>
      </c>
      <c r="B76" s="87"/>
      <c r="C76" s="57"/>
      <c r="D76" s="58"/>
      <c r="E76" s="88">
        <v>120</v>
      </c>
      <c r="F76" s="55">
        <v>1671.78</v>
      </c>
      <c r="G76" s="56">
        <v>200613.6</v>
      </c>
      <c r="H76" s="88">
        <v>120</v>
      </c>
      <c r="I76" s="55">
        <v>1780.45</v>
      </c>
      <c r="J76" s="56">
        <v>213654</v>
      </c>
      <c r="K76" s="87"/>
      <c r="L76" s="57"/>
      <c r="M76" s="58"/>
      <c r="N76" s="44" t="str">
        <f t="shared" si="12"/>
        <v>Jump 100gm-nos</v>
      </c>
      <c r="O76" s="30" t="s">
        <v>291</v>
      </c>
      <c r="Q76" s="45" t="s">
        <v>270</v>
      </c>
      <c r="R76" s="54">
        <v>91</v>
      </c>
      <c r="S76" s="54"/>
      <c r="T76" s="54">
        <v>91</v>
      </c>
      <c r="U76" s="54"/>
    </row>
    <row r="77" spans="1:21" x14ac:dyDescent="0.3">
      <c r="A77" s="84" t="s">
        <v>145</v>
      </c>
      <c r="B77" s="87"/>
      <c r="C77" s="57"/>
      <c r="D77" s="58"/>
      <c r="E77" s="88">
        <v>8000</v>
      </c>
      <c r="F77" s="55">
        <v>35.700000000000003</v>
      </c>
      <c r="G77" s="56">
        <v>285600</v>
      </c>
      <c r="H77" s="88">
        <v>7990</v>
      </c>
      <c r="I77" s="55">
        <v>38.020000000000003</v>
      </c>
      <c r="J77" s="56">
        <v>303779.8</v>
      </c>
      <c r="K77" s="88">
        <v>10</v>
      </c>
      <c r="L77" s="55">
        <v>35.700000000000003</v>
      </c>
      <c r="M77" s="56">
        <v>357</v>
      </c>
      <c r="N77" s="44" t="str">
        <f>TRIM(A77&amp;"-unit")</f>
        <v>Jump 2gm-unit</v>
      </c>
      <c r="O77" s="30" t="s">
        <v>291</v>
      </c>
      <c r="Q77" s="45" t="s">
        <v>353</v>
      </c>
      <c r="R77" s="54"/>
      <c r="S77" s="54"/>
      <c r="T77" s="54"/>
      <c r="U77" s="54"/>
    </row>
    <row r="78" spans="1:21" x14ac:dyDescent="0.3">
      <c r="A78" s="84" t="s">
        <v>146</v>
      </c>
      <c r="B78" s="87"/>
      <c r="C78" s="57"/>
      <c r="D78" s="58"/>
      <c r="E78" s="87"/>
      <c r="F78" s="57"/>
      <c r="G78" s="58"/>
      <c r="H78" s="87"/>
      <c r="I78" s="57"/>
      <c r="J78" s="58"/>
      <c r="K78" s="87"/>
      <c r="L78" s="57"/>
      <c r="M78" s="58"/>
      <c r="N78" s="44" t="str">
        <f t="shared" ref="N77:N79" si="14">TRIM(A78&amp;"-pc`s")</f>
        <v>Jump 2gr-pc`s</v>
      </c>
      <c r="O78" s="30" t="s">
        <v>291</v>
      </c>
      <c r="Q78" s="45" t="s">
        <v>273</v>
      </c>
      <c r="R78" s="54"/>
      <c r="S78" s="54">
        <v>1000</v>
      </c>
      <c r="T78" s="54">
        <v>960</v>
      </c>
      <c r="U78" s="54">
        <v>40</v>
      </c>
    </row>
    <row r="79" spans="1:21" x14ac:dyDescent="0.3">
      <c r="A79" s="84" t="s">
        <v>147</v>
      </c>
      <c r="B79" s="89">
        <v>107</v>
      </c>
      <c r="C79" s="55">
        <v>692.31</v>
      </c>
      <c r="D79" s="56">
        <v>74077.63</v>
      </c>
      <c r="E79" s="87"/>
      <c r="F79" s="57"/>
      <c r="G79" s="58"/>
      <c r="H79" s="89">
        <v>107</v>
      </c>
      <c r="I79" s="55">
        <v>749.55</v>
      </c>
      <c r="J79" s="56">
        <v>80201.850000000006</v>
      </c>
      <c r="K79" s="87"/>
      <c r="L79" s="57"/>
      <c r="M79" s="58"/>
      <c r="N79" s="44" t="str">
        <f t="shared" si="14"/>
        <v>Jump 40-pc`s</v>
      </c>
      <c r="O79" s="30" t="s">
        <v>293</v>
      </c>
      <c r="Q79" s="45" t="s">
        <v>277</v>
      </c>
      <c r="R79" s="54">
        <v>90</v>
      </c>
      <c r="S79" s="54">
        <v>100</v>
      </c>
      <c r="T79" s="54">
        <v>190</v>
      </c>
      <c r="U79" s="54"/>
    </row>
    <row r="80" spans="1:21" x14ac:dyDescent="0.3">
      <c r="A80" s="84" t="s">
        <v>148</v>
      </c>
      <c r="B80" s="87"/>
      <c r="C80" s="57"/>
      <c r="D80" s="58"/>
      <c r="E80" s="88">
        <v>3600</v>
      </c>
      <c r="F80" s="55">
        <v>703.8</v>
      </c>
      <c r="G80" s="56">
        <v>2533680</v>
      </c>
      <c r="H80" s="88">
        <v>3240</v>
      </c>
      <c r="I80" s="55">
        <v>749.55</v>
      </c>
      <c r="J80" s="56">
        <v>2428542</v>
      </c>
      <c r="K80" s="88">
        <v>360</v>
      </c>
      <c r="L80" s="55">
        <v>703.8</v>
      </c>
      <c r="M80" s="56">
        <v>253368</v>
      </c>
      <c r="N80" s="44" t="str">
        <f t="shared" si="12"/>
        <v>Jump 40gm-nos</v>
      </c>
      <c r="O80" s="30" t="s">
        <v>291</v>
      </c>
      <c r="Q80" s="45" t="s">
        <v>280</v>
      </c>
      <c r="R80" s="54"/>
      <c r="S80" s="54">
        <v>40</v>
      </c>
      <c r="T80" s="54">
        <v>40</v>
      </c>
      <c r="U80" s="54"/>
    </row>
    <row r="81" spans="1:21" x14ac:dyDescent="0.3">
      <c r="A81" s="84" t="s">
        <v>149</v>
      </c>
      <c r="B81" s="87"/>
      <c r="C81" s="57"/>
      <c r="D81" s="58"/>
      <c r="E81" s="87"/>
      <c r="F81" s="57"/>
      <c r="G81" s="58"/>
      <c r="H81" s="87"/>
      <c r="I81" s="57"/>
      <c r="J81" s="58"/>
      <c r="K81" s="87"/>
      <c r="L81" s="57"/>
      <c r="M81" s="58"/>
      <c r="N81" s="44" t="str">
        <f t="shared" ref="N81:N85" si="15">TRIM(A81&amp;"-pc`s")</f>
        <v>Larvin 100-pc`s</v>
      </c>
      <c r="O81" s="30" t="s">
        <v>297</v>
      </c>
      <c r="Q81" s="45" t="s">
        <v>281</v>
      </c>
      <c r="R81" s="54"/>
      <c r="S81" s="54">
        <v>100</v>
      </c>
      <c r="T81" s="54">
        <v>100</v>
      </c>
      <c r="U81" s="54"/>
    </row>
    <row r="82" spans="1:21" x14ac:dyDescent="0.3">
      <c r="A82" s="84" t="s">
        <v>150</v>
      </c>
      <c r="B82" s="87"/>
      <c r="C82" s="57"/>
      <c r="D82" s="58"/>
      <c r="E82" s="88">
        <v>80</v>
      </c>
      <c r="F82" s="55">
        <v>258.52999999999997</v>
      </c>
      <c r="G82" s="56">
        <v>20682.400000000001</v>
      </c>
      <c r="H82" s="88">
        <v>80</v>
      </c>
      <c r="I82" s="55">
        <v>275.33</v>
      </c>
      <c r="J82" s="56">
        <v>22026.400000000001</v>
      </c>
      <c r="K82" s="87"/>
      <c r="L82" s="57"/>
      <c r="M82" s="58"/>
      <c r="N82" s="44" t="str">
        <f>TRIM(A82&amp;"-unit")</f>
        <v>Larvin 100gm-unit</v>
      </c>
      <c r="O82" s="30" t="s">
        <v>297</v>
      </c>
      <c r="Q82" s="45" t="s">
        <v>354</v>
      </c>
      <c r="R82" s="54"/>
      <c r="S82" s="54"/>
      <c r="T82" s="54"/>
      <c r="U82" s="54"/>
    </row>
    <row r="83" spans="1:21" x14ac:dyDescent="0.3">
      <c r="A83" s="84" t="s">
        <v>151</v>
      </c>
      <c r="B83" s="89">
        <v>13</v>
      </c>
      <c r="C83" s="55">
        <v>2319.19</v>
      </c>
      <c r="D83" s="56">
        <v>30149.53</v>
      </c>
      <c r="E83" s="87"/>
      <c r="F83" s="57"/>
      <c r="G83" s="58"/>
      <c r="H83" s="89">
        <v>13</v>
      </c>
      <c r="I83" s="55">
        <v>2502.14</v>
      </c>
      <c r="J83" s="56">
        <v>32527.82</v>
      </c>
      <c r="K83" s="87"/>
      <c r="L83" s="57"/>
      <c r="M83" s="58"/>
      <c r="N83" s="44" t="str">
        <f t="shared" si="15"/>
        <v>Larvin 1k-pc`s</v>
      </c>
      <c r="O83" s="30" t="s">
        <v>294</v>
      </c>
      <c r="Q83" s="45" t="s">
        <v>355</v>
      </c>
      <c r="R83" s="54"/>
      <c r="S83" s="54"/>
      <c r="T83" s="54"/>
      <c r="U83" s="54"/>
    </row>
    <row r="84" spans="1:21" x14ac:dyDescent="0.3">
      <c r="A84" s="84" t="s">
        <v>152</v>
      </c>
      <c r="B84" s="87"/>
      <c r="C84" s="57"/>
      <c r="D84" s="58"/>
      <c r="E84" s="88">
        <v>50</v>
      </c>
      <c r="F84" s="55">
        <v>2349.4299999999998</v>
      </c>
      <c r="G84" s="56">
        <v>117471.5</v>
      </c>
      <c r="H84" s="88">
        <v>45</v>
      </c>
      <c r="I84" s="55">
        <v>2502.14</v>
      </c>
      <c r="J84" s="56">
        <v>112596.3</v>
      </c>
      <c r="K84" s="88">
        <v>5</v>
      </c>
      <c r="L84" s="55">
        <v>2349.4299999999998</v>
      </c>
      <c r="M84" s="56">
        <v>11747.15</v>
      </c>
      <c r="N84" s="44" t="str">
        <f>TRIM(A84&amp;"-unit")</f>
        <v>Larvin 1kg-unit</v>
      </c>
      <c r="O84" s="30" t="s">
        <v>294</v>
      </c>
      <c r="Q84" s="45" t="s">
        <v>283</v>
      </c>
      <c r="R84" s="54">
        <v>16</v>
      </c>
      <c r="S84" s="54">
        <v>600</v>
      </c>
      <c r="T84" s="54">
        <v>575</v>
      </c>
      <c r="U84" s="54">
        <v>41</v>
      </c>
    </row>
    <row r="85" spans="1:21" x14ac:dyDescent="0.3">
      <c r="A85" s="84" t="s">
        <v>153</v>
      </c>
      <c r="B85" s="89">
        <v>16</v>
      </c>
      <c r="C85" s="55">
        <v>592.79</v>
      </c>
      <c r="D85" s="56">
        <v>9484.56</v>
      </c>
      <c r="E85" s="87"/>
      <c r="F85" s="57"/>
      <c r="G85" s="58"/>
      <c r="H85" s="89">
        <v>16</v>
      </c>
      <c r="I85" s="55">
        <v>642.80999999999995</v>
      </c>
      <c r="J85" s="56">
        <v>10284.959999999999</v>
      </c>
      <c r="K85" s="87"/>
      <c r="L85" s="57"/>
      <c r="M85" s="58"/>
      <c r="N85" s="44" t="str">
        <f t="shared" si="15"/>
        <v>Larvin 250-pc`s</v>
      </c>
      <c r="O85" s="30" t="s">
        <v>295</v>
      </c>
      <c r="Q85" s="45" t="s">
        <v>284</v>
      </c>
      <c r="R85" s="54">
        <v>1</v>
      </c>
      <c r="S85" s="54">
        <v>400</v>
      </c>
      <c r="T85" s="54">
        <v>400</v>
      </c>
      <c r="U85" s="54">
        <v>1</v>
      </c>
    </row>
    <row r="86" spans="1:21" x14ac:dyDescent="0.3">
      <c r="A86" s="84" t="s">
        <v>154</v>
      </c>
      <c r="B86" s="87"/>
      <c r="C86" s="57"/>
      <c r="D86" s="58"/>
      <c r="E86" s="88">
        <v>840</v>
      </c>
      <c r="F86" s="55">
        <v>603.58000000000004</v>
      </c>
      <c r="G86" s="56">
        <v>507007.2</v>
      </c>
      <c r="H86" s="88">
        <v>790</v>
      </c>
      <c r="I86" s="55">
        <v>642.80999999999995</v>
      </c>
      <c r="J86" s="56">
        <v>507819.9</v>
      </c>
      <c r="K86" s="88">
        <v>50</v>
      </c>
      <c r="L86" s="55">
        <v>603.58000000000004</v>
      </c>
      <c r="M86" s="56">
        <v>30179</v>
      </c>
      <c r="N86" s="44" t="str">
        <f t="shared" si="12"/>
        <v>Larvin 250gm-nos</v>
      </c>
      <c r="O86" s="30" t="s">
        <v>295</v>
      </c>
      <c r="Q86" s="45" t="s">
        <v>356</v>
      </c>
      <c r="R86" s="54"/>
      <c r="S86" s="54"/>
      <c r="T86" s="54"/>
      <c r="U86" s="54"/>
    </row>
    <row r="87" spans="1:21" x14ac:dyDescent="0.3">
      <c r="A87" s="84" t="s">
        <v>155</v>
      </c>
      <c r="B87" s="89">
        <v>119</v>
      </c>
      <c r="C87" s="55">
        <v>1167.5899999999999</v>
      </c>
      <c r="D87" s="56">
        <v>138942.64000000001</v>
      </c>
      <c r="E87" s="87"/>
      <c r="F87" s="57"/>
      <c r="G87" s="58"/>
      <c r="H87" s="89">
        <v>119</v>
      </c>
      <c r="I87" s="55">
        <v>1251.5899999999999</v>
      </c>
      <c r="J87" s="56">
        <v>148939.21</v>
      </c>
      <c r="K87" s="87"/>
      <c r="L87" s="57"/>
      <c r="M87" s="58"/>
      <c r="N87" s="44" t="str">
        <f t="shared" ref="N87:N88" si="16">TRIM(A87&amp;"-pc`s")</f>
        <v>Larvin 500-pc`s</v>
      </c>
      <c r="O87" s="30" t="s">
        <v>296</v>
      </c>
      <c r="Q87" s="45" t="s">
        <v>357</v>
      </c>
      <c r="R87" s="54"/>
      <c r="S87" s="54"/>
      <c r="T87" s="54"/>
      <c r="U87" s="54"/>
    </row>
    <row r="88" spans="1:21" x14ac:dyDescent="0.3">
      <c r="A88" s="84" t="s">
        <v>156</v>
      </c>
      <c r="B88" s="87"/>
      <c r="C88" s="57"/>
      <c r="D88" s="58"/>
      <c r="E88" s="88">
        <v>600</v>
      </c>
      <c r="F88" s="55">
        <v>1185.53</v>
      </c>
      <c r="G88" s="56">
        <v>711318</v>
      </c>
      <c r="H88" s="88">
        <v>515</v>
      </c>
      <c r="I88" s="55">
        <v>1262.5899999999999</v>
      </c>
      <c r="J88" s="56">
        <v>650233.85</v>
      </c>
      <c r="K88" s="88">
        <v>85</v>
      </c>
      <c r="L88" s="55">
        <v>1185.53</v>
      </c>
      <c r="M88" s="56">
        <v>100770.05</v>
      </c>
      <c r="N88" s="44" t="str">
        <f>TRIM(A88&amp;"-unit")</f>
        <v>Larvin 500gm-unit</v>
      </c>
      <c r="O88" s="30" t="s">
        <v>296</v>
      </c>
      <c r="Q88" s="45" t="s">
        <v>292</v>
      </c>
      <c r="R88" s="54">
        <v>15</v>
      </c>
      <c r="S88" s="54"/>
      <c r="T88" s="54"/>
      <c r="U88" s="54">
        <v>15</v>
      </c>
    </row>
    <row r="89" spans="1:21" x14ac:dyDescent="0.3">
      <c r="A89" s="84" t="s">
        <v>157</v>
      </c>
      <c r="B89" s="89">
        <v>30</v>
      </c>
      <c r="C89" s="55">
        <v>1214.02</v>
      </c>
      <c r="D89" s="56">
        <v>36420.6</v>
      </c>
      <c r="E89" s="89">
        <v>72</v>
      </c>
      <c r="F89" s="55">
        <v>1214.02</v>
      </c>
      <c r="G89" s="56">
        <v>87409.44</v>
      </c>
      <c r="H89" s="89">
        <v>72</v>
      </c>
      <c r="I89" s="55">
        <v>1292.93</v>
      </c>
      <c r="J89" s="56">
        <v>93090.96</v>
      </c>
      <c r="K89" s="89">
        <v>30</v>
      </c>
      <c r="L89" s="55">
        <v>1214.02</v>
      </c>
      <c r="M89" s="56">
        <v>36420.6</v>
      </c>
      <c r="N89" s="44" t="str">
        <f t="shared" si="12"/>
        <v>Laudis 115ml-nos</v>
      </c>
      <c r="O89" s="30" t="s">
        <v>298</v>
      </c>
      <c r="Q89" s="45" t="s">
        <v>358</v>
      </c>
      <c r="R89" s="54"/>
      <c r="S89" s="54"/>
      <c r="T89" s="54"/>
      <c r="U89" s="54"/>
    </row>
    <row r="90" spans="1:21" x14ac:dyDescent="0.3">
      <c r="A90" s="84" t="s">
        <v>159</v>
      </c>
      <c r="B90" s="87"/>
      <c r="C90" s="57"/>
      <c r="D90" s="58"/>
      <c r="E90" s="87"/>
      <c r="F90" s="57"/>
      <c r="G90" s="58"/>
      <c r="H90" s="87"/>
      <c r="I90" s="57"/>
      <c r="J90" s="58"/>
      <c r="K90" s="87"/>
      <c r="L90" s="57"/>
      <c r="M90" s="58"/>
      <c r="N90" s="44" t="str">
        <f t="shared" si="12"/>
        <v>Laudis 57.5ml-nos</v>
      </c>
      <c r="O90" s="30" t="s">
        <v>344</v>
      </c>
      <c r="Q90" s="45" t="s">
        <v>299</v>
      </c>
      <c r="R90" s="54"/>
      <c r="S90" s="54">
        <v>300</v>
      </c>
      <c r="T90" s="54">
        <v>300</v>
      </c>
      <c r="U90" s="54"/>
    </row>
    <row r="91" spans="1:21" x14ac:dyDescent="0.3">
      <c r="A91" s="84" t="s">
        <v>160</v>
      </c>
      <c r="B91" s="87"/>
      <c r="C91" s="57"/>
      <c r="D91" s="58"/>
      <c r="E91" s="89">
        <v>250</v>
      </c>
      <c r="F91" s="55">
        <v>959.82</v>
      </c>
      <c r="G91" s="56">
        <v>239955</v>
      </c>
      <c r="H91" s="89">
        <v>250</v>
      </c>
      <c r="I91" s="55">
        <v>1022.21</v>
      </c>
      <c r="J91" s="56">
        <v>255552.5</v>
      </c>
      <c r="K91" s="87"/>
      <c r="L91" s="57"/>
      <c r="M91" s="58"/>
      <c r="N91" s="44" t="str">
        <f t="shared" ref="N91:N95" si="17">TRIM(A91&amp;"-pc`s")</f>
        <v>Lesenta 100-pc`s</v>
      </c>
      <c r="O91" s="30" t="s">
        <v>299</v>
      </c>
      <c r="Q91" s="45" t="s">
        <v>300</v>
      </c>
      <c r="R91" s="54">
        <v>18</v>
      </c>
      <c r="S91" s="54">
        <v>160</v>
      </c>
      <c r="T91" s="54">
        <v>143</v>
      </c>
      <c r="U91" s="54">
        <v>35</v>
      </c>
    </row>
    <row r="92" spans="1:21" x14ac:dyDescent="0.3">
      <c r="A92" s="84" t="s">
        <v>161</v>
      </c>
      <c r="B92" s="87"/>
      <c r="C92" s="57"/>
      <c r="D92" s="58"/>
      <c r="E92" s="88">
        <v>50</v>
      </c>
      <c r="F92" s="55">
        <v>959.82</v>
      </c>
      <c r="G92" s="56">
        <v>47991</v>
      </c>
      <c r="H92" s="88">
        <v>50</v>
      </c>
      <c r="I92" s="55">
        <v>1022.21</v>
      </c>
      <c r="J92" s="56">
        <v>51110.5</v>
      </c>
      <c r="K92" s="87"/>
      <c r="L92" s="57"/>
      <c r="M92" s="58"/>
      <c r="N92" s="44" t="str">
        <f>TRIM(A92&amp;"-unit")</f>
        <v>Lesenta 100gr-unit</v>
      </c>
      <c r="O92" s="30" t="s">
        <v>299</v>
      </c>
      <c r="Q92" s="45" t="s">
        <v>302</v>
      </c>
      <c r="R92" s="54"/>
      <c r="S92" s="54">
        <v>500</v>
      </c>
      <c r="T92" s="54">
        <v>430</v>
      </c>
      <c r="U92" s="54">
        <v>70</v>
      </c>
    </row>
    <row r="93" spans="1:21" x14ac:dyDescent="0.3">
      <c r="A93" s="84" t="s">
        <v>162</v>
      </c>
      <c r="B93" s="87"/>
      <c r="C93" s="57"/>
      <c r="D93" s="58"/>
      <c r="E93" s="87"/>
      <c r="F93" s="57"/>
      <c r="G93" s="58"/>
      <c r="H93" s="87"/>
      <c r="I93" s="57"/>
      <c r="J93" s="58"/>
      <c r="K93" s="87"/>
      <c r="L93" s="57"/>
      <c r="M93" s="58"/>
      <c r="N93" s="44" t="str">
        <f t="shared" si="17"/>
        <v>Lesenta 40gr-pc`s</v>
      </c>
      <c r="O93" s="30" t="s">
        <v>358</v>
      </c>
      <c r="Q93" s="45" t="s">
        <v>359</v>
      </c>
      <c r="R93" s="54"/>
      <c r="S93" s="54"/>
      <c r="T93" s="54"/>
      <c r="U93" s="54"/>
    </row>
    <row r="94" spans="1:21" x14ac:dyDescent="0.3">
      <c r="A94" s="84" t="s">
        <v>163</v>
      </c>
      <c r="B94" s="89">
        <v>8</v>
      </c>
      <c r="C94" s="55">
        <v>4332.6499999999996</v>
      </c>
      <c r="D94" s="56">
        <v>34661.17</v>
      </c>
      <c r="E94" s="87"/>
      <c r="F94" s="57"/>
      <c r="G94" s="58"/>
      <c r="H94" s="89">
        <v>8</v>
      </c>
      <c r="I94" s="55">
        <v>4595.9799999999996</v>
      </c>
      <c r="J94" s="56">
        <v>36767.839999999997</v>
      </c>
      <c r="K94" s="87"/>
      <c r="L94" s="57"/>
      <c r="M94" s="58"/>
      <c r="N94" s="44" t="str">
        <f t="shared" si="17"/>
        <v>Luna Experience 1-pc`s</v>
      </c>
      <c r="O94" s="30" t="s">
        <v>300</v>
      </c>
      <c r="Q94" s="45" t="s">
        <v>304</v>
      </c>
      <c r="R94" s="54">
        <v>40</v>
      </c>
      <c r="S94" s="54">
        <v>4040</v>
      </c>
      <c r="T94" s="54">
        <v>3645</v>
      </c>
      <c r="U94" s="54">
        <v>435</v>
      </c>
    </row>
    <row r="95" spans="1:21" x14ac:dyDescent="0.3">
      <c r="A95" s="84" t="s">
        <v>164</v>
      </c>
      <c r="B95" s="89">
        <v>10</v>
      </c>
      <c r="C95" s="55">
        <v>464.6</v>
      </c>
      <c r="D95" s="56">
        <v>4646</v>
      </c>
      <c r="E95" s="87"/>
      <c r="F95" s="57"/>
      <c r="G95" s="58"/>
      <c r="H95" s="89">
        <v>10</v>
      </c>
      <c r="I95" s="55">
        <v>492.35</v>
      </c>
      <c r="J95" s="56">
        <v>4923.5</v>
      </c>
      <c r="K95" s="87"/>
      <c r="L95" s="57"/>
      <c r="M95" s="58"/>
      <c r="N95" s="44" t="str">
        <f t="shared" si="17"/>
        <v>Luna Experience 100-pc`s</v>
      </c>
      <c r="O95" s="30" t="s">
        <v>300</v>
      </c>
      <c r="Q95" s="45" t="s">
        <v>305</v>
      </c>
      <c r="R95" s="54"/>
      <c r="S95" s="54">
        <v>550</v>
      </c>
      <c r="T95" s="54">
        <v>505</v>
      </c>
      <c r="U95" s="54">
        <v>45</v>
      </c>
    </row>
    <row r="96" spans="1:21" x14ac:dyDescent="0.3">
      <c r="A96" s="84" t="s">
        <v>165</v>
      </c>
      <c r="B96" s="87"/>
      <c r="C96" s="57"/>
      <c r="D96" s="58"/>
      <c r="E96" s="88">
        <v>500</v>
      </c>
      <c r="F96" s="55">
        <v>462.3</v>
      </c>
      <c r="G96" s="56">
        <v>231150</v>
      </c>
      <c r="H96" s="88">
        <v>430</v>
      </c>
      <c r="I96" s="55">
        <v>492.35</v>
      </c>
      <c r="J96" s="56">
        <v>211710.5</v>
      </c>
      <c r="K96" s="88">
        <v>70</v>
      </c>
      <c r="L96" s="55">
        <v>462.3</v>
      </c>
      <c r="M96" s="56">
        <v>32361</v>
      </c>
      <c r="N96" s="44" t="str">
        <f t="shared" si="12"/>
        <v>Luna Experience 100ml-nos</v>
      </c>
      <c r="O96" s="30" t="s">
        <v>302</v>
      </c>
      <c r="Q96" s="45" t="s">
        <v>306</v>
      </c>
      <c r="R96" s="54"/>
      <c r="S96" s="54">
        <v>4000</v>
      </c>
      <c r="T96" s="54">
        <v>3325</v>
      </c>
      <c r="U96" s="54">
        <v>675</v>
      </c>
    </row>
    <row r="97" spans="1:21" x14ac:dyDescent="0.3">
      <c r="A97" s="84" t="s">
        <v>166</v>
      </c>
      <c r="B97" s="87"/>
      <c r="C97" s="57"/>
      <c r="D97" s="58"/>
      <c r="E97" s="88">
        <v>160</v>
      </c>
      <c r="F97" s="55">
        <v>4315.47</v>
      </c>
      <c r="G97" s="56">
        <v>690475.2</v>
      </c>
      <c r="H97" s="88">
        <v>125</v>
      </c>
      <c r="I97" s="55">
        <v>4595.9799999999996</v>
      </c>
      <c r="J97" s="56">
        <v>574497.5</v>
      </c>
      <c r="K97" s="88">
        <v>35</v>
      </c>
      <c r="L97" s="55">
        <v>4315.47</v>
      </c>
      <c r="M97" s="56">
        <v>151041.45000000001</v>
      </c>
      <c r="N97" s="44" t="str">
        <f t="shared" si="12"/>
        <v>Luna Experience 1lt-nos</v>
      </c>
      <c r="O97" s="30" t="s">
        <v>300</v>
      </c>
      <c r="Q97" s="45" t="s">
        <v>307</v>
      </c>
      <c r="R97" s="54"/>
      <c r="S97" s="54">
        <v>30</v>
      </c>
      <c r="T97" s="54">
        <v>28</v>
      </c>
      <c r="U97" s="54">
        <v>2</v>
      </c>
    </row>
    <row r="98" spans="1:21" x14ac:dyDescent="0.3">
      <c r="A98" s="84" t="s">
        <v>167</v>
      </c>
      <c r="B98" s="89">
        <v>190</v>
      </c>
      <c r="C98" s="55">
        <v>1119.3900000000001</v>
      </c>
      <c r="D98" s="56">
        <v>212683.7</v>
      </c>
      <c r="E98" s="87"/>
      <c r="F98" s="57"/>
      <c r="G98" s="58"/>
      <c r="H98" s="89">
        <v>190</v>
      </c>
      <c r="I98" s="55">
        <v>1190.2</v>
      </c>
      <c r="J98" s="56">
        <v>226138</v>
      </c>
      <c r="K98" s="87"/>
      <c r="L98" s="57"/>
      <c r="M98" s="58"/>
      <c r="N98" s="44" t="str">
        <f>TRIM(A98&amp;"-pc`s")</f>
        <v>Luna Experience 250-pc`s</v>
      </c>
      <c r="O98" s="30" t="s">
        <v>301</v>
      </c>
      <c r="Q98" s="45" t="s">
        <v>308</v>
      </c>
      <c r="R98" s="54"/>
      <c r="S98" s="54">
        <v>3400</v>
      </c>
      <c r="T98" s="54">
        <v>2700</v>
      </c>
      <c r="U98" s="54">
        <v>700</v>
      </c>
    </row>
    <row r="99" spans="1:21" x14ac:dyDescent="0.3">
      <c r="A99" s="84" t="s">
        <v>168</v>
      </c>
      <c r="B99" s="87"/>
      <c r="C99" s="57"/>
      <c r="D99" s="58"/>
      <c r="E99" s="88">
        <v>1800</v>
      </c>
      <c r="F99" s="55">
        <v>1117.56</v>
      </c>
      <c r="G99" s="56">
        <v>2011608</v>
      </c>
      <c r="H99" s="88">
        <v>1235</v>
      </c>
      <c r="I99" s="55">
        <v>1190.2</v>
      </c>
      <c r="J99" s="56">
        <v>1469897</v>
      </c>
      <c r="K99" s="88">
        <v>565</v>
      </c>
      <c r="L99" s="55">
        <v>1117.56</v>
      </c>
      <c r="M99" s="56">
        <v>631421.4</v>
      </c>
      <c r="N99" s="44" t="str">
        <f t="shared" si="12"/>
        <v>Luna Experience 250ml-nos</v>
      </c>
      <c r="O99" s="30" t="s">
        <v>301</v>
      </c>
      <c r="Q99" s="45" t="s">
        <v>309</v>
      </c>
      <c r="R99" s="54">
        <v>35</v>
      </c>
      <c r="S99" s="54">
        <v>260</v>
      </c>
      <c r="T99" s="54">
        <v>229</v>
      </c>
      <c r="U99" s="54">
        <v>66</v>
      </c>
    </row>
    <row r="100" spans="1:21" x14ac:dyDescent="0.3">
      <c r="A100" s="84" t="s">
        <v>169</v>
      </c>
      <c r="B100" s="87"/>
      <c r="C100" s="57"/>
      <c r="D100" s="58"/>
      <c r="E100" s="87"/>
      <c r="F100" s="57"/>
      <c r="G100" s="58"/>
      <c r="H100" s="87"/>
      <c r="I100" s="57"/>
      <c r="J100" s="58"/>
      <c r="K100" s="87"/>
      <c r="L100" s="57"/>
      <c r="M100" s="58"/>
      <c r="N100" s="44" t="str">
        <f t="shared" si="12"/>
        <v>Monceren 1lt-nos</v>
      </c>
      <c r="O100" s="30" t="s">
        <v>345</v>
      </c>
      <c r="Q100" s="45" t="s">
        <v>312</v>
      </c>
      <c r="R100" s="54">
        <v>5</v>
      </c>
      <c r="S100" s="54">
        <v>40</v>
      </c>
      <c r="T100" s="54">
        <v>44</v>
      </c>
      <c r="U100" s="54">
        <v>1</v>
      </c>
    </row>
    <row r="101" spans="1:21" x14ac:dyDescent="0.3">
      <c r="A101" s="84" t="s">
        <v>170</v>
      </c>
      <c r="B101" s="87"/>
      <c r="C101" s="57"/>
      <c r="D101" s="58"/>
      <c r="E101" s="87"/>
      <c r="F101" s="57"/>
      <c r="G101" s="58"/>
      <c r="H101" s="87"/>
      <c r="I101" s="57"/>
      <c r="J101" s="58"/>
      <c r="K101" s="87"/>
      <c r="L101" s="57"/>
      <c r="M101" s="58"/>
      <c r="N101" s="44" t="str">
        <f t="shared" si="12"/>
        <v>Monceren 250ml-nos</v>
      </c>
      <c r="O101" s="30" t="s">
        <v>359</v>
      </c>
      <c r="Q101" s="45" t="s">
        <v>321</v>
      </c>
      <c r="R101" s="54">
        <v>16</v>
      </c>
      <c r="S101" s="54">
        <v>480</v>
      </c>
      <c r="T101" s="54">
        <v>470</v>
      </c>
      <c r="U101" s="54">
        <v>26</v>
      </c>
    </row>
    <row r="102" spans="1:21" x14ac:dyDescent="0.3">
      <c r="A102" s="84" t="s">
        <v>171</v>
      </c>
      <c r="B102" s="87"/>
      <c r="C102" s="57"/>
      <c r="D102" s="58"/>
      <c r="E102" s="87"/>
      <c r="F102" s="57"/>
      <c r="G102" s="58"/>
      <c r="H102" s="87"/>
      <c r="I102" s="57"/>
      <c r="J102" s="58"/>
      <c r="K102" s="87"/>
      <c r="L102" s="57"/>
      <c r="M102" s="58"/>
      <c r="N102" s="44" t="str">
        <f t="shared" si="12"/>
        <v>Monceren 500ml-nos</v>
      </c>
      <c r="O102" s="30" t="s">
        <v>359</v>
      </c>
      <c r="Q102" s="45" t="s">
        <v>322</v>
      </c>
      <c r="R102" s="54"/>
      <c r="S102" s="54">
        <v>1150</v>
      </c>
      <c r="T102" s="54">
        <v>1100</v>
      </c>
      <c r="U102" s="54">
        <v>50</v>
      </c>
    </row>
    <row r="103" spans="1:21" x14ac:dyDescent="0.3">
      <c r="A103" s="84" t="s">
        <v>172</v>
      </c>
      <c r="B103" s="87"/>
      <c r="C103" s="57"/>
      <c r="D103" s="58"/>
      <c r="E103" s="87"/>
      <c r="F103" s="57"/>
      <c r="G103" s="58"/>
      <c r="H103" s="87"/>
      <c r="I103" s="57"/>
      <c r="J103" s="58"/>
      <c r="K103" s="87"/>
      <c r="L103" s="57"/>
      <c r="M103" s="58"/>
      <c r="N103" s="44" t="str">
        <f>TRIM(A103&amp;"-pc`s")</f>
        <v>Movento Energy 100-pc`s</v>
      </c>
      <c r="O103" s="30" t="s">
        <v>305</v>
      </c>
      <c r="Q103" s="45" t="s">
        <v>323</v>
      </c>
      <c r="R103" s="54">
        <v>40</v>
      </c>
      <c r="S103" s="54">
        <v>500</v>
      </c>
      <c r="T103" s="54">
        <v>520</v>
      </c>
      <c r="U103" s="54">
        <v>20</v>
      </c>
    </row>
    <row r="104" spans="1:21" x14ac:dyDescent="0.3">
      <c r="A104" s="84" t="s">
        <v>173</v>
      </c>
      <c r="B104" s="87"/>
      <c r="C104" s="57"/>
      <c r="D104" s="58"/>
      <c r="E104" s="88">
        <v>550</v>
      </c>
      <c r="F104" s="55">
        <v>267.8</v>
      </c>
      <c r="G104" s="56">
        <v>147290</v>
      </c>
      <c r="H104" s="88">
        <v>505</v>
      </c>
      <c r="I104" s="55">
        <v>285.20999999999998</v>
      </c>
      <c r="J104" s="56">
        <v>144031.04999999999</v>
      </c>
      <c r="K104" s="88">
        <v>45</v>
      </c>
      <c r="L104" s="55">
        <v>267.8</v>
      </c>
      <c r="M104" s="56">
        <v>12051</v>
      </c>
      <c r="N104" s="44" t="str">
        <f t="shared" si="12"/>
        <v>Movento Energy 100ml-nos</v>
      </c>
      <c r="O104" s="30" t="s">
        <v>305</v>
      </c>
      <c r="Q104" s="45" t="s">
        <v>360</v>
      </c>
      <c r="R104" s="54"/>
      <c r="S104" s="54"/>
      <c r="T104" s="54"/>
      <c r="U104" s="54"/>
    </row>
    <row r="105" spans="1:21" x14ac:dyDescent="0.3">
      <c r="A105" s="84" t="s">
        <v>174</v>
      </c>
      <c r="B105" s="87"/>
      <c r="C105" s="57"/>
      <c r="D105" s="58"/>
      <c r="E105" s="87"/>
      <c r="F105" s="57"/>
      <c r="G105" s="58"/>
      <c r="H105" s="87"/>
      <c r="I105" s="57"/>
      <c r="J105" s="58"/>
      <c r="K105" s="87"/>
      <c r="L105" s="57"/>
      <c r="M105" s="58"/>
      <c r="N105" s="44" t="str">
        <f>TRIM(A105&amp;"-pc`s")</f>
        <v>Movento Energy 1l-pc`s</v>
      </c>
      <c r="O105" s="30" t="s">
        <v>303</v>
      </c>
      <c r="Q105" s="45" t="s">
        <v>361</v>
      </c>
      <c r="R105" s="54"/>
      <c r="S105" s="54"/>
      <c r="T105" s="54"/>
      <c r="U105" s="54"/>
    </row>
    <row r="106" spans="1:21" x14ac:dyDescent="0.3">
      <c r="A106" s="84" t="s">
        <v>175</v>
      </c>
      <c r="B106" s="87"/>
      <c r="C106" s="57"/>
      <c r="D106" s="58"/>
      <c r="E106" s="90">
        <v>300</v>
      </c>
      <c r="F106" s="55">
        <v>2347.37</v>
      </c>
      <c r="G106" s="56">
        <v>704211</v>
      </c>
      <c r="H106" s="90">
        <v>258</v>
      </c>
      <c r="I106" s="55">
        <v>2499.9499999999998</v>
      </c>
      <c r="J106" s="56">
        <v>644987.1</v>
      </c>
      <c r="K106" s="90">
        <v>42</v>
      </c>
      <c r="L106" s="55">
        <v>2347.37</v>
      </c>
      <c r="M106" s="56">
        <v>98589.54</v>
      </c>
      <c r="N106" s="44" t="str">
        <f t="shared" si="12"/>
        <v>Movento Energy 1lt-nos</v>
      </c>
      <c r="O106" s="30" t="s">
        <v>303</v>
      </c>
      <c r="Q106" s="45" t="s">
        <v>362</v>
      </c>
      <c r="R106" s="54"/>
      <c r="S106" s="54"/>
      <c r="T106" s="54"/>
      <c r="U106" s="54"/>
    </row>
    <row r="107" spans="1:21" x14ac:dyDescent="0.3">
      <c r="A107" s="84" t="s">
        <v>176</v>
      </c>
      <c r="B107" s="89">
        <v>40</v>
      </c>
      <c r="C107" s="55">
        <v>606.66999999999996</v>
      </c>
      <c r="D107" s="56">
        <v>24266.799999999999</v>
      </c>
      <c r="E107" s="89">
        <v>800</v>
      </c>
      <c r="F107" s="55">
        <v>606.66999999999996</v>
      </c>
      <c r="G107" s="56">
        <v>485336</v>
      </c>
      <c r="H107" s="89">
        <v>840</v>
      </c>
      <c r="I107" s="55">
        <v>646.1</v>
      </c>
      <c r="J107" s="56">
        <v>542724</v>
      </c>
      <c r="K107" s="87"/>
      <c r="L107" s="57"/>
      <c r="M107" s="58"/>
      <c r="N107" s="44" t="str">
        <f>TRIM(A107&amp;"-pc`s")</f>
        <v>Movento Energy 250m-pc`s</v>
      </c>
      <c r="O107" s="30" t="s">
        <v>304</v>
      </c>
      <c r="Q107" s="45" t="s">
        <v>363</v>
      </c>
      <c r="R107" s="54"/>
      <c r="S107" s="54"/>
      <c r="T107" s="54"/>
      <c r="U107" s="54"/>
    </row>
    <row r="108" spans="1:21" x14ac:dyDescent="0.3">
      <c r="A108" s="84" t="s">
        <v>177</v>
      </c>
      <c r="B108" s="87"/>
      <c r="C108" s="57"/>
      <c r="D108" s="58"/>
      <c r="E108" s="88">
        <v>3200</v>
      </c>
      <c r="F108" s="55">
        <v>606.66999999999996</v>
      </c>
      <c r="G108" s="56">
        <v>1941344</v>
      </c>
      <c r="H108" s="88">
        <v>2795</v>
      </c>
      <c r="I108" s="55">
        <v>646.1</v>
      </c>
      <c r="J108" s="56">
        <v>1805849.5</v>
      </c>
      <c r="K108" s="88">
        <v>405</v>
      </c>
      <c r="L108" s="55">
        <v>606.66999999999996</v>
      </c>
      <c r="M108" s="56">
        <v>245701.35</v>
      </c>
      <c r="N108" s="44" t="str">
        <f t="shared" si="12"/>
        <v>Movento Energy 250ml-nos</v>
      </c>
      <c r="O108" s="30" t="s">
        <v>304</v>
      </c>
      <c r="Q108" s="45" t="s">
        <v>334</v>
      </c>
      <c r="R108" s="54">
        <v>20</v>
      </c>
      <c r="S108" s="54"/>
      <c r="T108" s="54"/>
      <c r="U108" s="54">
        <v>20</v>
      </c>
    </row>
    <row r="109" spans="1:21" x14ac:dyDescent="0.3">
      <c r="A109" s="84" t="s">
        <v>178</v>
      </c>
      <c r="B109" s="87"/>
      <c r="C109" s="57"/>
      <c r="D109" s="58"/>
      <c r="E109" s="88">
        <v>40</v>
      </c>
      <c r="F109" s="55">
        <v>681.86</v>
      </c>
      <c r="G109" s="56">
        <v>27274.400000000001</v>
      </c>
      <c r="H109" s="88">
        <v>10</v>
      </c>
      <c r="I109" s="55">
        <v>726.18</v>
      </c>
      <c r="J109" s="56">
        <v>7261.8</v>
      </c>
      <c r="K109" s="88">
        <v>30</v>
      </c>
      <c r="L109" s="55">
        <v>681.86</v>
      </c>
      <c r="M109" s="56">
        <v>20455.8</v>
      </c>
      <c r="N109" s="44" t="str">
        <f>TRIM(A109&amp;"-unit")</f>
        <v>Movento Energy OD 150 250 ML-unit</v>
      </c>
      <c r="O109" s="30" t="s">
        <v>304</v>
      </c>
      <c r="Q109" s="45" t="s">
        <v>335</v>
      </c>
      <c r="R109" s="54"/>
      <c r="S109" s="54">
        <v>80</v>
      </c>
      <c r="T109" s="54">
        <v>40</v>
      </c>
      <c r="U109" s="54">
        <v>40</v>
      </c>
    </row>
    <row r="110" spans="1:21" x14ac:dyDescent="0.3">
      <c r="A110" s="84" t="s">
        <v>179</v>
      </c>
      <c r="B110" s="87"/>
      <c r="C110" s="57"/>
      <c r="D110" s="58"/>
      <c r="E110" s="87"/>
      <c r="F110" s="57"/>
      <c r="G110" s="58"/>
      <c r="H110" s="87"/>
      <c r="I110" s="57"/>
      <c r="J110" s="58"/>
      <c r="K110" s="87"/>
      <c r="L110" s="57"/>
      <c r="M110" s="58"/>
      <c r="N110" s="44" t="str">
        <f t="shared" ref="N109:N110" si="18">TRIM(A110&amp;"-pc`s")</f>
        <v>Nativo 1-pc`s</v>
      </c>
      <c r="O110" s="30" t="s">
        <v>307</v>
      </c>
      <c r="Q110" s="45" t="s">
        <v>336</v>
      </c>
      <c r="R110" s="54"/>
      <c r="S110" s="54">
        <v>40</v>
      </c>
      <c r="T110" s="54">
        <v>40</v>
      </c>
      <c r="U110" s="54"/>
    </row>
    <row r="111" spans="1:21" x14ac:dyDescent="0.3">
      <c r="A111" s="84" t="s">
        <v>180</v>
      </c>
      <c r="B111" s="87"/>
      <c r="C111" s="57"/>
      <c r="D111" s="58"/>
      <c r="E111" s="88">
        <v>4050</v>
      </c>
      <c r="F111" s="55">
        <v>635.29</v>
      </c>
      <c r="G111" s="56">
        <v>2572924.5</v>
      </c>
      <c r="H111" s="88">
        <v>3700</v>
      </c>
      <c r="I111" s="55">
        <v>676.58</v>
      </c>
      <c r="J111" s="56">
        <v>2503346</v>
      </c>
      <c r="K111" s="88">
        <v>350</v>
      </c>
      <c r="L111" s="55">
        <v>635.29</v>
      </c>
      <c r="M111" s="56">
        <v>222351.5</v>
      </c>
      <c r="N111" s="44" t="str">
        <f t="shared" si="12"/>
        <v>Nativo 100gm-nos</v>
      </c>
      <c r="O111" s="30" t="s">
        <v>311</v>
      </c>
      <c r="Q111" s="45" t="s">
        <v>364</v>
      </c>
      <c r="R111" s="54"/>
      <c r="S111" s="54"/>
      <c r="T111" s="54"/>
      <c r="U111" s="54"/>
    </row>
    <row r="112" spans="1:21" x14ac:dyDescent="0.3">
      <c r="A112" s="84" t="s">
        <v>181</v>
      </c>
      <c r="B112" s="89">
        <v>480</v>
      </c>
      <c r="C112" s="55">
        <v>635.29</v>
      </c>
      <c r="D112" s="56">
        <v>304939.2</v>
      </c>
      <c r="E112" s="87"/>
      <c r="F112" s="57"/>
      <c r="G112" s="58"/>
      <c r="H112" s="89">
        <v>480</v>
      </c>
      <c r="I112" s="55">
        <v>676.58</v>
      </c>
      <c r="J112" s="56">
        <v>324758.40000000002</v>
      </c>
      <c r="K112" s="87"/>
      <c r="L112" s="57"/>
      <c r="M112" s="58"/>
      <c r="N112" s="44" t="str">
        <f>TRIM(A112&amp;"-pc`s")</f>
        <v>Nativo 100gr-pc`s</v>
      </c>
      <c r="O112" s="30" t="s">
        <v>311</v>
      </c>
      <c r="Q112" s="45" t="s">
        <v>337</v>
      </c>
      <c r="R112" s="54"/>
      <c r="S112" s="54">
        <v>125</v>
      </c>
      <c r="T112" s="54">
        <v>100</v>
      </c>
      <c r="U112" s="54">
        <v>25</v>
      </c>
    </row>
    <row r="113" spans="1:21" x14ac:dyDescent="0.3">
      <c r="A113" s="84" t="s">
        <v>182</v>
      </c>
      <c r="B113" s="87"/>
      <c r="C113" s="57"/>
      <c r="D113" s="58"/>
      <c r="E113" s="88">
        <v>3400</v>
      </c>
      <c r="F113" s="55">
        <v>77.77</v>
      </c>
      <c r="G113" s="56">
        <v>264418</v>
      </c>
      <c r="H113" s="88">
        <v>2700</v>
      </c>
      <c r="I113" s="55">
        <v>82.83</v>
      </c>
      <c r="J113" s="56">
        <v>223641</v>
      </c>
      <c r="K113" s="88">
        <v>700</v>
      </c>
      <c r="L113" s="55">
        <v>77.77</v>
      </c>
      <c r="M113" s="56">
        <v>54439</v>
      </c>
      <c r="N113" s="44" t="str">
        <f t="shared" si="12"/>
        <v>Nativo 10gm-nos</v>
      </c>
      <c r="O113" s="30" t="s">
        <v>308</v>
      </c>
      <c r="Q113" s="45" t="s">
        <v>338</v>
      </c>
      <c r="R113" s="54"/>
      <c r="S113" s="54">
        <v>8</v>
      </c>
      <c r="T113" s="54">
        <v>8</v>
      </c>
      <c r="U113" s="54"/>
    </row>
    <row r="114" spans="1:21" x14ac:dyDescent="0.3">
      <c r="A114" s="84" t="s">
        <v>183</v>
      </c>
      <c r="B114" s="87"/>
      <c r="C114" s="57"/>
      <c r="D114" s="58"/>
      <c r="E114" s="87"/>
      <c r="F114" s="57"/>
      <c r="G114" s="58"/>
      <c r="H114" s="87"/>
      <c r="I114" s="57"/>
      <c r="J114" s="58"/>
      <c r="K114" s="87"/>
      <c r="L114" s="57"/>
      <c r="M114" s="58"/>
      <c r="N114" s="44" t="str">
        <f>TRIM(A114&amp;"-pc`s")</f>
        <v>Nativo 10gr-pc`s</v>
      </c>
      <c r="O114" s="30" t="s">
        <v>308</v>
      </c>
      <c r="Q114" s="45" t="s">
        <v>340</v>
      </c>
      <c r="R114" s="54"/>
      <c r="S114" s="54">
        <v>50</v>
      </c>
      <c r="T114" s="54">
        <v>1</v>
      </c>
      <c r="U114" s="54">
        <v>49</v>
      </c>
    </row>
    <row r="115" spans="1:21" x14ac:dyDescent="0.3">
      <c r="A115" s="84" t="s">
        <v>184</v>
      </c>
      <c r="B115" s="87"/>
      <c r="C115" s="57"/>
      <c r="D115" s="58"/>
      <c r="E115" s="88">
        <v>30</v>
      </c>
      <c r="F115" s="55">
        <v>5673.17</v>
      </c>
      <c r="G115" s="56">
        <v>170195.1</v>
      </c>
      <c r="H115" s="88">
        <v>28</v>
      </c>
      <c r="I115" s="55">
        <v>6041.93</v>
      </c>
      <c r="J115" s="56">
        <v>169174.04</v>
      </c>
      <c r="K115" s="88">
        <v>2</v>
      </c>
      <c r="L115" s="55">
        <v>5673.17</v>
      </c>
      <c r="M115" s="56">
        <v>11346.34</v>
      </c>
      <c r="N115" s="44" t="str">
        <f t="shared" si="12"/>
        <v>Nativo 1kg-nos</v>
      </c>
      <c r="O115" s="30" t="s">
        <v>307</v>
      </c>
      <c r="Q115" s="45" t="s">
        <v>365</v>
      </c>
      <c r="R115" s="54"/>
      <c r="S115" s="54"/>
      <c r="T115" s="54"/>
      <c r="U115" s="54"/>
    </row>
    <row r="116" spans="1:21" x14ac:dyDescent="0.3">
      <c r="A116" s="84" t="s">
        <v>185</v>
      </c>
      <c r="B116" s="89">
        <v>144</v>
      </c>
      <c r="C116" s="55">
        <v>1487.73</v>
      </c>
      <c r="D116" s="56">
        <v>214233.12</v>
      </c>
      <c r="E116" s="87"/>
      <c r="F116" s="57"/>
      <c r="G116" s="58"/>
      <c r="H116" s="89">
        <v>144</v>
      </c>
      <c r="I116" s="55">
        <v>1584.43</v>
      </c>
      <c r="J116" s="56">
        <v>228157.92</v>
      </c>
      <c r="K116" s="87"/>
      <c r="L116" s="57"/>
      <c r="M116" s="58"/>
      <c r="N116" s="44" t="str">
        <f>TRIM(A116&amp;"-pc`s")</f>
        <v>Nativo 250g-pc`s</v>
      </c>
      <c r="O116" s="30" t="s">
        <v>310</v>
      </c>
      <c r="Q116" s="45" t="s">
        <v>366</v>
      </c>
      <c r="R116" s="54"/>
      <c r="S116" s="54"/>
      <c r="T116" s="54"/>
      <c r="U116" s="54"/>
    </row>
    <row r="117" spans="1:21" x14ac:dyDescent="0.3">
      <c r="A117" s="84" t="s">
        <v>186</v>
      </c>
      <c r="B117" s="87"/>
      <c r="C117" s="57"/>
      <c r="D117" s="58"/>
      <c r="E117" s="88">
        <v>1640</v>
      </c>
      <c r="F117" s="55">
        <v>1487.73</v>
      </c>
      <c r="G117" s="56">
        <v>2439877.2000000002</v>
      </c>
      <c r="H117" s="88">
        <v>1360</v>
      </c>
      <c r="I117" s="55">
        <v>1584.43</v>
      </c>
      <c r="J117" s="56">
        <v>2154824.7999999998</v>
      </c>
      <c r="K117" s="88">
        <v>280</v>
      </c>
      <c r="L117" s="55">
        <v>1487.73</v>
      </c>
      <c r="M117" s="56">
        <v>416564.4</v>
      </c>
      <c r="N117" s="44" t="str">
        <f t="shared" si="12"/>
        <v>Nativo 250gm-nos</v>
      </c>
      <c r="O117" s="30" t="s">
        <v>310</v>
      </c>
      <c r="Q117" s="45" t="s">
        <v>367</v>
      </c>
      <c r="R117" s="54"/>
      <c r="S117" s="54"/>
      <c r="T117" s="54"/>
      <c r="U117" s="54"/>
    </row>
    <row r="118" spans="1:21" x14ac:dyDescent="0.3">
      <c r="A118" s="84" t="s">
        <v>187</v>
      </c>
      <c r="B118" s="89">
        <v>35</v>
      </c>
      <c r="C118" s="55">
        <v>2888.6</v>
      </c>
      <c r="D118" s="56">
        <v>101101</v>
      </c>
      <c r="E118" s="87"/>
      <c r="F118" s="57"/>
      <c r="G118" s="58"/>
      <c r="H118" s="89">
        <v>35</v>
      </c>
      <c r="I118" s="55">
        <v>3076.36</v>
      </c>
      <c r="J118" s="56">
        <v>107672.6</v>
      </c>
      <c r="K118" s="87"/>
      <c r="L118" s="57"/>
      <c r="M118" s="58"/>
      <c r="N118" s="44" t="str">
        <f>TRIM(A118&amp;"-pc`s")</f>
        <v>Nativo 500-pc`s</v>
      </c>
      <c r="O118" s="30" t="s">
        <v>309</v>
      </c>
      <c r="Q118" s="45" t="s">
        <v>368</v>
      </c>
      <c r="R118" s="54"/>
      <c r="S118" s="54">
        <v>1405</v>
      </c>
      <c r="T118" s="54">
        <v>1405</v>
      </c>
      <c r="U118" s="54"/>
    </row>
    <row r="119" spans="1:21" x14ac:dyDescent="0.3">
      <c r="A119" s="84" t="s">
        <v>188</v>
      </c>
      <c r="B119" s="87"/>
      <c r="C119" s="57"/>
      <c r="D119" s="58"/>
      <c r="E119" s="88">
        <v>260</v>
      </c>
      <c r="F119" s="55">
        <v>2888.6</v>
      </c>
      <c r="G119" s="56">
        <v>751036</v>
      </c>
      <c r="H119" s="88">
        <v>194</v>
      </c>
      <c r="I119" s="55">
        <v>3076.36</v>
      </c>
      <c r="J119" s="56">
        <v>596813.84</v>
      </c>
      <c r="K119" s="88">
        <v>66</v>
      </c>
      <c r="L119" s="55">
        <v>2888.6</v>
      </c>
      <c r="M119" s="56">
        <v>190647.6</v>
      </c>
      <c r="N119" s="44" t="str">
        <f t="shared" si="12"/>
        <v>Nativo 500gm-nos</v>
      </c>
      <c r="O119" s="30" t="s">
        <v>309</v>
      </c>
      <c r="Q119" s="45" t="s">
        <v>20</v>
      </c>
      <c r="R119" s="54">
        <v>4909</v>
      </c>
      <c r="S119" s="54">
        <v>102000</v>
      </c>
      <c r="T119" s="54">
        <v>98464</v>
      </c>
      <c r="U119" s="54">
        <v>8445</v>
      </c>
    </row>
    <row r="120" spans="1:21" x14ac:dyDescent="0.3">
      <c r="A120" s="84" t="s">
        <v>189</v>
      </c>
      <c r="B120" s="87"/>
      <c r="C120" s="57"/>
      <c r="D120" s="58"/>
      <c r="E120" s="88">
        <v>700</v>
      </c>
      <c r="F120" s="55">
        <v>322.19</v>
      </c>
      <c r="G120" s="56">
        <v>225533</v>
      </c>
      <c r="H120" s="88">
        <v>700</v>
      </c>
      <c r="I120" s="55">
        <v>343.13</v>
      </c>
      <c r="J120" s="56">
        <v>240191</v>
      </c>
      <c r="K120" s="87"/>
      <c r="L120" s="57"/>
      <c r="M120" s="58"/>
      <c r="N120" s="44" t="str">
        <f t="shared" si="12"/>
        <v>Nativo 50gm-nos</v>
      </c>
      <c r="O120" s="30" t="s">
        <v>306</v>
      </c>
      <c r="Q120"/>
      <c r="R120"/>
      <c r="S120"/>
      <c r="T120"/>
      <c r="U120"/>
    </row>
    <row r="121" spans="1:21" x14ac:dyDescent="0.3">
      <c r="A121" s="84" t="s">
        <v>190</v>
      </c>
      <c r="B121" s="87"/>
      <c r="C121" s="57"/>
      <c r="D121" s="58"/>
      <c r="E121" s="87"/>
      <c r="F121" s="57"/>
      <c r="G121" s="58"/>
      <c r="H121" s="87"/>
      <c r="I121" s="57"/>
      <c r="J121" s="58"/>
      <c r="K121" s="87"/>
      <c r="L121" s="57"/>
      <c r="M121" s="58"/>
      <c r="N121" s="44" t="str">
        <f t="shared" ref="N121:N124" si="19">TRIM(A121&amp;"-pc`s")</f>
        <v>Nativo 50gr-pc`s</v>
      </c>
      <c r="O121" s="30" t="s">
        <v>306</v>
      </c>
      <c r="Q121"/>
      <c r="R121"/>
      <c r="S121"/>
      <c r="T121"/>
      <c r="U121"/>
    </row>
    <row r="122" spans="1:21" x14ac:dyDescent="0.3">
      <c r="A122" s="84" t="s">
        <v>191</v>
      </c>
      <c r="B122" s="87"/>
      <c r="C122" s="57"/>
      <c r="D122" s="58"/>
      <c r="E122" s="88">
        <v>3300</v>
      </c>
      <c r="F122" s="55">
        <v>322.19</v>
      </c>
      <c r="G122" s="56">
        <v>1063227</v>
      </c>
      <c r="H122" s="88">
        <v>2625</v>
      </c>
      <c r="I122" s="55">
        <v>343.13</v>
      </c>
      <c r="J122" s="56">
        <v>900716.25</v>
      </c>
      <c r="K122" s="88">
        <v>675</v>
      </c>
      <c r="L122" s="55">
        <v>322.19</v>
      </c>
      <c r="M122" s="56">
        <v>217478.25</v>
      </c>
      <c r="N122" s="44" t="str">
        <f>TRIM(A122&amp;"-unit")</f>
        <v>Nativo WG75 50gm-unit</v>
      </c>
      <c r="O122" s="30" t="s">
        <v>306</v>
      </c>
      <c r="Q122"/>
      <c r="R122"/>
      <c r="S122"/>
      <c r="T122"/>
      <c r="U122"/>
    </row>
    <row r="123" spans="1:21" x14ac:dyDescent="0.3">
      <c r="A123" s="84" t="s">
        <v>192</v>
      </c>
      <c r="B123" s="89">
        <v>5</v>
      </c>
      <c r="C123" s="55">
        <v>3275.52</v>
      </c>
      <c r="D123" s="56">
        <v>16377.6</v>
      </c>
      <c r="E123" s="89">
        <v>10</v>
      </c>
      <c r="F123" s="55">
        <v>3545.87</v>
      </c>
      <c r="G123" s="56">
        <v>35458.699999999997</v>
      </c>
      <c r="H123" s="89">
        <v>15</v>
      </c>
      <c r="I123" s="55">
        <v>3758.25</v>
      </c>
      <c r="J123" s="56">
        <v>56373.75</v>
      </c>
      <c r="K123" s="87"/>
      <c r="L123" s="57"/>
      <c r="M123" s="58"/>
      <c r="N123" s="44" t="str">
        <f t="shared" si="19"/>
        <v>Oberon 1-pc`s</v>
      </c>
      <c r="O123" s="30" t="s">
        <v>312</v>
      </c>
      <c r="Q123"/>
      <c r="R123"/>
      <c r="S123"/>
      <c r="T123"/>
      <c r="U123"/>
    </row>
    <row r="124" spans="1:21" x14ac:dyDescent="0.3">
      <c r="A124" s="84" t="s">
        <v>193</v>
      </c>
      <c r="B124" s="89">
        <v>30</v>
      </c>
      <c r="C124" s="55">
        <v>400.86</v>
      </c>
      <c r="D124" s="56">
        <v>12025.8</v>
      </c>
      <c r="E124" s="87"/>
      <c r="F124" s="57"/>
      <c r="G124" s="58"/>
      <c r="H124" s="89">
        <v>30</v>
      </c>
      <c r="I124" s="55">
        <v>426.96</v>
      </c>
      <c r="J124" s="56">
        <v>12808.8</v>
      </c>
      <c r="K124" s="87"/>
      <c r="L124" s="57"/>
      <c r="M124" s="58"/>
      <c r="N124" s="44" t="str">
        <f t="shared" si="19"/>
        <v>Oberon 100m-pc`s</v>
      </c>
      <c r="O124" s="30" t="s">
        <v>315</v>
      </c>
      <c r="Q124"/>
      <c r="R124"/>
      <c r="S124"/>
      <c r="T124"/>
      <c r="U124"/>
    </row>
    <row r="125" spans="1:21" x14ac:dyDescent="0.3">
      <c r="A125" s="84" t="s">
        <v>194</v>
      </c>
      <c r="B125" s="87"/>
      <c r="C125" s="57"/>
      <c r="D125" s="58"/>
      <c r="E125" s="88">
        <v>950</v>
      </c>
      <c r="F125" s="55">
        <v>400.9</v>
      </c>
      <c r="G125" s="56">
        <v>380855</v>
      </c>
      <c r="H125" s="88">
        <v>935</v>
      </c>
      <c r="I125" s="55">
        <v>426.96</v>
      </c>
      <c r="J125" s="56">
        <v>399207.6</v>
      </c>
      <c r="K125" s="88">
        <v>15</v>
      </c>
      <c r="L125" s="55">
        <v>400.9</v>
      </c>
      <c r="M125" s="56">
        <v>6013.5</v>
      </c>
      <c r="N125" s="44" t="str">
        <f t="shared" ref="N125:N177" si="20">TRIM(A125&amp;"-nos")</f>
        <v>Oberon 100ml-nos</v>
      </c>
      <c r="O125" s="30" t="s">
        <v>315</v>
      </c>
      <c r="Q125"/>
      <c r="R125"/>
      <c r="S125"/>
      <c r="T125"/>
      <c r="U125"/>
    </row>
    <row r="126" spans="1:21" x14ac:dyDescent="0.3">
      <c r="A126" s="84" t="s">
        <v>195</v>
      </c>
      <c r="B126" s="87"/>
      <c r="C126" s="57"/>
      <c r="D126" s="58"/>
      <c r="E126" s="88">
        <v>30</v>
      </c>
      <c r="F126" s="55">
        <v>3545.87</v>
      </c>
      <c r="G126" s="56">
        <v>106376.1</v>
      </c>
      <c r="H126" s="88">
        <v>29</v>
      </c>
      <c r="I126" s="55">
        <v>3776.35</v>
      </c>
      <c r="J126" s="56">
        <v>109514.15</v>
      </c>
      <c r="K126" s="88">
        <v>1</v>
      </c>
      <c r="L126" s="55">
        <v>3545.87</v>
      </c>
      <c r="M126" s="56">
        <v>3545.87</v>
      </c>
      <c r="N126" s="44" t="str">
        <f t="shared" si="20"/>
        <v>Oberon 1lt-nos</v>
      </c>
      <c r="O126" s="30" t="s">
        <v>312</v>
      </c>
      <c r="Q126"/>
      <c r="R126"/>
      <c r="S126"/>
      <c r="T126"/>
      <c r="U126"/>
    </row>
    <row r="127" spans="1:21" x14ac:dyDescent="0.3">
      <c r="A127" s="84" t="s">
        <v>196</v>
      </c>
      <c r="B127" s="89">
        <v>30</v>
      </c>
      <c r="C127" s="55">
        <v>788.5</v>
      </c>
      <c r="D127" s="56">
        <v>23655</v>
      </c>
      <c r="E127" s="87"/>
      <c r="F127" s="57"/>
      <c r="G127" s="58"/>
      <c r="H127" s="89">
        <v>30</v>
      </c>
      <c r="I127" s="55">
        <v>839.79</v>
      </c>
      <c r="J127" s="56">
        <v>25193.7</v>
      </c>
      <c r="K127" s="87"/>
      <c r="L127" s="57"/>
      <c r="M127" s="58"/>
      <c r="N127" s="44" t="str">
        <f>TRIM(A127&amp;"-pc`s")</f>
        <v>Oberon 200M-pc`s</v>
      </c>
      <c r="O127" s="30" t="s">
        <v>314</v>
      </c>
      <c r="Q127"/>
      <c r="R127"/>
      <c r="S127"/>
      <c r="T127"/>
      <c r="U127"/>
    </row>
    <row r="128" spans="1:21" x14ac:dyDescent="0.3">
      <c r="A128" s="84" t="s">
        <v>197</v>
      </c>
      <c r="B128" s="87"/>
      <c r="C128" s="57"/>
      <c r="D128" s="58"/>
      <c r="E128" s="88">
        <v>3120</v>
      </c>
      <c r="F128" s="55">
        <v>788.54</v>
      </c>
      <c r="G128" s="56">
        <v>2460244.7999999998</v>
      </c>
      <c r="H128" s="88">
        <v>3087</v>
      </c>
      <c r="I128" s="55">
        <v>839.79</v>
      </c>
      <c r="J128" s="56">
        <v>2592431.73</v>
      </c>
      <c r="K128" s="88">
        <v>33</v>
      </c>
      <c r="L128" s="55">
        <v>788.54</v>
      </c>
      <c r="M128" s="56">
        <v>26021.82</v>
      </c>
      <c r="N128" s="44" t="str">
        <f t="shared" si="20"/>
        <v>Oberon 200ml-nos</v>
      </c>
      <c r="O128" s="30" t="s">
        <v>314</v>
      </c>
      <c r="Q128"/>
      <c r="R128"/>
      <c r="S128"/>
      <c r="T128"/>
      <c r="U128"/>
    </row>
    <row r="129" spans="1:21" x14ac:dyDescent="0.3">
      <c r="A129" s="84" t="s">
        <v>198</v>
      </c>
      <c r="B129" s="89">
        <v>7</v>
      </c>
      <c r="C129" s="55">
        <v>1761.81</v>
      </c>
      <c r="D129" s="56">
        <v>12332.68</v>
      </c>
      <c r="E129" s="87"/>
      <c r="F129" s="57"/>
      <c r="G129" s="58"/>
      <c r="H129" s="89">
        <v>7</v>
      </c>
      <c r="I129" s="55">
        <v>1946.84</v>
      </c>
      <c r="J129" s="56">
        <v>13627.88</v>
      </c>
      <c r="K129" s="87"/>
      <c r="L129" s="57"/>
      <c r="M129" s="58"/>
      <c r="N129" s="44" t="str">
        <f>TRIM(A129&amp;"-pc`s")</f>
        <v>Oberon 500m-pc`s</v>
      </c>
      <c r="O129" s="30" t="s">
        <v>313</v>
      </c>
      <c r="Q129"/>
      <c r="R129"/>
      <c r="S129"/>
      <c r="T129"/>
      <c r="U129"/>
    </row>
    <row r="130" spans="1:21" x14ac:dyDescent="0.3">
      <c r="A130" s="84" t="s">
        <v>199</v>
      </c>
      <c r="B130" s="87"/>
      <c r="C130" s="57"/>
      <c r="D130" s="58"/>
      <c r="E130" s="88">
        <v>580</v>
      </c>
      <c r="F130" s="55">
        <v>1828.02</v>
      </c>
      <c r="G130" s="56">
        <v>1060251.6000000001</v>
      </c>
      <c r="H130" s="88">
        <v>577</v>
      </c>
      <c r="I130" s="55">
        <v>1946.84</v>
      </c>
      <c r="J130" s="56">
        <v>1123326.68</v>
      </c>
      <c r="K130" s="88">
        <v>3</v>
      </c>
      <c r="L130" s="55">
        <v>1828.02</v>
      </c>
      <c r="M130" s="56">
        <v>5484.06</v>
      </c>
      <c r="N130" s="44" t="str">
        <f t="shared" si="20"/>
        <v>Oberon 500ml-nos</v>
      </c>
      <c r="O130" s="30" t="s">
        <v>313</v>
      </c>
      <c r="Q130"/>
      <c r="R130"/>
      <c r="S130"/>
      <c r="T130"/>
      <c r="U130"/>
    </row>
    <row r="131" spans="1:21" x14ac:dyDescent="0.3">
      <c r="A131" s="84" t="s">
        <v>200</v>
      </c>
      <c r="B131" s="87"/>
      <c r="C131" s="57"/>
      <c r="D131" s="58"/>
      <c r="E131" s="89">
        <v>50</v>
      </c>
      <c r="F131" s="55">
        <v>745</v>
      </c>
      <c r="G131" s="56">
        <v>37250</v>
      </c>
      <c r="H131" s="89">
        <v>1</v>
      </c>
      <c r="I131" s="55">
        <v>1016.95</v>
      </c>
      <c r="J131" s="56">
        <v>1016.95</v>
      </c>
      <c r="K131" s="89">
        <v>49</v>
      </c>
      <c r="L131" s="55">
        <v>745</v>
      </c>
      <c r="M131" s="56">
        <v>36505</v>
      </c>
      <c r="N131" s="44" t="str">
        <f>TRIM(A131&amp;"-unit")</f>
        <v>Peridiam 309 Red1lt-unit</v>
      </c>
      <c r="O131" s="30" t="s">
        <v>340</v>
      </c>
      <c r="Q131"/>
      <c r="R131"/>
      <c r="S131"/>
      <c r="T131"/>
      <c r="U131"/>
    </row>
    <row r="132" spans="1:21" x14ac:dyDescent="0.3">
      <c r="A132" s="84" t="s">
        <v>201</v>
      </c>
      <c r="B132" s="89">
        <v>355</v>
      </c>
      <c r="C132" s="55">
        <v>65</v>
      </c>
      <c r="D132" s="56">
        <v>23075</v>
      </c>
      <c r="E132" s="87"/>
      <c r="F132" s="57"/>
      <c r="G132" s="58"/>
      <c r="H132" s="89">
        <v>355</v>
      </c>
      <c r="I132" s="55">
        <v>71.3</v>
      </c>
      <c r="J132" s="56">
        <v>25311.5</v>
      </c>
      <c r="K132" s="87"/>
      <c r="L132" s="57"/>
      <c r="M132" s="58"/>
      <c r="N132" s="44" t="str">
        <f t="shared" ref="N131:N132" si="21">TRIM(A132&amp;"-pc`s")</f>
        <v>Planofix 100m-pc`s</v>
      </c>
      <c r="O132" s="30" t="s">
        <v>316</v>
      </c>
      <c r="Q132"/>
      <c r="R132"/>
      <c r="S132"/>
      <c r="T132"/>
      <c r="U132"/>
    </row>
    <row r="133" spans="1:21" x14ac:dyDescent="0.3">
      <c r="A133" s="84" t="s">
        <v>202</v>
      </c>
      <c r="B133" s="87"/>
      <c r="C133" s="57"/>
      <c r="D133" s="58"/>
      <c r="E133" s="88">
        <v>2600</v>
      </c>
      <c r="F133" s="55">
        <v>66.95</v>
      </c>
      <c r="G133" s="56">
        <v>174070</v>
      </c>
      <c r="H133" s="88">
        <v>2525</v>
      </c>
      <c r="I133" s="55">
        <v>71.3</v>
      </c>
      <c r="J133" s="56">
        <v>180032.5</v>
      </c>
      <c r="K133" s="88">
        <v>75</v>
      </c>
      <c r="L133" s="55">
        <v>66.95</v>
      </c>
      <c r="M133" s="56">
        <v>5021.25</v>
      </c>
      <c r="N133" s="44" t="str">
        <f t="shared" si="20"/>
        <v>Planofix 100ml-nos</v>
      </c>
      <c r="O133" s="30" t="s">
        <v>316</v>
      </c>
      <c r="Q133"/>
      <c r="R133"/>
      <c r="S133"/>
      <c r="T133"/>
      <c r="U133"/>
    </row>
    <row r="134" spans="1:21" x14ac:dyDescent="0.3">
      <c r="A134" s="84" t="s">
        <v>203</v>
      </c>
      <c r="B134" s="87"/>
      <c r="C134" s="57"/>
      <c r="D134" s="58"/>
      <c r="E134" s="87"/>
      <c r="F134" s="57"/>
      <c r="G134" s="58"/>
      <c r="H134" s="87"/>
      <c r="I134" s="57"/>
      <c r="J134" s="58"/>
      <c r="K134" s="87"/>
      <c r="L134" s="57"/>
      <c r="M134" s="58"/>
      <c r="N134" s="44" t="str">
        <f t="shared" ref="N134:N137" si="22">TRIM(A134&amp;"-pc`s")</f>
        <v>PPE - MINI KIT-pc`s</v>
      </c>
      <c r="O134" s="30" t="s">
        <v>350</v>
      </c>
      <c r="Q134"/>
      <c r="R134"/>
      <c r="S134"/>
      <c r="T134"/>
      <c r="U134"/>
    </row>
    <row r="135" spans="1:21" x14ac:dyDescent="0.3">
      <c r="A135" s="84" t="s">
        <v>204</v>
      </c>
      <c r="B135" s="87"/>
      <c r="C135" s="57"/>
      <c r="D135" s="58"/>
      <c r="E135" s="88">
        <v>500</v>
      </c>
      <c r="F135" s="55">
        <v>83.64</v>
      </c>
      <c r="G135" s="56">
        <v>41820</v>
      </c>
      <c r="H135" s="88">
        <v>480</v>
      </c>
      <c r="I135" s="55">
        <v>89.08</v>
      </c>
      <c r="J135" s="56">
        <v>42758.400000000001</v>
      </c>
      <c r="K135" s="88">
        <v>20</v>
      </c>
      <c r="L135" s="55">
        <v>83.64</v>
      </c>
      <c r="M135" s="56">
        <v>1672.8</v>
      </c>
      <c r="N135" s="44" t="str">
        <f t="shared" ref="N135:N137" si="23">TRIM(A135&amp;"-unit")</f>
        <v>Regent 1kg Gr-unit</v>
      </c>
      <c r="O135" s="30" t="s">
        <v>323</v>
      </c>
      <c r="Q135"/>
      <c r="R135"/>
      <c r="S135"/>
      <c r="T135"/>
      <c r="U135"/>
    </row>
    <row r="136" spans="1:21" x14ac:dyDescent="0.3">
      <c r="A136" s="84" t="s">
        <v>205</v>
      </c>
      <c r="B136" s="87"/>
      <c r="C136" s="57"/>
      <c r="D136" s="58"/>
      <c r="E136" s="88">
        <v>1150</v>
      </c>
      <c r="F136" s="55">
        <v>396</v>
      </c>
      <c r="G136" s="56">
        <v>455400</v>
      </c>
      <c r="H136" s="88">
        <v>1100</v>
      </c>
      <c r="I136" s="55">
        <v>421.74</v>
      </c>
      <c r="J136" s="56">
        <v>463914</v>
      </c>
      <c r="K136" s="88">
        <v>50</v>
      </c>
      <c r="L136" s="55">
        <v>396</v>
      </c>
      <c r="M136" s="56">
        <v>19800</v>
      </c>
      <c r="N136" s="44" t="str">
        <f t="shared" si="23"/>
        <v>Regent Gold Sc 100ml-unit</v>
      </c>
      <c r="O136" s="30" t="s">
        <v>322</v>
      </c>
      <c r="Q136"/>
      <c r="R136"/>
      <c r="S136"/>
      <c r="T136"/>
      <c r="U136"/>
    </row>
    <row r="137" spans="1:21" x14ac:dyDescent="0.3">
      <c r="A137" s="84" t="s">
        <v>206</v>
      </c>
      <c r="B137" s="88">
        <v>16</v>
      </c>
      <c r="C137" s="55">
        <v>930.71</v>
      </c>
      <c r="D137" s="56">
        <v>14891.36</v>
      </c>
      <c r="E137" s="88">
        <v>480</v>
      </c>
      <c r="F137" s="55">
        <v>971</v>
      </c>
      <c r="G137" s="56">
        <v>466080</v>
      </c>
      <c r="H137" s="88">
        <v>470</v>
      </c>
      <c r="I137" s="55">
        <v>998.22</v>
      </c>
      <c r="J137" s="56">
        <v>469163</v>
      </c>
      <c r="K137" s="88">
        <v>26</v>
      </c>
      <c r="L137" s="55">
        <v>961.7</v>
      </c>
      <c r="M137" s="56">
        <v>25004.26</v>
      </c>
      <c r="N137" s="44" t="str">
        <f t="shared" si="23"/>
        <v>Regent Gold Sc 250ml-unit</v>
      </c>
      <c r="O137" s="30" t="s">
        <v>321</v>
      </c>
      <c r="Q137"/>
      <c r="R137"/>
      <c r="S137"/>
      <c r="T137"/>
      <c r="U137"/>
    </row>
    <row r="138" spans="1:21" x14ac:dyDescent="0.3">
      <c r="A138" s="84" t="s">
        <v>207</v>
      </c>
      <c r="B138" s="89">
        <v>40</v>
      </c>
      <c r="C138" s="55">
        <v>78.819999999999993</v>
      </c>
      <c r="D138" s="56">
        <v>3152.8</v>
      </c>
      <c r="E138" s="87"/>
      <c r="F138" s="57"/>
      <c r="G138" s="58"/>
      <c r="H138" s="89">
        <v>40</v>
      </c>
      <c r="I138" s="55">
        <v>89.08</v>
      </c>
      <c r="J138" s="56">
        <v>3563.2</v>
      </c>
      <c r="K138" s="87"/>
      <c r="L138" s="57"/>
      <c r="M138" s="58"/>
      <c r="N138" s="44" t="str">
        <f t="shared" si="20"/>
        <v>Regent Gr 1kg-nos</v>
      </c>
      <c r="O138" s="30" t="s">
        <v>323</v>
      </c>
      <c r="Q138"/>
      <c r="R138"/>
      <c r="S138"/>
      <c r="T138"/>
      <c r="U138"/>
    </row>
    <row r="139" spans="1:21" x14ac:dyDescent="0.3">
      <c r="A139" s="84" t="s">
        <v>208</v>
      </c>
      <c r="B139" s="87"/>
      <c r="C139" s="57"/>
      <c r="D139" s="58"/>
      <c r="E139" s="87"/>
      <c r="F139" s="57"/>
      <c r="G139" s="58"/>
      <c r="H139" s="87"/>
      <c r="I139" s="57"/>
      <c r="J139" s="58"/>
      <c r="K139" s="87"/>
      <c r="L139" s="57"/>
      <c r="M139" s="58"/>
      <c r="N139" s="44" t="str">
        <f t="shared" ref="N139:N140" si="24">TRIM(A139&amp;"-pc`s")</f>
        <v>Regent Gr 25kg-pc`s</v>
      </c>
      <c r="O139" s="30" t="s">
        <v>346</v>
      </c>
      <c r="Q139"/>
      <c r="R139"/>
      <c r="S139"/>
      <c r="T139"/>
      <c r="U139"/>
    </row>
    <row r="140" spans="1:21" x14ac:dyDescent="0.3">
      <c r="A140" s="84" t="s">
        <v>209</v>
      </c>
      <c r="B140" s="87"/>
      <c r="C140" s="57"/>
      <c r="D140" s="58"/>
      <c r="E140" s="87"/>
      <c r="F140" s="57"/>
      <c r="G140" s="58"/>
      <c r="H140" s="87"/>
      <c r="I140" s="57"/>
      <c r="J140" s="58"/>
      <c r="K140" s="87"/>
      <c r="L140" s="57"/>
      <c r="M140" s="58"/>
      <c r="N140" s="44" t="str">
        <f t="shared" si="24"/>
        <v>Regent Gr 5-pc`s</v>
      </c>
      <c r="O140" s="30" t="s">
        <v>324</v>
      </c>
      <c r="Q140"/>
      <c r="R140"/>
      <c r="S140"/>
      <c r="T140"/>
      <c r="U140"/>
    </row>
    <row r="141" spans="1:21" x14ac:dyDescent="0.3">
      <c r="A141" s="84" t="s">
        <v>210</v>
      </c>
      <c r="B141" s="87"/>
      <c r="C141" s="57"/>
      <c r="D141" s="58"/>
      <c r="E141" s="88">
        <v>1424</v>
      </c>
      <c r="F141" s="55">
        <v>396.78</v>
      </c>
      <c r="G141" s="56">
        <v>565014.72</v>
      </c>
      <c r="H141" s="88">
        <v>1412</v>
      </c>
      <c r="I141" s="55">
        <v>422.57</v>
      </c>
      <c r="J141" s="56">
        <v>596668.84</v>
      </c>
      <c r="K141" s="88">
        <v>12</v>
      </c>
      <c r="L141" s="55">
        <v>396.78</v>
      </c>
      <c r="M141" s="56">
        <v>4761.3599999999997</v>
      </c>
      <c r="N141" s="44" t="str">
        <f t="shared" si="20"/>
        <v>Regent Gr 5kg-nos</v>
      </c>
      <c r="O141" s="30" t="s">
        <v>324</v>
      </c>
      <c r="Q141"/>
      <c r="R141"/>
      <c r="S141"/>
      <c r="T141"/>
      <c r="U141"/>
    </row>
    <row r="142" spans="1:21" x14ac:dyDescent="0.3">
      <c r="A142" s="84" t="s">
        <v>211</v>
      </c>
      <c r="B142" s="89">
        <v>13</v>
      </c>
      <c r="C142" s="55">
        <v>116.58</v>
      </c>
      <c r="D142" s="56">
        <v>1515.54</v>
      </c>
      <c r="E142" s="87"/>
      <c r="F142" s="57"/>
      <c r="G142" s="58"/>
      <c r="H142" s="89">
        <v>13</v>
      </c>
      <c r="I142" s="55">
        <v>123.54</v>
      </c>
      <c r="J142" s="56">
        <v>1606.02</v>
      </c>
      <c r="K142" s="87"/>
      <c r="L142" s="57"/>
      <c r="M142" s="58"/>
      <c r="N142" s="44" t="str">
        <f>TRIM(A142&amp;"-pc`s")</f>
        <v>Regent Sc 100-pc`s</v>
      </c>
      <c r="O142" s="30" t="s">
        <v>320</v>
      </c>
      <c r="Q142"/>
      <c r="R142"/>
      <c r="S142"/>
      <c r="T142"/>
      <c r="U142"/>
    </row>
    <row r="143" spans="1:21" x14ac:dyDescent="0.3">
      <c r="A143" s="84" t="s">
        <v>212</v>
      </c>
      <c r="B143" s="87"/>
      <c r="C143" s="57"/>
      <c r="D143" s="58"/>
      <c r="E143" s="88">
        <v>300</v>
      </c>
      <c r="F143" s="55">
        <v>111.83</v>
      </c>
      <c r="G143" s="56">
        <v>33550</v>
      </c>
      <c r="H143" s="88">
        <v>295</v>
      </c>
      <c r="I143" s="55">
        <v>123.54</v>
      </c>
      <c r="J143" s="56">
        <v>36444.300000000003</v>
      </c>
      <c r="K143" s="88">
        <v>5</v>
      </c>
      <c r="L143" s="55">
        <v>103.5</v>
      </c>
      <c r="M143" s="56">
        <v>517.5</v>
      </c>
      <c r="N143" s="44" t="str">
        <f t="shared" si="20"/>
        <v>Regent Sc 100ml-nos</v>
      </c>
      <c r="O143" s="30" t="s">
        <v>320</v>
      </c>
      <c r="Q143"/>
      <c r="R143"/>
      <c r="S143"/>
      <c r="T143"/>
      <c r="U143"/>
    </row>
    <row r="144" spans="1:21" x14ac:dyDescent="0.3">
      <c r="A144" s="84" t="s">
        <v>213</v>
      </c>
      <c r="B144" s="89">
        <v>16</v>
      </c>
      <c r="C144" s="55">
        <v>1026.1099999999999</v>
      </c>
      <c r="D144" s="56">
        <v>16417.759999999998</v>
      </c>
      <c r="E144" s="87"/>
      <c r="F144" s="57"/>
      <c r="G144" s="58"/>
      <c r="H144" s="89">
        <v>16</v>
      </c>
      <c r="I144" s="55">
        <v>1087.3699999999999</v>
      </c>
      <c r="J144" s="56">
        <v>17397.919999999998</v>
      </c>
      <c r="K144" s="87"/>
      <c r="L144" s="57"/>
      <c r="M144" s="58"/>
      <c r="N144" s="44" t="str">
        <f t="shared" si="20"/>
        <v>Regent Sc 1lt-nos</v>
      </c>
      <c r="O144" s="30" t="s">
        <v>317</v>
      </c>
      <c r="Q144"/>
      <c r="R144"/>
      <c r="S144"/>
      <c r="T144"/>
      <c r="U144"/>
    </row>
    <row r="145" spans="1:21" x14ac:dyDescent="0.3">
      <c r="A145" s="84" t="s">
        <v>214</v>
      </c>
      <c r="B145" s="87"/>
      <c r="C145" s="57"/>
      <c r="D145" s="58"/>
      <c r="E145" s="88">
        <v>1340</v>
      </c>
      <c r="F145" s="55">
        <v>909.99</v>
      </c>
      <c r="G145" s="56">
        <v>1219390</v>
      </c>
      <c r="H145" s="88">
        <v>1335</v>
      </c>
      <c r="I145" s="55">
        <v>1087.3699999999999</v>
      </c>
      <c r="J145" s="56">
        <v>1451638.95</v>
      </c>
      <c r="K145" s="88">
        <v>5</v>
      </c>
      <c r="L145" s="55">
        <v>1021</v>
      </c>
      <c r="M145" s="56">
        <v>5105</v>
      </c>
      <c r="N145" s="44" t="str">
        <f>TRIM(A145&amp;"-unit")</f>
        <v>Regent Sc 1ltr-unit</v>
      </c>
      <c r="O145" s="30" t="s">
        <v>317</v>
      </c>
      <c r="Q145"/>
      <c r="R145"/>
      <c r="S145"/>
      <c r="T145"/>
      <c r="U145"/>
    </row>
    <row r="146" spans="1:21" x14ac:dyDescent="0.3">
      <c r="A146" s="84" t="s">
        <v>215</v>
      </c>
      <c r="B146" s="89">
        <v>216</v>
      </c>
      <c r="C146" s="55">
        <v>271.13</v>
      </c>
      <c r="D146" s="56">
        <v>58563.06</v>
      </c>
      <c r="E146" s="87"/>
      <c r="F146" s="57"/>
      <c r="G146" s="58"/>
      <c r="H146" s="89">
        <v>215</v>
      </c>
      <c r="I146" s="55">
        <v>288.62</v>
      </c>
      <c r="J146" s="56">
        <v>62053.3</v>
      </c>
      <c r="K146" s="89">
        <v>1</v>
      </c>
      <c r="L146" s="55">
        <v>272.29000000000002</v>
      </c>
      <c r="M146" s="56">
        <v>272.29000000000002</v>
      </c>
      <c r="N146" s="44" t="str">
        <f t="shared" ref="N145:N146" si="25">TRIM(A146&amp;"-pc`s")</f>
        <v>Regent Sc 250-pc`s</v>
      </c>
      <c r="O146" s="30" t="s">
        <v>318</v>
      </c>
      <c r="Q146"/>
      <c r="R146"/>
      <c r="S146"/>
      <c r="T146"/>
      <c r="U146"/>
    </row>
    <row r="147" spans="1:21" x14ac:dyDescent="0.3">
      <c r="A147" s="84" t="s">
        <v>216</v>
      </c>
      <c r="B147" s="87"/>
      <c r="C147" s="57"/>
      <c r="D147" s="58"/>
      <c r="E147" s="88">
        <v>3240</v>
      </c>
      <c r="F147" s="55">
        <v>241.1</v>
      </c>
      <c r="G147" s="56">
        <v>781165</v>
      </c>
      <c r="H147" s="88">
        <v>2925</v>
      </c>
      <c r="I147" s="55">
        <v>285.51</v>
      </c>
      <c r="J147" s="56">
        <v>835120.5</v>
      </c>
      <c r="K147" s="88">
        <v>315</v>
      </c>
      <c r="L147" s="55">
        <v>239.75</v>
      </c>
      <c r="M147" s="56">
        <v>75521.25</v>
      </c>
      <c r="N147" s="44" t="str">
        <f t="shared" si="20"/>
        <v>Regent Sc 250ml-nos</v>
      </c>
      <c r="O147" s="30" t="s">
        <v>318</v>
      </c>
      <c r="Q147"/>
      <c r="R147"/>
      <c r="S147"/>
      <c r="T147"/>
      <c r="U147"/>
    </row>
    <row r="148" spans="1:21" x14ac:dyDescent="0.3">
      <c r="A148" s="84" t="s">
        <v>217</v>
      </c>
      <c r="B148" s="89">
        <v>223</v>
      </c>
      <c r="C148" s="55">
        <v>528.36</v>
      </c>
      <c r="D148" s="56">
        <v>117824.15</v>
      </c>
      <c r="E148" s="87"/>
      <c r="F148" s="57"/>
      <c r="G148" s="58"/>
      <c r="H148" s="89">
        <v>223</v>
      </c>
      <c r="I148" s="55">
        <v>560.19000000000005</v>
      </c>
      <c r="J148" s="56">
        <v>124922.37</v>
      </c>
      <c r="K148" s="87"/>
      <c r="L148" s="57"/>
      <c r="M148" s="58"/>
      <c r="N148" s="44" t="str">
        <f>TRIM(A148&amp;"-pc`s")</f>
        <v>Regent Sc 500-pc`s</v>
      </c>
      <c r="O148" s="30" t="s">
        <v>319</v>
      </c>
      <c r="Q148"/>
      <c r="R148"/>
      <c r="S148"/>
      <c r="T148"/>
      <c r="U148"/>
    </row>
    <row r="149" spans="1:21" x14ac:dyDescent="0.3">
      <c r="A149" s="84" t="s">
        <v>218</v>
      </c>
      <c r="B149" s="87"/>
      <c r="C149" s="57"/>
      <c r="D149" s="58"/>
      <c r="E149" s="88">
        <v>2680</v>
      </c>
      <c r="F149" s="55">
        <v>463.5</v>
      </c>
      <c r="G149" s="56">
        <v>1242180</v>
      </c>
      <c r="H149" s="88">
        <v>2625</v>
      </c>
      <c r="I149" s="55">
        <v>559.52</v>
      </c>
      <c r="J149" s="56">
        <v>1468734.23</v>
      </c>
      <c r="K149" s="88">
        <v>55</v>
      </c>
      <c r="L149" s="55">
        <v>463.5</v>
      </c>
      <c r="M149" s="56">
        <v>25492.5</v>
      </c>
      <c r="N149" s="44" t="str">
        <f t="shared" si="20"/>
        <v>Regent Sc 500ml-nos</v>
      </c>
      <c r="O149" s="30" t="s">
        <v>319</v>
      </c>
      <c r="Q149"/>
      <c r="R149"/>
      <c r="S149"/>
      <c r="T149"/>
      <c r="U149"/>
    </row>
    <row r="150" spans="1:21" x14ac:dyDescent="0.3">
      <c r="A150" s="84" t="s">
        <v>219</v>
      </c>
      <c r="B150" s="87"/>
      <c r="C150" s="57"/>
      <c r="D150" s="58"/>
      <c r="E150" s="87"/>
      <c r="F150" s="57"/>
      <c r="G150" s="58"/>
      <c r="H150" s="87"/>
      <c r="I150" s="57"/>
      <c r="J150" s="58"/>
      <c r="K150" s="87"/>
      <c r="L150" s="57"/>
      <c r="M150" s="58"/>
      <c r="N150" s="44" t="str">
        <f t="shared" si="20"/>
        <v>Regent Ultra 1kg-nos</v>
      </c>
      <c r="O150" s="30" t="s">
        <v>360</v>
      </c>
      <c r="Q150"/>
      <c r="R150"/>
      <c r="S150"/>
      <c r="T150"/>
      <c r="U150"/>
    </row>
    <row r="151" spans="1:21" x14ac:dyDescent="0.3">
      <c r="A151" s="84" t="s">
        <v>220</v>
      </c>
      <c r="B151" s="89">
        <v>200</v>
      </c>
      <c r="C151" s="55">
        <v>635.79999999999995</v>
      </c>
      <c r="D151" s="56">
        <v>127160.5</v>
      </c>
      <c r="E151" s="87"/>
      <c r="F151" s="57"/>
      <c r="G151" s="58"/>
      <c r="H151" s="89">
        <v>200</v>
      </c>
      <c r="I151" s="55">
        <v>683.73</v>
      </c>
      <c r="J151" s="56">
        <v>136746</v>
      </c>
      <c r="K151" s="87"/>
      <c r="L151" s="57"/>
      <c r="M151" s="58"/>
      <c r="N151" s="44" t="str">
        <f>TRIM(A151&amp;"-pc`s")</f>
        <v>Regent Ultra 4-pc`s</v>
      </c>
      <c r="O151" s="30" t="s">
        <v>325</v>
      </c>
      <c r="Q151"/>
      <c r="R151"/>
      <c r="S151"/>
      <c r="T151"/>
      <c r="U151"/>
    </row>
    <row r="152" spans="1:21" x14ac:dyDescent="0.3">
      <c r="A152" s="84" t="s">
        <v>221</v>
      </c>
      <c r="B152" s="87"/>
      <c r="C152" s="57"/>
      <c r="D152" s="58"/>
      <c r="E152" s="88">
        <v>760</v>
      </c>
      <c r="F152" s="55">
        <v>625.11</v>
      </c>
      <c r="G152" s="56">
        <v>475080</v>
      </c>
      <c r="H152" s="88">
        <v>722</v>
      </c>
      <c r="I152" s="55">
        <v>683.73</v>
      </c>
      <c r="J152" s="56">
        <v>493653.06</v>
      </c>
      <c r="K152" s="88">
        <v>38</v>
      </c>
      <c r="L152" s="55">
        <v>591.32000000000005</v>
      </c>
      <c r="M152" s="56">
        <v>22470</v>
      </c>
      <c r="N152" s="44" t="str">
        <f t="shared" si="20"/>
        <v>Regent Ultra 4kg-nos</v>
      </c>
      <c r="O152" s="30" t="s">
        <v>325</v>
      </c>
      <c r="Q152"/>
      <c r="R152"/>
      <c r="S152"/>
      <c r="T152"/>
      <c r="U152"/>
    </row>
    <row r="153" spans="1:21" x14ac:dyDescent="0.3">
      <c r="A153" s="84" t="s">
        <v>222</v>
      </c>
      <c r="B153" s="89">
        <v>100</v>
      </c>
      <c r="C153" s="55">
        <v>263.22000000000003</v>
      </c>
      <c r="D153" s="56">
        <v>26322</v>
      </c>
      <c r="E153" s="87"/>
      <c r="F153" s="57"/>
      <c r="G153" s="58"/>
      <c r="H153" s="89">
        <v>100</v>
      </c>
      <c r="I153" s="55">
        <v>280.33</v>
      </c>
      <c r="J153" s="56">
        <v>28033</v>
      </c>
      <c r="K153" s="87"/>
      <c r="L153" s="57"/>
      <c r="M153" s="58"/>
      <c r="N153" s="44" t="str">
        <f t="shared" ref="N153:N155" si="26">TRIM(A153&amp;"-pc`s")</f>
        <v>Sectin 100-pc`s</v>
      </c>
      <c r="O153" s="30" t="s">
        <v>326</v>
      </c>
      <c r="Q153"/>
      <c r="R153"/>
      <c r="S153"/>
      <c r="T153"/>
      <c r="U153"/>
    </row>
    <row r="154" spans="1:21" x14ac:dyDescent="0.3">
      <c r="A154" s="84" t="s">
        <v>223</v>
      </c>
      <c r="B154" s="87"/>
      <c r="C154" s="57"/>
      <c r="D154" s="58"/>
      <c r="E154" s="88">
        <v>350</v>
      </c>
      <c r="F154" s="55">
        <v>263.22000000000003</v>
      </c>
      <c r="G154" s="56">
        <v>92127</v>
      </c>
      <c r="H154" s="88">
        <v>350</v>
      </c>
      <c r="I154" s="55">
        <v>280.33</v>
      </c>
      <c r="J154" s="56">
        <v>98115.5</v>
      </c>
      <c r="K154" s="87"/>
      <c r="L154" s="57"/>
      <c r="M154" s="58"/>
      <c r="N154" s="44" t="str">
        <f>TRIM(A154&amp;"-unit")</f>
        <v>Sectin 100gm-unit</v>
      </c>
      <c r="O154" s="30" t="s">
        <v>326</v>
      </c>
      <c r="Q154"/>
      <c r="R154"/>
      <c r="S154"/>
      <c r="T154"/>
      <c r="U154"/>
    </row>
    <row r="155" spans="1:21" x14ac:dyDescent="0.3">
      <c r="A155" s="84" t="s">
        <v>224</v>
      </c>
      <c r="B155" s="89">
        <v>60</v>
      </c>
      <c r="C155" s="55">
        <v>231</v>
      </c>
      <c r="D155" s="56">
        <v>13860</v>
      </c>
      <c r="E155" s="87"/>
      <c r="F155" s="57"/>
      <c r="G155" s="58"/>
      <c r="H155" s="89">
        <v>60</v>
      </c>
      <c r="I155" s="55">
        <v>246.02</v>
      </c>
      <c r="J155" s="56">
        <v>14761.2</v>
      </c>
      <c r="K155" s="87"/>
      <c r="L155" s="57"/>
      <c r="M155" s="58"/>
      <c r="N155" s="44" t="str">
        <f t="shared" si="26"/>
        <v>Sencor 100g-pc`s</v>
      </c>
      <c r="O155" s="30" t="s">
        <v>327</v>
      </c>
      <c r="Q155"/>
      <c r="R155"/>
      <c r="S155"/>
      <c r="T155"/>
      <c r="U155"/>
    </row>
    <row r="156" spans="1:21" x14ac:dyDescent="0.3">
      <c r="A156" s="84" t="s">
        <v>225</v>
      </c>
      <c r="B156" s="87"/>
      <c r="C156" s="57"/>
      <c r="D156" s="58"/>
      <c r="E156" s="88">
        <v>120</v>
      </c>
      <c r="F156" s="55">
        <v>231</v>
      </c>
      <c r="G156" s="56">
        <v>27720</v>
      </c>
      <c r="H156" s="88">
        <v>70</v>
      </c>
      <c r="I156" s="55">
        <v>246.02</v>
      </c>
      <c r="J156" s="56">
        <v>17221.400000000001</v>
      </c>
      <c r="K156" s="88">
        <v>50</v>
      </c>
      <c r="L156" s="55">
        <v>231</v>
      </c>
      <c r="M156" s="56">
        <v>11550</v>
      </c>
      <c r="N156" s="44" t="str">
        <f t="shared" si="20"/>
        <v>Sencor 100gm-nos</v>
      </c>
      <c r="O156" s="30" t="s">
        <v>327</v>
      </c>
      <c r="Q156"/>
      <c r="R156"/>
      <c r="S156"/>
      <c r="T156"/>
      <c r="U156"/>
    </row>
    <row r="157" spans="1:21" x14ac:dyDescent="0.3">
      <c r="A157" s="84" t="s">
        <v>226</v>
      </c>
      <c r="B157" s="87"/>
      <c r="C157" s="57"/>
      <c r="D157" s="58"/>
      <c r="E157" s="87"/>
      <c r="F157" s="57"/>
      <c r="G157" s="58"/>
      <c r="H157" s="87"/>
      <c r="I157" s="57"/>
      <c r="J157" s="58"/>
      <c r="K157" s="87"/>
      <c r="L157" s="57"/>
      <c r="M157" s="58"/>
      <c r="N157" s="44" t="str">
        <f t="shared" ref="N157:N162" si="27">TRIM(A157&amp;"-pc`s")</f>
        <v>Simbola 100gm-pc`s</v>
      </c>
      <c r="O157" s="30" t="s">
        <v>361</v>
      </c>
      <c r="Q157"/>
      <c r="R157"/>
      <c r="S157"/>
      <c r="T157"/>
      <c r="U157"/>
    </row>
    <row r="158" spans="1:21" x14ac:dyDescent="0.3">
      <c r="A158" s="84" t="s">
        <v>227</v>
      </c>
      <c r="B158" s="87"/>
      <c r="C158" s="57"/>
      <c r="D158" s="58"/>
      <c r="E158" s="87"/>
      <c r="F158" s="57"/>
      <c r="G158" s="58"/>
      <c r="H158" s="87"/>
      <c r="I158" s="57"/>
      <c r="J158" s="58"/>
      <c r="K158" s="87"/>
      <c r="L158" s="57"/>
      <c r="M158" s="58"/>
      <c r="N158" s="44" t="str">
        <f t="shared" si="27"/>
        <v>Simbola 250gm-pc`s</v>
      </c>
      <c r="O158" s="30" t="s">
        <v>365</v>
      </c>
      <c r="Q158"/>
      <c r="R158"/>
      <c r="S158"/>
      <c r="T158"/>
      <c r="U158"/>
    </row>
    <row r="159" spans="1:21" x14ac:dyDescent="0.3">
      <c r="A159" s="84" t="s">
        <v>228</v>
      </c>
      <c r="B159" s="87"/>
      <c r="C159" s="57"/>
      <c r="D159" s="58"/>
      <c r="E159" s="87"/>
      <c r="F159" s="57"/>
      <c r="G159" s="58"/>
      <c r="H159" s="87"/>
      <c r="I159" s="57"/>
      <c r="J159" s="58"/>
      <c r="K159" s="87"/>
      <c r="L159" s="57"/>
      <c r="M159" s="58"/>
      <c r="N159" s="44" t="str">
        <f t="shared" si="27"/>
        <v>Sivanto 100ml-pc`s</v>
      </c>
      <c r="O159" s="30" t="s">
        <v>347</v>
      </c>
      <c r="Q159"/>
      <c r="R159"/>
      <c r="S159"/>
      <c r="T159"/>
      <c r="U159"/>
    </row>
    <row r="160" spans="1:21" x14ac:dyDescent="0.3">
      <c r="A160" s="84" t="s">
        <v>229</v>
      </c>
      <c r="B160" s="87"/>
      <c r="C160" s="57"/>
      <c r="D160" s="58"/>
      <c r="E160" s="87"/>
      <c r="F160" s="57"/>
      <c r="G160" s="58"/>
      <c r="H160" s="87"/>
      <c r="I160" s="57"/>
      <c r="J160" s="58"/>
      <c r="K160" s="87"/>
      <c r="L160" s="57"/>
      <c r="M160" s="58"/>
      <c r="N160" s="44" t="str">
        <f t="shared" si="27"/>
        <v>Sivanto 1lt-pc`s</v>
      </c>
      <c r="O160" s="30" t="s">
        <v>366</v>
      </c>
      <c r="Q160"/>
      <c r="R160"/>
      <c r="S160"/>
      <c r="T160"/>
      <c r="U160"/>
    </row>
    <row r="161" spans="1:15" x14ac:dyDescent="0.3">
      <c r="A161" s="84" t="s">
        <v>230</v>
      </c>
      <c r="B161" s="89">
        <v>20</v>
      </c>
      <c r="C161" s="55">
        <v>634.28</v>
      </c>
      <c r="D161" s="56">
        <v>12685.6</v>
      </c>
      <c r="E161" s="87"/>
      <c r="F161" s="57"/>
      <c r="G161" s="58"/>
      <c r="H161" s="89">
        <v>20</v>
      </c>
      <c r="I161" s="55">
        <v>668.82</v>
      </c>
      <c r="J161" s="56">
        <v>13376.4</v>
      </c>
      <c r="K161" s="87"/>
      <c r="L161" s="57"/>
      <c r="M161" s="58"/>
      <c r="N161" s="44" t="str">
        <f t="shared" si="27"/>
        <v>Sivanto 250-pc`s</v>
      </c>
      <c r="O161" s="30" t="s">
        <v>328</v>
      </c>
    </row>
    <row r="162" spans="1:15" x14ac:dyDescent="0.3">
      <c r="A162" s="84" t="s">
        <v>231</v>
      </c>
      <c r="B162" s="87"/>
      <c r="C162" s="57"/>
      <c r="D162" s="58"/>
      <c r="E162" s="87"/>
      <c r="F162" s="57"/>
      <c r="G162" s="58"/>
      <c r="H162" s="87"/>
      <c r="I162" s="57"/>
      <c r="J162" s="58"/>
      <c r="K162" s="87"/>
      <c r="L162" s="57"/>
      <c r="M162" s="58"/>
      <c r="N162" s="44" t="str">
        <f t="shared" si="27"/>
        <v>Sivanto 500ml-pc`s</v>
      </c>
      <c r="O162" s="30" t="s">
        <v>367</v>
      </c>
    </row>
    <row r="163" spans="1:15" x14ac:dyDescent="0.3">
      <c r="A163" s="84" t="s">
        <v>232</v>
      </c>
      <c r="B163" s="87"/>
      <c r="C163" s="57"/>
      <c r="D163" s="58"/>
      <c r="E163" s="88">
        <v>120</v>
      </c>
      <c r="F163" s="55">
        <v>628</v>
      </c>
      <c r="G163" s="56">
        <v>75360</v>
      </c>
      <c r="H163" s="88">
        <v>70</v>
      </c>
      <c r="I163" s="55">
        <v>668.82</v>
      </c>
      <c r="J163" s="56">
        <v>46817.4</v>
      </c>
      <c r="K163" s="88">
        <v>50</v>
      </c>
      <c r="L163" s="55">
        <v>628</v>
      </c>
      <c r="M163" s="56">
        <v>31400</v>
      </c>
      <c r="N163" s="44" t="str">
        <f t="shared" si="20"/>
        <v>Sivanto Prime 250ml-nos</v>
      </c>
      <c r="O163" s="30" t="s">
        <v>328</v>
      </c>
    </row>
    <row r="164" spans="1:15" x14ac:dyDescent="0.3">
      <c r="A164" s="84" t="s">
        <v>233</v>
      </c>
      <c r="B164" s="89">
        <v>35</v>
      </c>
      <c r="C164" s="55">
        <v>226</v>
      </c>
      <c r="D164" s="56">
        <v>7910</v>
      </c>
      <c r="E164" s="87"/>
      <c r="F164" s="57"/>
      <c r="G164" s="58"/>
      <c r="H164" s="89">
        <v>35</v>
      </c>
      <c r="I164" s="55">
        <v>243.1</v>
      </c>
      <c r="J164" s="56">
        <v>8508.5</v>
      </c>
      <c r="K164" s="87"/>
      <c r="L164" s="57"/>
      <c r="M164" s="58"/>
      <c r="N164" s="44" t="str">
        <f>TRIM(A164&amp;"-pc`s")</f>
        <v>Solomon 100m-pc`s</v>
      </c>
      <c r="O164" s="30" t="s">
        <v>332</v>
      </c>
    </row>
    <row r="165" spans="1:15" x14ac:dyDescent="0.3">
      <c r="A165" s="84" t="s">
        <v>234</v>
      </c>
      <c r="B165" s="87"/>
      <c r="C165" s="57"/>
      <c r="D165" s="58"/>
      <c r="E165" s="88">
        <v>750</v>
      </c>
      <c r="F165" s="55">
        <v>210.93</v>
      </c>
      <c r="G165" s="56">
        <v>158195</v>
      </c>
      <c r="H165" s="88">
        <v>735</v>
      </c>
      <c r="I165" s="55">
        <v>243.1</v>
      </c>
      <c r="J165" s="56">
        <v>178678.5</v>
      </c>
      <c r="K165" s="88">
        <v>15</v>
      </c>
      <c r="L165" s="55">
        <v>208.26</v>
      </c>
      <c r="M165" s="56">
        <v>3123.9</v>
      </c>
      <c r="N165" s="44" t="str">
        <f t="shared" si="20"/>
        <v>Solomon 100ml-nos</v>
      </c>
      <c r="O165" s="30" t="s">
        <v>332</v>
      </c>
    </row>
    <row r="166" spans="1:15" x14ac:dyDescent="0.3">
      <c r="A166" s="84" t="s">
        <v>235</v>
      </c>
      <c r="B166" s="87"/>
      <c r="C166" s="57"/>
      <c r="D166" s="58"/>
      <c r="E166" s="87"/>
      <c r="F166" s="57"/>
      <c r="G166" s="58"/>
      <c r="H166" s="87"/>
      <c r="I166" s="57"/>
      <c r="J166" s="58"/>
      <c r="K166" s="87"/>
      <c r="L166" s="57"/>
      <c r="M166" s="58"/>
      <c r="N166" s="44" t="str">
        <f>TRIM(A166&amp;"-pc`s")</f>
        <v>Solomon 1l-pc`s</v>
      </c>
      <c r="O166" s="30" t="s">
        <v>329</v>
      </c>
    </row>
    <row r="167" spans="1:15" x14ac:dyDescent="0.3">
      <c r="A167" s="84" t="s">
        <v>236</v>
      </c>
      <c r="B167" s="87"/>
      <c r="C167" s="57"/>
      <c r="D167" s="58"/>
      <c r="E167" s="88">
        <v>260</v>
      </c>
      <c r="F167" s="55">
        <v>1920.85</v>
      </c>
      <c r="G167" s="56">
        <v>499420.2</v>
      </c>
      <c r="H167" s="88">
        <v>225</v>
      </c>
      <c r="I167" s="55">
        <v>2234.13</v>
      </c>
      <c r="J167" s="56">
        <v>502679.25</v>
      </c>
      <c r="K167" s="88">
        <v>35</v>
      </c>
      <c r="L167" s="55">
        <v>1897.77</v>
      </c>
      <c r="M167" s="56">
        <v>66421.95</v>
      </c>
      <c r="N167" s="44" t="str">
        <f t="shared" si="20"/>
        <v>Solomon 1lt-nos</v>
      </c>
      <c r="O167" s="30" t="s">
        <v>329</v>
      </c>
    </row>
    <row r="168" spans="1:15" x14ac:dyDescent="0.3">
      <c r="A168" s="84" t="s">
        <v>237</v>
      </c>
      <c r="B168" s="87"/>
      <c r="C168" s="57"/>
      <c r="D168" s="58"/>
      <c r="E168" s="87"/>
      <c r="F168" s="57"/>
      <c r="G168" s="58"/>
      <c r="H168" s="87"/>
      <c r="I168" s="57"/>
      <c r="J168" s="58"/>
      <c r="K168" s="87"/>
      <c r="L168" s="57"/>
      <c r="M168" s="58"/>
      <c r="N168" s="44" t="str">
        <f>TRIM(A168&amp;"-pc`s")</f>
        <v>Solomon 250m-pc`s</v>
      </c>
      <c r="O168" s="30" t="s">
        <v>331</v>
      </c>
    </row>
    <row r="169" spans="1:15" x14ac:dyDescent="0.3">
      <c r="A169" s="84" t="s">
        <v>238</v>
      </c>
      <c r="B169" s="87"/>
      <c r="C169" s="57"/>
      <c r="D169" s="58"/>
      <c r="E169" s="88">
        <v>3680</v>
      </c>
      <c r="F169" s="55">
        <v>521.19000000000005</v>
      </c>
      <c r="G169" s="56">
        <v>1917974.4</v>
      </c>
      <c r="H169" s="88">
        <v>3385</v>
      </c>
      <c r="I169" s="55">
        <v>600.21</v>
      </c>
      <c r="J169" s="56">
        <v>2031710.85</v>
      </c>
      <c r="K169" s="88">
        <v>295</v>
      </c>
      <c r="L169" s="55">
        <v>513.58000000000004</v>
      </c>
      <c r="M169" s="56">
        <v>151506.1</v>
      </c>
      <c r="N169" s="44" t="str">
        <f t="shared" si="20"/>
        <v>Solomon 250ml-nos</v>
      </c>
      <c r="O169" s="30" t="s">
        <v>331</v>
      </c>
    </row>
    <row r="170" spans="1:15" x14ac:dyDescent="0.3">
      <c r="A170" s="84" t="s">
        <v>239</v>
      </c>
      <c r="B170" s="87"/>
      <c r="C170" s="57"/>
      <c r="D170" s="58"/>
      <c r="E170" s="87"/>
      <c r="F170" s="57"/>
      <c r="G170" s="58"/>
      <c r="H170" s="87"/>
      <c r="I170" s="57"/>
      <c r="J170" s="58"/>
      <c r="K170" s="87"/>
      <c r="L170" s="57"/>
      <c r="M170" s="58"/>
      <c r="N170" s="44" t="str">
        <f>TRIM(A170&amp;"-pc`s")</f>
        <v>Solomon 500m-pc`s</v>
      </c>
      <c r="O170" s="30" t="s">
        <v>330</v>
      </c>
    </row>
    <row r="171" spans="1:15" x14ac:dyDescent="0.3">
      <c r="A171" s="84" t="s">
        <v>240</v>
      </c>
      <c r="B171" s="87"/>
      <c r="C171" s="57"/>
      <c r="D171" s="58"/>
      <c r="E171" s="88">
        <v>1320</v>
      </c>
      <c r="F171" s="55">
        <v>984.24</v>
      </c>
      <c r="G171" s="56">
        <v>1299193.2</v>
      </c>
      <c r="H171" s="88">
        <v>1250</v>
      </c>
      <c r="I171" s="55">
        <v>1130.51</v>
      </c>
      <c r="J171" s="56">
        <v>1413137.5</v>
      </c>
      <c r="K171" s="88">
        <v>70</v>
      </c>
      <c r="L171" s="55">
        <v>982.94</v>
      </c>
      <c r="M171" s="56">
        <v>68805.7</v>
      </c>
      <c r="N171" s="44" t="str">
        <f t="shared" si="20"/>
        <v>Solomon 500ml-nos</v>
      </c>
      <c r="O171" s="30" t="s">
        <v>330</v>
      </c>
    </row>
    <row r="172" spans="1:15" x14ac:dyDescent="0.3">
      <c r="A172" s="84" t="s">
        <v>241</v>
      </c>
      <c r="B172" s="89">
        <v>15</v>
      </c>
      <c r="C172" s="55">
        <v>1160.5</v>
      </c>
      <c r="D172" s="56">
        <v>17407.5</v>
      </c>
      <c r="E172" s="87"/>
      <c r="F172" s="57"/>
      <c r="G172" s="58"/>
      <c r="H172" s="89">
        <v>15</v>
      </c>
      <c r="I172" s="55">
        <v>1238.08</v>
      </c>
      <c r="J172" s="56">
        <v>18571.2</v>
      </c>
      <c r="K172" s="87"/>
      <c r="L172" s="57"/>
      <c r="M172" s="58"/>
      <c r="N172" s="44" t="str">
        <f t="shared" si="20"/>
        <v>Spintor 75ml-nos</v>
      </c>
      <c r="O172" s="30" t="s">
        <v>333</v>
      </c>
    </row>
    <row r="173" spans="1:15" x14ac:dyDescent="0.3">
      <c r="A173" s="84" t="s">
        <v>242</v>
      </c>
      <c r="B173" s="87"/>
      <c r="C173" s="57"/>
      <c r="D173" s="58"/>
      <c r="E173" s="87"/>
      <c r="F173" s="57"/>
      <c r="G173" s="58"/>
      <c r="H173" s="87"/>
      <c r="I173" s="57"/>
      <c r="J173" s="58"/>
      <c r="K173" s="87"/>
      <c r="L173" s="57"/>
      <c r="M173" s="58"/>
      <c r="N173" s="44" t="str">
        <f t="shared" si="20"/>
        <v>Spintor 7ml-nos</v>
      </c>
      <c r="O173" s="30" t="s">
        <v>362</v>
      </c>
    </row>
    <row r="174" spans="1:15" x14ac:dyDescent="0.3">
      <c r="A174" s="84" t="s">
        <v>243</v>
      </c>
      <c r="B174" s="87"/>
      <c r="C174" s="57"/>
      <c r="D174" s="58"/>
      <c r="E174" s="91">
        <v>1405</v>
      </c>
      <c r="F174" s="55">
        <v>730</v>
      </c>
      <c r="G174" s="56">
        <v>1025650</v>
      </c>
      <c r="H174" s="91">
        <v>1405</v>
      </c>
      <c r="I174" s="55">
        <v>730</v>
      </c>
      <c r="J174" s="56">
        <v>1025650</v>
      </c>
      <c r="K174" s="87"/>
      <c r="L174" s="57"/>
      <c r="M174" s="58"/>
      <c r="N174" s="44" t="str">
        <f>TRIM(A174&amp;"-unit")</f>
        <v>Surpass Superb BG2-unit</v>
      </c>
      <c r="O174" s="30" t="s">
        <v>368</v>
      </c>
    </row>
    <row r="175" spans="1:15" x14ac:dyDescent="0.3">
      <c r="A175" s="84" t="s">
        <v>244</v>
      </c>
      <c r="B175" s="89">
        <v>20</v>
      </c>
      <c r="C175" s="55">
        <v>684</v>
      </c>
      <c r="D175" s="56">
        <v>13680</v>
      </c>
      <c r="E175" s="87"/>
      <c r="F175" s="57"/>
      <c r="G175" s="58"/>
      <c r="H175" s="87"/>
      <c r="I175" s="57"/>
      <c r="J175" s="58"/>
      <c r="K175" s="89">
        <v>20</v>
      </c>
      <c r="L175" s="55">
        <v>684</v>
      </c>
      <c r="M175" s="56">
        <v>13680</v>
      </c>
      <c r="N175" s="44" t="str">
        <f t="shared" ref="N174:N176" si="28">TRIM(A175&amp;"-pc`s")</f>
        <v>Topstar Wp80 100gr-pc`s</v>
      </c>
      <c r="O175" s="30" t="s">
        <v>334</v>
      </c>
    </row>
    <row r="176" spans="1:15" x14ac:dyDescent="0.3">
      <c r="A176" s="84" t="s">
        <v>245</v>
      </c>
      <c r="B176" s="87"/>
      <c r="C176" s="57"/>
      <c r="D176" s="58"/>
      <c r="E176" s="87"/>
      <c r="F176" s="57"/>
      <c r="G176" s="58"/>
      <c r="H176" s="87"/>
      <c r="I176" s="57"/>
      <c r="J176" s="58"/>
      <c r="K176" s="87"/>
      <c r="L176" s="57"/>
      <c r="M176" s="58"/>
      <c r="N176" s="44" t="str">
        <f t="shared" si="28"/>
        <v>Topstar Wp80 35gm-pc`s</v>
      </c>
      <c r="O176" s="30" t="s">
        <v>363</v>
      </c>
    </row>
    <row r="177" spans="1:15" x14ac:dyDescent="0.3">
      <c r="A177" s="84" t="s">
        <v>246</v>
      </c>
      <c r="B177" s="87"/>
      <c r="C177" s="57"/>
      <c r="D177" s="58"/>
      <c r="E177" s="88">
        <v>40</v>
      </c>
      <c r="F177" s="55">
        <v>1500</v>
      </c>
      <c r="G177" s="56">
        <v>60000</v>
      </c>
      <c r="H177" s="88">
        <v>40</v>
      </c>
      <c r="I177" s="55">
        <v>1597.5</v>
      </c>
      <c r="J177" s="56">
        <v>63900</v>
      </c>
      <c r="K177" s="87"/>
      <c r="L177" s="57"/>
      <c r="M177" s="58"/>
      <c r="N177" s="44" t="str">
        <f t="shared" si="20"/>
        <v>Velum Prime 250 ML-nos</v>
      </c>
      <c r="O177" s="30" t="s">
        <v>336</v>
      </c>
    </row>
    <row r="178" spans="1:15" x14ac:dyDescent="0.3">
      <c r="A178" s="84" t="s">
        <v>247</v>
      </c>
      <c r="B178" s="87"/>
      <c r="C178" s="57"/>
      <c r="D178" s="58"/>
      <c r="E178" s="88">
        <v>80</v>
      </c>
      <c r="F178" s="55">
        <v>2900</v>
      </c>
      <c r="G178" s="56">
        <v>232000</v>
      </c>
      <c r="H178" s="88">
        <v>40</v>
      </c>
      <c r="I178" s="55">
        <v>3088.5</v>
      </c>
      <c r="J178" s="56">
        <v>123540</v>
      </c>
      <c r="K178" s="88">
        <v>40</v>
      </c>
      <c r="L178" s="55">
        <v>2900</v>
      </c>
      <c r="M178" s="56">
        <v>116000</v>
      </c>
      <c r="N178" s="44" t="str">
        <f>TRIM(A178&amp;"-unit")</f>
        <v>Velum Prime Sc 500ml-unit</v>
      </c>
      <c r="O178" s="30" t="s">
        <v>335</v>
      </c>
    </row>
    <row r="179" spans="1:15" x14ac:dyDescent="0.3">
      <c r="A179" s="84" t="s">
        <v>248</v>
      </c>
      <c r="B179" s="87"/>
      <c r="C179" s="57"/>
      <c r="D179" s="58"/>
      <c r="E179" s="87"/>
      <c r="F179" s="57"/>
      <c r="G179" s="58"/>
      <c r="H179" s="87"/>
      <c r="I179" s="57"/>
      <c r="J179" s="58"/>
      <c r="K179" s="87"/>
      <c r="L179" s="57"/>
      <c r="M179" s="58"/>
      <c r="N179" s="44" t="str">
        <f t="shared" ref="N178:N181" si="29">TRIM(A179&amp;"-pc`s")</f>
        <v>Whip Super 100ml-pc`s</v>
      </c>
      <c r="O179" s="30" t="s">
        <v>348</v>
      </c>
    </row>
    <row r="180" spans="1:15" x14ac:dyDescent="0.3">
      <c r="A180" s="84" t="s">
        <v>249</v>
      </c>
      <c r="B180" s="87"/>
      <c r="C180" s="57"/>
      <c r="D180" s="58"/>
      <c r="E180" s="87"/>
      <c r="F180" s="57"/>
      <c r="G180" s="58"/>
      <c r="H180" s="87"/>
      <c r="I180" s="57"/>
      <c r="J180" s="58"/>
      <c r="K180" s="87"/>
      <c r="L180" s="57"/>
      <c r="M180" s="58"/>
      <c r="N180" s="44" t="str">
        <f t="shared" si="29"/>
        <v>Whip Super 250ml-pc`s</v>
      </c>
      <c r="O180" s="30" t="s">
        <v>349</v>
      </c>
    </row>
    <row r="181" spans="1:15" x14ac:dyDescent="0.3">
      <c r="A181" s="84" t="s">
        <v>250</v>
      </c>
      <c r="B181" s="87"/>
      <c r="C181" s="57"/>
      <c r="D181" s="58"/>
      <c r="E181" s="87"/>
      <c r="F181" s="57"/>
      <c r="G181" s="58"/>
      <c r="H181" s="87"/>
      <c r="I181" s="57"/>
      <c r="J181" s="58"/>
      <c r="K181" s="87"/>
      <c r="L181" s="57"/>
      <c r="M181" s="58"/>
      <c r="N181" s="44" t="str">
        <f t="shared" si="29"/>
        <v>Whip Super 500ml-pc`s</v>
      </c>
      <c r="O181" s="30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20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267</v>
      </c>
      <c r="C3" s="3"/>
      <c r="D3" s="4"/>
      <c r="E3" s="38">
        <f t="shared" ref="E3:E119" ca="1" si="0">VLOOKUP($B3,FinalDealer_vlookup,2,0)</f>
        <v>60</v>
      </c>
      <c r="F3" s="39">
        <f t="shared" ref="F3:F119" ca="1" si="1">VLOOKUP($B3,FinalDealer_vlookup,3,0)</f>
        <v>1650</v>
      </c>
      <c r="G3" s="40">
        <v>0</v>
      </c>
      <c r="H3" s="40">
        <f t="shared" ref="H3:H119" ca="1" si="2">VLOOKUP($B3,FinalDealer_vlookup,4,0)</f>
        <v>1479</v>
      </c>
      <c r="I3" s="40">
        <v>0</v>
      </c>
      <c r="J3" s="40">
        <v>0</v>
      </c>
      <c r="K3" s="40">
        <v>0</v>
      </c>
      <c r="L3" s="40">
        <v>0</v>
      </c>
      <c r="M3" s="41">
        <f t="shared" ref="M3:M119" ca="1" si="3">VLOOKUP($B3,FinalDealer_vlookup,5,0)</f>
        <v>231</v>
      </c>
    </row>
    <row r="4" spans="1:13" x14ac:dyDescent="0.3">
      <c r="A4" s="16"/>
      <c r="B4" s="4" t="s">
        <v>285</v>
      </c>
      <c r="C4" s="3"/>
      <c r="D4" s="4"/>
      <c r="E4" s="42">
        <f t="shared" ca="1" si="0"/>
        <v>50</v>
      </c>
      <c r="F4" s="39">
        <f t="shared" ca="1" si="1"/>
        <v>48</v>
      </c>
      <c r="G4" s="39">
        <v>0</v>
      </c>
      <c r="H4" s="39">
        <f t="shared" ca="1" si="2"/>
        <v>74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24</v>
      </c>
    </row>
    <row r="5" spans="1:13" x14ac:dyDescent="0.3">
      <c r="A5" s="16"/>
      <c r="B5" s="4" t="s">
        <v>342</v>
      </c>
      <c r="C5" s="3"/>
      <c r="D5" s="4"/>
      <c r="E5" s="42">
        <f t="shared" ca="1" si="0"/>
        <v>0</v>
      </c>
      <c r="F5" s="39">
        <f t="shared" ca="1" si="1"/>
        <v>0</v>
      </c>
      <c r="G5" s="39">
        <v>0</v>
      </c>
      <c r="H5" s="39">
        <f t="shared" ca="1" si="2"/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0</v>
      </c>
    </row>
    <row r="6" spans="1:13" x14ac:dyDescent="0.3">
      <c r="A6" s="16"/>
      <c r="B6" s="4" t="s">
        <v>325</v>
      </c>
      <c r="C6" s="3"/>
      <c r="D6" s="4"/>
      <c r="E6" s="42">
        <f t="shared" ca="1" si="0"/>
        <v>200</v>
      </c>
      <c r="F6" s="39">
        <f t="shared" ca="1" si="1"/>
        <v>760</v>
      </c>
      <c r="G6" s="39">
        <v>0</v>
      </c>
      <c r="H6" s="39">
        <f t="shared" ca="1" si="2"/>
        <v>922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38</v>
      </c>
    </row>
    <row r="7" spans="1:13" x14ac:dyDescent="0.3">
      <c r="A7" s="16"/>
      <c r="B7" s="4" t="s">
        <v>57</v>
      </c>
      <c r="C7" s="3"/>
      <c r="D7" s="4"/>
      <c r="E7" s="42">
        <f t="shared" ca="1" si="0"/>
        <v>0</v>
      </c>
      <c r="F7" s="39">
        <f t="shared" ca="1" si="1"/>
        <v>30</v>
      </c>
      <c r="G7" s="39">
        <v>0</v>
      </c>
      <c r="H7" s="39">
        <f t="shared" ca="1" si="2"/>
        <v>30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0</v>
      </c>
    </row>
    <row r="8" spans="1:13" x14ac:dyDescent="0.3">
      <c r="A8" s="16"/>
      <c r="B8" s="4" t="s">
        <v>257</v>
      </c>
      <c r="C8" s="3"/>
      <c r="D8" s="4"/>
      <c r="E8" s="42">
        <f t="shared" ca="1" si="0"/>
        <v>0</v>
      </c>
      <c r="F8" s="39">
        <f t="shared" ca="1" si="1"/>
        <v>350</v>
      </c>
      <c r="G8" s="39">
        <v>0</v>
      </c>
      <c r="H8" s="39">
        <f t="shared" ca="1" si="2"/>
        <v>250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100</v>
      </c>
    </row>
    <row r="9" spans="1:13" x14ac:dyDescent="0.3">
      <c r="A9" s="16"/>
      <c r="B9" s="4" t="s">
        <v>254</v>
      </c>
      <c r="C9" s="3"/>
      <c r="D9" s="4"/>
      <c r="E9" s="42">
        <f t="shared" ca="1" si="0"/>
        <v>0</v>
      </c>
      <c r="F9" s="39">
        <f t="shared" ca="1" si="1"/>
        <v>40</v>
      </c>
      <c r="G9" s="39">
        <v>0</v>
      </c>
      <c r="H9" s="39">
        <f t="shared" ca="1" si="2"/>
        <v>24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16</v>
      </c>
    </row>
    <row r="10" spans="1:13" x14ac:dyDescent="0.3">
      <c r="A10" s="16"/>
      <c r="B10" s="4" t="s">
        <v>256</v>
      </c>
      <c r="C10" s="3"/>
      <c r="D10" s="4"/>
      <c r="E10" s="42">
        <f t="shared" ca="1" si="0"/>
        <v>15</v>
      </c>
      <c r="F10" s="39">
        <f t="shared" ca="1" si="1"/>
        <v>1640</v>
      </c>
      <c r="G10" s="39">
        <v>0</v>
      </c>
      <c r="H10" s="39">
        <f t="shared" ca="1" si="2"/>
        <v>1444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211</v>
      </c>
    </row>
    <row r="11" spans="1:13" x14ac:dyDescent="0.3">
      <c r="A11" s="16"/>
      <c r="B11" s="4" t="s">
        <v>255</v>
      </c>
      <c r="C11" s="3"/>
      <c r="D11" s="4"/>
      <c r="E11" s="42">
        <f t="shared" ca="1" si="0"/>
        <v>0</v>
      </c>
      <c r="F11" s="39">
        <f t="shared" ca="1" si="1"/>
        <v>460</v>
      </c>
      <c r="G11" s="39">
        <v>0</v>
      </c>
      <c r="H11" s="39">
        <f t="shared" ca="1" si="2"/>
        <v>380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80</v>
      </c>
    </row>
    <row r="12" spans="1:13" x14ac:dyDescent="0.3">
      <c r="A12" s="16"/>
      <c r="B12" s="4" t="s">
        <v>258</v>
      </c>
      <c r="C12" s="3"/>
      <c r="D12" s="4"/>
      <c r="E12" s="42">
        <f t="shared" ca="1" si="0"/>
        <v>0</v>
      </c>
      <c r="F12" s="39">
        <f t="shared" ca="1" si="1"/>
        <v>80</v>
      </c>
      <c r="G12" s="39">
        <v>0</v>
      </c>
      <c r="H12" s="39">
        <f t="shared" ca="1" si="2"/>
        <v>10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70</v>
      </c>
    </row>
    <row r="13" spans="1:13" x14ac:dyDescent="0.3">
      <c r="A13" s="16"/>
      <c r="B13" s="4" t="s">
        <v>343</v>
      </c>
      <c r="C13" s="3"/>
      <c r="D13" s="4"/>
      <c r="E13" s="42">
        <f t="shared" ca="1" si="0"/>
        <v>0</v>
      </c>
      <c r="F13" s="39">
        <f t="shared" ca="1" si="1"/>
        <v>0</v>
      </c>
      <c r="G13" s="39">
        <v>0</v>
      </c>
      <c r="H13" s="39">
        <f t="shared" ca="1" si="2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0</v>
      </c>
    </row>
    <row r="14" spans="1:13" x14ac:dyDescent="0.3">
      <c r="A14" s="16"/>
      <c r="B14" s="4" t="s">
        <v>266</v>
      </c>
      <c r="C14" s="3"/>
      <c r="D14" s="4"/>
      <c r="E14" s="42">
        <f t="shared" ca="1" si="0"/>
        <v>50</v>
      </c>
      <c r="F14" s="39">
        <f t="shared" ca="1" si="1"/>
        <v>1250</v>
      </c>
      <c r="G14" s="39">
        <v>0</v>
      </c>
      <c r="H14" s="39">
        <f t="shared" ca="1" si="2"/>
        <v>1300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0</v>
      </c>
    </row>
    <row r="15" spans="1:13" x14ac:dyDescent="0.3">
      <c r="A15" s="16"/>
      <c r="B15" s="4" t="s">
        <v>263</v>
      </c>
      <c r="C15" s="3"/>
      <c r="D15" s="4"/>
      <c r="E15" s="42">
        <f t="shared" ca="1" si="0"/>
        <v>70</v>
      </c>
      <c r="F15" s="39">
        <f t="shared" ca="1" si="1"/>
        <v>650</v>
      </c>
      <c r="G15" s="39">
        <v>0</v>
      </c>
      <c r="H15" s="39">
        <f t="shared" ca="1" si="2"/>
        <v>710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10</v>
      </c>
    </row>
    <row r="16" spans="1:13" x14ac:dyDescent="0.3">
      <c r="A16" s="16"/>
      <c r="B16" s="4" t="s">
        <v>265</v>
      </c>
      <c r="C16" s="3"/>
      <c r="D16" s="4"/>
      <c r="E16" s="42">
        <f t="shared" ca="1" si="0"/>
        <v>355</v>
      </c>
      <c r="F16" s="39">
        <f t="shared" ca="1" si="1"/>
        <v>6920</v>
      </c>
      <c r="G16" s="39">
        <v>0</v>
      </c>
      <c r="H16" s="39">
        <f t="shared" ca="1" si="2"/>
        <v>7145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130</v>
      </c>
    </row>
    <row r="17" spans="1:13" x14ac:dyDescent="0.3">
      <c r="A17" s="16"/>
      <c r="B17" s="4" t="s">
        <v>264</v>
      </c>
      <c r="C17" s="3"/>
      <c r="D17" s="4"/>
      <c r="E17" s="42">
        <f t="shared" ca="1" si="0"/>
        <v>170</v>
      </c>
      <c r="F17" s="39">
        <f t="shared" ca="1" si="1"/>
        <v>3020</v>
      </c>
      <c r="G17" s="39">
        <v>0</v>
      </c>
      <c r="H17" s="39">
        <f t="shared" ca="1" si="2"/>
        <v>3065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125</v>
      </c>
    </row>
    <row r="18" spans="1:13" x14ac:dyDescent="0.3">
      <c r="A18" s="16"/>
      <c r="B18" s="4" t="s">
        <v>269</v>
      </c>
      <c r="C18" s="3"/>
      <c r="D18" s="4"/>
      <c r="E18" s="42">
        <f t="shared" ca="1" si="0"/>
        <v>0</v>
      </c>
      <c r="F18" s="39">
        <f t="shared" ca="1" si="1"/>
        <v>150</v>
      </c>
      <c r="G18" s="39">
        <v>0</v>
      </c>
      <c r="H18" s="39">
        <f t="shared" ca="1" si="2"/>
        <v>48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102</v>
      </c>
    </row>
    <row r="19" spans="1:13" x14ac:dyDescent="0.3">
      <c r="A19" s="16"/>
      <c r="B19" s="4" t="s">
        <v>268</v>
      </c>
      <c r="C19" s="3"/>
      <c r="D19" s="4"/>
      <c r="E19" s="42">
        <f t="shared" ca="1" si="0"/>
        <v>0</v>
      </c>
      <c r="F19" s="39">
        <f t="shared" ca="1" si="1"/>
        <v>40</v>
      </c>
      <c r="G19" s="39">
        <v>0</v>
      </c>
      <c r="H19" s="39">
        <f t="shared" ca="1" si="2"/>
        <v>40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0</v>
      </c>
    </row>
    <row r="20" spans="1:13" x14ac:dyDescent="0.3">
      <c r="A20" s="16"/>
      <c r="B20" s="4" t="s">
        <v>272</v>
      </c>
      <c r="C20" s="3"/>
      <c r="D20" s="4"/>
      <c r="E20" s="42">
        <f t="shared" ca="1" si="0"/>
        <v>0</v>
      </c>
      <c r="F20" s="39">
        <f t="shared" ca="1" si="1"/>
        <v>1650</v>
      </c>
      <c r="G20" s="39">
        <v>0</v>
      </c>
      <c r="H20" s="39">
        <f t="shared" ca="1" si="2"/>
        <v>1620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30</v>
      </c>
    </row>
    <row r="21" spans="1:13" x14ac:dyDescent="0.3">
      <c r="A21" s="16"/>
      <c r="B21" s="4" t="s">
        <v>271</v>
      </c>
      <c r="C21" s="3"/>
      <c r="D21" s="4"/>
      <c r="E21" s="42">
        <f t="shared" ca="1" si="0"/>
        <v>23</v>
      </c>
      <c r="F21" s="39">
        <f t="shared" ca="1" si="1"/>
        <v>440</v>
      </c>
      <c r="G21" s="39">
        <v>0</v>
      </c>
      <c r="H21" s="39">
        <f t="shared" ca="1" si="2"/>
        <v>443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20</v>
      </c>
    </row>
    <row r="22" spans="1:13" x14ac:dyDescent="0.3">
      <c r="A22" s="16"/>
      <c r="B22" s="4" t="s">
        <v>275</v>
      </c>
      <c r="C22" s="3"/>
      <c r="D22" s="4"/>
      <c r="E22" s="42">
        <f t="shared" ca="1" si="0"/>
        <v>0</v>
      </c>
      <c r="F22" s="39">
        <f t="shared" ca="1" si="1"/>
        <v>800</v>
      </c>
      <c r="G22" s="39">
        <v>0</v>
      </c>
      <c r="H22" s="39">
        <f t="shared" ca="1" si="2"/>
        <v>630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170</v>
      </c>
    </row>
    <row r="23" spans="1:13" x14ac:dyDescent="0.3">
      <c r="A23" s="16"/>
      <c r="B23" s="4" t="s">
        <v>274</v>
      </c>
      <c r="C23" s="3"/>
      <c r="D23" s="4"/>
      <c r="E23" s="42">
        <f t="shared" ca="1" si="0"/>
        <v>40</v>
      </c>
      <c r="F23" s="39">
        <f t="shared" ca="1" si="1"/>
        <v>180</v>
      </c>
      <c r="G23" s="39">
        <v>0</v>
      </c>
      <c r="H23" s="39">
        <f t="shared" ca="1" si="2"/>
        <v>160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60</v>
      </c>
    </row>
    <row r="24" spans="1:13" x14ac:dyDescent="0.3">
      <c r="A24" s="16"/>
      <c r="B24" s="4" t="s">
        <v>339</v>
      </c>
      <c r="C24" s="3"/>
      <c r="D24" s="4"/>
      <c r="E24" s="42">
        <f t="shared" ca="1" si="0"/>
        <v>559</v>
      </c>
      <c r="F24" s="39">
        <f t="shared" ca="1" si="1"/>
        <v>9000</v>
      </c>
      <c r="G24" s="39">
        <v>0</v>
      </c>
      <c r="H24" s="39">
        <f t="shared" ca="1" si="2"/>
        <v>9014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545</v>
      </c>
    </row>
    <row r="25" spans="1:13" x14ac:dyDescent="0.3">
      <c r="A25" s="16"/>
      <c r="B25" s="4" t="s">
        <v>276</v>
      </c>
      <c r="C25" s="3"/>
      <c r="D25" s="4"/>
      <c r="E25" s="42">
        <f t="shared" ca="1" si="0"/>
        <v>55</v>
      </c>
      <c r="F25" s="39">
        <f t="shared" ca="1" si="1"/>
        <v>5040</v>
      </c>
      <c r="G25" s="39">
        <v>0</v>
      </c>
      <c r="H25" s="39">
        <f t="shared" ca="1" si="2"/>
        <v>4910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185</v>
      </c>
    </row>
    <row r="26" spans="1:13" x14ac:dyDescent="0.3">
      <c r="A26" s="16"/>
      <c r="B26" s="4" t="s">
        <v>251</v>
      </c>
      <c r="C26" s="3"/>
      <c r="D26" s="4"/>
      <c r="E26" s="42">
        <f t="shared" ca="1" si="0"/>
        <v>140</v>
      </c>
      <c r="F26" s="39">
        <f t="shared" ca="1" si="1"/>
        <v>1200</v>
      </c>
      <c r="G26" s="39">
        <v>0</v>
      </c>
      <c r="H26" s="39">
        <f t="shared" ca="1" si="2"/>
        <v>1140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200</v>
      </c>
    </row>
    <row r="27" spans="1:13" x14ac:dyDescent="0.3">
      <c r="A27" s="16"/>
      <c r="B27" s="4" t="s">
        <v>278</v>
      </c>
      <c r="C27" s="3"/>
      <c r="D27" s="4"/>
      <c r="E27" s="42">
        <f t="shared" ca="1" si="0"/>
        <v>10</v>
      </c>
      <c r="F27" s="39">
        <f t="shared" ca="1" si="1"/>
        <v>60</v>
      </c>
      <c r="G27" s="39">
        <v>0</v>
      </c>
      <c r="H27" s="39">
        <f t="shared" ca="1" si="2"/>
        <v>55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15</v>
      </c>
    </row>
    <row r="28" spans="1:13" x14ac:dyDescent="0.3">
      <c r="A28" s="16"/>
      <c r="B28" s="4" t="s">
        <v>279</v>
      </c>
      <c r="C28" s="3"/>
      <c r="D28" s="4"/>
      <c r="E28" s="42">
        <f t="shared" ca="1" si="0"/>
        <v>35</v>
      </c>
      <c r="F28" s="39">
        <f t="shared" ca="1" si="1"/>
        <v>280</v>
      </c>
      <c r="G28" s="39">
        <v>0</v>
      </c>
      <c r="H28" s="39">
        <f t="shared" ca="1" si="2"/>
        <v>220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95</v>
      </c>
    </row>
    <row r="29" spans="1:13" x14ac:dyDescent="0.3">
      <c r="A29" s="16"/>
      <c r="B29" s="4" t="s">
        <v>282</v>
      </c>
      <c r="C29" s="3"/>
      <c r="D29" s="4"/>
      <c r="E29" s="42">
        <f t="shared" ca="1" si="0"/>
        <v>15</v>
      </c>
      <c r="F29" s="39">
        <f t="shared" ca="1" si="1"/>
        <v>40</v>
      </c>
      <c r="G29" s="39">
        <v>0</v>
      </c>
      <c r="H29" s="39">
        <f t="shared" ca="1" si="2"/>
        <v>35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20</v>
      </c>
    </row>
    <row r="30" spans="1:13" x14ac:dyDescent="0.3">
      <c r="A30" s="16"/>
      <c r="B30" s="4" t="s">
        <v>286</v>
      </c>
      <c r="C30" s="3"/>
      <c r="D30" s="4"/>
      <c r="E30" s="42">
        <f t="shared" ca="1" si="0"/>
        <v>0</v>
      </c>
      <c r="F30" s="39">
        <f t="shared" ca="1" si="1"/>
        <v>0</v>
      </c>
      <c r="G30" s="39">
        <v>0</v>
      </c>
      <c r="H30" s="39">
        <f t="shared" ca="1" si="2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0</v>
      </c>
    </row>
    <row r="31" spans="1:13" x14ac:dyDescent="0.3">
      <c r="A31" s="16"/>
      <c r="B31" s="4" t="s">
        <v>287</v>
      </c>
      <c r="C31" s="3"/>
      <c r="D31" s="4"/>
      <c r="E31" s="42">
        <f t="shared" ca="1" si="0"/>
        <v>0</v>
      </c>
      <c r="F31" s="39">
        <f t="shared" ca="1" si="1"/>
        <v>8</v>
      </c>
      <c r="G31" s="39">
        <v>0</v>
      </c>
      <c r="H31" s="39">
        <f t="shared" ca="1" si="2"/>
        <v>8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0</v>
      </c>
    </row>
    <row r="32" spans="1:13" x14ac:dyDescent="0.3">
      <c r="A32" s="16"/>
      <c r="B32" s="4" t="s">
        <v>290</v>
      </c>
      <c r="C32" s="3"/>
      <c r="D32" s="4"/>
      <c r="E32" s="42">
        <f t="shared" ca="1" si="0"/>
        <v>80</v>
      </c>
      <c r="F32" s="39">
        <f t="shared" ca="1" si="1"/>
        <v>450</v>
      </c>
      <c r="G32" s="39">
        <v>0</v>
      </c>
      <c r="H32" s="39">
        <f t="shared" ca="1" si="2"/>
        <v>480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50</v>
      </c>
    </row>
    <row r="33" spans="1:13" x14ac:dyDescent="0.3">
      <c r="A33" s="16"/>
      <c r="B33" s="4" t="s">
        <v>288</v>
      </c>
      <c r="C33" s="3"/>
      <c r="D33" s="4"/>
      <c r="E33" s="42">
        <f t="shared" ca="1" si="0"/>
        <v>0</v>
      </c>
      <c r="F33" s="39">
        <f t="shared" ca="1" si="1"/>
        <v>40</v>
      </c>
      <c r="G33" s="39">
        <v>0</v>
      </c>
      <c r="H33" s="39">
        <f t="shared" ca="1" si="2"/>
        <v>30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10</v>
      </c>
    </row>
    <row r="34" spans="1:13" x14ac:dyDescent="0.3">
      <c r="A34" s="16"/>
      <c r="B34" s="4" t="s">
        <v>289</v>
      </c>
      <c r="C34" s="3"/>
      <c r="D34" s="4"/>
      <c r="E34" s="42">
        <f t="shared" ca="1" si="0"/>
        <v>0</v>
      </c>
      <c r="F34" s="39">
        <f t="shared" ca="1" si="1"/>
        <v>600</v>
      </c>
      <c r="G34" s="39">
        <v>0</v>
      </c>
      <c r="H34" s="39">
        <f t="shared" ca="1" si="2"/>
        <v>565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35</v>
      </c>
    </row>
    <row r="35" spans="1:13" x14ac:dyDescent="0.3">
      <c r="A35" s="16"/>
      <c r="B35" s="4" t="s">
        <v>291</v>
      </c>
      <c r="C35" s="3"/>
      <c r="D35" s="4"/>
      <c r="E35" s="42">
        <f t="shared" ca="1" si="0"/>
        <v>0</v>
      </c>
      <c r="F35" s="39">
        <f t="shared" ca="1" si="1"/>
        <v>11720</v>
      </c>
      <c r="G35" s="39">
        <v>0</v>
      </c>
      <c r="H35" s="39">
        <f t="shared" ca="1" si="2"/>
        <v>11350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370</v>
      </c>
    </row>
    <row r="36" spans="1:13" x14ac:dyDescent="0.3">
      <c r="A36" s="16"/>
      <c r="B36" s="4" t="s">
        <v>293</v>
      </c>
      <c r="C36" s="3"/>
      <c r="D36" s="4"/>
      <c r="E36" s="42">
        <f t="shared" ca="1" si="0"/>
        <v>107</v>
      </c>
      <c r="F36" s="39">
        <f t="shared" ca="1" si="1"/>
        <v>0</v>
      </c>
      <c r="G36" s="39">
        <v>0</v>
      </c>
      <c r="H36" s="39">
        <f t="shared" ca="1" si="2"/>
        <v>107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0</v>
      </c>
    </row>
    <row r="37" spans="1:13" x14ac:dyDescent="0.3">
      <c r="A37" s="16"/>
      <c r="B37" s="4" t="s">
        <v>297</v>
      </c>
      <c r="C37" s="3"/>
      <c r="D37" s="4"/>
      <c r="E37" s="42">
        <f t="shared" ca="1" si="0"/>
        <v>0</v>
      </c>
      <c r="F37" s="39">
        <f t="shared" ca="1" si="1"/>
        <v>80</v>
      </c>
      <c r="G37" s="39">
        <v>0</v>
      </c>
      <c r="H37" s="39">
        <f t="shared" ca="1" si="2"/>
        <v>80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0</v>
      </c>
    </row>
    <row r="38" spans="1:13" x14ac:dyDescent="0.3">
      <c r="A38" s="16"/>
      <c r="B38" s="4" t="s">
        <v>294</v>
      </c>
      <c r="C38" s="3"/>
      <c r="D38" s="4"/>
      <c r="E38" s="42">
        <f t="shared" ca="1" si="0"/>
        <v>13</v>
      </c>
      <c r="F38" s="39">
        <f t="shared" ca="1" si="1"/>
        <v>50</v>
      </c>
      <c r="G38" s="39">
        <v>0</v>
      </c>
      <c r="H38" s="39">
        <f t="shared" ca="1" si="2"/>
        <v>58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5</v>
      </c>
    </row>
    <row r="39" spans="1:13" x14ac:dyDescent="0.3">
      <c r="A39" s="16"/>
      <c r="B39" s="4" t="s">
        <v>295</v>
      </c>
      <c r="C39" s="3"/>
      <c r="D39" s="4"/>
      <c r="E39" s="42">
        <f t="shared" ca="1" si="0"/>
        <v>16</v>
      </c>
      <c r="F39" s="39">
        <f t="shared" ca="1" si="1"/>
        <v>840</v>
      </c>
      <c r="G39" s="39">
        <v>0</v>
      </c>
      <c r="H39" s="39">
        <f t="shared" ca="1" si="2"/>
        <v>806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50</v>
      </c>
    </row>
    <row r="40" spans="1:13" x14ac:dyDescent="0.3">
      <c r="A40" s="16"/>
      <c r="B40" s="4" t="s">
        <v>296</v>
      </c>
      <c r="C40" s="3"/>
      <c r="D40" s="4"/>
      <c r="E40" s="42">
        <f t="shared" ca="1" si="0"/>
        <v>119</v>
      </c>
      <c r="F40" s="39">
        <f t="shared" ca="1" si="1"/>
        <v>600</v>
      </c>
      <c r="G40" s="39">
        <v>0</v>
      </c>
      <c r="H40" s="39">
        <f t="shared" ca="1" si="2"/>
        <v>634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85</v>
      </c>
    </row>
    <row r="41" spans="1:13" x14ac:dyDescent="0.3">
      <c r="A41" s="16"/>
      <c r="B41" s="4" t="s">
        <v>298</v>
      </c>
      <c r="C41" s="3"/>
      <c r="D41" s="4"/>
      <c r="E41" s="42">
        <f t="shared" ca="1" si="0"/>
        <v>30</v>
      </c>
      <c r="F41" s="39">
        <f t="shared" ca="1" si="1"/>
        <v>72</v>
      </c>
      <c r="G41" s="39">
        <v>0</v>
      </c>
      <c r="H41" s="39">
        <f t="shared" ca="1" si="2"/>
        <v>72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30</v>
      </c>
    </row>
    <row r="42" spans="1:13" x14ac:dyDescent="0.3">
      <c r="A42" s="16"/>
      <c r="B42" s="4" t="s">
        <v>344</v>
      </c>
      <c r="C42" s="3"/>
      <c r="D42" s="4"/>
      <c r="E42" s="42">
        <f t="shared" ca="1" si="0"/>
        <v>0</v>
      </c>
      <c r="F42" s="39">
        <f t="shared" ca="1" si="1"/>
        <v>0</v>
      </c>
      <c r="G42" s="39">
        <v>0</v>
      </c>
      <c r="H42" s="39">
        <f t="shared" ca="1" si="2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0</v>
      </c>
    </row>
    <row r="43" spans="1:13" x14ac:dyDescent="0.3">
      <c r="A43" s="16"/>
      <c r="B43" s="4" t="s">
        <v>301</v>
      </c>
      <c r="C43" s="3"/>
      <c r="D43" s="4"/>
      <c r="E43" s="42">
        <f t="shared" ca="1" si="0"/>
        <v>190</v>
      </c>
      <c r="F43" s="39">
        <f t="shared" ca="1" si="1"/>
        <v>1800</v>
      </c>
      <c r="G43" s="39">
        <v>0</v>
      </c>
      <c r="H43" s="39">
        <f t="shared" ca="1" si="2"/>
        <v>1425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565</v>
      </c>
    </row>
    <row r="44" spans="1:13" x14ac:dyDescent="0.3">
      <c r="A44" s="16"/>
      <c r="B44" s="4" t="s">
        <v>345</v>
      </c>
      <c r="C44" s="3"/>
      <c r="D44" s="4"/>
      <c r="E44" s="42">
        <f t="shared" ca="1" si="0"/>
        <v>0</v>
      </c>
      <c r="F44" s="39">
        <f t="shared" ca="1" si="1"/>
        <v>0</v>
      </c>
      <c r="G44" s="39">
        <v>0</v>
      </c>
      <c r="H44" s="39">
        <f t="shared" ca="1" si="2"/>
        <v>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0</v>
      </c>
    </row>
    <row r="45" spans="1:13" x14ac:dyDescent="0.3">
      <c r="A45" s="16"/>
      <c r="B45" s="4" t="s">
        <v>303</v>
      </c>
      <c r="C45" s="3"/>
      <c r="D45" s="4"/>
      <c r="E45" s="42">
        <f t="shared" ca="1" si="0"/>
        <v>0</v>
      </c>
      <c r="F45" s="39">
        <f t="shared" ca="1" si="1"/>
        <v>300</v>
      </c>
      <c r="G45" s="39">
        <v>0</v>
      </c>
      <c r="H45" s="39">
        <f t="shared" ca="1" si="2"/>
        <v>258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42</v>
      </c>
    </row>
    <row r="46" spans="1:13" x14ac:dyDescent="0.3">
      <c r="A46" s="16"/>
      <c r="B46" s="4" t="s">
        <v>310</v>
      </c>
      <c r="C46" s="3"/>
      <c r="D46" s="4"/>
      <c r="E46" s="42">
        <f t="shared" ca="1" si="0"/>
        <v>144</v>
      </c>
      <c r="F46" s="39">
        <f t="shared" ca="1" si="1"/>
        <v>1640</v>
      </c>
      <c r="G46" s="39">
        <v>0</v>
      </c>
      <c r="H46" s="39">
        <f t="shared" ca="1" si="2"/>
        <v>1504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280</v>
      </c>
    </row>
    <row r="47" spans="1:13" x14ac:dyDescent="0.3">
      <c r="A47" s="16"/>
      <c r="B47" s="4" t="s">
        <v>311</v>
      </c>
      <c r="C47" s="3"/>
      <c r="D47" s="4"/>
      <c r="E47" s="42">
        <f t="shared" ca="1" si="0"/>
        <v>480</v>
      </c>
      <c r="F47" s="39">
        <f t="shared" ca="1" si="1"/>
        <v>4050</v>
      </c>
      <c r="G47" s="39">
        <v>0</v>
      </c>
      <c r="H47" s="39">
        <f t="shared" ca="1" si="2"/>
        <v>4180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350</v>
      </c>
    </row>
    <row r="48" spans="1:13" x14ac:dyDescent="0.3">
      <c r="A48" s="16"/>
      <c r="B48" s="4" t="s">
        <v>315</v>
      </c>
      <c r="C48" s="3"/>
      <c r="D48" s="4"/>
      <c r="E48" s="42">
        <f t="shared" ca="1" si="0"/>
        <v>30</v>
      </c>
      <c r="F48" s="39">
        <f t="shared" ca="1" si="1"/>
        <v>950</v>
      </c>
      <c r="G48" s="39">
        <v>0</v>
      </c>
      <c r="H48" s="39">
        <f t="shared" ca="1" si="2"/>
        <v>965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15</v>
      </c>
    </row>
    <row r="49" spans="1:13" x14ac:dyDescent="0.3">
      <c r="A49" s="16"/>
      <c r="B49" s="4" t="s">
        <v>314</v>
      </c>
      <c r="C49" s="3"/>
      <c r="D49" s="4"/>
      <c r="E49" s="42">
        <f t="shared" ca="1" si="0"/>
        <v>30</v>
      </c>
      <c r="F49" s="39">
        <f t="shared" ca="1" si="1"/>
        <v>3120</v>
      </c>
      <c r="G49" s="39">
        <v>0</v>
      </c>
      <c r="H49" s="39">
        <f t="shared" ca="1" si="2"/>
        <v>3117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33</v>
      </c>
    </row>
    <row r="50" spans="1:13" x14ac:dyDescent="0.3">
      <c r="A50" s="16"/>
      <c r="B50" s="4" t="s">
        <v>313</v>
      </c>
      <c r="C50" s="3"/>
      <c r="D50" s="4"/>
      <c r="E50" s="42">
        <f t="shared" ca="1" si="0"/>
        <v>7</v>
      </c>
      <c r="F50" s="39">
        <f t="shared" ca="1" si="1"/>
        <v>580</v>
      </c>
      <c r="G50" s="39">
        <v>0</v>
      </c>
      <c r="H50" s="39">
        <f t="shared" ca="1" si="2"/>
        <v>584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3</v>
      </c>
    </row>
    <row r="51" spans="1:13" x14ac:dyDescent="0.3">
      <c r="A51" s="16"/>
      <c r="B51" s="4" t="s">
        <v>316</v>
      </c>
      <c r="C51" s="3"/>
      <c r="D51" s="4"/>
      <c r="E51" s="42">
        <f t="shared" ca="1" si="0"/>
        <v>355</v>
      </c>
      <c r="F51" s="39">
        <f t="shared" ca="1" si="1"/>
        <v>2600</v>
      </c>
      <c r="G51" s="39">
        <v>0</v>
      </c>
      <c r="H51" s="39">
        <f t="shared" ca="1" si="2"/>
        <v>2880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75</v>
      </c>
    </row>
    <row r="52" spans="1:13" x14ac:dyDescent="0.3">
      <c r="A52" s="16"/>
      <c r="B52" s="4" t="s">
        <v>320</v>
      </c>
      <c r="C52" s="3"/>
      <c r="D52" s="4"/>
      <c r="E52" s="42">
        <f t="shared" ca="1" si="0"/>
        <v>13</v>
      </c>
      <c r="F52" s="39">
        <f t="shared" ca="1" si="1"/>
        <v>300</v>
      </c>
      <c r="G52" s="39">
        <v>0</v>
      </c>
      <c r="H52" s="39">
        <f t="shared" ca="1" si="2"/>
        <v>308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5</v>
      </c>
    </row>
    <row r="53" spans="1:13" x14ac:dyDescent="0.3">
      <c r="A53" s="16"/>
      <c r="B53" s="4" t="s">
        <v>318</v>
      </c>
      <c r="C53" s="3"/>
      <c r="D53" s="4"/>
      <c r="E53" s="42">
        <f t="shared" ca="1" si="0"/>
        <v>216</v>
      </c>
      <c r="F53" s="39">
        <f t="shared" ca="1" si="1"/>
        <v>3240</v>
      </c>
      <c r="G53" s="39">
        <v>0</v>
      </c>
      <c r="H53" s="39">
        <f t="shared" ca="1" si="2"/>
        <v>3140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316</v>
      </c>
    </row>
    <row r="54" spans="1:13" x14ac:dyDescent="0.3">
      <c r="A54" s="16"/>
      <c r="B54" s="4" t="s">
        <v>346</v>
      </c>
      <c r="C54" s="3"/>
      <c r="D54" s="4"/>
      <c r="E54" s="42">
        <f t="shared" ca="1" si="0"/>
        <v>0</v>
      </c>
      <c r="F54" s="39">
        <f t="shared" ca="1" si="1"/>
        <v>0</v>
      </c>
      <c r="G54" s="39">
        <v>0</v>
      </c>
      <c r="H54" s="39">
        <f t="shared" ca="1" si="2"/>
        <v>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0</v>
      </c>
    </row>
    <row r="55" spans="1:13" x14ac:dyDescent="0.3">
      <c r="A55" s="16"/>
      <c r="B55" s="4" t="s">
        <v>319</v>
      </c>
      <c r="C55" s="3"/>
      <c r="D55" s="4"/>
      <c r="E55" s="42">
        <f t="shared" ca="1" si="0"/>
        <v>223</v>
      </c>
      <c r="F55" s="39">
        <f t="shared" ca="1" si="1"/>
        <v>2680</v>
      </c>
      <c r="G55" s="39">
        <v>0</v>
      </c>
      <c r="H55" s="39">
        <f t="shared" ca="1" si="2"/>
        <v>2848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55</v>
      </c>
    </row>
    <row r="56" spans="1:13" x14ac:dyDescent="0.3">
      <c r="A56" s="16"/>
      <c r="B56" s="4" t="s">
        <v>324</v>
      </c>
      <c r="C56" s="3"/>
      <c r="D56" s="4"/>
      <c r="E56" s="42">
        <f t="shared" ca="1" si="0"/>
        <v>0</v>
      </c>
      <c r="F56" s="39">
        <f t="shared" ca="1" si="1"/>
        <v>1424</v>
      </c>
      <c r="G56" s="39">
        <v>0</v>
      </c>
      <c r="H56" s="39">
        <f t="shared" ca="1" si="2"/>
        <v>1412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12</v>
      </c>
    </row>
    <row r="57" spans="1:13" x14ac:dyDescent="0.3">
      <c r="A57" s="16"/>
      <c r="B57" s="4" t="s">
        <v>317</v>
      </c>
      <c r="C57" s="3"/>
      <c r="D57" s="4"/>
      <c r="E57" s="42">
        <f t="shared" ca="1" si="0"/>
        <v>16</v>
      </c>
      <c r="F57" s="39">
        <f t="shared" ca="1" si="1"/>
        <v>1340</v>
      </c>
      <c r="G57" s="39">
        <v>0</v>
      </c>
      <c r="H57" s="39">
        <f t="shared" ca="1" si="2"/>
        <v>1351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5</v>
      </c>
    </row>
    <row r="58" spans="1:13" x14ac:dyDescent="0.3">
      <c r="A58" s="16"/>
      <c r="B58" s="4" t="s">
        <v>326</v>
      </c>
      <c r="C58" s="3"/>
      <c r="D58" s="4"/>
      <c r="E58" s="42">
        <f t="shared" ca="1" si="0"/>
        <v>100</v>
      </c>
      <c r="F58" s="39">
        <f t="shared" ca="1" si="1"/>
        <v>350</v>
      </c>
      <c r="G58" s="39">
        <v>0</v>
      </c>
      <c r="H58" s="39">
        <f t="shared" ca="1" si="2"/>
        <v>450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0</v>
      </c>
    </row>
    <row r="59" spans="1:13" x14ac:dyDescent="0.3">
      <c r="A59" s="16"/>
      <c r="B59" s="4" t="s">
        <v>327</v>
      </c>
      <c r="C59" s="3"/>
      <c r="D59" s="4"/>
      <c r="E59" s="42">
        <f t="shared" ca="1" si="0"/>
        <v>60</v>
      </c>
      <c r="F59" s="39">
        <f t="shared" ca="1" si="1"/>
        <v>120</v>
      </c>
      <c r="G59" s="39">
        <v>0</v>
      </c>
      <c r="H59" s="39">
        <f t="shared" ca="1" si="2"/>
        <v>130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50</v>
      </c>
    </row>
    <row r="60" spans="1:13" x14ac:dyDescent="0.3">
      <c r="A60" s="16"/>
      <c r="B60" s="4" t="s">
        <v>347</v>
      </c>
      <c r="C60" s="3"/>
      <c r="D60" s="4"/>
      <c r="E60" s="42">
        <f t="shared" ca="1" si="0"/>
        <v>0</v>
      </c>
      <c r="F60" s="39">
        <f t="shared" ca="1" si="1"/>
        <v>0</v>
      </c>
      <c r="G60" s="39">
        <v>0</v>
      </c>
      <c r="H60" s="39">
        <f t="shared" ca="1" si="2"/>
        <v>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0</v>
      </c>
    </row>
    <row r="61" spans="1:13" x14ac:dyDescent="0.3">
      <c r="A61" s="16"/>
      <c r="B61" s="4" t="s">
        <v>328</v>
      </c>
      <c r="C61" s="3"/>
      <c r="D61" s="4"/>
      <c r="E61" s="42">
        <f t="shared" ca="1" si="0"/>
        <v>20</v>
      </c>
      <c r="F61" s="39">
        <f t="shared" ca="1" si="1"/>
        <v>120</v>
      </c>
      <c r="G61" s="39">
        <v>0</v>
      </c>
      <c r="H61" s="39">
        <f t="shared" ca="1" si="2"/>
        <v>90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50</v>
      </c>
    </row>
    <row r="62" spans="1:13" x14ac:dyDescent="0.3">
      <c r="A62" s="16"/>
      <c r="B62" s="4" t="s">
        <v>332</v>
      </c>
      <c r="C62" s="3"/>
      <c r="D62" s="4"/>
      <c r="E62" s="42">
        <f t="shared" ca="1" si="0"/>
        <v>35</v>
      </c>
      <c r="F62" s="39">
        <f t="shared" ca="1" si="1"/>
        <v>750</v>
      </c>
      <c r="G62" s="39">
        <v>0</v>
      </c>
      <c r="H62" s="39">
        <f t="shared" ca="1" si="2"/>
        <v>770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15</v>
      </c>
    </row>
    <row r="63" spans="1:13" x14ac:dyDescent="0.3">
      <c r="A63" s="16"/>
      <c r="B63" s="4" t="s">
        <v>329</v>
      </c>
      <c r="C63" s="3"/>
      <c r="D63" s="4"/>
      <c r="E63" s="42">
        <f t="shared" ca="1" si="0"/>
        <v>0</v>
      </c>
      <c r="F63" s="39">
        <f t="shared" ca="1" si="1"/>
        <v>260</v>
      </c>
      <c r="G63" s="39">
        <v>0</v>
      </c>
      <c r="H63" s="39">
        <f t="shared" ca="1" si="2"/>
        <v>225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35</v>
      </c>
    </row>
    <row r="64" spans="1:13" x14ac:dyDescent="0.3">
      <c r="A64" s="16"/>
      <c r="B64" s="4" t="s">
        <v>331</v>
      </c>
      <c r="C64" s="3"/>
      <c r="D64" s="4"/>
      <c r="E64" s="42">
        <f t="shared" ca="1" si="0"/>
        <v>0</v>
      </c>
      <c r="F64" s="39">
        <f t="shared" ca="1" si="1"/>
        <v>3680</v>
      </c>
      <c r="G64" s="39">
        <v>0</v>
      </c>
      <c r="H64" s="39">
        <f t="shared" ca="1" si="2"/>
        <v>3385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295</v>
      </c>
    </row>
    <row r="65" spans="1:13" x14ac:dyDescent="0.3">
      <c r="A65" s="16"/>
      <c r="B65" s="4" t="s">
        <v>330</v>
      </c>
      <c r="C65" s="3"/>
      <c r="D65" s="4"/>
      <c r="E65" s="42">
        <f t="shared" ca="1" si="0"/>
        <v>0</v>
      </c>
      <c r="F65" s="39">
        <f t="shared" ca="1" si="1"/>
        <v>1320</v>
      </c>
      <c r="G65" s="39">
        <v>0</v>
      </c>
      <c r="H65" s="39">
        <f t="shared" ca="1" si="2"/>
        <v>1250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70</v>
      </c>
    </row>
    <row r="66" spans="1:13" x14ac:dyDescent="0.3">
      <c r="A66" s="16"/>
      <c r="B66" s="4" t="s">
        <v>333</v>
      </c>
      <c r="C66" s="3"/>
      <c r="D66" s="4"/>
      <c r="E66" s="42">
        <f t="shared" ca="1" si="0"/>
        <v>15</v>
      </c>
      <c r="F66" s="39">
        <f t="shared" ca="1" si="1"/>
        <v>0</v>
      </c>
      <c r="G66" s="39">
        <v>0</v>
      </c>
      <c r="H66" s="39">
        <f t="shared" ca="1" si="2"/>
        <v>15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0</v>
      </c>
    </row>
    <row r="67" spans="1:13" x14ac:dyDescent="0.3">
      <c r="A67" s="16"/>
      <c r="B67" s="4" t="s">
        <v>348</v>
      </c>
      <c r="C67" s="3"/>
      <c r="D67" s="4"/>
      <c r="E67" s="42">
        <f t="shared" ca="1" si="0"/>
        <v>0</v>
      </c>
      <c r="F67" s="39">
        <f t="shared" ca="1" si="1"/>
        <v>0</v>
      </c>
      <c r="G67" s="39">
        <v>0</v>
      </c>
      <c r="H67" s="39">
        <f t="shared" ca="1" si="2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0</v>
      </c>
    </row>
    <row r="68" spans="1:13" x14ac:dyDescent="0.3">
      <c r="A68" s="16"/>
      <c r="B68" s="4" t="s">
        <v>349</v>
      </c>
      <c r="C68" s="3"/>
      <c r="D68" s="4"/>
      <c r="E68" s="42">
        <f t="shared" ca="1" si="0"/>
        <v>0</v>
      </c>
      <c r="F68" s="39">
        <f t="shared" ca="1" si="1"/>
        <v>0</v>
      </c>
      <c r="G68" s="39">
        <v>0</v>
      </c>
      <c r="H68" s="39">
        <f t="shared" ca="1" si="2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0</v>
      </c>
    </row>
    <row r="69" spans="1:13" x14ac:dyDescent="0.3">
      <c r="A69" s="16"/>
      <c r="B69" s="4" t="s">
        <v>56</v>
      </c>
      <c r="C69" s="3"/>
      <c r="D69" s="4"/>
      <c r="E69" s="42">
        <f t="shared" ca="1" si="0"/>
        <v>0</v>
      </c>
      <c r="F69" s="39">
        <f t="shared" ca="1" si="1"/>
        <v>300</v>
      </c>
      <c r="G69" s="39">
        <v>0</v>
      </c>
      <c r="H69" s="39">
        <f t="shared" ca="1" si="2"/>
        <v>190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110</v>
      </c>
    </row>
    <row r="70" spans="1:13" x14ac:dyDescent="0.3">
      <c r="A70" s="16"/>
      <c r="B70" s="4" t="s">
        <v>58</v>
      </c>
      <c r="C70" s="3"/>
      <c r="D70" s="4"/>
      <c r="E70" s="42">
        <f t="shared" ca="1" si="0"/>
        <v>0</v>
      </c>
      <c r="F70" s="39">
        <f t="shared" ca="1" si="1"/>
        <v>180</v>
      </c>
      <c r="G70" s="39">
        <v>0</v>
      </c>
      <c r="H70" s="39">
        <f t="shared" ca="1" si="2"/>
        <v>180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0</v>
      </c>
    </row>
    <row r="71" spans="1:13" x14ac:dyDescent="0.3">
      <c r="A71" s="16"/>
      <c r="B71" s="4" t="s">
        <v>260</v>
      </c>
      <c r="C71" s="3"/>
      <c r="D71" s="4"/>
      <c r="E71" s="42">
        <f t="shared" ca="1" si="0"/>
        <v>40</v>
      </c>
      <c r="F71" s="39">
        <f t="shared" ca="1" si="1"/>
        <v>100</v>
      </c>
      <c r="G71" s="39">
        <v>0</v>
      </c>
      <c r="H71" s="39">
        <f t="shared" ca="1" si="2"/>
        <v>140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3"/>
        <v>0</v>
      </c>
    </row>
    <row r="72" spans="1:13" x14ac:dyDescent="0.3">
      <c r="A72" s="16"/>
      <c r="B72" s="4" t="s">
        <v>261</v>
      </c>
      <c r="C72" s="3"/>
      <c r="D72" s="4"/>
      <c r="E72" s="42">
        <f t="shared" ca="1" si="0"/>
        <v>195</v>
      </c>
      <c r="F72" s="39">
        <f t="shared" ca="1" si="1"/>
        <v>400</v>
      </c>
      <c r="G72" s="39">
        <v>0</v>
      </c>
      <c r="H72" s="39">
        <f t="shared" ca="1" si="2"/>
        <v>430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3"/>
        <v>165</v>
      </c>
    </row>
    <row r="73" spans="1:13" x14ac:dyDescent="0.3">
      <c r="A73" s="16"/>
      <c r="B73" s="4" t="s">
        <v>262</v>
      </c>
      <c r="C73" s="3"/>
      <c r="D73" s="4"/>
      <c r="E73" s="42">
        <f t="shared" ca="1" si="0"/>
        <v>130</v>
      </c>
      <c r="F73" s="39">
        <f t="shared" ca="1" si="1"/>
        <v>800</v>
      </c>
      <c r="G73" s="39">
        <v>0</v>
      </c>
      <c r="H73" s="39">
        <f t="shared" ca="1" si="2"/>
        <v>510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3"/>
        <v>420</v>
      </c>
    </row>
    <row r="74" spans="1:13" x14ac:dyDescent="0.3">
      <c r="A74" s="16"/>
      <c r="B74" s="4" t="s">
        <v>350</v>
      </c>
      <c r="C74" s="3"/>
      <c r="D74" s="4"/>
      <c r="E74" s="42">
        <f t="shared" ca="1" si="0"/>
        <v>0</v>
      </c>
      <c r="F74" s="39">
        <f t="shared" ca="1" si="1"/>
        <v>0</v>
      </c>
      <c r="G74" s="39">
        <v>0</v>
      </c>
      <c r="H74" s="39">
        <f t="shared" ca="1" si="2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3"/>
        <v>0</v>
      </c>
    </row>
    <row r="75" spans="1:13" x14ac:dyDescent="0.3">
      <c r="A75" s="16"/>
      <c r="B75" s="4" t="s">
        <v>351</v>
      </c>
      <c r="C75" s="3"/>
      <c r="D75" s="4"/>
      <c r="E75" s="42">
        <f t="shared" ca="1" si="0"/>
        <v>0</v>
      </c>
      <c r="F75" s="39">
        <f t="shared" ca="1" si="1"/>
        <v>0</v>
      </c>
      <c r="G75" s="39">
        <v>0</v>
      </c>
      <c r="H75" s="39">
        <f t="shared" ca="1" si="2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3"/>
        <v>0</v>
      </c>
    </row>
    <row r="76" spans="1:13" x14ac:dyDescent="0.3">
      <c r="A76" s="16"/>
      <c r="B76" s="4" t="s">
        <v>352</v>
      </c>
      <c r="C76" s="3"/>
      <c r="D76" s="4"/>
      <c r="E76" s="42">
        <f t="shared" ca="1" si="0"/>
        <v>11</v>
      </c>
      <c r="F76" s="39">
        <f t="shared" ca="1" si="1"/>
        <v>0</v>
      </c>
      <c r="G76" s="39">
        <v>0</v>
      </c>
      <c r="H76" s="39">
        <f t="shared" ca="1" si="2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3"/>
        <v>11</v>
      </c>
    </row>
    <row r="77" spans="1:13" x14ac:dyDescent="0.3">
      <c r="A77" s="16"/>
      <c r="B77" s="4" t="s">
        <v>270</v>
      </c>
      <c r="C77" s="3"/>
      <c r="D77" s="4"/>
      <c r="E77" s="42">
        <f t="shared" ca="1" si="0"/>
        <v>91</v>
      </c>
      <c r="F77" s="39">
        <f t="shared" ca="1" si="1"/>
        <v>0</v>
      </c>
      <c r="G77" s="39">
        <v>0</v>
      </c>
      <c r="H77" s="39">
        <f t="shared" ca="1" si="2"/>
        <v>91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3"/>
        <v>0</v>
      </c>
    </row>
    <row r="78" spans="1:13" x14ac:dyDescent="0.3">
      <c r="A78" s="16"/>
      <c r="B78" s="4" t="s">
        <v>353</v>
      </c>
      <c r="C78" s="3"/>
      <c r="D78" s="4"/>
      <c r="E78" s="42">
        <f t="shared" ca="1" si="0"/>
        <v>0</v>
      </c>
      <c r="F78" s="39">
        <f t="shared" ca="1" si="1"/>
        <v>0</v>
      </c>
      <c r="G78" s="39">
        <v>0</v>
      </c>
      <c r="H78" s="39">
        <f t="shared" ca="1" si="2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3"/>
        <v>0</v>
      </c>
    </row>
    <row r="79" spans="1:13" x14ac:dyDescent="0.3">
      <c r="A79" s="16"/>
      <c r="B79" s="4" t="s">
        <v>273</v>
      </c>
      <c r="C79" s="3"/>
      <c r="D79" s="4"/>
      <c r="E79" s="42">
        <f t="shared" ca="1" si="0"/>
        <v>0</v>
      </c>
      <c r="F79" s="39">
        <f t="shared" ca="1" si="1"/>
        <v>1000</v>
      </c>
      <c r="G79" s="39">
        <v>0</v>
      </c>
      <c r="H79" s="39">
        <f t="shared" ca="1" si="2"/>
        <v>960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3"/>
        <v>40</v>
      </c>
    </row>
    <row r="80" spans="1:13" x14ac:dyDescent="0.3">
      <c r="A80" s="16"/>
      <c r="B80" s="4" t="s">
        <v>277</v>
      </c>
      <c r="C80" s="3"/>
      <c r="D80" s="4"/>
      <c r="E80" s="42">
        <f t="shared" ca="1" si="0"/>
        <v>90</v>
      </c>
      <c r="F80" s="39">
        <f t="shared" ca="1" si="1"/>
        <v>100</v>
      </c>
      <c r="G80" s="39">
        <v>0</v>
      </c>
      <c r="H80" s="39">
        <f t="shared" ca="1" si="2"/>
        <v>190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3"/>
        <v>0</v>
      </c>
    </row>
    <row r="81" spans="1:13" x14ac:dyDescent="0.3">
      <c r="A81" s="16"/>
      <c r="B81" s="4" t="s">
        <v>280</v>
      </c>
      <c r="C81" s="3"/>
      <c r="D81" s="4"/>
      <c r="E81" s="42">
        <f t="shared" ca="1" si="0"/>
        <v>0</v>
      </c>
      <c r="F81" s="39">
        <f t="shared" ca="1" si="1"/>
        <v>40</v>
      </c>
      <c r="G81" s="39">
        <v>0</v>
      </c>
      <c r="H81" s="39">
        <f t="shared" ca="1" si="2"/>
        <v>40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3"/>
        <v>0</v>
      </c>
    </row>
    <row r="82" spans="1:13" x14ac:dyDescent="0.3">
      <c r="A82" s="16"/>
      <c r="B82" s="4" t="s">
        <v>281</v>
      </c>
      <c r="C82" s="3"/>
      <c r="D82" s="4"/>
      <c r="E82" s="42">
        <f t="shared" ca="1" si="0"/>
        <v>0</v>
      </c>
      <c r="F82" s="39">
        <f t="shared" ca="1" si="1"/>
        <v>100</v>
      </c>
      <c r="G82" s="39">
        <v>0</v>
      </c>
      <c r="H82" s="39">
        <f t="shared" ca="1" si="2"/>
        <v>100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3"/>
        <v>0</v>
      </c>
    </row>
    <row r="83" spans="1:13" x14ac:dyDescent="0.3">
      <c r="A83" s="16"/>
      <c r="B83" s="4" t="s">
        <v>354</v>
      </c>
      <c r="C83" s="3"/>
      <c r="D83" s="4"/>
      <c r="E83" s="42">
        <f t="shared" ca="1" si="0"/>
        <v>0</v>
      </c>
      <c r="F83" s="39">
        <f t="shared" ca="1" si="1"/>
        <v>0</v>
      </c>
      <c r="G83" s="39">
        <v>0</v>
      </c>
      <c r="H83" s="39">
        <f t="shared" ca="1" si="2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3"/>
        <v>0</v>
      </c>
    </row>
    <row r="84" spans="1:13" x14ac:dyDescent="0.3">
      <c r="A84" s="16"/>
      <c r="B84" s="4" t="s">
        <v>355</v>
      </c>
      <c r="C84" s="3"/>
      <c r="D84" s="4"/>
      <c r="E84" s="42">
        <f t="shared" ca="1" si="0"/>
        <v>0</v>
      </c>
      <c r="F84" s="39">
        <f t="shared" ca="1" si="1"/>
        <v>0</v>
      </c>
      <c r="G84" s="39">
        <v>0</v>
      </c>
      <c r="H84" s="39">
        <f t="shared" ca="1" si="2"/>
        <v>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3"/>
        <v>0</v>
      </c>
    </row>
    <row r="85" spans="1:13" x14ac:dyDescent="0.3">
      <c r="A85" s="16"/>
      <c r="B85" s="4" t="s">
        <v>283</v>
      </c>
      <c r="C85" s="3"/>
      <c r="D85" s="4"/>
      <c r="E85" s="42">
        <f t="shared" ca="1" si="0"/>
        <v>16</v>
      </c>
      <c r="F85" s="39">
        <f t="shared" ca="1" si="1"/>
        <v>600</v>
      </c>
      <c r="G85" s="39">
        <v>0</v>
      </c>
      <c r="H85" s="39">
        <f t="shared" ca="1" si="2"/>
        <v>575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3"/>
        <v>41</v>
      </c>
    </row>
    <row r="86" spans="1:13" x14ac:dyDescent="0.3">
      <c r="A86" s="16"/>
      <c r="B86" s="4" t="s">
        <v>284</v>
      </c>
      <c r="C86" s="3"/>
      <c r="D86" s="4"/>
      <c r="E86" s="42">
        <f t="shared" ca="1" si="0"/>
        <v>1</v>
      </c>
      <c r="F86" s="39">
        <f t="shared" ca="1" si="1"/>
        <v>400</v>
      </c>
      <c r="G86" s="39">
        <v>0</v>
      </c>
      <c r="H86" s="39">
        <f t="shared" ca="1" si="2"/>
        <v>400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3"/>
        <v>1</v>
      </c>
    </row>
    <row r="87" spans="1:13" x14ac:dyDescent="0.3">
      <c r="A87" s="16"/>
      <c r="B87" s="4" t="s">
        <v>356</v>
      </c>
      <c r="C87" s="3"/>
      <c r="D87" s="4"/>
      <c r="E87" s="42">
        <f t="shared" ca="1" si="0"/>
        <v>0</v>
      </c>
      <c r="F87" s="39">
        <f t="shared" ca="1" si="1"/>
        <v>0</v>
      </c>
      <c r="G87" s="39">
        <v>0</v>
      </c>
      <c r="H87" s="39">
        <f t="shared" ca="1" si="2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3"/>
        <v>0</v>
      </c>
    </row>
    <row r="88" spans="1:13" x14ac:dyDescent="0.3">
      <c r="A88" s="16"/>
      <c r="B88" s="4" t="s">
        <v>357</v>
      </c>
      <c r="C88" s="3"/>
      <c r="D88" s="4"/>
      <c r="E88" s="42">
        <f t="shared" ca="1" si="0"/>
        <v>0</v>
      </c>
      <c r="F88" s="39">
        <f t="shared" ca="1" si="1"/>
        <v>0</v>
      </c>
      <c r="G88" s="39">
        <v>0</v>
      </c>
      <c r="H88" s="39">
        <f t="shared" ca="1" si="2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3"/>
        <v>0</v>
      </c>
    </row>
    <row r="89" spans="1:13" x14ac:dyDescent="0.3">
      <c r="A89" s="16"/>
      <c r="B89" s="4" t="s">
        <v>292</v>
      </c>
      <c r="C89" s="3"/>
      <c r="D89" s="4"/>
      <c r="E89" s="42">
        <f t="shared" ca="1" si="0"/>
        <v>15</v>
      </c>
      <c r="F89" s="39">
        <f t="shared" ca="1" si="1"/>
        <v>0</v>
      </c>
      <c r="G89" s="39">
        <v>0</v>
      </c>
      <c r="H89" s="39">
        <f t="shared" ca="1" si="2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3"/>
        <v>15</v>
      </c>
    </row>
    <row r="90" spans="1:13" x14ac:dyDescent="0.3">
      <c r="A90" s="16"/>
      <c r="B90" s="4" t="s">
        <v>358</v>
      </c>
      <c r="C90" s="3"/>
      <c r="D90" s="4"/>
      <c r="E90" s="42">
        <f t="shared" ca="1" si="0"/>
        <v>0</v>
      </c>
      <c r="F90" s="39">
        <f t="shared" ca="1" si="1"/>
        <v>0</v>
      </c>
      <c r="G90" s="39">
        <v>0</v>
      </c>
      <c r="H90" s="39">
        <f t="shared" ca="1" si="2"/>
        <v>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3"/>
        <v>0</v>
      </c>
    </row>
    <row r="91" spans="1:13" x14ac:dyDescent="0.3">
      <c r="A91" s="16"/>
      <c r="B91" s="4" t="s">
        <v>299</v>
      </c>
      <c r="C91" s="3"/>
      <c r="D91" s="4"/>
      <c r="E91" s="42">
        <f t="shared" ca="1" si="0"/>
        <v>0</v>
      </c>
      <c r="F91" s="39">
        <f t="shared" ca="1" si="1"/>
        <v>300</v>
      </c>
      <c r="G91" s="39">
        <v>0</v>
      </c>
      <c r="H91" s="39">
        <f t="shared" ca="1" si="2"/>
        <v>300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3"/>
        <v>0</v>
      </c>
    </row>
    <row r="92" spans="1:13" x14ac:dyDescent="0.3">
      <c r="A92" s="16"/>
      <c r="B92" s="4" t="s">
        <v>300</v>
      </c>
      <c r="C92" s="3"/>
      <c r="D92" s="4"/>
      <c r="E92" s="42">
        <f t="shared" ca="1" si="0"/>
        <v>18</v>
      </c>
      <c r="F92" s="39">
        <f t="shared" ca="1" si="1"/>
        <v>160</v>
      </c>
      <c r="G92" s="39">
        <v>0</v>
      </c>
      <c r="H92" s="39">
        <f t="shared" ca="1" si="2"/>
        <v>143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3"/>
        <v>35</v>
      </c>
    </row>
    <row r="93" spans="1:13" x14ac:dyDescent="0.3">
      <c r="A93" s="16"/>
      <c r="B93" s="4" t="s">
        <v>302</v>
      </c>
      <c r="C93" s="3"/>
      <c r="D93" s="4"/>
      <c r="E93" s="42">
        <f t="shared" ca="1" si="0"/>
        <v>0</v>
      </c>
      <c r="F93" s="39">
        <f t="shared" ca="1" si="1"/>
        <v>500</v>
      </c>
      <c r="G93" s="39">
        <v>0</v>
      </c>
      <c r="H93" s="39">
        <f t="shared" ca="1" si="2"/>
        <v>430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3"/>
        <v>70</v>
      </c>
    </row>
    <row r="94" spans="1:13" x14ac:dyDescent="0.3">
      <c r="A94" s="16"/>
      <c r="B94" s="4" t="s">
        <v>359</v>
      </c>
      <c r="C94" s="3"/>
      <c r="D94" s="4"/>
      <c r="E94" s="42">
        <f t="shared" ca="1" si="0"/>
        <v>0</v>
      </c>
      <c r="F94" s="39">
        <f t="shared" ca="1" si="1"/>
        <v>0</v>
      </c>
      <c r="G94" s="39">
        <v>0</v>
      </c>
      <c r="H94" s="39">
        <f t="shared" ca="1" si="2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3"/>
        <v>0</v>
      </c>
    </row>
    <row r="95" spans="1:13" x14ac:dyDescent="0.3">
      <c r="A95" s="16"/>
      <c r="B95" s="4" t="s">
        <v>304</v>
      </c>
      <c r="C95" s="3"/>
      <c r="D95" s="4"/>
      <c r="E95" s="42">
        <f t="shared" ca="1" si="0"/>
        <v>40</v>
      </c>
      <c r="F95" s="39">
        <f t="shared" ca="1" si="1"/>
        <v>4040</v>
      </c>
      <c r="G95" s="39">
        <v>0</v>
      </c>
      <c r="H95" s="39">
        <f t="shared" ca="1" si="2"/>
        <v>3645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3"/>
        <v>435</v>
      </c>
    </row>
    <row r="96" spans="1:13" x14ac:dyDescent="0.3">
      <c r="A96" s="16"/>
      <c r="B96" s="4" t="s">
        <v>305</v>
      </c>
      <c r="C96" s="3"/>
      <c r="D96" s="4"/>
      <c r="E96" s="42">
        <f t="shared" ca="1" si="0"/>
        <v>0</v>
      </c>
      <c r="F96" s="39">
        <f t="shared" ca="1" si="1"/>
        <v>550</v>
      </c>
      <c r="G96" s="39">
        <v>0</v>
      </c>
      <c r="H96" s="39">
        <f t="shared" ca="1" si="2"/>
        <v>505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3"/>
        <v>45</v>
      </c>
    </row>
    <row r="97" spans="1:13" x14ac:dyDescent="0.3">
      <c r="A97" s="16"/>
      <c r="B97" s="4" t="s">
        <v>306</v>
      </c>
      <c r="C97" s="3"/>
      <c r="D97" s="4"/>
      <c r="E97" s="42">
        <f t="shared" ca="1" si="0"/>
        <v>0</v>
      </c>
      <c r="F97" s="39">
        <f t="shared" ca="1" si="1"/>
        <v>4000</v>
      </c>
      <c r="G97" s="39">
        <v>0</v>
      </c>
      <c r="H97" s="39">
        <f t="shared" ca="1" si="2"/>
        <v>3325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3"/>
        <v>675</v>
      </c>
    </row>
    <row r="98" spans="1:13" x14ac:dyDescent="0.3">
      <c r="A98" s="16"/>
      <c r="B98" s="4" t="s">
        <v>307</v>
      </c>
      <c r="C98" s="3"/>
      <c r="D98" s="4"/>
      <c r="E98" s="42">
        <f t="shared" ca="1" si="0"/>
        <v>0</v>
      </c>
      <c r="F98" s="39">
        <f t="shared" ca="1" si="1"/>
        <v>30</v>
      </c>
      <c r="G98" s="39">
        <v>0</v>
      </c>
      <c r="H98" s="39">
        <f t="shared" ca="1" si="2"/>
        <v>28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3"/>
        <v>2</v>
      </c>
    </row>
    <row r="99" spans="1:13" x14ac:dyDescent="0.3">
      <c r="A99" s="16"/>
      <c r="B99" s="4" t="s">
        <v>308</v>
      </c>
      <c r="C99" s="3"/>
      <c r="D99" s="4"/>
      <c r="E99" s="42">
        <f t="shared" ca="1" si="0"/>
        <v>0</v>
      </c>
      <c r="F99" s="39">
        <f t="shared" ca="1" si="1"/>
        <v>3400</v>
      </c>
      <c r="G99" s="39">
        <v>0</v>
      </c>
      <c r="H99" s="39">
        <f t="shared" ca="1" si="2"/>
        <v>2700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3"/>
        <v>700</v>
      </c>
    </row>
    <row r="100" spans="1:13" x14ac:dyDescent="0.3">
      <c r="A100" s="16"/>
      <c r="B100" s="4" t="s">
        <v>309</v>
      </c>
      <c r="C100" s="3"/>
      <c r="D100" s="4"/>
      <c r="E100" s="42">
        <f t="shared" ca="1" si="0"/>
        <v>35</v>
      </c>
      <c r="F100" s="39">
        <f t="shared" ca="1" si="1"/>
        <v>260</v>
      </c>
      <c r="G100" s="39">
        <v>0</v>
      </c>
      <c r="H100" s="39">
        <f t="shared" ca="1" si="2"/>
        <v>229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3"/>
        <v>66</v>
      </c>
    </row>
    <row r="101" spans="1:13" x14ac:dyDescent="0.3">
      <c r="A101" s="16"/>
      <c r="B101" s="4" t="s">
        <v>312</v>
      </c>
      <c r="C101" s="3"/>
      <c r="D101" s="4"/>
      <c r="E101" s="42">
        <f t="shared" ca="1" si="0"/>
        <v>5</v>
      </c>
      <c r="F101" s="39">
        <f t="shared" ca="1" si="1"/>
        <v>40</v>
      </c>
      <c r="G101" s="39">
        <v>0</v>
      </c>
      <c r="H101" s="39">
        <f t="shared" ca="1" si="2"/>
        <v>44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3"/>
        <v>1</v>
      </c>
    </row>
    <row r="102" spans="1:13" x14ac:dyDescent="0.3">
      <c r="A102" s="16"/>
      <c r="B102" s="4" t="s">
        <v>321</v>
      </c>
      <c r="C102" s="3"/>
      <c r="D102" s="4"/>
      <c r="E102" s="42">
        <f t="shared" ca="1" si="0"/>
        <v>16</v>
      </c>
      <c r="F102" s="39">
        <f t="shared" ca="1" si="1"/>
        <v>480</v>
      </c>
      <c r="G102" s="39">
        <v>0</v>
      </c>
      <c r="H102" s="39">
        <f t="shared" ca="1" si="2"/>
        <v>470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3"/>
        <v>26</v>
      </c>
    </row>
    <row r="103" spans="1:13" x14ac:dyDescent="0.3">
      <c r="A103" s="16"/>
      <c r="B103" s="4" t="s">
        <v>322</v>
      </c>
      <c r="C103" s="3"/>
      <c r="D103" s="4"/>
      <c r="E103" s="42">
        <f t="shared" ca="1" si="0"/>
        <v>0</v>
      </c>
      <c r="F103" s="39">
        <f t="shared" ca="1" si="1"/>
        <v>1150</v>
      </c>
      <c r="G103" s="39">
        <v>0</v>
      </c>
      <c r="H103" s="39">
        <f t="shared" ca="1" si="2"/>
        <v>1100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3"/>
        <v>50</v>
      </c>
    </row>
    <row r="104" spans="1:13" x14ac:dyDescent="0.3">
      <c r="A104" s="16"/>
      <c r="B104" s="4" t="s">
        <v>323</v>
      </c>
      <c r="C104" s="3"/>
      <c r="D104" s="4"/>
      <c r="E104" s="42">
        <f t="shared" ca="1" si="0"/>
        <v>40</v>
      </c>
      <c r="F104" s="39">
        <f t="shared" ca="1" si="1"/>
        <v>500</v>
      </c>
      <c r="G104" s="39">
        <v>0</v>
      </c>
      <c r="H104" s="39">
        <f t="shared" ca="1" si="2"/>
        <v>520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3"/>
        <v>20</v>
      </c>
    </row>
    <row r="105" spans="1:13" x14ac:dyDescent="0.3">
      <c r="A105" s="16"/>
      <c r="B105" s="4" t="s">
        <v>360</v>
      </c>
      <c r="C105" s="3"/>
      <c r="D105" s="4"/>
      <c r="E105" s="42">
        <f t="shared" ca="1" si="0"/>
        <v>0</v>
      </c>
      <c r="F105" s="39">
        <f t="shared" ca="1" si="1"/>
        <v>0</v>
      </c>
      <c r="G105" s="39">
        <v>0</v>
      </c>
      <c r="H105" s="39">
        <f t="shared" ca="1" si="2"/>
        <v>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3"/>
        <v>0</v>
      </c>
    </row>
    <row r="106" spans="1:13" x14ac:dyDescent="0.3">
      <c r="A106" s="16"/>
      <c r="B106" s="4" t="s">
        <v>361</v>
      </c>
      <c r="C106" s="3"/>
      <c r="D106" s="4"/>
      <c r="E106" s="42">
        <f t="shared" ca="1" si="0"/>
        <v>0</v>
      </c>
      <c r="F106" s="39">
        <f t="shared" ca="1" si="1"/>
        <v>0</v>
      </c>
      <c r="G106" s="39">
        <v>0</v>
      </c>
      <c r="H106" s="39">
        <f t="shared" ca="1" si="2"/>
        <v>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3"/>
        <v>0</v>
      </c>
    </row>
    <row r="107" spans="1:13" x14ac:dyDescent="0.3">
      <c r="A107" s="16"/>
      <c r="B107" s="4" t="s">
        <v>362</v>
      </c>
      <c r="C107" s="3"/>
      <c r="D107" s="4"/>
      <c r="E107" s="42">
        <f t="shared" ca="1" si="0"/>
        <v>0</v>
      </c>
      <c r="F107" s="39">
        <f t="shared" ca="1" si="1"/>
        <v>0</v>
      </c>
      <c r="G107" s="39">
        <v>0</v>
      </c>
      <c r="H107" s="39">
        <f t="shared" ca="1" si="2"/>
        <v>0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3"/>
        <v>0</v>
      </c>
    </row>
    <row r="108" spans="1:13" x14ac:dyDescent="0.3">
      <c r="A108" s="16"/>
      <c r="B108" s="4" t="s">
        <v>363</v>
      </c>
      <c r="C108" s="3"/>
      <c r="D108" s="4"/>
      <c r="E108" s="42">
        <f t="shared" ca="1" si="0"/>
        <v>0</v>
      </c>
      <c r="F108" s="39">
        <f t="shared" ca="1" si="1"/>
        <v>0</v>
      </c>
      <c r="G108" s="39">
        <v>0</v>
      </c>
      <c r="H108" s="39">
        <f t="shared" ca="1" si="2"/>
        <v>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3"/>
        <v>0</v>
      </c>
    </row>
    <row r="109" spans="1:13" x14ac:dyDescent="0.3">
      <c r="A109" s="16"/>
      <c r="B109" s="4" t="s">
        <v>334</v>
      </c>
      <c r="C109" s="3"/>
      <c r="D109" s="4"/>
      <c r="E109" s="42">
        <f t="shared" ca="1" si="0"/>
        <v>20</v>
      </c>
      <c r="F109" s="39">
        <f t="shared" ca="1" si="1"/>
        <v>0</v>
      </c>
      <c r="G109" s="39">
        <v>0</v>
      </c>
      <c r="H109" s="39">
        <f t="shared" ca="1" si="2"/>
        <v>0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3"/>
        <v>20</v>
      </c>
    </row>
    <row r="110" spans="1:13" x14ac:dyDescent="0.3">
      <c r="A110" s="16"/>
      <c r="B110" s="4" t="s">
        <v>335</v>
      </c>
      <c r="C110" s="3"/>
      <c r="D110" s="4"/>
      <c r="E110" s="42">
        <f t="shared" ca="1" si="0"/>
        <v>0</v>
      </c>
      <c r="F110" s="39">
        <f t="shared" ca="1" si="1"/>
        <v>80</v>
      </c>
      <c r="G110" s="39">
        <v>0</v>
      </c>
      <c r="H110" s="39">
        <f t="shared" ca="1" si="2"/>
        <v>40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3"/>
        <v>40</v>
      </c>
    </row>
    <row r="111" spans="1:13" x14ac:dyDescent="0.3">
      <c r="A111" s="16"/>
      <c r="B111" s="4" t="s">
        <v>336</v>
      </c>
      <c r="C111" s="3"/>
      <c r="D111" s="4"/>
      <c r="E111" s="42">
        <f t="shared" ca="1" si="0"/>
        <v>0</v>
      </c>
      <c r="F111" s="39">
        <f t="shared" ca="1" si="1"/>
        <v>40</v>
      </c>
      <c r="G111" s="39">
        <v>0</v>
      </c>
      <c r="H111" s="39">
        <f t="shared" ca="1" si="2"/>
        <v>40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3"/>
        <v>0</v>
      </c>
    </row>
    <row r="112" spans="1:13" x14ac:dyDescent="0.3">
      <c r="A112" s="16"/>
      <c r="B112" s="4" t="s">
        <v>364</v>
      </c>
      <c r="C112" s="3"/>
      <c r="D112" s="4"/>
      <c r="E112" s="42">
        <f t="shared" ca="1" si="0"/>
        <v>0</v>
      </c>
      <c r="F112" s="39">
        <f t="shared" ca="1" si="1"/>
        <v>0</v>
      </c>
      <c r="G112" s="39">
        <v>0</v>
      </c>
      <c r="H112" s="39">
        <f t="shared" ca="1" si="2"/>
        <v>0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3"/>
        <v>0</v>
      </c>
    </row>
    <row r="113" spans="1:13" x14ac:dyDescent="0.3">
      <c r="A113" s="16"/>
      <c r="B113" s="4" t="s">
        <v>337</v>
      </c>
      <c r="C113" s="3"/>
      <c r="D113" s="4"/>
      <c r="E113" s="42">
        <f t="shared" ca="1" si="0"/>
        <v>0</v>
      </c>
      <c r="F113" s="39">
        <f t="shared" ca="1" si="1"/>
        <v>125</v>
      </c>
      <c r="G113" s="39">
        <v>0</v>
      </c>
      <c r="H113" s="39">
        <f t="shared" ca="1" si="2"/>
        <v>100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3"/>
        <v>25</v>
      </c>
    </row>
    <row r="114" spans="1:13" x14ac:dyDescent="0.3">
      <c r="A114" s="16"/>
      <c r="B114" s="4" t="s">
        <v>338</v>
      </c>
      <c r="C114" s="3"/>
      <c r="D114" s="4"/>
      <c r="E114" s="42">
        <f t="shared" ca="1" si="0"/>
        <v>0</v>
      </c>
      <c r="F114" s="39">
        <f t="shared" ca="1" si="1"/>
        <v>8</v>
      </c>
      <c r="G114" s="39">
        <v>0</v>
      </c>
      <c r="H114" s="39">
        <f t="shared" ca="1" si="2"/>
        <v>8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3"/>
        <v>0</v>
      </c>
    </row>
    <row r="115" spans="1:13" x14ac:dyDescent="0.3">
      <c r="A115" s="16"/>
      <c r="B115" s="4" t="s">
        <v>340</v>
      </c>
      <c r="C115" s="3"/>
      <c r="D115" s="4"/>
      <c r="E115" s="42">
        <f t="shared" ca="1" si="0"/>
        <v>0</v>
      </c>
      <c r="F115" s="39">
        <f t="shared" ca="1" si="1"/>
        <v>50</v>
      </c>
      <c r="G115" s="39">
        <v>0</v>
      </c>
      <c r="H115" s="39">
        <f t="shared" ca="1" si="2"/>
        <v>1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3"/>
        <v>49</v>
      </c>
    </row>
    <row r="116" spans="1:13" x14ac:dyDescent="0.3">
      <c r="A116" s="16"/>
      <c r="B116" s="4" t="s">
        <v>365</v>
      </c>
      <c r="C116" s="3"/>
      <c r="D116" s="4"/>
      <c r="E116" s="42">
        <f t="shared" ca="1" si="0"/>
        <v>0</v>
      </c>
      <c r="F116" s="39">
        <f t="shared" ca="1" si="1"/>
        <v>0</v>
      </c>
      <c r="G116" s="39">
        <v>0</v>
      </c>
      <c r="H116" s="39">
        <f t="shared" ca="1" si="2"/>
        <v>0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3"/>
        <v>0</v>
      </c>
    </row>
    <row r="117" spans="1:13" x14ac:dyDescent="0.3">
      <c r="A117" s="16"/>
      <c r="B117" s="4" t="s">
        <v>366</v>
      </c>
      <c r="C117" s="3"/>
      <c r="D117" s="4"/>
      <c r="E117" s="42">
        <f t="shared" ca="1" si="0"/>
        <v>0</v>
      </c>
      <c r="F117" s="39">
        <f t="shared" ca="1" si="1"/>
        <v>0</v>
      </c>
      <c r="G117" s="39">
        <v>0</v>
      </c>
      <c r="H117" s="39">
        <f t="shared" ca="1" si="2"/>
        <v>0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3"/>
        <v>0</v>
      </c>
    </row>
    <row r="118" spans="1:13" x14ac:dyDescent="0.3">
      <c r="A118" s="16"/>
      <c r="B118" s="4" t="s">
        <v>367</v>
      </c>
      <c r="C118" s="3"/>
      <c r="D118" s="4"/>
      <c r="E118" s="42">
        <f t="shared" ca="1" si="0"/>
        <v>0</v>
      </c>
      <c r="F118" s="39">
        <f t="shared" ca="1" si="1"/>
        <v>0</v>
      </c>
      <c r="G118" s="39">
        <v>0</v>
      </c>
      <c r="H118" s="39">
        <f t="shared" ca="1" si="2"/>
        <v>0</v>
      </c>
      <c r="I118" s="39">
        <v>0</v>
      </c>
      <c r="J118" s="39">
        <v>0</v>
      </c>
      <c r="K118" s="39">
        <v>0</v>
      </c>
      <c r="L118" s="39">
        <v>0</v>
      </c>
      <c r="M118" s="43">
        <f t="shared" ca="1" si="3"/>
        <v>0</v>
      </c>
    </row>
    <row r="119" spans="1:13" ht="15" thickBot="1" x14ac:dyDescent="0.35">
      <c r="A119" s="16"/>
      <c r="B119" s="4" t="s">
        <v>368</v>
      </c>
      <c r="C119" s="3"/>
      <c r="D119" s="4"/>
      <c r="E119" s="42">
        <f t="shared" ca="1" si="0"/>
        <v>0</v>
      </c>
      <c r="F119" s="39">
        <f t="shared" ca="1" si="1"/>
        <v>1405</v>
      </c>
      <c r="G119" s="39">
        <v>0</v>
      </c>
      <c r="H119" s="39">
        <f t="shared" ca="1" si="2"/>
        <v>1405</v>
      </c>
      <c r="I119" s="39">
        <v>0</v>
      </c>
      <c r="J119" s="39">
        <v>0</v>
      </c>
      <c r="K119" s="39">
        <v>0</v>
      </c>
      <c r="L119" s="39">
        <v>0</v>
      </c>
      <c r="M119" s="43">
        <f t="shared" ca="1" si="3"/>
        <v>0</v>
      </c>
    </row>
    <row r="120" spans="1:13" ht="15" thickBot="1" x14ac:dyDescent="0.35">
      <c r="A120" s="16"/>
      <c r="B120" s="19"/>
      <c r="C120" s="18"/>
      <c r="D120" s="19" t="s">
        <v>18</v>
      </c>
      <c r="E120" s="24">
        <f ca="1">SUM(E3:E119)</f>
        <v>4909</v>
      </c>
      <c r="F120" s="24">
        <f ca="1">SUM(F3:F119)</f>
        <v>102000</v>
      </c>
      <c r="G120" s="24">
        <f>SUM(G3:G119)</f>
        <v>0</v>
      </c>
      <c r="H120" s="24">
        <f ca="1">SUM(H3:H119)</f>
        <v>98464</v>
      </c>
      <c r="I120" s="24">
        <f>SUM(I3:I119)</f>
        <v>0</v>
      </c>
      <c r="J120" s="24">
        <f>SUM(J3:J119)</f>
        <v>0</v>
      </c>
      <c r="K120" s="24">
        <f>SUM(K3:K119)</f>
        <v>0</v>
      </c>
      <c r="L120" s="24">
        <f>SUM(L3:L119)</f>
        <v>0</v>
      </c>
      <c r="M120" s="25">
        <f ca="1">SUM(M3:M119)</f>
        <v>8445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101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14.4" customHeight="1" x14ac:dyDescent="0.3">
      <c r="A3" s="76" t="s">
        <v>252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ht="14.4" customHeight="1" x14ac:dyDescent="0.3">
      <c r="A4" s="76" t="s">
        <v>369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14.4" customHeight="1" x14ac:dyDescent="0.3">
      <c r="A5" s="76" t="s">
        <v>42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ht="14.4" customHeight="1" x14ac:dyDescent="0.3">
      <c r="A6" s="75" t="s">
        <v>54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14.4" customHeight="1" x14ac:dyDescent="0.3">
      <c r="A7" s="75" t="s">
        <v>253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x14ac:dyDescent="0.3">
      <c r="A8" s="46" t="s">
        <v>12</v>
      </c>
      <c r="B8" s="46" t="s">
        <v>55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61</v>
      </c>
      <c r="B9" s="48">
        <v>3975176</v>
      </c>
      <c r="C9" s="47" t="s">
        <v>56</v>
      </c>
      <c r="D9" s="48">
        <v>0</v>
      </c>
      <c r="E9" s="48">
        <v>300</v>
      </c>
      <c r="F9" s="48">
        <v>0</v>
      </c>
      <c r="G9" s="48">
        <v>190</v>
      </c>
      <c r="H9" s="48">
        <v>0</v>
      </c>
      <c r="I9" s="48">
        <v>0</v>
      </c>
      <c r="J9" s="48">
        <v>0</v>
      </c>
      <c r="K9" s="48">
        <v>0</v>
      </c>
      <c r="L9" s="48">
        <v>110</v>
      </c>
    </row>
    <row r="10" spans="1:12" x14ac:dyDescent="0.3">
      <c r="A10" s="47" t="s">
        <v>61</v>
      </c>
      <c r="B10" s="48">
        <v>3975176</v>
      </c>
      <c r="C10" s="47" t="s">
        <v>57</v>
      </c>
      <c r="D10" s="48">
        <v>0</v>
      </c>
      <c r="E10" s="48">
        <v>30</v>
      </c>
      <c r="F10" s="48">
        <v>0</v>
      </c>
      <c r="G10" s="48">
        <v>30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</row>
    <row r="11" spans="1:12" x14ac:dyDescent="0.3">
      <c r="A11" s="47" t="s">
        <v>61</v>
      </c>
      <c r="B11" s="48">
        <v>3975176</v>
      </c>
      <c r="C11" s="47" t="s">
        <v>58</v>
      </c>
      <c r="D11" s="48">
        <v>0</v>
      </c>
      <c r="E11" s="48">
        <v>180</v>
      </c>
      <c r="F11" s="48">
        <v>0</v>
      </c>
      <c r="G11" s="48">
        <v>180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</row>
    <row r="12" spans="1:12" x14ac:dyDescent="0.3">
      <c r="A12" s="47" t="s">
        <v>61</v>
      </c>
      <c r="B12" s="48">
        <v>3975176</v>
      </c>
      <c r="C12" s="47" t="s">
        <v>254</v>
      </c>
      <c r="D12" s="48">
        <v>0</v>
      </c>
      <c r="E12" s="48">
        <v>40</v>
      </c>
      <c r="F12" s="48">
        <v>0</v>
      </c>
      <c r="G12" s="48">
        <v>34</v>
      </c>
      <c r="H12" s="48">
        <v>10</v>
      </c>
      <c r="I12" s="48">
        <v>0</v>
      </c>
      <c r="J12" s="48">
        <v>0</v>
      </c>
      <c r="K12" s="48">
        <v>0</v>
      </c>
      <c r="L12" s="48">
        <v>16</v>
      </c>
    </row>
    <row r="13" spans="1:12" x14ac:dyDescent="0.3">
      <c r="A13" s="47" t="s">
        <v>61</v>
      </c>
      <c r="B13" s="48">
        <v>3975176</v>
      </c>
      <c r="C13" s="47" t="s">
        <v>255</v>
      </c>
      <c r="D13" s="48">
        <v>0</v>
      </c>
      <c r="E13" s="48">
        <v>460</v>
      </c>
      <c r="F13" s="48">
        <v>0</v>
      </c>
      <c r="G13" s="48">
        <v>400</v>
      </c>
      <c r="H13" s="48">
        <v>20</v>
      </c>
      <c r="I13" s="48">
        <v>0</v>
      </c>
      <c r="J13" s="48">
        <v>0</v>
      </c>
      <c r="K13" s="48">
        <v>0</v>
      </c>
      <c r="L13" s="48">
        <v>80</v>
      </c>
    </row>
    <row r="14" spans="1:12" x14ac:dyDescent="0.3">
      <c r="A14" s="47" t="s">
        <v>61</v>
      </c>
      <c r="B14" s="48">
        <v>3975176</v>
      </c>
      <c r="C14" s="47" t="s">
        <v>256</v>
      </c>
      <c r="D14" s="48">
        <v>15</v>
      </c>
      <c r="E14" s="48">
        <v>1640</v>
      </c>
      <c r="F14" s="48">
        <v>0</v>
      </c>
      <c r="G14" s="48">
        <v>1564</v>
      </c>
      <c r="H14" s="48">
        <v>120</v>
      </c>
      <c r="I14" s="48">
        <v>0</v>
      </c>
      <c r="J14" s="48">
        <v>0</v>
      </c>
      <c r="K14" s="48">
        <v>0</v>
      </c>
      <c r="L14" s="48">
        <v>211</v>
      </c>
    </row>
    <row r="15" spans="1:12" x14ac:dyDescent="0.3">
      <c r="A15" s="47" t="s">
        <v>61</v>
      </c>
      <c r="B15" s="48">
        <v>3975176</v>
      </c>
      <c r="C15" s="47" t="s">
        <v>257</v>
      </c>
      <c r="D15" s="48">
        <v>0</v>
      </c>
      <c r="E15" s="48">
        <v>350</v>
      </c>
      <c r="F15" s="48">
        <v>0</v>
      </c>
      <c r="G15" s="48">
        <v>250</v>
      </c>
      <c r="H15" s="48">
        <v>0</v>
      </c>
      <c r="I15" s="48">
        <v>0</v>
      </c>
      <c r="J15" s="48">
        <v>0</v>
      </c>
      <c r="K15" s="48">
        <v>0</v>
      </c>
      <c r="L15" s="48">
        <v>100</v>
      </c>
    </row>
    <row r="16" spans="1:12" x14ac:dyDescent="0.3">
      <c r="A16" s="47" t="s">
        <v>61</v>
      </c>
      <c r="B16" s="48">
        <v>3975176</v>
      </c>
      <c r="C16" s="47" t="s">
        <v>258</v>
      </c>
      <c r="D16" s="48">
        <v>0</v>
      </c>
      <c r="E16" s="48">
        <v>80</v>
      </c>
      <c r="F16" s="48">
        <v>0</v>
      </c>
      <c r="G16" s="48">
        <v>10</v>
      </c>
      <c r="H16" s="48">
        <v>0</v>
      </c>
      <c r="I16" s="48">
        <v>0</v>
      </c>
      <c r="J16" s="48">
        <v>0</v>
      </c>
      <c r="K16" s="48">
        <v>0</v>
      </c>
      <c r="L16" s="48">
        <v>70</v>
      </c>
    </row>
    <row r="17" spans="1:12" x14ac:dyDescent="0.3">
      <c r="A17" s="47" t="s">
        <v>61</v>
      </c>
      <c r="B17" s="48">
        <v>3975176</v>
      </c>
      <c r="C17" s="47" t="s">
        <v>260</v>
      </c>
      <c r="D17" s="48">
        <v>40</v>
      </c>
      <c r="E17" s="48">
        <v>100</v>
      </c>
      <c r="F17" s="48">
        <v>0</v>
      </c>
      <c r="G17" s="48">
        <v>140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</row>
    <row r="18" spans="1:12" x14ac:dyDescent="0.3">
      <c r="A18" s="47" t="s">
        <v>61</v>
      </c>
      <c r="B18" s="48">
        <v>3975176</v>
      </c>
      <c r="C18" s="47" t="s">
        <v>261</v>
      </c>
      <c r="D18" s="48">
        <v>195</v>
      </c>
      <c r="E18" s="48">
        <v>400</v>
      </c>
      <c r="F18" s="48">
        <v>0</v>
      </c>
      <c r="G18" s="48">
        <v>450</v>
      </c>
      <c r="H18" s="48">
        <v>20</v>
      </c>
      <c r="I18" s="48">
        <v>0</v>
      </c>
      <c r="J18" s="48">
        <v>0</v>
      </c>
      <c r="K18" s="48">
        <v>0</v>
      </c>
      <c r="L18" s="48">
        <v>165</v>
      </c>
    </row>
    <row r="19" spans="1:12" x14ac:dyDescent="0.3">
      <c r="A19" s="47" t="s">
        <v>61</v>
      </c>
      <c r="B19" s="48">
        <v>3975176</v>
      </c>
      <c r="C19" s="47" t="s">
        <v>262</v>
      </c>
      <c r="D19" s="48">
        <v>130</v>
      </c>
      <c r="E19" s="48">
        <v>800</v>
      </c>
      <c r="F19" s="48">
        <v>0</v>
      </c>
      <c r="G19" s="48">
        <v>510</v>
      </c>
      <c r="H19" s="48">
        <v>0</v>
      </c>
      <c r="I19" s="48">
        <v>0</v>
      </c>
      <c r="J19" s="48">
        <v>0</v>
      </c>
      <c r="K19" s="48">
        <v>0</v>
      </c>
      <c r="L19" s="48">
        <v>420</v>
      </c>
    </row>
    <row r="20" spans="1:12" x14ac:dyDescent="0.3">
      <c r="A20" s="47" t="s">
        <v>61</v>
      </c>
      <c r="B20" s="48">
        <v>3975176</v>
      </c>
      <c r="C20" s="47" t="s">
        <v>263</v>
      </c>
      <c r="D20" s="48">
        <v>70</v>
      </c>
      <c r="E20" s="48">
        <v>650</v>
      </c>
      <c r="F20" s="48">
        <v>0</v>
      </c>
      <c r="G20" s="48">
        <v>710</v>
      </c>
      <c r="H20" s="48">
        <v>0</v>
      </c>
      <c r="I20" s="48">
        <v>0</v>
      </c>
      <c r="J20" s="48">
        <v>0</v>
      </c>
      <c r="K20" s="48">
        <v>0</v>
      </c>
      <c r="L20" s="48">
        <v>10</v>
      </c>
    </row>
    <row r="21" spans="1:12" x14ac:dyDescent="0.3">
      <c r="A21" s="47" t="s">
        <v>61</v>
      </c>
      <c r="B21" s="48">
        <v>3975176</v>
      </c>
      <c r="C21" s="47" t="s">
        <v>264</v>
      </c>
      <c r="D21" s="48">
        <v>170</v>
      </c>
      <c r="E21" s="48">
        <v>3020</v>
      </c>
      <c r="F21" s="48">
        <v>0</v>
      </c>
      <c r="G21" s="48">
        <v>3065</v>
      </c>
      <c r="H21" s="48">
        <v>0</v>
      </c>
      <c r="I21" s="48">
        <v>0</v>
      </c>
      <c r="J21" s="48">
        <v>0</v>
      </c>
      <c r="K21" s="48">
        <v>0</v>
      </c>
      <c r="L21" s="48">
        <v>125</v>
      </c>
    </row>
    <row r="22" spans="1:12" x14ac:dyDescent="0.3">
      <c r="A22" s="47" t="s">
        <v>61</v>
      </c>
      <c r="B22" s="48">
        <v>3975176</v>
      </c>
      <c r="C22" s="47" t="s">
        <v>265</v>
      </c>
      <c r="D22" s="48">
        <v>355</v>
      </c>
      <c r="E22" s="48">
        <v>6920</v>
      </c>
      <c r="F22" s="48">
        <v>0</v>
      </c>
      <c r="G22" s="48">
        <v>7145</v>
      </c>
      <c r="H22" s="48">
        <v>0</v>
      </c>
      <c r="I22" s="48">
        <v>0</v>
      </c>
      <c r="J22" s="48">
        <v>0</v>
      </c>
      <c r="K22" s="48">
        <v>0</v>
      </c>
      <c r="L22" s="48">
        <v>130</v>
      </c>
    </row>
    <row r="23" spans="1:12" x14ac:dyDescent="0.3">
      <c r="A23" s="47" t="s">
        <v>61</v>
      </c>
      <c r="B23" s="48">
        <v>3975176</v>
      </c>
      <c r="C23" s="47" t="s">
        <v>266</v>
      </c>
      <c r="D23" s="48">
        <v>50</v>
      </c>
      <c r="E23" s="48">
        <v>1250</v>
      </c>
      <c r="F23" s="48">
        <v>0</v>
      </c>
      <c r="G23" s="48">
        <v>1300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</row>
    <row r="24" spans="1:12" x14ac:dyDescent="0.3">
      <c r="A24" s="47" t="s">
        <v>61</v>
      </c>
      <c r="B24" s="48">
        <v>3975176</v>
      </c>
      <c r="C24" s="47" t="s">
        <v>352</v>
      </c>
      <c r="D24" s="48">
        <v>11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11</v>
      </c>
    </row>
    <row r="25" spans="1:12" x14ac:dyDescent="0.3">
      <c r="A25" s="47" t="s">
        <v>61</v>
      </c>
      <c r="B25" s="48">
        <v>3975176</v>
      </c>
      <c r="C25" s="47" t="s">
        <v>267</v>
      </c>
      <c r="D25" s="48">
        <v>60</v>
      </c>
      <c r="E25" s="48">
        <v>1650</v>
      </c>
      <c r="F25" s="48">
        <v>0</v>
      </c>
      <c r="G25" s="48">
        <v>1629</v>
      </c>
      <c r="H25" s="48">
        <v>150</v>
      </c>
      <c r="I25" s="48">
        <v>0</v>
      </c>
      <c r="J25" s="48">
        <v>0</v>
      </c>
      <c r="K25" s="48">
        <v>0</v>
      </c>
      <c r="L25" s="48">
        <v>231</v>
      </c>
    </row>
    <row r="26" spans="1:12" x14ac:dyDescent="0.3">
      <c r="A26" s="47" t="s">
        <v>61</v>
      </c>
      <c r="B26" s="48">
        <v>3975176</v>
      </c>
      <c r="C26" s="47" t="s">
        <v>268</v>
      </c>
      <c r="D26" s="48">
        <v>0</v>
      </c>
      <c r="E26" s="48">
        <v>40</v>
      </c>
      <c r="F26" s="48">
        <v>0</v>
      </c>
      <c r="G26" s="48">
        <v>40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</row>
    <row r="27" spans="1:12" x14ac:dyDescent="0.3">
      <c r="A27" s="47" t="s">
        <v>61</v>
      </c>
      <c r="B27" s="48">
        <v>3975176</v>
      </c>
      <c r="C27" s="47" t="s">
        <v>269</v>
      </c>
      <c r="D27" s="48">
        <v>0</v>
      </c>
      <c r="E27" s="48">
        <v>150</v>
      </c>
      <c r="F27" s="48">
        <v>0</v>
      </c>
      <c r="G27" s="48">
        <v>48</v>
      </c>
      <c r="H27" s="48">
        <v>0</v>
      </c>
      <c r="I27" s="48">
        <v>0</v>
      </c>
      <c r="J27" s="48">
        <v>0</v>
      </c>
      <c r="K27" s="48">
        <v>0</v>
      </c>
      <c r="L27" s="48">
        <v>102</v>
      </c>
    </row>
    <row r="28" spans="1:12" x14ac:dyDescent="0.3">
      <c r="A28" s="47" t="s">
        <v>61</v>
      </c>
      <c r="B28" s="48">
        <v>3975176</v>
      </c>
      <c r="C28" s="47" t="s">
        <v>270</v>
      </c>
      <c r="D28" s="48">
        <v>91</v>
      </c>
      <c r="E28" s="48">
        <v>0</v>
      </c>
      <c r="F28" s="48">
        <v>0</v>
      </c>
      <c r="G28" s="48">
        <v>91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</row>
    <row r="29" spans="1:12" x14ac:dyDescent="0.3">
      <c r="A29" s="47" t="s">
        <v>61</v>
      </c>
      <c r="B29" s="48">
        <v>3975176</v>
      </c>
      <c r="C29" s="47" t="s">
        <v>271</v>
      </c>
      <c r="D29" s="48">
        <v>23</v>
      </c>
      <c r="E29" s="48">
        <v>440</v>
      </c>
      <c r="F29" s="48">
        <v>0</v>
      </c>
      <c r="G29" s="48">
        <v>443</v>
      </c>
      <c r="H29" s="48">
        <v>0</v>
      </c>
      <c r="I29" s="48">
        <v>0</v>
      </c>
      <c r="J29" s="48">
        <v>0</v>
      </c>
      <c r="K29" s="48">
        <v>0</v>
      </c>
      <c r="L29" s="48">
        <v>20</v>
      </c>
    </row>
    <row r="30" spans="1:12" x14ac:dyDescent="0.3">
      <c r="A30" s="47" t="s">
        <v>61</v>
      </c>
      <c r="B30" s="48">
        <v>3975176</v>
      </c>
      <c r="C30" s="47" t="s">
        <v>272</v>
      </c>
      <c r="D30" s="48">
        <v>0</v>
      </c>
      <c r="E30" s="48">
        <v>1650</v>
      </c>
      <c r="F30" s="48">
        <v>0</v>
      </c>
      <c r="G30" s="48">
        <v>1620</v>
      </c>
      <c r="H30" s="48">
        <v>0</v>
      </c>
      <c r="I30" s="48">
        <v>0</v>
      </c>
      <c r="J30" s="48">
        <v>0</v>
      </c>
      <c r="K30" s="48">
        <v>0</v>
      </c>
      <c r="L30" s="48">
        <v>30</v>
      </c>
    </row>
    <row r="31" spans="1:12" x14ac:dyDescent="0.3">
      <c r="A31" s="47" t="s">
        <v>61</v>
      </c>
      <c r="B31" s="48">
        <v>3975176</v>
      </c>
      <c r="C31" s="47" t="s">
        <v>273</v>
      </c>
      <c r="D31" s="48">
        <v>0</v>
      </c>
      <c r="E31" s="48">
        <v>1000</v>
      </c>
      <c r="F31" s="48">
        <v>0</v>
      </c>
      <c r="G31" s="48">
        <v>960</v>
      </c>
      <c r="H31" s="48">
        <v>0</v>
      </c>
      <c r="I31" s="48">
        <v>0</v>
      </c>
      <c r="J31" s="48">
        <v>0</v>
      </c>
      <c r="K31" s="48">
        <v>0</v>
      </c>
      <c r="L31" s="48">
        <v>40</v>
      </c>
    </row>
    <row r="32" spans="1:12" x14ac:dyDescent="0.3">
      <c r="A32" s="47" t="s">
        <v>61</v>
      </c>
      <c r="B32" s="48">
        <v>3975176</v>
      </c>
      <c r="C32" s="47" t="s">
        <v>274</v>
      </c>
      <c r="D32" s="48">
        <v>40</v>
      </c>
      <c r="E32" s="48">
        <v>180</v>
      </c>
      <c r="F32" s="48">
        <v>0</v>
      </c>
      <c r="G32" s="48">
        <v>160</v>
      </c>
      <c r="H32" s="48">
        <v>0</v>
      </c>
      <c r="I32" s="48">
        <v>0</v>
      </c>
      <c r="J32" s="48">
        <v>0</v>
      </c>
      <c r="K32" s="48">
        <v>0</v>
      </c>
      <c r="L32" s="48">
        <v>60</v>
      </c>
    </row>
    <row r="33" spans="1:12" x14ac:dyDescent="0.3">
      <c r="A33" s="47" t="s">
        <v>61</v>
      </c>
      <c r="B33" s="48">
        <v>3975176</v>
      </c>
      <c r="C33" s="47" t="s">
        <v>275</v>
      </c>
      <c r="D33" s="48">
        <v>0</v>
      </c>
      <c r="E33" s="48">
        <v>800</v>
      </c>
      <c r="F33" s="48">
        <v>0</v>
      </c>
      <c r="G33" s="48">
        <v>640</v>
      </c>
      <c r="H33" s="48">
        <v>10</v>
      </c>
      <c r="I33" s="48">
        <v>0</v>
      </c>
      <c r="J33" s="48">
        <v>0</v>
      </c>
      <c r="K33" s="48">
        <v>0</v>
      </c>
      <c r="L33" s="48">
        <v>170</v>
      </c>
    </row>
    <row r="34" spans="1:12" x14ac:dyDescent="0.3">
      <c r="A34" s="47" t="s">
        <v>61</v>
      </c>
      <c r="B34" s="48">
        <v>3975176</v>
      </c>
      <c r="C34" s="47" t="s">
        <v>276</v>
      </c>
      <c r="D34" s="48">
        <v>55</v>
      </c>
      <c r="E34" s="48">
        <v>5040</v>
      </c>
      <c r="F34" s="48">
        <v>0</v>
      </c>
      <c r="G34" s="48">
        <v>4950</v>
      </c>
      <c r="H34" s="48">
        <v>40</v>
      </c>
      <c r="I34" s="48">
        <v>0</v>
      </c>
      <c r="J34" s="48">
        <v>0</v>
      </c>
      <c r="K34" s="48">
        <v>0</v>
      </c>
      <c r="L34" s="48">
        <v>185</v>
      </c>
    </row>
    <row r="35" spans="1:12" x14ac:dyDescent="0.3">
      <c r="A35" s="47" t="s">
        <v>61</v>
      </c>
      <c r="B35" s="48">
        <v>3975176</v>
      </c>
      <c r="C35" s="47" t="s">
        <v>277</v>
      </c>
      <c r="D35" s="48">
        <v>90</v>
      </c>
      <c r="E35" s="48">
        <v>100</v>
      </c>
      <c r="F35" s="48">
        <v>0</v>
      </c>
      <c r="G35" s="48">
        <v>190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</row>
    <row r="36" spans="1:12" x14ac:dyDescent="0.3">
      <c r="A36" s="47" t="s">
        <v>61</v>
      </c>
      <c r="B36" s="48">
        <v>3975176</v>
      </c>
      <c r="C36" s="47" t="s">
        <v>251</v>
      </c>
      <c r="D36" s="48">
        <v>140</v>
      </c>
      <c r="E36" s="48">
        <v>1200</v>
      </c>
      <c r="F36" s="48">
        <v>0</v>
      </c>
      <c r="G36" s="48">
        <v>1140</v>
      </c>
      <c r="H36" s="48">
        <v>0</v>
      </c>
      <c r="I36" s="48">
        <v>0</v>
      </c>
      <c r="J36" s="48">
        <v>0</v>
      </c>
      <c r="K36" s="48">
        <v>0</v>
      </c>
      <c r="L36" s="48">
        <v>200</v>
      </c>
    </row>
    <row r="37" spans="1:12" x14ac:dyDescent="0.3">
      <c r="A37" s="47" t="s">
        <v>61</v>
      </c>
      <c r="B37" s="48">
        <v>3975176</v>
      </c>
      <c r="C37" s="47" t="s">
        <v>278</v>
      </c>
      <c r="D37" s="48">
        <v>10</v>
      </c>
      <c r="E37" s="48">
        <v>60</v>
      </c>
      <c r="F37" s="48">
        <v>0</v>
      </c>
      <c r="G37" s="48">
        <v>65</v>
      </c>
      <c r="H37" s="48">
        <v>10</v>
      </c>
      <c r="I37" s="48">
        <v>0</v>
      </c>
      <c r="J37" s="48">
        <v>0</v>
      </c>
      <c r="K37" s="48">
        <v>0</v>
      </c>
      <c r="L37" s="48">
        <v>15</v>
      </c>
    </row>
    <row r="38" spans="1:12" x14ac:dyDescent="0.3">
      <c r="A38" s="47" t="s">
        <v>61</v>
      </c>
      <c r="B38" s="48">
        <v>3975176</v>
      </c>
      <c r="C38" s="47" t="s">
        <v>279</v>
      </c>
      <c r="D38" s="48">
        <v>35</v>
      </c>
      <c r="E38" s="48">
        <v>280</v>
      </c>
      <c r="F38" s="48">
        <v>0</v>
      </c>
      <c r="G38" s="48">
        <v>220</v>
      </c>
      <c r="H38" s="48">
        <v>0</v>
      </c>
      <c r="I38" s="48">
        <v>0</v>
      </c>
      <c r="J38" s="48">
        <v>0</v>
      </c>
      <c r="K38" s="48">
        <v>0</v>
      </c>
      <c r="L38" s="48">
        <v>95</v>
      </c>
    </row>
    <row r="39" spans="1:12" x14ac:dyDescent="0.3">
      <c r="A39" s="47" t="s">
        <v>61</v>
      </c>
      <c r="B39" s="48">
        <v>3975176</v>
      </c>
      <c r="C39" s="47" t="s">
        <v>280</v>
      </c>
      <c r="D39" s="48">
        <v>0</v>
      </c>
      <c r="E39" s="48">
        <v>40</v>
      </c>
      <c r="F39" s="48">
        <v>0</v>
      </c>
      <c r="G39" s="48">
        <v>40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</row>
    <row r="40" spans="1:12" x14ac:dyDescent="0.3">
      <c r="A40" s="47" t="s">
        <v>61</v>
      </c>
      <c r="B40" s="48">
        <v>3975176</v>
      </c>
      <c r="C40" s="47" t="s">
        <v>281</v>
      </c>
      <c r="D40" s="48">
        <v>0</v>
      </c>
      <c r="E40" s="48">
        <v>100</v>
      </c>
      <c r="F40" s="48">
        <v>0</v>
      </c>
      <c r="G40" s="48">
        <v>100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</row>
    <row r="41" spans="1:12" x14ac:dyDescent="0.3">
      <c r="A41" s="47" t="s">
        <v>61</v>
      </c>
      <c r="B41" s="48">
        <v>3975176</v>
      </c>
      <c r="C41" s="47" t="s">
        <v>282</v>
      </c>
      <c r="D41" s="48">
        <v>15</v>
      </c>
      <c r="E41" s="48">
        <v>40</v>
      </c>
      <c r="F41" s="48">
        <v>0</v>
      </c>
      <c r="G41" s="48">
        <v>35</v>
      </c>
      <c r="H41" s="48">
        <v>0</v>
      </c>
      <c r="I41" s="48">
        <v>0</v>
      </c>
      <c r="J41" s="48">
        <v>0</v>
      </c>
      <c r="K41" s="48">
        <v>0</v>
      </c>
      <c r="L41" s="48">
        <v>20</v>
      </c>
    </row>
    <row r="42" spans="1:12" x14ac:dyDescent="0.3">
      <c r="A42" s="47" t="s">
        <v>61</v>
      </c>
      <c r="B42" s="48">
        <v>3975176</v>
      </c>
      <c r="C42" s="47" t="s">
        <v>283</v>
      </c>
      <c r="D42" s="48">
        <v>16</v>
      </c>
      <c r="E42" s="48">
        <v>600</v>
      </c>
      <c r="F42" s="48">
        <v>0</v>
      </c>
      <c r="G42" s="48">
        <v>575</v>
      </c>
      <c r="H42" s="48">
        <v>0</v>
      </c>
      <c r="I42" s="48">
        <v>0</v>
      </c>
      <c r="J42" s="48">
        <v>0</v>
      </c>
      <c r="K42" s="48">
        <v>0</v>
      </c>
      <c r="L42" s="48">
        <v>41</v>
      </c>
    </row>
    <row r="43" spans="1:12" x14ac:dyDescent="0.3">
      <c r="A43" s="47" t="s">
        <v>61</v>
      </c>
      <c r="B43" s="48">
        <v>3975176</v>
      </c>
      <c r="C43" s="47" t="s">
        <v>284</v>
      </c>
      <c r="D43" s="48">
        <v>1</v>
      </c>
      <c r="E43" s="48">
        <v>400</v>
      </c>
      <c r="F43" s="48">
        <v>0</v>
      </c>
      <c r="G43" s="48">
        <v>400</v>
      </c>
      <c r="H43" s="48">
        <v>0</v>
      </c>
      <c r="I43" s="48">
        <v>0</v>
      </c>
      <c r="J43" s="48">
        <v>0</v>
      </c>
      <c r="K43" s="48">
        <v>0</v>
      </c>
      <c r="L43" s="48">
        <v>1</v>
      </c>
    </row>
    <row r="44" spans="1:12" x14ac:dyDescent="0.3">
      <c r="A44" s="47" t="s">
        <v>61</v>
      </c>
      <c r="B44" s="48">
        <v>3975176</v>
      </c>
      <c r="C44" s="47" t="s">
        <v>285</v>
      </c>
      <c r="D44" s="48">
        <v>50</v>
      </c>
      <c r="E44" s="48">
        <v>48</v>
      </c>
      <c r="F44" s="48">
        <v>0</v>
      </c>
      <c r="G44" s="48">
        <v>74</v>
      </c>
      <c r="H44" s="48">
        <v>0</v>
      </c>
      <c r="I44" s="48">
        <v>0</v>
      </c>
      <c r="J44" s="48">
        <v>0</v>
      </c>
      <c r="K44" s="48">
        <v>0</v>
      </c>
      <c r="L44" s="48">
        <v>24</v>
      </c>
    </row>
    <row r="45" spans="1:12" x14ac:dyDescent="0.3">
      <c r="A45" s="47" t="s">
        <v>61</v>
      </c>
      <c r="B45" s="48">
        <v>3975176</v>
      </c>
      <c r="C45" s="47" t="s">
        <v>286</v>
      </c>
      <c r="D45" s="48">
        <v>0</v>
      </c>
      <c r="E45" s="48">
        <v>20</v>
      </c>
      <c r="F45" s="48">
        <v>20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</row>
    <row r="46" spans="1:12" x14ac:dyDescent="0.3">
      <c r="A46" s="47" t="s">
        <v>61</v>
      </c>
      <c r="B46" s="48">
        <v>3975176</v>
      </c>
      <c r="C46" s="47" t="s">
        <v>287</v>
      </c>
      <c r="D46" s="48">
        <v>0</v>
      </c>
      <c r="E46" s="48">
        <v>40</v>
      </c>
      <c r="F46" s="48">
        <v>32</v>
      </c>
      <c r="G46" s="48">
        <v>8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</row>
    <row r="47" spans="1:12" x14ac:dyDescent="0.3">
      <c r="A47" s="47" t="s">
        <v>61</v>
      </c>
      <c r="B47" s="48">
        <v>3975176</v>
      </c>
      <c r="C47" s="47" t="s">
        <v>288</v>
      </c>
      <c r="D47" s="48">
        <v>0</v>
      </c>
      <c r="E47" s="48">
        <v>40</v>
      </c>
      <c r="F47" s="48">
        <v>0</v>
      </c>
      <c r="G47" s="48">
        <v>40</v>
      </c>
      <c r="H47" s="48">
        <v>10</v>
      </c>
      <c r="I47" s="48">
        <v>0</v>
      </c>
      <c r="J47" s="48">
        <v>0</v>
      </c>
      <c r="K47" s="48">
        <v>0</v>
      </c>
      <c r="L47" s="48">
        <v>10</v>
      </c>
    </row>
    <row r="48" spans="1:12" x14ac:dyDescent="0.3">
      <c r="A48" s="47" t="s">
        <v>61</v>
      </c>
      <c r="B48" s="48">
        <v>3975176</v>
      </c>
      <c r="C48" s="47" t="s">
        <v>289</v>
      </c>
      <c r="D48" s="48">
        <v>0</v>
      </c>
      <c r="E48" s="48">
        <v>600</v>
      </c>
      <c r="F48" s="48">
        <v>0</v>
      </c>
      <c r="G48" s="48">
        <v>585</v>
      </c>
      <c r="H48" s="48">
        <v>20</v>
      </c>
      <c r="I48" s="48">
        <v>0</v>
      </c>
      <c r="J48" s="48">
        <v>0</v>
      </c>
      <c r="K48" s="48">
        <v>0</v>
      </c>
      <c r="L48" s="48">
        <v>35</v>
      </c>
    </row>
    <row r="49" spans="1:12" x14ac:dyDescent="0.3">
      <c r="A49" s="47" t="s">
        <v>61</v>
      </c>
      <c r="B49" s="48">
        <v>3975176</v>
      </c>
      <c r="C49" s="47" t="s">
        <v>290</v>
      </c>
      <c r="D49" s="48">
        <v>80</v>
      </c>
      <c r="E49" s="48">
        <v>450</v>
      </c>
      <c r="F49" s="48">
        <v>0</v>
      </c>
      <c r="G49" s="48">
        <v>480</v>
      </c>
      <c r="H49" s="48">
        <v>0</v>
      </c>
      <c r="I49" s="48">
        <v>0</v>
      </c>
      <c r="J49" s="48">
        <v>0</v>
      </c>
      <c r="K49" s="48">
        <v>0</v>
      </c>
      <c r="L49" s="48">
        <v>50</v>
      </c>
    </row>
    <row r="50" spans="1:12" x14ac:dyDescent="0.3">
      <c r="A50" s="47" t="s">
        <v>61</v>
      </c>
      <c r="B50" s="48">
        <v>3975176</v>
      </c>
      <c r="C50" s="47" t="s">
        <v>291</v>
      </c>
      <c r="D50" s="48">
        <v>0</v>
      </c>
      <c r="E50" s="48">
        <v>8000</v>
      </c>
      <c r="F50" s="48">
        <v>0</v>
      </c>
      <c r="G50" s="48">
        <v>7990</v>
      </c>
      <c r="H50" s="48">
        <v>0</v>
      </c>
      <c r="I50" s="48">
        <v>0</v>
      </c>
      <c r="J50" s="48">
        <v>0</v>
      </c>
      <c r="K50" s="48">
        <v>0</v>
      </c>
      <c r="L50" s="48">
        <v>10</v>
      </c>
    </row>
    <row r="51" spans="1:12" x14ac:dyDescent="0.3">
      <c r="A51" s="47" t="s">
        <v>61</v>
      </c>
      <c r="B51" s="48">
        <v>3975176</v>
      </c>
      <c r="C51" s="47" t="s">
        <v>292</v>
      </c>
      <c r="D51" s="48">
        <v>15</v>
      </c>
      <c r="E51" s="48">
        <v>120</v>
      </c>
      <c r="F51" s="48">
        <v>0</v>
      </c>
      <c r="G51" s="48">
        <v>120</v>
      </c>
      <c r="H51" s="48">
        <v>0</v>
      </c>
      <c r="I51" s="48">
        <v>0</v>
      </c>
      <c r="J51" s="48">
        <v>0</v>
      </c>
      <c r="K51" s="48">
        <v>0</v>
      </c>
      <c r="L51" s="48">
        <v>15</v>
      </c>
    </row>
    <row r="52" spans="1:12" x14ac:dyDescent="0.3">
      <c r="A52" s="47" t="s">
        <v>61</v>
      </c>
      <c r="B52" s="48">
        <v>3975176</v>
      </c>
      <c r="C52" s="47" t="s">
        <v>293</v>
      </c>
      <c r="D52" s="48">
        <v>107</v>
      </c>
      <c r="E52" s="48">
        <v>3600</v>
      </c>
      <c r="F52" s="48">
        <v>0</v>
      </c>
      <c r="G52" s="48">
        <v>3387</v>
      </c>
      <c r="H52" s="48">
        <v>40</v>
      </c>
      <c r="I52" s="48">
        <v>0</v>
      </c>
      <c r="J52" s="48">
        <v>0</v>
      </c>
      <c r="K52" s="48">
        <v>0</v>
      </c>
      <c r="L52" s="48">
        <v>360</v>
      </c>
    </row>
    <row r="53" spans="1:12" x14ac:dyDescent="0.3">
      <c r="A53" s="47" t="s">
        <v>61</v>
      </c>
      <c r="B53" s="48">
        <v>3975176</v>
      </c>
      <c r="C53" s="47" t="s">
        <v>294</v>
      </c>
      <c r="D53" s="48">
        <v>13</v>
      </c>
      <c r="E53" s="48">
        <v>100</v>
      </c>
      <c r="F53" s="48">
        <v>50</v>
      </c>
      <c r="G53" s="48">
        <v>58</v>
      </c>
      <c r="H53" s="48">
        <v>0</v>
      </c>
      <c r="I53" s="48">
        <v>0</v>
      </c>
      <c r="J53" s="48">
        <v>0</v>
      </c>
      <c r="K53" s="48">
        <v>0</v>
      </c>
      <c r="L53" s="48">
        <v>5</v>
      </c>
    </row>
    <row r="54" spans="1:12" x14ac:dyDescent="0.3">
      <c r="A54" s="47" t="s">
        <v>61</v>
      </c>
      <c r="B54" s="48">
        <v>3975176</v>
      </c>
      <c r="C54" s="47" t="s">
        <v>295</v>
      </c>
      <c r="D54" s="48">
        <v>16</v>
      </c>
      <c r="E54" s="48">
        <v>840</v>
      </c>
      <c r="F54" s="48">
        <v>0</v>
      </c>
      <c r="G54" s="48">
        <v>836</v>
      </c>
      <c r="H54" s="48">
        <v>30</v>
      </c>
      <c r="I54" s="48">
        <v>0</v>
      </c>
      <c r="J54" s="48">
        <v>0</v>
      </c>
      <c r="K54" s="48">
        <v>0</v>
      </c>
      <c r="L54" s="48">
        <v>50</v>
      </c>
    </row>
    <row r="55" spans="1:12" x14ac:dyDescent="0.3">
      <c r="A55" s="47" t="s">
        <v>61</v>
      </c>
      <c r="B55" s="48">
        <v>3975176</v>
      </c>
      <c r="C55" s="47" t="s">
        <v>296</v>
      </c>
      <c r="D55" s="48">
        <v>119</v>
      </c>
      <c r="E55" s="48">
        <v>900</v>
      </c>
      <c r="F55" s="48">
        <v>300</v>
      </c>
      <c r="G55" s="48">
        <v>714</v>
      </c>
      <c r="H55" s="48">
        <v>80</v>
      </c>
      <c r="I55" s="48">
        <v>0</v>
      </c>
      <c r="J55" s="48">
        <v>0</v>
      </c>
      <c r="K55" s="48">
        <v>0</v>
      </c>
      <c r="L55" s="48">
        <v>85</v>
      </c>
    </row>
    <row r="56" spans="1:12" x14ac:dyDescent="0.3">
      <c r="A56" s="47" t="s">
        <v>61</v>
      </c>
      <c r="B56" s="48">
        <v>3975176</v>
      </c>
      <c r="C56" s="47" t="s">
        <v>297</v>
      </c>
      <c r="D56" s="48">
        <v>0</v>
      </c>
      <c r="E56" s="48">
        <v>80</v>
      </c>
      <c r="F56" s="48">
        <v>0</v>
      </c>
      <c r="G56" s="48">
        <v>80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</row>
    <row r="57" spans="1:12" x14ac:dyDescent="0.3">
      <c r="A57" s="47" t="s">
        <v>61</v>
      </c>
      <c r="B57" s="48">
        <v>3975176</v>
      </c>
      <c r="C57" s="47" t="s">
        <v>298</v>
      </c>
      <c r="D57" s="48">
        <v>30</v>
      </c>
      <c r="E57" s="48">
        <v>72</v>
      </c>
      <c r="F57" s="48">
        <v>0</v>
      </c>
      <c r="G57" s="48">
        <v>72</v>
      </c>
      <c r="H57" s="48">
        <v>0</v>
      </c>
      <c r="I57" s="48">
        <v>0</v>
      </c>
      <c r="J57" s="48">
        <v>0</v>
      </c>
      <c r="K57" s="48">
        <v>0</v>
      </c>
      <c r="L57" s="48">
        <v>30</v>
      </c>
    </row>
    <row r="58" spans="1:12" x14ac:dyDescent="0.3">
      <c r="A58" s="47" t="s">
        <v>61</v>
      </c>
      <c r="B58" s="48">
        <v>3975176</v>
      </c>
      <c r="C58" s="47" t="s">
        <v>299</v>
      </c>
      <c r="D58" s="48">
        <v>0</v>
      </c>
      <c r="E58" s="48">
        <v>300</v>
      </c>
      <c r="F58" s="48">
        <v>0</v>
      </c>
      <c r="G58" s="48">
        <v>300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59" spans="1:12" x14ac:dyDescent="0.3">
      <c r="A59" s="47" t="s">
        <v>61</v>
      </c>
      <c r="B59" s="48">
        <v>3975176</v>
      </c>
      <c r="C59" s="47" t="s">
        <v>300</v>
      </c>
      <c r="D59" s="48">
        <v>18</v>
      </c>
      <c r="E59" s="48">
        <v>160</v>
      </c>
      <c r="F59" s="48">
        <v>0</v>
      </c>
      <c r="G59" s="48">
        <v>143</v>
      </c>
      <c r="H59" s="48">
        <v>0</v>
      </c>
      <c r="I59" s="48">
        <v>0</v>
      </c>
      <c r="J59" s="48">
        <v>0</v>
      </c>
      <c r="K59" s="48">
        <v>0</v>
      </c>
      <c r="L59" s="48">
        <v>35</v>
      </c>
    </row>
    <row r="60" spans="1:12" x14ac:dyDescent="0.3">
      <c r="A60" s="47" t="s">
        <v>61</v>
      </c>
      <c r="B60" s="48">
        <v>3975176</v>
      </c>
      <c r="C60" s="47" t="s">
        <v>301</v>
      </c>
      <c r="D60" s="48">
        <v>190</v>
      </c>
      <c r="E60" s="48">
        <v>1800</v>
      </c>
      <c r="F60" s="48">
        <v>0</v>
      </c>
      <c r="G60" s="48">
        <v>1545</v>
      </c>
      <c r="H60" s="48">
        <v>120</v>
      </c>
      <c r="I60" s="48">
        <v>0</v>
      </c>
      <c r="J60" s="48">
        <v>0</v>
      </c>
      <c r="K60" s="48">
        <v>0</v>
      </c>
      <c r="L60" s="48">
        <v>565</v>
      </c>
    </row>
    <row r="61" spans="1:12" x14ac:dyDescent="0.3">
      <c r="A61" s="47" t="s">
        <v>61</v>
      </c>
      <c r="B61" s="48">
        <v>3975176</v>
      </c>
      <c r="C61" s="47" t="s">
        <v>302</v>
      </c>
      <c r="D61" s="48">
        <v>0</v>
      </c>
      <c r="E61" s="48">
        <v>500</v>
      </c>
      <c r="F61" s="48">
        <v>0</v>
      </c>
      <c r="G61" s="48">
        <v>470</v>
      </c>
      <c r="H61" s="48">
        <v>40</v>
      </c>
      <c r="I61" s="48">
        <v>0</v>
      </c>
      <c r="J61" s="48">
        <v>0</v>
      </c>
      <c r="K61" s="48">
        <v>0</v>
      </c>
      <c r="L61" s="48">
        <v>70</v>
      </c>
    </row>
    <row r="62" spans="1:12" x14ac:dyDescent="0.3">
      <c r="A62" s="47" t="s">
        <v>61</v>
      </c>
      <c r="B62" s="48">
        <v>3975176</v>
      </c>
      <c r="C62" s="47" t="s">
        <v>303</v>
      </c>
      <c r="D62" s="48">
        <v>0</v>
      </c>
      <c r="E62" s="48">
        <v>300</v>
      </c>
      <c r="F62" s="48">
        <v>0</v>
      </c>
      <c r="G62" s="48">
        <v>270</v>
      </c>
      <c r="H62" s="48">
        <v>12</v>
      </c>
      <c r="I62" s="48">
        <v>0</v>
      </c>
      <c r="J62" s="48">
        <v>0</v>
      </c>
      <c r="K62" s="48">
        <v>0</v>
      </c>
      <c r="L62" s="48">
        <v>42</v>
      </c>
    </row>
    <row r="63" spans="1:12" x14ac:dyDescent="0.3">
      <c r="A63" s="47" t="s">
        <v>61</v>
      </c>
      <c r="B63" s="48">
        <v>3975176</v>
      </c>
      <c r="C63" s="47" t="s">
        <v>304</v>
      </c>
      <c r="D63" s="48">
        <v>40</v>
      </c>
      <c r="E63" s="48">
        <v>4040</v>
      </c>
      <c r="F63" s="48">
        <v>0</v>
      </c>
      <c r="G63" s="48">
        <v>3700</v>
      </c>
      <c r="H63" s="48">
        <v>55</v>
      </c>
      <c r="I63" s="48">
        <v>0</v>
      </c>
      <c r="J63" s="48">
        <v>0</v>
      </c>
      <c r="K63" s="48">
        <v>0</v>
      </c>
      <c r="L63" s="48">
        <v>435</v>
      </c>
    </row>
    <row r="64" spans="1:12" x14ac:dyDescent="0.3">
      <c r="A64" s="47" t="s">
        <v>61</v>
      </c>
      <c r="B64" s="48">
        <v>3975176</v>
      </c>
      <c r="C64" s="47" t="s">
        <v>305</v>
      </c>
      <c r="D64" s="48">
        <v>0</v>
      </c>
      <c r="E64" s="48">
        <v>550</v>
      </c>
      <c r="F64" s="48">
        <v>0</v>
      </c>
      <c r="G64" s="48">
        <v>505</v>
      </c>
      <c r="H64" s="48">
        <v>0</v>
      </c>
      <c r="I64" s="48">
        <v>0</v>
      </c>
      <c r="J64" s="48">
        <v>0</v>
      </c>
      <c r="K64" s="48">
        <v>0</v>
      </c>
      <c r="L64" s="48">
        <v>45</v>
      </c>
    </row>
    <row r="65" spans="1:12" x14ac:dyDescent="0.3">
      <c r="A65" s="47" t="s">
        <v>61</v>
      </c>
      <c r="B65" s="48">
        <v>3975176</v>
      </c>
      <c r="C65" s="47" t="s">
        <v>306</v>
      </c>
      <c r="D65" s="48">
        <v>0</v>
      </c>
      <c r="E65" s="48">
        <v>4000</v>
      </c>
      <c r="F65" s="48">
        <v>0</v>
      </c>
      <c r="G65" s="48">
        <v>3375</v>
      </c>
      <c r="H65" s="48">
        <v>50</v>
      </c>
      <c r="I65" s="48">
        <v>0</v>
      </c>
      <c r="J65" s="48">
        <v>0</v>
      </c>
      <c r="K65" s="48">
        <v>0</v>
      </c>
      <c r="L65" s="48">
        <v>675</v>
      </c>
    </row>
    <row r="66" spans="1:12" x14ac:dyDescent="0.3">
      <c r="A66" s="47" t="s">
        <v>61</v>
      </c>
      <c r="B66" s="48">
        <v>3975176</v>
      </c>
      <c r="C66" s="47" t="s">
        <v>307</v>
      </c>
      <c r="D66" s="48">
        <v>0</v>
      </c>
      <c r="E66" s="48">
        <v>30</v>
      </c>
      <c r="F66" s="48">
        <v>0</v>
      </c>
      <c r="G66" s="48">
        <v>28</v>
      </c>
      <c r="H66" s="48">
        <v>0</v>
      </c>
      <c r="I66" s="48">
        <v>0</v>
      </c>
      <c r="J66" s="48">
        <v>0</v>
      </c>
      <c r="K66" s="48">
        <v>0</v>
      </c>
      <c r="L66" s="48">
        <v>2</v>
      </c>
    </row>
    <row r="67" spans="1:12" x14ac:dyDescent="0.3">
      <c r="A67" s="47" t="s">
        <v>61</v>
      </c>
      <c r="B67" s="48">
        <v>3975176</v>
      </c>
      <c r="C67" s="47" t="s">
        <v>308</v>
      </c>
      <c r="D67" s="48">
        <v>0</v>
      </c>
      <c r="E67" s="48">
        <v>3400</v>
      </c>
      <c r="F67" s="48">
        <v>0</v>
      </c>
      <c r="G67" s="48">
        <v>2700</v>
      </c>
      <c r="H67" s="48">
        <v>0</v>
      </c>
      <c r="I67" s="48">
        <v>0</v>
      </c>
      <c r="J67" s="48">
        <v>0</v>
      </c>
      <c r="K67" s="48">
        <v>0</v>
      </c>
      <c r="L67" s="48">
        <v>700</v>
      </c>
    </row>
    <row r="68" spans="1:12" x14ac:dyDescent="0.3">
      <c r="A68" s="47" t="s">
        <v>61</v>
      </c>
      <c r="B68" s="48">
        <v>3975176</v>
      </c>
      <c r="C68" s="47" t="s">
        <v>309</v>
      </c>
      <c r="D68" s="48">
        <v>35</v>
      </c>
      <c r="E68" s="48">
        <v>260</v>
      </c>
      <c r="F68" s="48">
        <v>0</v>
      </c>
      <c r="G68" s="48">
        <v>249</v>
      </c>
      <c r="H68" s="48">
        <v>20</v>
      </c>
      <c r="I68" s="48">
        <v>0</v>
      </c>
      <c r="J68" s="48">
        <v>0</v>
      </c>
      <c r="K68" s="48">
        <v>0</v>
      </c>
      <c r="L68" s="48">
        <v>66</v>
      </c>
    </row>
    <row r="69" spans="1:12" x14ac:dyDescent="0.3">
      <c r="A69" s="47" t="s">
        <v>61</v>
      </c>
      <c r="B69" s="48">
        <v>3975176</v>
      </c>
      <c r="C69" s="47" t="s">
        <v>310</v>
      </c>
      <c r="D69" s="48">
        <v>144</v>
      </c>
      <c r="E69" s="48">
        <v>1640</v>
      </c>
      <c r="F69" s="48">
        <v>0</v>
      </c>
      <c r="G69" s="48">
        <v>1560</v>
      </c>
      <c r="H69" s="48">
        <v>56</v>
      </c>
      <c r="I69" s="48">
        <v>0</v>
      </c>
      <c r="J69" s="48">
        <v>0</v>
      </c>
      <c r="K69" s="48">
        <v>0</v>
      </c>
      <c r="L69" s="48">
        <v>280</v>
      </c>
    </row>
    <row r="70" spans="1:12" x14ac:dyDescent="0.3">
      <c r="A70" s="47" t="s">
        <v>61</v>
      </c>
      <c r="B70" s="48">
        <v>3975176</v>
      </c>
      <c r="C70" s="47" t="s">
        <v>311</v>
      </c>
      <c r="D70" s="48">
        <v>480</v>
      </c>
      <c r="E70" s="48">
        <v>4050</v>
      </c>
      <c r="F70" s="48">
        <v>0</v>
      </c>
      <c r="G70" s="48">
        <v>4280</v>
      </c>
      <c r="H70" s="48">
        <v>100</v>
      </c>
      <c r="I70" s="48">
        <v>0</v>
      </c>
      <c r="J70" s="48">
        <v>0</v>
      </c>
      <c r="K70" s="48">
        <v>0</v>
      </c>
      <c r="L70" s="48">
        <v>350</v>
      </c>
    </row>
    <row r="71" spans="1:12" x14ac:dyDescent="0.3">
      <c r="A71" s="47" t="s">
        <v>61</v>
      </c>
      <c r="B71" s="48">
        <v>3975176</v>
      </c>
      <c r="C71" s="47" t="s">
        <v>312</v>
      </c>
      <c r="D71" s="48">
        <v>5</v>
      </c>
      <c r="E71" s="48">
        <v>40</v>
      </c>
      <c r="F71" s="48">
        <v>0</v>
      </c>
      <c r="G71" s="48">
        <v>44</v>
      </c>
      <c r="H71" s="48">
        <v>0</v>
      </c>
      <c r="I71" s="48">
        <v>0</v>
      </c>
      <c r="J71" s="48">
        <v>0</v>
      </c>
      <c r="K71" s="48">
        <v>0</v>
      </c>
      <c r="L71" s="48">
        <v>1</v>
      </c>
    </row>
    <row r="72" spans="1:12" x14ac:dyDescent="0.3">
      <c r="A72" s="47" t="s">
        <v>61</v>
      </c>
      <c r="B72" s="48">
        <v>3975176</v>
      </c>
      <c r="C72" s="47" t="s">
        <v>313</v>
      </c>
      <c r="D72" s="48">
        <v>7</v>
      </c>
      <c r="E72" s="48">
        <v>580</v>
      </c>
      <c r="F72" s="48">
        <v>0</v>
      </c>
      <c r="G72" s="48">
        <v>587</v>
      </c>
      <c r="H72" s="48">
        <v>3</v>
      </c>
      <c r="I72" s="48">
        <v>0</v>
      </c>
      <c r="J72" s="48">
        <v>0</v>
      </c>
      <c r="K72" s="48">
        <v>0</v>
      </c>
      <c r="L72" s="48">
        <v>3</v>
      </c>
    </row>
    <row r="73" spans="1:12" x14ac:dyDescent="0.3">
      <c r="A73" s="47" t="s">
        <v>61</v>
      </c>
      <c r="B73" s="48">
        <v>3975176</v>
      </c>
      <c r="C73" s="47" t="s">
        <v>314</v>
      </c>
      <c r="D73" s="48">
        <v>30</v>
      </c>
      <c r="E73" s="48">
        <v>3120</v>
      </c>
      <c r="F73" s="48">
        <v>0</v>
      </c>
      <c r="G73" s="48">
        <v>3150</v>
      </c>
      <c r="H73" s="48">
        <v>33</v>
      </c>
      <c r="I73" s="48">
        <v>0</v>
      </c>
      <c r="J73" s="48">
        <v>0</v>
      </c>
      <c r="K73" s="48">
        <v>0</v>
      </c>
      <c r="L73" s="48">
        <v>33</v>
      </c>
    </row>
    <row r="74" spans="1:12" x14ac:dyDescent="0.3">
      <c r="A74" s="47" t="s">
        <v>61</v>
      </c>
      <c r="B74" s="48">
        <v>3975176</v>
      </c>
      <c r="C74" s="47" t="s">
        <v>315</v>
      </c>
      <c r="D74" s="48">
        <v>30</v>
      </c>
      <c r="E74" s="48">
        <v>950</v>
      </c>
      <c r="F74" s="48">
        <v>0</v>
      </c>
      <c r="G74" s="48">
        <v>965</v>
      </c>
      <c r="H74" s="48">
        <v>0</v>
      </c>
      <c r="I74" s="48">
        <v>0</v>
      </c>
      <c r="J74" s="48">
        <v>0</v>
      </c>
      <c r="K74" s="48">
        <v>0</v>
      </c>
      <c r="L74" s="48">
        <v>15</v>
      </c>
    </row>
    <row r="75" spans="1:12" x14ac:dyDescent="0.3">
      <c r="A75" s="47" t="s">
        <v>61</v>
      </c>
      <c r="B75" s="48">
        <v>3975176</v>
      </c>
      <c r="C75" s="47" t="s">
        <v>316</v>
      </c>
      <c r="D75" s="48">
        <v>355</v>
      </c>
      <c r="E75" s="48">
        <v>2600</v>
      </c>
      <c r="F75" s="48">
        <v>0</v>
      </c>
      <c r="G75" s="48">
        <v>2880</v>
      </c>
      <c r="H75" s="48">
        <v>0</v>
      </c>
      <c r="I75" s="48">
        <v>0</v>
      </c>
      <c r="J75" s="48">
        <v>0</v>
      </c>
      <c r="K75" s="48">
        <v>0</v>
      </c>
      <c r="L75" s="48">
        <v>75</v>
      </c>
    </row>
    <row r="76" spans="1:12" x14ac:dyDescent="0.3">
      <c r="A76" s="47" t="s">
        <v>61</v>
      </c>
      <c r="B76" s="48">
        <v>3975176</v>
      </c>
      <c r="C76" s="47" t="s">
        <v>317</v>
      </c>
      <c r="D76" s="48">
        <v>16</v>
      </c>
      <c r="E76" s="48">
        <v>1340</v>
      </c>
      <c r="F76" s="48">
        <v>0</v>
      </c>
      <c r="G76" s="48">
        <v>1361</v>
      </c>
      <c r="H76" s="48">
        <v>10</v>
      </c>
      <c r="I76" s="48">
        <v>0</v>
      </c>
      <c r="J76" s="48">
        <v>0</v>
      </c>
      <c r="K76" s="48">
        <v>0</v>
      </c>
      <c r="L76" s="48">
        <v>5</v>
      </c>
    </row>
    <row r="77" spans="1:12" x14ac:dyDescent="0.3">
      <c r="A77" s="47" t="s">
        <v>61</v>
      </c>
      <c r="B77" s="48">
        <v>3975176</v>
      </c>
      <c r="C77" s="47" t="s">
        <v>318</v>
      </c>
      <c r="D77" s="48">
        <v>216</v>
      </c>
      <c r="E77" s="48">
        <v>3240</v>
      </c>
      <c r="F77" s="48">
        <v>0</v>
      </c>
      <c r="G77" s="48">
        <v>3180</v>
      </c>
      <c r="H77" s="48">
        <v>40</v>
      </c>
      <c r="I77" s="48">
        <v>0</v>
      </c>
      <c r="J77" s="48">
        <v>0</v>
      </c>
      <c r="K77" s="48">
        <v>0</v>
      </c>
      <c r="L77" s="48">
        <v>316</v>
      </c>
    </row>
    <row r="78" spans="1:12" x14ac:dyDescent="0.3">
      <c r="A78" s="47" t="s">
        <v>61</v>
      </c>
      <c r="B78" s="48">
        <v>3975176</v>
      </c>
      <c r="C78" s="47" t="s">
        <v>319</v>
      </c>
      <c r="D78" s="48">
        <v>223</v>
      </c>
      <c r="E78" s="48">
        <v>2680</v>
      </c>
      <c r="F78" s="48">
        <v>0</v>
      </c>
      <c r="G78" s="48">
        <v>2888</v>
      </c>
      <c r="H78" s="48">
        <v>40</v>
      </c>
      <c r="I78" s="48">
        <v>0</v>
      </c>
      <c r="J78" s="48">
        <v>0</v>
      </c>
      <c r="K78" s="48">
        <v>0</v>
      </c>
      <c r="L78" s="48">
        <v>55</v>
      </c>
    </row>
    <row r="79" spans="1:12" x14ac:dyDescent="0.3">
      <c r="A79" s="47" t="s">
        <v>61</v>
      </c>
      <c r="B79" s="48">
        <v>3975176</v>
      </c>
      <c r="C79" s="47" t="s">
        <v>320</v>
      </c>
      <c r="D79" s="48">
        <v>13</v>
      </c>
      <c r="E79" s="48">
        <v>300</v>
      </c>
      <c r="F79" s="48">
        <v>0</v>
      </c>
      <c r="G79" s="48">
        <v>308</v>
      </c>
      <c r="H79" s="48">
        <v>0</v>
      </c>
      <c r="I79" s="48">
        <v>0</v>
      </c>
      <c r="J79" s="48">
        <v>0</v>
      </c>
      <c r="K79" s="48">
        <v>0</v>
      </c>
      <c r="L79" s="48">
        <v>5</v>
      </c>
    </row>
    <row r="80" spans="1:12" x14ac:dyDescent="0.3">
      <c r="A80" s="47" t="s">
        <v>61</v>
      </c>
      <c r="B80" s="48">
        <v>3975176</v>
      </c>
      <c r="C80" s="47" t="s">
        <v>321</v>
      </c>
      <c r="D80" s="48">
        <v>16</v>
      </c>
      <c r="E80" s="48">
        <v>480</v>
      </c>
      <c r="F80" s="48">
        <v>0</v>
      </c>
      <c r="G80" s="48">
        <v>470</v>
      </c>
      <c r="H80" s="48">
        <v>0</v>
      </c>
      <c r="I80" s="48">
        <v>0</v>
      </c>
      <c r="J80" s="48">
        <v>0</v>
      </c>
      <c r="K80" s="48">
        <v>0</v>
      </c>
      <c r="L80" s="48">
        <v>26</v>
      </c>
    </row>
    <row r="81" spans="1:12" x14ac:dyDescent="0.3">
      <c r="A81" s="47" t="s">
        <v>61</v>
      </c>
      <c r="B81" s="48">
        <v>3975176</v>
      </c>
      <c r="C81" s="47" t="s">
        <v>322</v>
      </c>
      <c r="D81" s="48">
        <v>0</v>
      </c>
      <c r="E81" s="48">
        <v>1150</v>
      </c>
      <c r="F81" s="48">
        <v>0</v>
      </c>
      <c r="G81" s="48">
        <v>1100</v>
      </c>
      <c r="H81" s="48">
        <v>0</v>
      </c>
      <c r="I81" s="48">
        <v>0</v>
      </c>
      <c r="J81" s="48">
        <v>0</v>
      </c>
      <c r="K81" s="48">
        <v>0</v>
      </c>
      <c r="L81" s="48">
        <v>50</v>
      </c>
    </row>
    <row r="82" spans="1:12" x14ac:dyDescent="0.3">
      <c r="A82" s="47" t="s">
        <v>61</v>
      </c>
      <c r="B82" s="48">
        <v>3975176</v>
      </c>
      <c r="C82" s="47" t="s">
        <v>323</v>
      </c>
      <c r="D82" s="48">
        <v>40</v>
      </c>
      <c r="E82" s="48">
        <v>500</v>
      </c>
      <c r="F82" s="48">
        <v>0</v>
      </c>
      <c r="G82" s="48">
        <v>520</v>
      </c>
      <c r="H82" s="48">
        <v>0</v>
      </c>
      <c r="I82" s="48">
        <v>0</v>
      </c>
      <c r="J82" s="48">
        <v>0</v>
      </c>
      <c r="K82" s="48">
        <v>0</v>
      </c>
      <c r="L82" s="48">
        <v>20</v>
      </c>
    </row>
    <row r="83" spans="1:12" x14ac:dyDescent="0.3">
      <c r="A83" s="47" t="s">
        <v>61</v>
      </c>
      <c r="B83" s="48">
        <v>3975176</v>
      </c>
      <c r="C83" s="47" t="s">
        <v>324</v>
      </c>
      <c r="D83" s="48">
        <v>0</v>
      </c>
      <c r="E83" s="48">
        <v>1424</v>
      </c>
      <c r="F83" s="48">
        <v>0</v>
      </c>
      <c r="G83" s="48">
        <v>1412</v>
      </c>
      <c r="H83" s="48">
        <v>0</v>
      </c>
      <c r="I83" s="48">
        <v>0</v>
      </c>
      <c r="J83" s="48">
        <v>0</v>
      </c>
      <c r="K83" s="48">
        <v>0</v>
      </c>
      <c r="L83" s="48">
        <v>12</v>
      </c>
    </row>
    <row r="84" spans="1:12" x14ac:dyDescent="0.3">
      <c r="A84" s="47" t="s">
        <v>61</v>
      </c>
      <c r="B84" s="48">
        <v>3975176</v>
      </c>
      <c r="C84" s="47" t="s">
        <v>325</v>
      </c>
      <c r="D84" s="48">
        <v>200</v>
      </c>
      <c r="E84" s="48">
        <v>760</v>
      </c>
      <c r="F84" s="48">
        <v>0</v>
      </c>
      <c r="G84" s="48">
        <v>930</v>
      </c>
      <c r="H84" s="48">
        <v>8</v>
      </c>
      <c r="I84" s="48">
        <v>0</v>
      </c>
      <c r="J84" s="48">
        <v>0</v>
      </c>
      <c r="K84" s="48">
        <v>0</v>
      </c>
      <c r="L84" s="48">
        <v>38</v>
      </c>
    </row>
    <row r="85" spans="1:12" x14ac:dyDescent="0.3">
      <c r="A85" s="47" t="s">
        <v>61</v>
      </c>
      <c r="B85" s="48">
        <v>3975176</v>
      </c>
      <c r="C85" s="47" t="s">
        <v>326</v>
      </c>
      <c r="D85" s="48">
        <v>100</v>
      </c>
      <c r="E85" s="48">
        <v>350</v>
      </c>
      <c r="F85" s="48">
        <v>0</v>
      </c>
      <c r="G85" s="48">
        <v>450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</row>
    <row r="86" spans="1:12" x14ac:dyDescent="0.3">
      <c r="A86" s="47" t="s">
        <v>61</v>
      </c>
      <c r="B86" s="48">
        <v>3975176</v>
      </c>
      <c r="C86" s="47" t="s">
        <v>327</v>
      </c>
      <c r="D86" s="48">
        <v>60</v>
      </c>
      <c r="E86" s="48">
        <v>120</v>
      </c>
      <c r="F86" s="48">
        <v>0</v>
      </c>
      <c r="G86" s="48">
        <v>130</v>
      </c>
      <c r="H86" s="48">
        <v>0</v>
      </c>
      <c r="I86" s="48">
        <v>0</v>
      </c>
      <c r="J86" s="48">
        <v>0</v>
      </c>
      <c r="K86" s="48">
        <v>0</v>
      </c>
      <c r="L86" s="48">
        <v>50</v>
      </c>
    </row>
    <row r="87" spans="1:12" x14ac:dyDescent="0.3">
      <c r="A87" s="47" t="s">
        <v>61</v>
      </c>
      <c r="B87" s="48">
        <v>3975176</v>
      </c>
      <c r="C87" s="47" t="s">
        <v>328</v>
      </c>
      <c r="D87" s="48">
        <v>20</v>
      </c>
      <c r="E87" s="48">
        <v>120</v>
      </c>
      <c r="F87" s="48">
        <v>0</v>
      </c>
      <c r="G87" s="48">
        <v>130</v>
      </c>
      <c r="H87" s="48">
        <v>40</v>
      </c>
      <c r="I87" s="48">
        <v>0</v>
      </c>
      <c r="J87" s="48">
        <v>0</v>
      </c>
      <c r="K87" s="48">
        <v>0</v>
      </c>
      <c r="L87" s="48">
        <v>50</v>
      </c>
    </row>
    <row r="88" spans="1:12" x14ac:dyDescent="0.3">
      <c r="A88" s="47" t="s">
        <v>61</v>
      </c>
      <c r="B88" s="48">
        <v>3975176</v>
      </c>
      <c r="C88" s="47" t="s">
        <v>329</v>
      </c>
      <c r="D88" s="48">
        <v>0</v>
      </c>
      <c r="E88" s="48">
        <v>260</v>
      </c>
      <c r="F88" s="48">
        <v>0</v>
      </c>
      <c r="G88" s="48">
        <v>245</v>
      </c>
      <c r="H88" s="48">
        <v>20</v>
      </c>
      <c r="I88" s="48">
        <v>0</v>
      </c>
      <c r="J88" s="48">
        <v>0</v>
      </c>
      <c r="K88" s="48">
        <v>0</v>
      </c>
      <c r="L88" s="48">
        <v>35</v>
      </c>
    </row>
    <row r="89" spans="1:12" x14ac:dyDescent="0.3">
      <c r="A89" s="47" t="s">
        <v>61</v>
      </c>
      <c r="B89" s="48">
        <v>3975176</v>
      </c>
      <c r="C89" s="47" t="s">
        <v>330</v>
      </c>
      <c r="D89" s="48">
        <v>0</v>
      </c>
      <c r="E89" s="48">
        <v>1320</v>
      </c>
      <c r="F89" s="48">
        <v>0</v>
      </c>
      <c r="G89" s="48">
        <v>1250</v>
      </c>
      <c r="H89" s="48">
        <v>0</v>
      </c>
      <c r="I89" s="48">
        <v>0</v>
      </c>
      <c r="J89" s="48">
        <v>0</v>
      </c>
      <c r="K89" s="48">
        <v>0</v>
      </c>
      <c r="L89" s="48">
        <v>70</v>
      </c>
    </row>
    <row r="90" spans="1:12" x14ac:dyDescent="0.3">
      <c r="A90" s="47" t="s">
        <v>61</v>
      </c>
      <c r="B90" s="48">
        <v>3975176</v>
      </c>
      <c r="C90" s="47" t="s">
        <v>331</v>
      </c>
      <c r="D90" s="48">
        <v>0</v>
      </c>
      <c r="E90" s="48">
        <v>3680</v>
      </c>
      <c r="F90" s="48">
        <v>0</v>
      </c>
      <c r="G90" s="48">
        <v>3505</v>
      </c>
      <c r="H90" s="48">
        <v>120</v>
      </c>
      <c r="I90" s="48">
        <v>0</v>
      </c>
      <c r="J90" s="48">
        <v>0</v>
      </c>
      <c r="K90" s="48">
        <v>0</v>
      </c>
      <c r="L90" s="48">
        <v>295</v>
      </c>
    </row>
    <row r="91" spans="1:12" x14ac:dyDescent="0.3">
      <c r="A91" s="47" t="s">
        <v>61</v>
      </c>
      <c r="B91" s="48">
        <v>3975176</v>
      </c>
      <c r="C91" s="47" t="s">
        <v>332</v>
      </c>
      <c r="D91" s="48">
        <v>35</v>
      </c>
      <c r="E91" s="48">
        <v>750</v>
      </c>
      <c r="F91" s="48">
        <v>0</v>
      </c>
      <c r="G91" s="48">
        <v>770</v>
      </c>
      <c r="H91" s="48">
        <v>0</v>
      </c>
      <c r="I91" s="48">
        <v>0</v>
      </c>
      <c r="J91" s="48">
        <v>0</v>
      </c>
      <c r="K91" s="48">
        <v>0</v>
      </c>
      <c r="L91" s="48">
        <v>15</v>
      </c>
    </row>
    <row r="92" spans="1:12" x14ac:dyDescent="0.3">
      <c r="A92" s="47" t="s">
        <v>61</v>
      </c>
      <c r="B92" s="48">
        <v>3975176</v>
      </c>
      <c r="C92" s="47" t="s">
        <v>333</v>
      </c>
      <c r="D92" s="48">
        <v>15</v>
      </c>
      <c r="E92" s="48">
        <v>0</v>
      </c>
      <c r="F92" s="48">
        <v>0</v>
      </c>
      <c r="G92" s="48">
        <v>15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</row>
    <row r="93" spans="1:12" x14ac:dyDescent="0.3">
      <c r="A93" s="47" t="s">
        <v>61</v>
      </c>
      <c r="B93" s="48">
        <v>3975176</v>
      </c>
      <c r="C93" s="47" t="s">
        <v>368</v>
      </c>
      <c r="D93" s="48">
        <v>0</v>
      </c>
      <c r="E93" s="48">
        <v>1500</v>
      </c>
      <c r="F93" s="48">
        <v>95</v>
      </c>
      <c r="G93" s="48">
        <v>2030</v>
      </c>
      <c r="H93" s="48">
        <v>625</v>
      </c>
      <c r="I93" s="48">
        <v>0</v>
      </c>
      <c r="J93" s="48">
        <v>0</v>
      </c>
      <c r="K93" s="48">
        <v>0</v>
      </c>
      <c r="L93" s="48">
        <v>0</v>
      </c>
    </row>
    <row r="94" spans="1:12" x14ac:dyDescent="0.3">
      <c r="A94" s="47" t="s">
        <v>61</v>
      </c>
      <c r="B94" s="48">
        <v>3975176</v>
      </c>
      <c r="C94" s="47" t="s">
        <v>334</v>
      </c>
      <c r="D94" s="48">
        <v>20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20</v>
      </c>
    </row>
    <row r="95" spans="1:12" x14ac:dyDescent="0.3">
      <c r="A95" s="47" t="s">
        <v>61</v>
      </c>
      <c r="B95" s="48">
        <v>3975176</v>
      </c>
      <c r="C95" s="47" t="s">
        <v>335</v>
      </c>
      <c r="D95" s="48">
        <v>0</v>
      </c>
      <c r="E95" s="48">
        <v>80</v>
      </c>
      <c r="F95" s="48">
        <v>0</v>
      </c>
      <c r="G95" s="48">
        <v>60</v>
      </c>
      <c r="H95" s="48">
        <v>20</v>
      </c>
      <c r="I95" s="48">
        <v>0</v>
      </c>
      <c r="J95" s="48">
        <v>0</v>
      </c>
      <c r="K95" s="48">
        <v>0</v>
      </c>
      <c r="L95" s="48">
        <v>40</v>
      </c>
    </row>
    <row r="96" spans="1:12" x14ac:dyDescent="0.3">
      <c r="A96" s="47" t="s">
        <v>61</v>
      </c>
      <c r="B96" s="48">
        <v>3975176</v>
      </c>
      <c r="C96" s="47" t="s">
        <v>336</v>
      </c>
      <c r="D96" s="48">
        <v>0</v>
      </c>
      <c r="E96" s="48">
        <v>40</v>
      </c>
      <c r="F96" s="48">
        <v>0</v>
      </c>
      <c r="G96" s="48">
        <v>40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</row>
    <row r="97" spans="1:12" x14ac:dyDescent="0.3">
      <c r="A97" s="47" t="s">
        <v>61</v>
      </c>
      <c r="B97" s="48">
        <v>3975176</v>
      </c>
      <c r="C97" s="47" t="s">
        <v>337</v>
      </c>
      <c r="D97" s="48">
        <v>0</v>
      </c>
      <c r="E97" s="48">
        <v>125</v>
      </c>
      <c r="F97" s="48">
        <v>0</v>
      </c>
      <c r="G97" s="48">
        <v>100</v>
      </c>
      <c r="H97" s="48">
        <v>0</v>
      </c>
      <c r="I97" s="48">
        <v>0</v>
      </c>
      <c r="J97" s="48">
        <v>0</v>
      </c>
      <c r="K97" s="48">
        <v>0</v>
      </c>
      <c r="L97" s="48">
        <v>25</v>
      </c>
    </row>
    <row r="98" spans="1:12" x14ac:dyDescent="0.3">
      <c r="A98" s="47" t="s">
        <v>61</v>
      </c>
      <c r="B98" s="48">
        <v>3975176</v>
      </c>
      <c r="C98" s="47" t="s">
        <v>338</v>
      </c>
      <c r="D98" s="48">
        <v>0</v>
      </c>
      <c r="E98" s="48">
        <v>8</v>
      </c>
      <c r="F98" s="48">
        <v>0</v>
      </c>
      <c r="G98" s="48">
        <v>8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</row>
    <row r="99" spans="1:12" x14ac:dyDescent="0.3">
      <c r="A99" s="47" t="s">
        <v>61</v>
      </c>
      <c r="B99" s="48">
        <v>3975176</v>
      </c>
      <c r="C99" s="47" t="s">
        <v>339</v>
      </c>
      <c r="D99" s="48">
        <v>559</v>
      </c>
      <c r="E99" s="48">
        <v>9000</v>
      </c>
      <c r="F99" s="48">
        <v>0</v>
      </c>
      <c r="G99" s="48">
        <v>9164</v>
      </c>
      <c r="H99" s="48">
        <v>150</v>
      </c>
      <c r="I99" s="48">
        <v>0</v>
      </c>
      <c r="J99" s="48">
        <v>0</v>
      </c>
      <c r="K99" s="48">
        <v>0</v>
      </c>
      <c r="L99" s="48">
        <v>545</v>
      </c>
    </row>
    <row r="100" spans="1:12" x14ac:dyDescent="0.3">
      <c r="A100" s="47" t="s">
        <v>61</v>
      </c>
      <c r="B100" s="48">
        <v>3975176</v>
      </c>
      <c r="C100" s="47" t="s">
        <v>340</v>
      </c>
      <c r="D100" s="48">
        <v>-173</v>
      </c>
      <c r="E100" s="48">
        <v>50</v>
      </c>
      <c r="F100" s="48">
        <v>0</v>
      </c>
      <c r="G100" s="48">
        <v>1</v>
      </c>
      <c r="H100" s="48">
        <v>0</v>
      </c>
      <c r="I100" s="48">
        <v>0</v>
      </c>
      <c r="J100" s="48">
        <v>0</v>
      </c>
      <c r="K100" s="48">
        <v>0</v>
      </c>
      <c r="L100" s="48">
        <v>-124</v>
      </c>
    </row>
    <row r="101" spans="1:12" x14ac:dyDescent="0.3">
      <c r="A101" s="96" t="s">
        <v>341</v>
      </c>
      <c r="B101" s="47"/>
      <c r="C101" s="47"/>
      <c r="D101" s="48">
        <v>4736</v>
      </c>
      <c r="E101" s="48">
        <v>102497</v>
      </c>
      <c r="F101" s="48">
        <v>497</v>
      </c>
      <c r="G101" s="48">
        <v>100586</v>
      </c>
      <c r="H101" s="48">
        <v>2122</v>
      </c>
      <c r="I101" s="48">
        <v>0</v>
      </c>
      <c r="J101" s="48">
        <v>0</v>
      </c>
      <c r="K101" s="48">
        <v>0</v>
      </c>
      <c r="L101" s="48">
        <v>8272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17"/>
  <sheetViews>
    <sheetView topLeftCell="A89" workbookViewId="0">
      <selection activeCell="C1" sqref="C1:C117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56</v>
      </c>
      <c r="B1">
        <f>VLOOKUP(A1,'[2]Opration TeamMember_ItemMaster_'!$B$9:$E$991,4,0)</f>
        <v>13</v>
      </c>
      <c r="C1">
        <v>0</v>
      </c>
    </row>
    <row r="2" spans="1:3" x14ac:dyDescent="0.3">
      <c r="A2" t="s">
        <v>57</v>
      </c>
      <c r="B2">
        <f>VLOOKUP(A2,'[2]Opration TeamMember_ItemMaster_'!$B$9:$E$991,4,0)</f>
        <v>14</v>
      </c>
      <c r="C2">
        <v>0</v>
      </c>
    </row>
    <row r="3" spans="1:3" x14ac:dyDescent="0.3">
      <c r="A3" t="s">
        <v>58</v>
      </c>
      <c r="B3">
        <f>VLOOKUP(A3,'[2]Opration TeamMember_ItemMaster_'!$B$9:$E$991,4,0)</f>
        <v>15</v>
      </c>
      <c r="C3">
        <v>0</v>
      </c>
    </row>
    <row r="4" spans="1:3" x14ac:dyDescent="0.3">
      <c r="A4" t="s">
        <v>254</v>
      </c>
      <c r="B4">
        <f>VLOOKUP(A4,'[2]Opration TeamMember_ItemMaster_'!$B$9:$E$991,4,0)</f>
        <v>27</v>
      </c>
      <c r="C4">
        <v>0</v>
      </c>
    </row>
    <row r="5" spans="1:3" x14ac:dyDescent="0.3">
      <c r="A5" t="s">
        <v>255</v>
      </c>
      <c r="B5">
        <f>VLOOKUP(A5,'[2]Opration TeamMember_ItemMaster_'!$B$9:$E$991,4,0)</f>
        <v>28</v>
      </c>
      <c r="C5">
        <v>0</v>
      </c>
    </row>
    <row r="6" spans="1:3" x14ac:dyDescent="0.3">
      <c r="A6" t="s">
        <v>256</v>
      </c>
      <c r="B6">
        <f>VLOOKUP(A6,'[2]Opration TeamMember_ItemMaster_'!$B$9:$E$991,4,0)</f>
        <v>29</v>
      </c>
      <c r="C6">
        <v>15</v>
      </c>
    </row>
    <row r="7" spans="1:3" x14ac:dyDescent="0.3">
      <c r="A7" t="s">
        <v>257</v>
      </c>
      <c r="B7">
        <f>VLOOKUP(A7,'[2]Opration TeamMember_ItemMaster_'!$B$9:$E$991,4,0)</f>
        <v>30</v>
      </c>
      <c r="C7">
        <v>0</v>
      </c>
    </row>
    <row r="8" spans="1:3" x14ac:dyDescent="0.3">
      <c r="A8" t="s">
        <v>258</v>
      </c>
      <c r="B8">
        <f>VLOOKUP(A8,'[2]Opration TeamMember_ItemMaster_'!$B$9:$E$991,4,0)</f>
        <v>33</v>
      </c>
      <c r="C8">
        <v>0</v>
      </c>
    </row>
    <row r="9" spans="1:3" x14ac:dyDescent="0.3">
      <c r="A9" t="s">
        <v>259</v>
      </c>
      <c r="B9">
        <f>VLOOKUP(A9,'[2]Opration TeamMember_ItemMaster_'!$B$9:$E$991,4,0)</f>
        <v>35</v>
      </c>
      <c r="C9">
        <v>0</v>
      </c>
    </row>
    <row r="10" spans="1:3" x14ac:dyDescent="0.3">
      <c r="A10" t="s">
        <v>260</v>
      </c>
      <c r="B10">
        <f>VLOOKUP(A10,'[2]Opration TeamMember_ItemMaster_'!$B$9:$E$991,4,0)</f>
        <v>39</v>
      </c>
      <c r="C10">
        <v>40</v>
      </c>
    </row>
    <row r="11" spans="1:3" x14ac:dyDescent="0.3">
      <c r="A11" t="s">
        <v>261</v>
      </c>
      <c r="B11">
        <f>VLOOKUP(A11,'[2]Opration TeamMember_ItemMaster_'!$B$9:$E$991,4,0)</f>
        <v>40</v>
      </c>
      <c r="C11">
        <v>195</v>
      </c>
    </row>
    <row r="12" spans="1:3" x14ac:dyDescent="0.3">
      <c r="A12" t="s">
        <v>262</v>
      </c>
      <c r="B12">
        <f>VLOOKUP(A12,'[2]Opration TeamMember_ItemMaster_'!$B$9:$E$991,4,0)</f>
        <v>41</v>
      </c>
      <c r="C12">
        <v>130</v>
      </c>
    </row>
    <row r="13" spans="1:3" x14ac:dyDescent="0.3">
      <c r="A13" t="s">
        <v>263</v>
      </c>
      <c r="B13">
        <f>VLOOKUP(A13,'[2]Opration TeamMember_ItemMaster_'!$B$9:$E$991,4,0)</f>
        <v>42</v>
      </c>
      <c r="C13">
        <v>70</v>
      </c>
    </row>
    <row r="14" spans="1:3" x14ac:dyDescent="0.3">
      <c r="A14" t="s">
        <v>264</v>
      </c>
      <c r="B14">
        <f>VLOOKUP(A14,'[2]Opration TeamMember_ItemMaster_'!$B$9:$E$991,4,0)</f>
        <v>43</v>
      </c>
      <c r="C14">
        <v>170</v>
      </c>
    </row>
    <row r="15" spans="1:3" x14ac:dyDescent="0.3">
      <c r="A15" t="s">
        <v>265</v>
      </c>
      <c r="B15">
        <f>VLOOKUP(A15,'[2]Opration TeamMember_ItemMaster_'!$B$9:$E$991,4,0)</f>
        <v>44</v>
      </c>
      <c r="C15">
        <v>355</v>
      </c>
    </row>
    <row r="16" spans="1:3" x14ac:dyDescent="0.3">
      <c r="A16" t="s">
        <v>266</v>
      </c>
      <c r="B16">
        <f>VLOOKUP(A16,'[2]Opration TeamMember_ItemMaster_'!$B$9:$E$991,4,0)</f>
        <v>45</v>
      </c>
      <c r="C16">
        <v>50</v>
      </c>
    </row>
    <row r="17" spans="1:3" x14ac:dyDescent="0.3">
      <c r="A17" t="s">
        <v>267</v>
      </c>
      <c r="B17">
        <f>VLOOKUP(A17,'[2]Opration TeamMember_ItemMaster_'!$B$9:$E$991,4,0)</f>
        <v>111</v>
      </c>
      <c r="C17">
        <v>60</v>
      </c>
    </row>
    <row r="18" spans="1:3" x14ac:dyDescent="0.3">
      <c r="A18" t="s">
        <v>268</v>
      </c>
      <c r="B18">
        <f>VLOOKUP(A18,'[2]Opration TeamMember_ItemMaster_'!$B$9:$E$991,4,0)</f>
        <v>114</v>
      </c>
      <c r="C18">
        <v>0</v>
      </c>
    </row>
    <row r="19" spans="1:3" x14ac:dyDescent="0.3">
      <c r="A19" t="s">
        <v>269</v>
      </c>
      <c r="B19">
        <f>VLOOKUP(A19,'[2]Opration TeamMember_ItemMaster_'!$B$9:$E$991,4,0)</f>
        <v>116</v>
      </c>
      <c r="C19">
        <v>0</v>
      </c>
    </row>
    <row r="20" spans="1:3" x14ac:dyDescent="0.3">
      <c r="A20" t="s">
        <v>270</v>
      </c>
      <c r="B20">
        <f>VLOOKUP(A20,'[2]Opration TeamMember_ItemMaster_'!$B$9:$E$991,4,0)</f>
        <v>117</v>
      </c>
      <c r="C20">
        <v>91</v>
      </c>
    </row>
    <row r="21" spans="1:3" x14ac:dyDescent="0.3">
      <c r="A21" t="s">
        <v>271</v>
      </c>
      <c r="B21">
        <f>VLOOKUP(A21,'[2]Opration TeamMember_ItemMaster_'!$B$9:$E$991,4,0)</f>
        <v>118</v>
      </c>
      <c r="C21">
        <v>23</v>
      </c>
    </row>
    <row r="22" spans="1:3" x14ac:dyDescent="0.3">
      <c r="A22" t="s">
        <v>272</v>
      </c>
      <c r="B22">
        <f>VLOOKUP(A22,'[2]Opration TeamMember_ItemMaster_'!$B$9:$E$991,4,0)</f>
        <v>120</v>
      </c>
      <c r="C22">
        <v>0</v>
      </c>
    </row>
    <row r="23" spans="1:3" x14ac:dyDescent="0.3">
      <c r="A23" t="s">
        <v>273</v>
      </c>
      <c r="B23">
        <f>VLOOKUP(A23,'[2]Opration TeamMember_ItemMaster_'!$B$9:$E$991,4,0)</f>
        <v>121</v>
      </c>
      <c r="C23">
        <v>0</v>
      </c>
    </row>
    <row r="24" spans="1:3" x14ac:dyDescent="0.3">
      <c r="A24" t="s">
        <v>274</v>
      </c>
      <c r="B24">
        <f>VLOOKUP(A24,'[2]Opration TeamMember_ItemMaster_'!$B$9:$E$991,4,0)</f>
        <v>122</v>
      </c>
      <c r="C24">
        <v>40</v>
      </c>
    </row>
    <row r="25" spans="1:3" x14ac:dyDescent="0.3">
      <c r="A25" t="s">
        <v>275</v>
      </c>
      <c r="B25">
        <f>VLOOKUP(A25,'[2]Opration TeamMember_ItemMaster_'!$B$9:$E$991,4,0)</f>
        <v>123</v>
      </c>
      <c r="C25">
        <v>0</v>
      </c>
    </row>
    <row r="26" spans="1:3" x14ac:dyDescent="0.3">
      <c r="A26" t="s">
        <v>276</v>
      </c>
      <c r="B26">
        <f>VLOOKUP(A26,'[2]Opration TeamMember_ItemMaster_'!$B$9:$E$991,4,0)</f>
        <v>126</v>
      </c>
      <c r="C26">
        <v>55</v>
      </c>
    </row>
    <row r="27" spans="1:3" x14ac:dyDescent="0.3">
      <c r="A27" t="s">
        <v>277</v>
      </c>
      <c r="B27">
        <f>VLOOKUP(A27,'[2]Opration TeamMember_ItemMaster_'!$B$9:$E$991,4,0)</f>
        <v>138</v>
      </c>
      <c r="C27">
        <v>90</v>
      </c>
    </row>
    <row r="28" spans="1:3" x14ac:dyDescent="0.3">
      <c r="A28" t="s">
        <v>251</v>
      </c>
      <c r="B28">
        <f>VLOOKUP(A28,'[2]Opration TeamMember_ItemMaster_'!$B$9:$E$991,4,0)</f>
        <v>144</v>
      </c>
      <c r="C28">
        <v>140</v>
      </c>
    </row>
    <row r="29" spans="1:3" x14ac:dyDescent="0.3">
      <c r="A29" t="s">
        <v>278</v>
      </c>
      <c r="B29">
        <f>VLOOKUP(A29,'[2]Opration TeamMember_ItemMaster_'!$B$9:$E$991,4,0)</f>
        <v>145</v>
      </c>
      <c r="C29">
        <v>10</v>
      </c>
    </row>
    <row r="30" spans="1:3" x14ac:dyDescent="0.3">
      <c r="A30" t="s">
        <v>279</v>
      </c>
      <c r="B30">
        <f>VLOOKUP(A30,'[2]Opration TeamMember_ItemMaster_'!$B$9:$E$991,4,0)</f>
        <v>146</v>
      </c>
      <c r="C30">
        <v>35</v>
      </c>
    </row>
    <row r="31" spans="1:3" x14ac:dyDescent="0.3">
      <c r="A31" t="s">
        <v>280</v>
      </c>
      <c r="B31">
        <f>VLOOKUP(A31,'[2]Opration TeamMember_ItemMaster_'!$B$9:$E$991,4,0)</f>
        <v>151</v>
      </c>
      <c r="C31">
        <v>0</v>
      </c>
    </row>
    <row r="32" spans="1:3" x14ac:dyDescent="0.3">
      <c r="A32" t="s">
        <v>281</v>
      </c>
      <c r="B32">
        <f>VLOOKUP(A32,'[2]Opration TeamMember_ItemMaster_'!$B$9:$E$991,4,0)</f>
        <v>152</v>
      </c>
      <c r="C32">
        <v>0</v>
      </c>
    </row>
    <row r="33" spans="1:3" x14ac:dyDescent="0.3">
      <c r="A33" t="s">
        <v>282</v>
      </c>
      <c r="B33">
        <f>VLOOKUP(A33,'[2]Opration TeamMember_ItemMaster_'!$B$9:$E$991,4,0)</f>
        <v>163</v>
      </c>
      <c r="C33">
        <v>15</v>
      </c>
    </row>
    <row r="34" spans="1:3" x14ac:dyDescent="0.3">
      <c r="A34" t="s">
        <v>283</v>
      </c>
      <c r="B34">
        <f>VLOOKUP(A34,'[2]Opration TeamMember_ItemMaster_'!$B$9:$E$991,4,0)</f>
        <v>164</v>
      </c>
      <c r="C34">
        <v>16</v>
      </c>
    </row>
    <row r="35" spans="1:3" x14ac:dyDescent="0.3">
      <c r="A35" t="s">
        <v>284</v>
      </c>
      <c r="B35">
        <f>VLOOKUP(A35,'[2]Opration TeamMember_ItemMaster_'!$B$9:$E$991,4,0)</f>
        <v>165</v>
      </c>
      <c r="C35">
        <v>1</v>
      </c>
    </row>
    <row r="36" spans="1:3" x14ac:dyDescent="0.3">
      <c r="A36" t="s">
        <v>285</v>
      </c>
      <c r="B36">
        <f>VLOOKUP(A36,'[2]Opration TeamMember_ItemMaster_'!$B$9:$E$991,4,0)</f>
        <v>177</v>
      </c>
      <c r="C36">
        <v>50</v>
      </c>
    </row>
    <row r="37" spans="1:3" x14ac:dyDescent="0.3">
      <c r="A37" t="s">
        <v>286</v>
      </c>
      <c r="B37">
        <f>VLOOKUP(A37,'[2]Opration TeamMember_ItemMaster_'!$B$9:$E$991,4,0)</f>
        <v>178</v>
      </c>
      <c r="C37">
        <v>0</v>
      </c>
    </row>
    <row r="38" spans="1:3" x14ac:dyDescent="0.3">
      <c r="A38" t="s">
        <v>287</v>
      </c>
      <c r="B38">
        <f>VLOOKUP(A38,'[2]Opration TeamMember_ItemMaster_'!$B$9:$E$991,4,0)</f>
        <v>180</v>
      </c>
      <c r="C38">
        <v>0</v>
      </c>
    </row>
    <row r="39" spans="1:3" x14ac:dyDescent="0.3">
      <c r="A39" t="s">
        <v>288</v>
      </c>
      <c r="B39">
        <f>VLOOKUP(A39,'[2]Opration TeamMember_ItemMaster_'!$B$9:$E$991,4,0)</f>
        <v>194</v>
      </c>
      <c r="C39">
        <v>0</v>
      </c>
    </row>
    <row r="40" spans="1:3" x14ac:dyDescent="0.3">
      <c r="A40" t="s">
        <v>289</v>
      </c>
      <c r="B40">
        <f>VLOOKUP(A40,'[2]Opration TeamMember_ItemMaster_'!$B$9:$E$991,4,0)</f>
        <v>195</v>
      </c>
      <c r="C40">
        <v>0</v>
      </c>
    </row>
    <row r="41" spans="1:3" x14ac:dyDescent="0.3">
      <c r="A41" t="s">
        <v>290</v>
      </c>
      <c r="B41">
        <f>VLOOKUP(A41,'[2]Opration TeamMember_ItemMaster_'!$B$9:$E$991,4,0)</f>
        <v>197</v>
      </c>
      <c r="C41">
        <v>80</v>
      </c>
    </row>
    <row r="42" spans="1:3" x14ac:dyDescent="0.3">
      <c r="A42" t="s">
        <v>291</v>
      </c>
      <c r="B42">
        <f>VLOOKUP(A42,'[2]Opration TeamMember_ItemMaster_'!$B$9:$E$991,4,0)</f>
        <v>199</v>
      </c>
      <c r="C42">
        <v>0</v>
      </c>
    </row>
    <row r="43" spans="1:3" x14ac:dyDescent="0.3">
      <c r="A43" t="s">
        <v>292</v>
      </c>
      <c r="B43">
        <f>VLOOKUP(A43,'[2]Opration TeamMember_ItemMaster_'!$B$9:$E$991,4,0)</f>
        <v>201</v>
      </c>
      <c r="C43">
        <v>15</v>
      </c>
    </row>
    <row r="44" spans="1:3" x14ac:dyDescent="0.3">
      <c r="A44" t="s">
        <v>293</v>
      </c>
      <c r="B44">
        <f>VLOOKUP(A44,'[2]Opration TeamMember_ItemMaster_'!$B$9:$E$991,4,0)</f>
        <v>202</v>
      </c>
      <c r="C44">
        <v>107</v>
      </c>
    </row>
    <row r="45" spans="1:3" x14ac:dyDescent="0.3">
      <c r="A45" t="s">
        <v>294</v>
      </c>
      <c r="B45">
        <f>VLOOKUP(A45,'[2]Opration TeamMember_ItemMaster_'!$B$9:$E$991,4,0)</f>
        <v>204</v>
      </c>
      <c r="C45">
        <v>13</v>
      </c>
    </row>
    <row r="46" spans="1:3" x14ac:dyDescent="0.3">
      <c r="A46" t="s">
        <v>295</v>
      </c>
      <c r="B46">
        <f>VLOOKUP(A46,'[2]Opration TeamMember_ItemMaster_'!$B$9:$E$991,4,0)</f>
        <v>205</v>
      </c>
      <c r="C46">
        <v>16</v>
      </c>
    </row>
    <row r="47" spans="1:3" x14ac:dyDescent="0.3">
      <c r="A47" t="s">
        <v>296</v>
      </c>
      <c r="B47">
        <f>VLOOKUP(A47,'[2]Opration TeamMember_ItemMaster_'!$B$9:$E$991,4,0)</f>
        <v>206</v>
      </c>
      <c r="C47">
        <v>119</v>
      </c>
    </row>
    <row r="48" spans="1:3" x14ac:dyDescent="0.3">
      <c r="A48" t="s">
        <v>297</v>
      </c>
      <c r="B48">
        <f>VLOOKUP(A48,'[2]Opration TeamMember_ItemMaster_'!$B$9:$E$991,4,0)</f>
        <v>207</v>
      </c>
      <c r="C48">
        <v>0</v>
      </c>
    </row>
    <row r="49" spans="1:3" x14ac:dyDescent="0.3">
      <c r="A49" t="s">
        <v>298</v>
      </c>
      <c r="B49">
        <f>VLOOKUP(A49,'[2]Opration TeamMember_ItemMaster_'!$B$9:$E$991,4,0)</f>
        <v>212</v>
      </c>
      <c r="C49">
        <v>30</v>
      </c>
    </row>
    <row r="50" spans="1:3" x14ac:dyDescent="0.3">
      <c r="A50" t="s">
        <v>299</v>
      </c>
      <c r="B50">
        <f>VLOOKUP(A50,'[2]Opration TeamMember_ItemMaster_'!$B$9:$E$991,4,0)</f>
        <v>219</v>
      </c>
      <c r="C50">
        <v>0</v>
      </c>
    </row>
    <row r="51" spans="1:3" x14ac:dyDescent="0.3">
      <c r="A51" t="s">
        <v>300</v>
      </c>
      <c r="B51">
        <f>VLOOKUP(A51,'[2]Opration TeamMember_ItemMaster_'!$B$9:$E$991,4,0)</f>
        <v>223</v>
      </c>
      <c r="C51">
        <v>18</v>
      </c>
    </row>
    <row r="52" spans="1:3" x14ac:dyDescent="0.3">
      <c r="A52" t="s">
        <v>301</v>
      </c>
      <c r="B52">
        <f>VLOOKUP(A52,'[2]Opration TeamMember_ItemMaster_'!$B$9:$E$991,4,0)</f>
        <v>225</v>
      </c>
      <c r="C52">
        <v>190</v>
      </c>
    </row>
    <row r="53" spans="1:3" x14ac:dyDescent="0.3">
      <c r="A53" t="s">
        <v>302</v>
      </c>
      <c r="B53">
        <f>VLOOKUP(A53,'[2]Opration TeamMember_ItemMaster_'!$B$9:$E$991,4,0)</f>
        <v>226</v>
      </c>
      <c r="C53">
        <v>0</v>
      </c>
    </row>
    <row r="54" spans="1:3" x14ac:dyDescent="0.3">
      <c r="A54" t="s">
        <v>303</v>
      </c>
      <c r="B54">
        <f>VLOOKUP(A54,'[2]Opration TeamMember_ItemMaster_'!$B$9:$E$991,4,0)</f>
        <v>271</v>
      </c>
      <c r="C54">
        <v>0</v>
      </c>
    </row>
    <row r="55" spans="1:3" x14ac:dyDescent="0.3">
      <c r="A55" t="s">
        <v>304</v>
      </c>
      <c r="B55">
        <f>VLOOKUP(A55,'[2]Opration TeamMember_ItemMaster_'!$B$9:$E$991,4,0)</f>
        <v>273</v>
      </c>
      <c r="C55">
        <v>40</v>
      </c>
    </row>
    <row r="56" spans="1:3" x14ac:dyDescent="0.3">
      <c r="A56" t="s">
        <v>305</v>
      </c>
      <c r="B56">
        <f>VLOOKUP(A56,'[2]Opration TeamMember_ItemMaster_'!$B$9:$E$991,4,0)</f>
        <v>274</v>
      </c>
      <c r="C56">
        <v>0</v>
      </c>
    </row>
    <row r="57" spans="1:3" x14ac:dyDescent="0.3">
      <c r="A57" t="s">
        <v>306</v>
      </c>
      <c r="B57">
        <f>VLOOKUP(A57,'[2]Opration TeamMember_ItemMaster_'!$B$9:$E$991,4,0)</f>
        <v>289</v>
      </c>
      <c r="C57">
        <v>0</v>
      </c>
    </row>
    <row r="58" spans="1:3" x14ac:dyDescent="0.3">
      <c r="A58" t="s">
        <v>307</v>
      </c>
      <c r="B58">
        <f>VLOOKUP(A58,'[2]Opration TeamMember_ItemMaster_'!$B$9:$E$991,4,0)</f>
        <v>290</v>
      </c>
      <c r="C58">
        <v>0</v>
      </c>
    </row>
    <row r="59" spans="1:3" x14ac:dyDescent="0.3">
      <c r="A59" t="s">
        <v>308</v>
      </c>
      <c r="B59">
        <f>VLOOKUP(A59,'[2]Opration TeamMember_ItemMaster_'!$B$9:$E$991,4,0)</f>
        <v>291</v>
      </c>
      <c r="C59">
        <v>0</v>
      </c>
    </row>
    <row r="60" spans="1:3" x14ac:dyDescent="0.3">
      <c r="A60" t="s">
        <v>309</v>
      </c>
      <c r="B60">
        <f>VLOOKUP(A60,'[2]Opration TeamMember_ItemMaster_'!$B$9:$E$991,4,0)</f>
        <v>292</v>
      </c>
      <c r="C60">
        <v>35</v>
      </c>
    </row>
    <row r="61" spans="1:3" x14ac:dyDescent="0.3">
      <c r="A61" t="s">
        <v>310</v>
      </c>
      <c r="B61">
        <f>VLOOKUP(A61,'[2]Opration TeamMember_ItemMaster_'!$B$9:$E$991,4,0)</f>
        <v>293</v>
      </c>
      <c r="C61">
        <v>144</v>
      </c>
    </row>
    <row r="62" spans="1:3" x14ac:dyDescent="0.3">
      <c r="A62" t="s">
        <v>311</v>
      </c>
      <c r="B62">
        <f>VLOOKUP(A62,'[2]Opration TeamMember_ItemMaster_'!$B$9:$E$991,4,0)</f>
        <v>294</v>
      </c>
      <c r="C62">
        <v>480</v>
      </c>
    </row>
    <row r="63" spans="1:3" x14ac:dyDescent="0.3">
      <c r="A63" t="s">
        <v>312</v>
      </c>
      <c r="B63">
        <f>VLOOKUP(A63,'[2]Opration TeamMember_ItemMaster_'!$B$9:$E$991,4,0)</f>
        <v>296</v>
      </c>
      <c r="C63">
        <v>5</v>
      </c>
    </row>
    <row r="64" spans="1:3" x14ac:dyDescent="0.3">
      <c r="A64" t="s">
        <v>313</v>
      </c>
      <c r="B64">
        <f>VLOOKUP(A64,'[2]Opration TeamMember_ItemMaster_'!$B$9:$E$991,4,0)</f>
        <v>297</v>
      </c>
      <c r="C64">
        <v>7</v>
      </c>
    </row>
    <row r="65" spans="1:3" x14ac:dyDescent="0.3">
      <c r="A65" t="s">
        <v>314</v>
      </c>
      <c r="B65">
        <f>VLOOKUP(A65,'[2]Opration TeamMember_ItemMaster_'!$B$9:$E$991,4,0)</f>
        <v>299</v>
      </c>
      <c r="C65">
        <v>30</v>
      </c>
    </row>
    <row r="66" spans="1:3" x14ac:dyDescent="0.3">
      <c r="A66" t="s">
        <v>315</v>
      </c>
      <c r="B66">
        <f>VLOOKUP(A66,'[2]Opration TeamMember_ItemMaster_'!$B$9:$E$991,4,0)</f>
        <v>300</v>
      </c>
      <c r="C66">
        <v>30</v>
      </c>
    </row>
    <row r="67" spans="1:3" x14ac:dyDescent="0.3">
      <c r="A67" t="s">
        <v>316</v>
      </c>
      <c r="B67">
        <f>VLOOKUP(A67,'[2]Opration TeamMember_ItemMaster_'!$B$9:$E$991,4,0)</f>
        <v>307</v>
      </c>
      <c r="C67">
        <v>355</v>
      </c>
    </row>
    <row r="68" spans="1:3" x14ac:dyDescent="0.3">
      <c r="A68" t="s">
        <v>317</v>
      </c>
      <c r="B68">
        <f>VLOOKUP(A68,'[2]Opration TeamMember_ItemMaster_'!$B$9:$E$991,4,0)</f>
        <v>324</v>
      </c>
      <c r="C68">
        <v>16</v>
      </c>
    </row>
    <row r="69" spans="1:3" x14ac:dyDescent="0.3">
      <c r="A69" t="s">
        <v>318</v>
      </c>
      <c r="B69">
        <f>VLOOKUP(A69,'[2]Opration TeamMember_ItemMaster_'!$B$9:$E$991,4,0)</f>
        <v>325</v>
      </c>
      <c r="C69">
        <v>216</v>
      </c>
    </row>
    <row r="70" spans="1:3" x14ac:dyDescent="0.3">
      <c r="A70" t="s">
        <v>319</v>
      </c>
      <c r="B70">
        <f>VLOOKUP(A70,'[2]Opration TeamMember_ItemMaster_'!$B$9:$E$991,4,0)</f>
        <v>326</v>
      </c>
      <c r="C70">
        <v>223</v>
      </c>
    </row>
    <row r="71" spans="1:3" x14ac:dyDescent="0.3">
      <c r="A71" t="s">
        <v>320</v>
      </c>
      <c r="B71">
        <f>VLOOKUP(A71,'[2]Opration TeamMember_ItemMaster_'!$B$9:$E$991,4,0)</f>
        <v>327</v>
      </c>
      <c r="C71">
        <v>13</v>
      </c>
    </row>
    <row r="72" spans="1:3" x14ac:dyDescent="0.3">
      <c r="A72" t="s">
        <v>321</v>
      </c>
      <c r="B72">
        <f>VLOOKUP(A72,'[2]Opration TeamMember_ItemMaster_'!$B$9:$E$991,4,0)</f>
        <v>331</v>
      </c>
      <c r="C72">
        <v>16</v>
      </c>
    </row>
    <row r="73" spans="1:3" x14ac:dyDescent="0.3">
      <c r="A73" t="s">
        <v>322</v>
      </c>
      <c r="B73">
        <f>VLOOKUP(A73,'[2]Opration TeamMember_ItemMaster_'!$B$9:$E$991,4,0)</f>
        <v>332</v>
      </c>
      <c r="C73">
        <v>0</v>
      </c>
    </row>
    <row r="74" spans="1:3" x14ac:dyDescent="0.3">
      <c r="A74" t="s">
        <v>323</v>
      </c>
      <c r="B74">
        <f>VLOOKUP(A74,'[2]Opration TeamMember_ItemMaster_'!$B$9:$E$991,4,0)</f>
        <v>335</v>
      </c>
      <c r="C74">
        <v>40</v>
      </c>
    </row>
    <row r="75" spans="1:3" x14ac:dyDescent="0.3">
      <c r="A75" t="s">
        <v>324</v>
      </c>
      <c r="B75">
        <f>VLOOKUP(A75,'[2]Opration TeamMember_ItemMaster_'!$B$9:$E$991,4,0)</f>
        <v>336</v>
      </c>
      <c r="C75">
        <v>0</v>
      </c>
    </row>
    <row r="76" spans="1:3" x14ac:dyDescent="0.3">
      <c r="A76" t="s">
        <v>325</v>
      </c>
      <c r="B76">
        <f>VLOOKUP(A76,'[2]Opration TeamMember_ItemMaster_'!$B$9:$E$991,4,0)</f>
        <v>339</v>
      </c>
      <c r="C76">
        <v>200</v>
      </c>
    </row>
    <row r="77" spans="1:3" x14ac:dyDescent="0.3">
      <c r="A77" t="s">
        <v>326</v>
      </c>
      <c r="B77">
        <f>VLOOKUP(A77,'[2]Opration TeamMember_ItemMaster_'!$B$9:$E$991,4,0)</f>
        <v>346</v>
      </c>
      <c r="C77">
        <v>100</v>
      </c>
    </row>
    <row r="78" spans="1:3" x14ac:dyDescent="0.3">
      <c r="A78" t="s">
        <v>327</v>
      </c>
      <c r="B78">
        <f>VLOOKUP(A78,'[2]Opration TeamMember_ItemMaster_'!$B$9:$E$991,4,0)</f>
        <v>353</v>
      </c>
      <c r="C78">
        <v>60</v>
      </c>
    </row>
    <row r="79" spans="1:3" x14ac:dyDescent="0.3">
      <c r="A79" t="s">
        <v>328</v>
      </c>
      <c r="B79">
        <f>VLOOKUP(A79,'[2]Opration TeamMember_ItemMaster_'!$B$9:$E$991,4,0)</f>
        <v>361</v>
      </c>
      <c r="C79">
        <v>20</v>
      </c>
    </row>
    <row r="80" spans="1:3" x14ac:dyDescent="0.3">
      <c r="A80" t="s">
        <v>329</v>
      </c>
      <c r="B80">
        <f>VLOOKUP(A80,'[2]Opration TeamMember_ItemMaster_'!$B$9:$E$991,4,0)</f>
        <v>365</v>
      </c>
      <c r="C80">
        <v>0</v>
      </c>
    </row>
    <row r="81" spans="1:3" x14ac:dyDescent="0.3">
      <c r="A81" t="s">
        <v>330</v>
      </c>
      <c r="B81">
        <f>VLOOKUP(A81,'[2]Opration TeamMember_ItemMaster_'!$B$9:$E$991,4,0)</f>
        <v>366</v>
      </c>
      <c r="C81">
        <v>0</v>
      </c>
    </row>
    <row r="82" spans="1:3" x14ac:dyDescent="0.3">
      <c r="A82" t="s">
        <v>331</v>
      </c>
      <c r="B82">
        <f>VLOOKUP(A82,'[2]Opration TeamMember_ItemMaster_'!$B$9:$E$991,4,0)</f>
        <v>368</v>
      </c>
      <c r="C82">
        <v>0</v>
      </c>
    </row>
    <row r="83" spans="1:3" x14ac:dyDescent="0.3">
      <c r="A83" t="s">
        <v>332</v>
      </c>
      <c r="B83">
        <f>VLOOKUP(A83,'[2]Opration TeamMember_ItemMaster_'!$B$9:$E$991,4,0)</f>
        <v>370</v>
      </c>
      <c r="C83">
        <v>35</v>
      </c>
    </row>
    <row r="84" spans="1:3" x14ac:dyDescent="0.3">
      <c r="A84" t="s">
        <v>333</v>
      </c>
      <c r="B84">
        <f>VLOOKUP(A84,'[2]Opration TeamMember_ItemMaster_'!$B$9:$E$991,4,0)</f>
        <v>373</v>
      </c>
      <c r="C84">
        <v>15</v>
      </c>
    </row>
    <row r="85" spans="1:3" x14ac:dyDescent="0.3">
      <c r="A85" t="s">
        <v>334</v>
      </c>
      <c r="B85">
        <f>VLOOKUP(A85,'[2]Opration TeamMember_ItemMaster_'!$B$9:$E$991,4,0)</f>
        <v>396</v>
      </c>
      <c r="C85">
        <v>20</v>
      </c>
    </row>
    <row r="86" spans="1:3" x14ac:dyDescent="0.3">
      <c r="A86" t="s">
        <v>335</v>
      </c>
      <c r="B86">
        <f>VLOOKUP(A86,'[2]Opration TeamMember_ItemMaster_'!$B$9:$E$991,4,0)</f>
        <v>400</v>
      </c>
      <c r="C86">
        <v>0</v>
      </c>
    </row>
    <row r="87" spans="1:3" x14ac:dyDescent="0.3">
      <c r="A87" t="s">
        <v>336</v>
      </c>
      <c r="B87">
        <f>VLOOKUP(A87,'[2]Opration TeamMember_ItemMaster_'!$B$9:$E$991,4,0)</f>
        <v>401</v>
      </c>
      <c r="C87">
        <v>0</v>
      </c>
    </row>
    <row r="88" spans="1:3" x14ac:dyDescent="0.3">
      <c r="A88" t="s">
        <v>337</v>
      </c>
      <c r="B88">
        <f>VLOOKUP(A88,'[2]Opration TeamMember_ItemMaster_'!$B$9:$E$991,4,0)</f>
        <v>920</v>
      </c>
      <c r="C88">
        <v>0</v>
      </c>
    </row>
    <row r="89" spans="1:3" x14ac:dyDescent="0.3">
      <c r="A89" t="s">
        <v>338</v>
      </c>
      <c r="B89">
        <f>VLOOKUP(A89,'[2]Opration TeamMember_ItemMaster_'!$B$9:$E$991,4,0)</f>
        <v>922</v>
      </c>
      <c r="C89">
        <v>0</v>
      </c>
    </row>
    <row r="90" spans="1:3" x14ac:dyDescent="0.3">
      <c r="A90" t="s">
        <v>339</v>
      </c>
      <c r="B90">
        <f>VLOOKUP(A90,'[2]Opration TeamMember_ItemMaster_'!$B$9:$E$991,4,0)</f>
        <v>928</v>
      </c>
      <c r="C90">
        <v>559</v>
      </c>
    </row>
    <row r="91" spans="1:3" x14ac:dyDescent="0.3">
      <c r="A91" t="s">
        <v>342</v>
      </c>
      <c r="B91">
        <f>VLOOKUP(A91,'[2]Opration TeamMember_ItemMaster_'!$B$9:$E$991,4,0)</f>
        <v>182</v>
      </c>
      <c r="C91">
        <v>0</v>
      </c>
    </row>
    <row r="92" spans="1:3" x14ac:dyDescent="0.3">
      <c r="A92" t="s">
        <v>343</v>
      </c>
      <c r="B92">
        <f>VLOOKUP(A92,'[2]Opration TeamMember_ItemMaster_'!$B$9:$E$991,4,0)</f>
        <v>34</v>
      </c>
      <c r="C92">
        <v>0</v>
      </c>
    </row>
    <row r="93" spans="1:3" x14ac:dyDescent="0.3">
      <c r="A93" t="s">
        <v>344</v>
      </c>
      <c r="B93">
        <f>VLOOKUP(A93,'[2]Opration TeamMember_ItemMaster_'!$B$9:$E$991,4,0)</f>
        <v>210</v>
      </c>
      <c r="C93">
        <v>0</v>
      </c>
    </row>
    <row r="94" spans="1:3" x14ac:dyDescent="0.3">
      <c r="A94" t="s">
        <v>345</v>
      </c>
      <c r="B94">
        <f>VLOOKUP(A94,'[2]Opration TeamMember_ItemMaster_'!$B$9:$E$991,4,0)</f>
        <v>266</v>
      </c>
      <c r="C94">
        <v>0</v>
      </c>
    </row>
    <row r="95" spans="1:3" x14ac:dyDescent="0.3">
      <c r="A95" t="s">
        <v>346</v>
      </c>
      <c r="B95">
        <f>VLOOKUP(A95,'[2]Opration TeamMember_ItemMaster_'!$B$9:$E$991,4,0)</f>
        <v>333</v>
      </c>
      <c r="C95">
        <v>0</v>
      </c>
    </row>
    <row r="96" spans="1:3" x14ac:dyDescent="0.3">
      <c r="A96" t="s">
        <v>347</v>
      </c>
      <c r="B96">
        <f>VLOOKUP(A96,'[2]Opration TeamMember_ItemMaster_'!$B$9:$E$991,4,0)</f>
        <v>362</v>
      </c>
      <c r="C96">
        <v>0</v>
      </c>
    </row>
    <row r="97" spans="1:3" x14ac:dyDescent="0.3">
      <c r="A97" t="s">
        <v>348</v>
      </c>
      <c r="B97">
        <f>VLOOKUP(A97,'[2]Opration TeamMember_ItemMaster_'!$B$9:$E$991,4,0)</f>
        <v>406</v>
      </c>
      <c r="C97">
        <v>0</v>
      </c>
    </row>
    <row r="98" spans="1:3" x14ac:dyDescent="0.3">
      <c r="A98" t="s">
        <v>349</v>
      </c>
      <c r="B98">
        <f>VLOOKUP(A98,'[2]Opration TeamMember_ItemMaster_'!$B$9:$E$991,4,0)</f>
        <v>405</v>
      </c>
      <c r="C98">
        <v>0</v>
      </c>
    </row>
    <row r="99" spans="1:3" x14ac:dyDescent="0.3">
      <c r="A99" t="s">
        <v>350</v>
      </c>
      <c r="B99">
        <f>VLOOKUP(A99,'[2]Opration TeamMember_ItemMaster_'!$B$9:$E$991,4,0)</f>
        <v>993</v>
      </c>
      <c r="C99">
        <v>0</v>
      </c>
    </row>
    <row r="100" spans="1:3" x14ac:dyDescent="0.3">
      <c r="A100" t="s">
        <v>351</v>
      </c>
      <c r="B100">
        <f>VLOOKUP(A100,'[2]Opration TeamMember_ItemMaster_'!$B$9:$E$991,4,0)</f>
        <v>107</v>
      </c>
      <c r="C100">
        <v>0</v>
      </c>
    </row>
    <row r="101" spans="1:3" x14ac:dyDescent="0.3">
      <c r="A101" t="s">
        <v>352</v>
      </c>
      <c r="B101">
        <f>VLOOKUP(A101,'[2]Opration TeamMember_ItemMaster_'!$B$9:$E$991,4,0)</f>
        <v>109</v>
      </c>
      <c r="C101">
        <v>11</v>
      </c>
    </row>
    <row r="102" spans="1:3" x14ac:dyDescent="0.3">
      <c r="A102" t="s">
        <v>353</v>
      </c>
      <c r="B102">
        <f>VLOOKUP(A102,'[2]Opration TeamMember_ItemMaster_'!$B$9:$E$991,4,0)</f>
        <v>119</v>
      </c>
      <c r="C102">
        <v>0</v>
      </c>
    </row>
    <row r="103" spans="1:3" x14ac:dyDescent="0.3">
      <c r="A103" t="s">
        <v>354</v>
      </c>
      <c r="B103">
        <f>VLOOKUP(A103,'[2]Opration TeamMember_ItemMaster_'!$B$9:$E$991,4,0)</f>
        <v>154</v>
      </c>
      <c r="C103">
        <v>0</v>
      </c>
    </row>
    <row r="104" spans="1:3" x14ac:dyDescent="0.3">
      <c r="A104" t="s">
        <v>355</v>
      </c>
      <c r="B104">
        <f>VLOOKUP(A104,'[2]Opration TeamMember_ItemMaster_'!$B$9:$E$991,4,0)</f>
        <v>155</v>
      </c>
      <c r="C104">
        <v>0</v>
      </c>
    </row>
    <row r="105" spans="1:3" x14ac:dyDescent="0.3">
      <c r="A105" t="s">
        <v>356</v>
      </c>
      <c r="B105">
        <f>VLOOKUP(A105,'[2]Opration TeamMember_ItemMaster_'!$B$9:$E$991,4,0)</f>
        <v>186</v>
      </c>
      <c r="C105">
        <v>0</v>
      </c>
    </row>
    <row r="106" spans="1:3" x14ac:dyDescent="0.3">
      <c r="A106" t="s">
        <v>357</v>
      </c>
      <c r="B106">
        <f>VLOOKUP(A106,'[2]Opration TeamMember_ItemMaster_'!$B$9:$E$991,4,0)</f>
        <v>189</v>
      </c>
      <c r="C106">
        <v>0</v>
      </c>
    </row>
    <row r="107" spans="1:3" x14ac:dyDescent="0.3">
      <c r="A107" t="s">
        <v>358</v>
      </c>
      <c r="B107">
        <f>VLOOKUP(A107,'[2]Opration TeamMember_ItemMaster_'!$B$9:$E$991,4,0)</f>
        <v>215</v>
      </c>
      <c r="C107">
        <v>0</v>
      </c>
    </row>
    <row r="108" spans="1:3" x14ac:dyDescent="0.3">
      <c r="A108" t="s">
        <v>359</v>
      </c>
      <c r="B108">
        <f>VLOOKUP(A108,'[2]Opration TeamMember_ItemMaster_'!$B$9:$E$991,4,0)</f>
        <v>269</v>
      </c>
      <c r="C108">
        <v>0</v>
      </c>
    </row>
    <row r="109" spans="1:3" x14ac:dyDescent="0.3">
      <c r="A109" t="s">
        <v>360</v>
      </c>
      <c r="B109">
        <f>VLOOKUP(A109,'[2]Opration TeamMember_ItemMaster_'!$B$9:$E$991,4,0)</f>
        <v>338</v>
      </c>
      <c r="C109">
        <v>0</v>
      </c>
    </row>
    <row r="110" spans="1:3" x14ac:dyDescent="0.3">
      <c r="A110" t="s">
        <v>361</v>
      </c>
      <c r="B110">
        <f>VLOOKUP(A110,'[2]Opration TeamMember_ItemMaster_'!$B$9:$E$991,4,0)</f>
        <v>357</v>
      </c>
      <c r="C110">
        <v>0</v>
      </c>
    </row>
    <row r="111" spans="1:3" x14ac:dyDescent="0.3">
      <c r="A111" t="s">
        <v>368</v>
      </c>
      <c r="B111">
        <f>VLOOKUP(A111,'[2]Opration TeamMember_ItemMaster_'!$B$9:$E$991,4,0)</f>
        <v>394</v>
      </c>
      <c r="C111">
        <v>0</v>
      </c>
    </row>
    <row r="112" spans="1:3" x14ac:dyDescent="0.3">
      <c r="A112" t="s">
        <v>362</v>
      </c>
      <c r="B112">
        <f>VLOOKUP(A112,'[2]Opration TeamMember_ItemMaster_'!$B$9:$E$991,4,0)</f>
        <v>372</v>
      </c>
      <c r="C112">
        <v>0</v>
      </c>
    </row>
    <row r="113" spans="1:3" x14ac:dyDescent="0.3">
      <c r="A113" t="s">
        <v>363</v>
      </c>
      <c r="B113">
        <f>VLOOKUP(A113,'[2]Opration TeamMember_ItemMaster_'!$B$9:$E$991,4,0)</f>
        <v>395</v>
      </c>
      <c r="C113">
        <v>0</v>
      </c>
    </row>
    <row r="114" spans="1:3" x14ac:dyDescent="0.3">
      <c r="A114" t="s">
        <v>364</v>
      </c>
      <c r="B114">
        <f>VLOOKUP(A114,'[2]Opration TeamMember_ItemMaster_'!$B$9:$E$991,4,0)</f>
        <v>404</v>
      </c>
      <c r="C114">
        <v>0</v>
      </c>
    </row>
    <row r="115" spans="1:3" x14ac:dyDescent="0.3">
      <c r="A115" t="s">
        <v>365</v>
      </c>
      <c r="B115">
        <f>VLOOKUP(A115,'[2]Opration TeamMember_ItemMaster_'!$B$9:$E$991,4,0)</f>
        <v>356</v>
      </c>
      <c r="C115">
        <v>0</v>
      </c>
    </row>
    <row r="116" spans="1:3" x14ac:dyDescent="0.3">
      <c r="A116" t="s">
        <v>366</v>
      </c>
      <c r="B116">
        <f>VLOOKUP(A116,'[2]Opration TeamMember_ItemMaster_'!$B$9:$E$991,4,0)</f>
        <v>359</v>
      </c>
      <c r="C116">
        <v>0</v>
      </c>
    </row>
    <row r="117" spans="1:3" x14ac:dyDescent="0.3">
      <c r="A117" t="s">
        <v>367</v>
      </c>
      <c r="B117">
        <f>VLOOKUP(A117,'[2]Opration TeamMember_ItemMaster_'!$B$9:$E$991,4,0)</f>
        <v>360</v>
      </c>
      <c r="C11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2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77" t="s">
        <v>59</v>
      </c>
      <c r="C1" s="78"/>
      <c r="D1" s="78"/>
      <c r="E1" s="78"/>
      <c r="F1" s="78"/>
      <c r="G1" s="78"/>
      <c r="H1" s="78"/>
      <c r="I1" s="78"/>
      <c r="J1" s="79"/>
      <c r="K1" s="77" t="s">
        <v>60</v>
      </c>
      <c r="L1" s="78"/>
      <c r="M1" s="78"/>
      <c r="N1" s="78"/>
      <c r="O1" s="78"/>
      <c r="P1" s="78"/>
      <c r="Q1" s="78"/>
      <c r="R1" s="78"/>
      <c r="S1" s="79"/>
      <c r="T1" s="77" t="s">
        <v>13</v>
      </c>
      <c r="U1" s="78"/>
      <c r="V1" s="78"/>
      <c r="W1" s="78"/>
      <c r="X1" s="78"/>
      <c r="Y1" s="78"/>
      <c r="Z1" s="78"/>
      <c r="AA1" s="78"/>
      <c r="AB1" s="7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56</v>
      </c>
      <c r="B4" s="20">
        <v>0</v>
      </c>
      <c r="C4" s="20">
        <v>300</v>
      </c>
      <c r="D4" s="20">
        <v>0</v>
      </c>
      <c r="E4" s="20">
        <v>190</v>
      </c>
      <c r="F4" s="20">
        <v>0</v>
      </c>
      <c r="G4" s="20">
        <v>0</v>
      </c>
      <c r="H4" s="20">
        <v>0</v>
      </c>
      <c r="I4" s="20">
        <v>0</v>
      </c>
      <c r="J4" s="20">
        <v>110</v>
      </c>
      <c r="K4" s="27">
        <v>0</v>
      </c>
      <c r="L4" s="28">
        <v>300</v>
      </c>
      <c r="M4" s="28">
        <v>0</v>
      </c>
      <c r="N4" s="28">
        <v>190</v>
      </c>
      <c r="O4" s="28">
        <v>0</v>
      </c>
      <c r="P4" s="28">
        <v>0</v>
      </c>
      <c r="Q4" s="28">
        <v>0</v>
      </c>
      <c r="R4" s="28">
        <v>0</v>
      </c>
      <c r="S4" s="26">
        <v>110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57</v>
      </c>
      <c r="B5" s="20">
        <v>0</v>
      </c>
      <c r="C5" s="20">
        <v>30</v>
      </c>
      <c r="D5" s="20">
        <v>0</v>
      </c>
      <c r="E5" s="20">
        <v>30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30</v>
      </c>
      <c r="M5" s="20">
        <v>0</v>
      </c>
      <c r="N5" s="20">
        <v>30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68" si="1">B5-K5</f>
        <v>0</v>
      </c>
      <c r="U5" s="20">
        <f t="shared" ref="U5:U91" si="2">C5-L5</f>
        <v>0</v>
      </c>
      <c r="V5" s="20">
        <f t="shared" ref="V5:V91" si="3">D5-M5</f>
        <v>0</v>
      </c>
      <c r="W5" s="20">
        <f t="shared" ref="W5:W91" si="4">E5-N5</f>
        <v>0</v>
      </c>
      <c r="X5" s="20">
        <f t="shared" ref="X5:X91" si="5">F5-O5</f>
        <v>0</v>
      </c>
      <c r="Y5" s="20">
        <f t="shared" ref="Y5:Y91" si="6">G5-P5</f>
        <v>0</v>
      </c>
      <c r="Z5" s="20">
        <f t="shared" ref="Z5:Z91" si="7">H5-Q5</f>
        <v>0</v>
      </c>
      <c r="AA5" s="20">
        <f t="shared" ref="AA5:AA91" si="8">I5-R5</f>
        <v>0</v>
      </c>
      <c r="AB5" s="20">
        <f t="shared" ref="AB5:AB91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58</v>
      </c>
      <c r="B6" s="20">
        <v>0</v>
      </c>
      <c r="C6" s="20">
        <v>180</v>
      </c>
      <c r="D6" s="20">
        <v>0</v>
      </c>
      <c r="E6" s="20">
        <v>180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180</v>
      </c>
      <c r="M6" s="20">
        <v>0</v>
      </c>
      <c r="N6" s="20">
        <v>180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254</v>
      </c>
      <c r="B7" s="20">
        <v>0</v>
      </c>
      <c r="C7" s="20">
        <v>40</v>
      </c>
      <c r="D7" s="20">
        <v>0</v>
      </c>
      <c r="E7" s="20">
        <v>34</v>
      </c>
      <c r="F7" s="20">
        <v>10</v>
      </c>
      <c r="G7" s="20">
        <v>0</v>
      </c>
      <c r="H7" s="20">
        <v>0</v>
      </c>
      <c r="I7" s="20">
        <v>0</v>
      </c>
      <c r="J7" s="26">
        <v>16</v>
      </c>
      <c r="K7" s="27">
        <v>0</v>
      </c>
      <c r="L7" s="20">
        <v>40</v>
      </c>
      <c r="M7" s="20">
        <v>0</v>
      </c>
      <c r="N7" s="20">
        <v>24</v>
      </c>
      <c r="O7" s="20">
        <v>0</v>
      </c>
      <c r="P7" s="20">
        <v>0</v>
      </c>
      <c r="Q7" s="20">
        <v>0</v>
      </c>
      <c r="R7" s="20">
        <v>0</v>
      </c>
      <c r="S7" s="26">
        <v>16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10</v>
      </c>
      <c r="X7" s="20">
        <f t="shared" si="5"/>
        <v>10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255</v>
      </c>
      <c r="B8" s="20">
        <v>0</v>
      </c>
      <c r="C8" s="20">
        <v>460</v>
      </c>
      <c r="D8" s="20">
        <v>0</v>
      </c>
      <c r="E8" s="20">
        <v>400</v>
      </c>
      <c r="F8" s="20">
        <v>20</v>
      </c>
      <c r="G8" s="20">
        <v>0</v>
      </c>
      <c r="H8" s="20">
        <v>0</v>
      </c>
      <c r="I8" s="20">
        <v>0</v>
      </c>
      <c r="J8" s="26">
        <v>80</v>
      </c>
      <c r="K8" s="27">
        <v>0</v>
      </c>
      <c r="L8" s="20">
        <v>460</v>
      </c>
      <c r="M8" s="20">
        <v>0</v>
      </c>
      <c r="N8" s="20">
        <v>380</v>
      </c>
      <c r="O8" s="20">
        <v>0</v>
      </c>
      <c r="P8" s="20">
        <v>0</v>
      </c>
      <c r="Q8" s="20">
        <v>0</v>
      </c>
      <c r="R8" s="20">
        <v>0</v>
      </c>
      <c r="S8" s="26">
        <v>80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20</v>
      </c>
      <c r="X8" s="20">
        <f t="shared" si="5"/>
        <v>20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256</v>
      </c>
      <c r="B9" s="20">
        <v>15</v>
      </c>
      <c r="C9" s="20">
        <v>1640</v>
      </c>
      <c r="D9" s="20">
        <v>0</v>
      </c>
      <c r="E9" s="20">
        <v>1564</v>
      </c>
      <c r="F9" s="20">
        <v>120</v>
      </c>
      <c r="G9" s="20">
        <v>0</v>
      </c>
      <c r="H9" s="20">
        <v>0</v>
      </c>
      <c r="I9" s="20">
        <v>0</v>
      </c>
      <c r="J9" s="26">
        <v>211</v>
      </c>
      <c r="K9" s="27">
        <v>15</v>
      </c>
      <c r="L9" s="20">
        <v>1640</v>
      </c>
      <c r="M9" s="20">
        <v>0</v>
      </c>
      <c r="N9" s="20">
        <v>1444</v>
      </c>
      <c r="O9" s="20">
        <v>0</v>
      </c>
      <c r="P9" s="20">
        <v>0</v>
      </c>
      <c r="Q9" s="20">
        <v>0</v>
      </c>
      <c r="R9" s="20">
        <v>0</v>
      </c>
      <c r="S9" s="26">
        <v>211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120</v>
      </c>
      <c r="X9" s="20">
        <f t="shared" si="5"/>
        <v>120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257</v>
      </c>
      <c r="B10" s="20">
        <v>0</v>
      </c>
      <c r="C10" s="20">
        <v>350</v>
      </c>
      <c r="D10" s="20">
        <v>0</v>
      </c>
      <c r="E10" s="20">
        <v>250</v>
      </c>
      <c r="F10" s="20">
        <v>0</v>
      </c>
      <c r="G10" s="20">
        <v>0</v>
      </c>
      <c r="H10" s="20">
        <v>0</v>
      </c>
      <c r="I10" s="20">
        <v>0</v>
      </c>
      <c r="J10" s="26">
        <v>100</v>
      </c>
      <c r="K10" s="27">
        <v>0</v>
      </c>
      <c r="L10" s="20">
        <v>350</v>
      </c>
      <c r="M10" s="20">
        <v>0</v>
      </c>
      <c r="N10" s="20">
        <v>250</v>
      </c>
      <c r="O10" s="20">
        <v>0</v>
      </c>
      <c r="P10" s="20">
        <v>0</v>
      </c>
      <c r="Q10" s="20">
        <v>0</v>
      </c>
      <c r="R10" s="20">
        <v>0</v>
      </c>
      <c r="S10" s="26">
        <v>100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258</v>
      </c>
      <c r="B11" s="20">
        <v>0</v>
      </c>
      <c r="C11" s="20">
        <v>80</v>
      </c>
      <c r="D11" s="20">
        <v>0</v>
      </c>
      <c r="E11" s="20">
        <v>10</v>
      </c>
      <c r="F11" s="20">
        <v>0</v>
      </c>
      <c r="G11" s="20">
        <v>0</v>
      </c>
      <c r="H11" s="20">
        <v>0</v>
      </c>
      <c r="I11" s="20">
        <v>0</v>
      </c>
      <c r="J11" s="26">
        <v>70</v>
      </c>
      <c r="K11" s="27">
        <v>0</v>
      </c>
      <c r="L11" s="20">
        <v>80</v>
      </c>
      <c r="M11" s="20">
        <v>0</v>
      </c>
      <c r="N11" s="20">
        <v>10</v>
      </c>
      <c r="O11" s="20">
        <v>0</v>
      </c>
      <c r="P11" s="20">
        <v>0</v>
      </c>
      <c r="Q11" s="20">
        <v>0</v>
      </c>
      <c r="R11" s="20">
        <v>0</v>
      </c>
      <c r="S11" s="26">
        <v>70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259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260</v>
      </c>
      <c r="B13" s="20">
        <v>40</v>
      </c>
      <c r="C13" s="20">
        <v>100</v>
      </c>
      <c r="D13" s="20">
        <v>0</v>
      </c>
      <c r="E13" s="20">
        <v>140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40</v>
      </c>
      <c r="L13" s="20">
        <v>100</v>
      </c>
      <c r="M13" s="20">
        <v>0</v>
      </c>
      <c r="N13" s="20">
        <v>140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261</v>
      </c>
      <c r="B14" s="20">
        <v>195</v>
      </c>
      <c r="C14" s="20">
        <v>400</v>
      </c>
      <c r="D14" s="20">
        <v>0</v>
      </c>
      <c r="E14" s="20">
        <v>450</v>
      </c>
      <c r="F14" s="20">
        <v>20</v>
      </c>
      <c r="G14" s="20">
        <v>0</v>
      </c>
      <c r="H14" s="20">
        <v>0</v>
      </c>
      <c r="I14" s="20">
        <v>0</v>
      </c>
      <c r="J14" s="26">
        <v>165</v>
      </c>
      <c r="K14" s="27">
        <v>195</v>
      </c>
      <c r="L14" s="20">
        <v>400</v>
      </c>
      <c r="M14" s="20">
        <v>0</v>
      </c>
      <c r="N14" s="20">
        <v>430</v>
      </c>
      <c r="O14" s="20">
        <v>0</v>
      </c>
      <c r="P14" s="20">
        <v>0</v>
      </c>
      <c r="Q14" s="20">
        <v>0</v>
      </c>
      <c r="R14" s="20">
        <v>0</v>
      </c>
      <c r="S14" s="26">
        <v>165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20</v>
      </c>
      <c r="X14" s="20">
        <f t="shared" si="5"/>
        <v>20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262</v>
      </c>
      <c r="B15" s="20">
        <v>130</v>
      </c>
      <c r="C15" s="20">
        <v>800</v>
      </c>
      <c r="D15" s="20">
        <v>0</v>
      </c>
      <c r="E15" s="20">
        <v>510</v>
      </c>
      <c r="F15" s="20">
        <v>0</v>
      </c>
      <c r="G15" s="20">
        <v>0</v>
      </c>
      <c r="H15" s="20">
        <v>0</v>
      </c>
      <c r="I15" s="20">
        <v>0</v>
      </c>
      <c r="J15" s="26">
        <v>420</v>
      </c>
      <c r="K15" s="27">
        <v>130</v>
      </c>
      <c r="L15" s="20">
        <v>800</v>
      </c>
      <c r="M15" s="20">
        <v>0</v>
      </c>
      <c r="N15" s="20">
        <v>510</v>
      </c>
      <c r="O15" s="20">
        <v>0</v>
      </c>
      <c r="P15" s="20">
        <v>0</v>
      </c>
      <c r="Q15" s="20">
        <v>0</v>
      </c>
      <c r="R15" s="20">
        <v>0</v>
      </c>
      <c r="S15" s="26">
        <v>420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263</v>
      </c>
      <c r="B16" s="20">
        <v>70</v>
      </c>
      <c r="C16" s="20">
        <v>650</v>
      </c>
      <c r="D16" s="20">
        <v>0</v>
      </c>
      <c r="E16" s="20">
        <v>710</v>
      </c>
      <c r="F16" s="20">
        <v>0</v>
      </c>
      <c r="G16" s="20">
        <v>0</v>
      </c>
      <c r="H16" s="20">
        <v>0</v>
      </c>
      <c r="I16" s="20">
        <v>0</v>
      </c>
      <c r="J16" s="26">
        <v>10</v>
      </c>
      <c r="K16" s="27">
        <v>70</v>
      </c>
      <c r="L16" s="20">
        <v>650</v>
      </c>
      <c r="M16" s="20">
        <v>0</v>
      </c>
      <c r="N16" s="20">
        <v>710</v>
      </c>
      <c r="O16" s="20">
        <v>0</v>
      </c>
      <c r="P16" s="20">
        <v>0</v>
      </c>
      <c r="Q16" s="20">
        <v>0</v>
      </c>
      <c r="R16" s="20">
        <v>0</v>
      </c>
      <c r="S16" s="26">
        <v>10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264</v>
      </c>
      <c r="B17" s="20">
        <v>170</v>
      </c>
      <c r="C17" s="20">
        <v>3020</v>
      </c>
      <c r="D17" s="20">
        <v>0</v>
      </c>
      <c r="E17" s="20">
        <v>3065</v>
      </c>
      <c r="F17" s="20">
        <v>0</v>
      </c>
      <c r="G17" s="20">
        <v>0</v>
      </c>
      <c r="H17" s="20">
        <v>0</v>
      </c>
      <c r="I17" s="20">
        <v>0</v>
      </c>
      <c r="J17" s="26">
        <v>125</v>
      </c>
      <c r="K17" s="27">
        <v>170</v>
      </c>
      <c r="L17" s="20">
        <v>3020</v>
      </c>
      <c r="M17" s="20">
        <v>0</v>
      </c>
      <c r="N17" s="20">
        <v>3065</v>
      </c>
      <c r="O17" s="20">
        <v>0</v>
      </c>
      <c r="P17" s="20">
        <v>0</v>
      </c>
      <c r="Q17" s="20">
        <v>0</v>
      </c>
      <c r="R17" s="20">
        <v>0</v>
      </c>
      <c r="S17" s="26">
        <v>125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265</v>
      </c>
      <c r="B18" s="20">
        <v>355</v>
      </c>
      <c r="C18" s="20">
        <v>6920</v>
      </c>
      <c r="D18" s="20">
        <v>0</v>
      </c>
      <c r="E18" s="20">
        <v>7145</v>
      </c>
      <c r="F18" s="20">
        <v>0</v>
      </c>
      <c r="G18" s="20">
        <v>0</v>
      </c>
      <c r="H18" s="20">
        <v>0</v>
      </c>
      <c r="I18" s="20">
        <v>0</v>
      </c>
      <c r="J18" s="26">
        <v>130</v>
      </c>
      <c r="K18" s="27">
        <v>355</v>
      </c>
      <c r="L18" s="20">
        <v>6920</v>
      </c>
      <c r="M18" s="20">
        <v>0</v>
      </c>
      <c r="N18" s="20">
        <v>7145</v>
      </c>
      <c r="O18" s="20">
        <v>0</v>
      </c>
      <c r="P18" s="20">
        <v>0</v>
      </c>
      <c r="Q18" s="20">
        <v>0</v>
      </c>
      <c r="R18" s="20">
        <v>0</v>
      </c>
      <c r="S18" s="26">
        <v>130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266</v>
      </c>
      <c r="B19" s="20">
        <v>50</v>
      </c>
      <c r="C19" s="20">
        <v>1250</v>
      </c>
      <c r="D19" s="20">
        <v>0</v>
      </c>
      <c r="E19" s="20">
        <v>1300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50</v>
      </c>
      <c r="L19" s="20">
        <v>1250</v>
      </c>
      <c r="M19" s="20">
        <v>0</v>
      </c>
      <c r="N19" s="20">
        <v>1300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267</v>
      </c>
      <c r="B20" s="20">
        <v>60</v>
      </c>
      <c r="C20" s="20">
        <v>1650</v>
      </c>
      <c r="D20" s="20">
        <v>0</v>
      </c>
      <c r="E20" s="20">
        <v>1629</v>
      </c>
      <c r="F20" s="20">
        <v>150</v>
      </c>
      <c r="G20" s="20">
        <v>0</v>
      </c>
      <c r="H20" s="20">
        <v>0</v>
      </c>
      <c r="I20" s="20">
        <v>0</v>
      </c>
      <c r="J20" s="26">
        <v>231</v>
      </c>
      <c r="K20" s="27">
        <v>60</v>
      </c>
      <c r="L20" s="20">
        <v>1650</v>
      </c>
      <c r="M20" s="20">
        <v>0</v>
      </c>
      <c r="N20" s="20">
        <v>1479</v>
      </c>
      <c r="O20" s="20">
        <v>0</v>
      </c>
      <c r="P20" s="20">
        <v>0</v>
      </c>
      <c r="Q20" s="20">
        <v>0</v>
      </c>
      <c r="R20" s="20">
        <v>0</v>
      </c>
      <c r="S20" s="26">
        <v>231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150</v>
      </c>
      <c r="X20" s="20">
        <f t="shared" si="5"/>
        <v>150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268</v>
      </c>
      <c r="B21" s="20">
        <v>0</v>
      </c>
      <c r="C21" s="20">
        <v>40</v>
      </c>
      <c r="D21" s="20">
        <v>0</v>
      </c>
      <c r="E21" s="20">
        <v>40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40</v>
      </c>
      <c r="M21" s="20">
        <v>0</v>
      </c>
      <c r="N21" s="20">
        <v>40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269</v>
      </c>
      <c r="B22" s="20">
        <v>0</v>
      </c>
      <c r="C22" s="20">
        <v>150</v>
      </c>
      <c r="D22" s="20">
        <v>0</v>
      </c>
      <c r="E22" s="20">
        <v>48</v>
      </c>
      <c r="F22" s="20">
        <v>0</v>
      </c>
      <c r="G22" s="20">
        <v>0</v>
      </c>
      <c r="H22" s="20">
        <v>0</v>
      </c>
      <c r="I22" s="20">
        <v>0</v>
      </c>
      <c r="J22" s="26">
        <v>102</v>
      </c>
      <c r="K22" s="27">
        <v>0</v>
      </c>
      <c r="L22" s="20">
        <v>150</v>
      </c>
      <c r="M22" s="20">
        <v>0</v>
      </c>
      <c r="N22" s="20">
        <v>48</v>
      </c>
      <c r="O22" s="20">
        <v>0</v>
      </c>
      <c r="P22" s="20">
        <v>0</v>
      </c>
      <c r="Q22" s="20">
        <v>0</v>
      </c>
      <c r="R22" s="20">
        <v>0</v>
      </c>
      <c r="S22" s="26">
        <v>102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270</v>
      </c>
      <c r="B23" s="20">
        <v>91</v>
      </c>
      <c r="C23" s="20">
        <v>0</v>
      </c>
      <c r="D23" s="20">
        <v>0</v>
      </c>
      <c r="E23" s="20">
        <v>91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91</v>
      </c>
      <c r="L23" s="20">
        <v>0</v>
      </c>
      <c r="M23" s="20">
        <v>0</v>
      </c>
      <c r="N23" s="20">
        <v>91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271</v>
      </c>
      <c r="B24" s="20">
        <v>23</v>
      </c>
      <c r="C24" s="20">
        <v>440</v>
      </c>
      <c r="D24" s="20">
        <v>0</v>
      </c>
      <c r="E24" s="20">
        <v>443</v>
      </c>
      <c r="F24" s="20">
        <v>0</v>
      </c>
      <c r="G24" s="20">
        <v>0</v>
      </c>
      <c r="H24" s="20">
        <v>0</v>
      </c>
      <c r="I24" s="20">
        <v>0</v>
      </c>
      <c r="J24" s="20">
        <v>20</v>
      </c>
      <c r="K24" s="27">
        <v>23</v>
      </c>
      <c r="L24" s="20">
        <v>440</v>
      </c>
      <c r="M24" s="20">
        <v>0</v>
      </c>
      <c r="N24" s="20">
        <v>443</v>
      </c>
      <c r="O24" s="20">
        <v>0</v>
      </c>
      <c r="P24" s="20">
        <v>0</v>
      </c>
      <c r="Q24" s="20">
        <v>0</v>
      </c>
      <c r="R24" s="20">
        <v>0</v>
      </c>
      <c r="S24" s="26">
        <v>20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272</v>
      </c>
      <c r="B25" s="20">
        <v>0</v>
      </c>
      <c r="C25" s="20">
        <v>1650</v>
      </c>
      <c r="D25" s="20">
        <v>0</v>
      </c>
      <c r="E25" s="20">
        <v>1620</v>
      </c>
      <c r="F25" s="20">
        <v>0</v>
      </c>
      <c r="G25" s="20">
        <v>0</v>
      </c>
      <c r="H25" s="20">
        <v>0</v>
      </c>
      <c r="I25" s="20">
        <v>0</v>
      </c>
      <c r="J25" s="26">
        <v>30</v>
      </c>
      <c r="K25" s="27">
        <v>0</v>
      </c>
      <c r="L25" s="20">
        <v>1650</v>
      </c>
      <c r="M25" s="20">
        <v>0</v>
      </c>
      <c r="N25" s="20">
        <v>1620</v>
      </c>
      <c r="O25" s="20">
        <v>0</v>
      </c>
      <c r="P25" s="20">
        <v>0</v>
      </c>
      <c r="Q25" s="20">
        <v>0</v>
      </c>
      <c r="R25" s="20">
        <v>0</v>
      </c>
      <c r="S25" s="26">
        <v>30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273</v>
      </c>
      <c r="B26" s="20">
        <v>0</v>
      </c>
      <c r="C26" s="20">
        <v>1000</v>
      </c>
      <c r="D26" s="20">
        <v>0</v>
      </c>
      <c r="E26" s="20">
        <v>960</v>
      </c>
      <c r="F26" s="20">
        <v>0</v>
      </c>
      <c r="G26" s="20">
        <v>0</v>
      </c>
      <c r="H26" s="20">
        <v>0</v>
      </c>
      <c r="I26" s="20">
        <v>0</v>
      </c>
      <c r="J26" s="26">
        <v>40</v>
      </c>
      <c r="K26" s="27">
        <v>0</v>
      </c>
      <c r="L26" s="20">
        <v>1000</v>
      </c>
      <c r="M26" s="20">
        <v>0</v>
      </c>
      <c r="N26" s="20">
        <v>960</v>
      </c>
      <c r="O26" s="20">
        <v>0</v>
      </c>
      <c r="P26" s="20">
        <v>0</v>
      </c>
      <c r="Q26" s="20">
        <v>0</v>
      </c>
      <c r="R26" s="20">
        <v>0</v>
      </c>
      <c r="S26" s="26">
        <v>40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274</v>
      </c>
      <c r="B27" s="20">
        <v>40</v>
      </c>
      <c r="C27" s="20">
        <v>180</v>
      </c>
      <c r="D27" s="20">
        <v>0</v>
      </c>
      <c r="E27" s="20">
        <v>160</v>
      </c>
      <c r="F27" s="20">
        <v>0</v>
      </c>
      <c r="G27" s="20">
        <v>0</v>
      </c>
      <c r="H27" s="20">
        <v>0</v>
      </c>
      <c r="I27" s="20">
        <v>0</v>
      </c>
      <c r="J27" s="26">
        <v>60</v>
      </c>
      <c r="K27" s="27">
        <v>40</v>
      </c>
      <c r="L27" s="20">
        <v>180</v>
      </c>
      <c r="M27" s="20">
        <v>0</v>
      </c>
      <c r="N27" s="20">
        <v>160</v>
      </c>
      <c r="O27" s="20">
        <v>0</v>
      </c>
      <c r="P27" s="20">
        <v>0</v>
      </c>
      <c r="Q27" s="20">
        <v>0</v>
      </c>
      <c r="R27" s="20">
        <v>0</v>
      </c>
      <c r="S27" s="26">
        <v>60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275</v>
      </c>
      <c r="B28" s="20">
        <v>0</v>
      </c>
      <c r="C28" s="20">
        <v>800</v>
      </c>
      <c r="D28" s="20">
        <v>0</v>
      </c>
      <c r="E28" s="20">
        <v>640</v>
      </c>
      <c r="F28" s="20">
        <v>10</v>
      </c>
      <c r="G28" s="20">
        <v>0</v>
      </c>
      <c r="H28" s="20">
        <v>0</v>
      </c>
      <c r="I28" s="20">
        <v>0</v>
      </c>
      <c r="J28" s="26">
        <v>170</v>
      </c>
      <c r="K28" s="27">
        <v>0</v>
      </c>
      <c r="L28" s="20">
        <v>800</v>
      </c>
      <c r="M28" s="20">
        <v>0</v>
      </c>
      <c r="N28" s="20">
        <v>630</v>
      </c>
      <c r="O28" s="20">
        <v>0</v>
      </c>
      <c r="P28" s="20">
        <v>0</v>
      </c>
      <c r="Q28" s="20">
        <v>0</v>
      </c>
      <c r="R28" s="20">
        <v>0</v>
      </c>
      <c r="S28" s="26">
        <v>170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10</v>
      </c>
      <c r="X28" s="20">
        <f t="shared" si="5"/>
        <v>10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276</v>
      </c>
      <c r="B29" s="20">
        <v>55</v>
      </c>
      <c r="C29" s="20">
        <v>5040</v>
      </c>
      <c r="D29" s="20">
        <v>0</v>
      </c>
      <c r="E29" s="20">
        <v>4950</v>
      </c>
      <c r="F29" s="20">
        <v>40</v>
      </c>
      <c r="G29" s="20">
        <v>0</v>
      </c>
      <c r="H29" s="20">
        <v>0</v>
      </c>
      <c r="I29" s="20">
        <v>0</v>
      </c>
      <c r="J29" s="26">
        <v>185</v>
      </c>
      <c r="K29" s="27">
        <v>55</v>
      </c>
      <c r="L29" s="20">
        <v>5040</v>
      </c>
      <c r="M29" s="20">
        <v>0</v>
      </c>
      <c r="N29" s="20">
        <v>4910</v>
      </c>
      <c r="O29" s="20">
        <v>0</v>
      </c>
      <c r="P29" s="20">
        <v>0</v>
      </c>
      <c r="Q29" s="20">
        <v>0</v>
      </c>
      <c r="R29" s="20">
        <v>0</v>
      </c>
      <c r="S29" s="26">
        <v>185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40</v>
      </c>
      <c r="X29" s="20">
        <f t="shared" si="5"/>
        <v>40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277</v>
      </c>
      <c r="B30" s="20">
        <v>90</v>
      </c>
      <c r="C30" s="20">
        <v>100</v>
      </c>
      <c r="D30" s="20">
        <v>0</v>
      </c>
      <c r="E30" s="20">
        <v>190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90</v>
      </c>
      <c r="L30" s="20">
        <v>100</v>
      </c>
      <c r="M30" s="20">
        <v>0</v>
      </c>
      <c r="N30" s="20">
        <v>190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251</v>
      </c>
      <c r="B31" s="20">
        <v>140</v>
      </c>
      <c r="C31" s="20">
        <v>1200</v>
      </c>
      <c r="D31" s="20">
        <v>0</v>
      </c>
      <c r="E31" s="20">
        <v>1140</v>
      </c>
      <c r="F31" s="20">
        <v>0</v>
      </c>
      <c r="G31" s="20">
        <v>0</v>
      </c>
      <c r="H31" s="20">
        <v>0</v>
      </c>
      <c r="I31" s="20">
        <v>0</v>
      </c>
      <c r="J31" s="26">
        <v>200</v>
      </c>
      <c r="K31" s="27">
        <v>140</v>
      </c>
      <c r="L31" s="20">
        <v>1200</v>
      </c>
      <c r="M31" s="20">
        <v>0</v>
      </c>
      <c r="N31" s="20">
        <v>1140</v>
      </c>
      <c r="O31" s="20">
        <v>0</v>
      </c>
      <c r="P31" s="20">
        <v>0</v>
      </c>
      <c r="Q31" s="20">
        <v>0</v>
      </c>
      <c r="R31" s="20">
        <v>0</v>
      </c>
      <c r="S31" s="26">
        <v>200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278</v>
      </c>
      <c r="B32" s="20">
        <v>10</v>
      </c>
      <c r="C32" s="20">
        <v>60</v>
      </c>
      <c r="D32" s="20">
        <v>0</v>
      </c>
      <c r="E32" s="20">
        <v>65</v>
      </c>
      <c r="F32" s="20">
        <v>10</v>
      </c>
      <c r="G32" s="20">
        <v>0</v>
      </c>
      <c r="H32" s="20">
        <v>0</v>
      </c>
      <c r="I32" s="20">
        <v>0</v>
      </c>
      <c r="J32" s="26">
        <v>15</v>
      </c>
      <c r="K32" s="27">
        <v>10</v>
      </c>
      <c r="L32" s="20">
        <v>60</v>
      </c>
      <c r="M32" s="20">
        <v>0</v>
      </c>
      <c r="N32" s="20">
        <v>55</v>
      </c>
      <c r="O32" s="20">
        <v>0</v>
      </c>
      <c r="P32" s="20">
        <v>0</v>
      </c>
      <c r="Q32" s="20">
        <v>0</v>
      </c>
      <c r="R32" s="20">
        <v>0</v>
      </c>
      <c r="S32" s="26">
        <v>15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10</v>
      </c>
      <c r="X32" s="20">
        <f t="shared" si="5"/>
        <v>10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279</v>
      </c>
      <c r="B33" s="20">
        <v>35</v>
      </c>
      <c r="C33" s="20">
        <v>280</v>
      </c>
      <c r="D33" s="20">
        <v>0</v>
      </c>
      <c r="E33" s="20">
        <v>220</v>
      </c>
      <c r="F33" s="20">
        <v>0</v>
      </c>
      <c r="G33" s="20">
        <v>0</v>
      </c>
      <c r="H33" s="20">
        <v>0</v>
      </c>
      <c r="I33" s="20">
        <v>0</v>
      </c>
      <c r="J33" s="26">
        <v>95</v>
      </c>
      <c r="K33" s="27">
        <v>35</v>
      </c>
      <c r="L33" s="20">
        <v>280</v>
      </c>
      <c r="M33" s="20">
        <v>0</v>
      </c>
      <c r="N33" s="20">
        <v>220</v>
      </c>
      <c r="O33" s="20">
        <v>0</v>
      </c>
      <c r="P33" s="20">
        <v>0</v>
      </c>
      <c r="Q33" s="20">
        <v>0</v>
      </c>
      <c r="R33" s="20">
        <v>0</v>
      </c>
      <c r="S33" s="26">
        <v>95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280</v>
      </c>
      <c r="B34" s="20">
        <v>0</v>
      </c>
      <c r="C34" s="20">
        <v>40</v>
      </c>
      <c r="D34" s="20">
        <v>0</v>
      </c>
      <c r="E34" s="20">
        <v>40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40</v>
      </c>
      <c r="M34" s="20">
        <v>0</v>
      </c>
      <c r="N34" s="20">
        <v>40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281</v>
      </c>
      <c r="B35" s="20">
        <v>0</v>
      </c>
      <c r="C35" s="20">
        <v>100</v>
      </c>
      <c r="D35" s="20">
        <v>0</v>
      </c>
      <c r="E35" s="20">
        <v>100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100</v>
      </c>
      <c r="M35" s="20">
        <v>0</v>
      </c>
      <c r="N35" s="20">
        <v>100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282</v>
      </c>
      <c r="B36" s="20">
        <v>15</v>
      </c>
      <c r="C36" s="20">
        <v>40</v>
      </c>
      <c r="D36" s="20">
        <v>0</v>
      </c>
      <c r="E36" s="20">
        <v>35</v>
      </c>
      <c r="F36" s="20">
        <v>0</v>
      </c>
      <c r="G36" s="20">
        <v>0</v>
      </c>
      <c r="H36" s="20">
        <v>0</v>
      </c>
      <c r="I36" s="20">
        <v>0</v>
      </c>
      <c r="J36" s="26">
        <v>20</v>
      </c>
      <c r="K36" s="27">
        <v>15</v>
      </c>
      <c r="L36" s="20">
        <v>40</v>
      </c>
      <c r="M36" s="20">
        <v>0</v>
      </c>
      <c r="N36" s="20">
        <v>35</v>
      </c>
      <c r="O36" s="20">
        <v>0</v>
      </c>
      <c r="P36" s="20">
        <v>0</v>
      </c>
      <c r="Q36" s="20">
        <v>0</v>
      </c>
      <c r="R36" s="20">
        <v>0</v>
      </c>
      <c r="S36" s="26">
        <v>20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283</v>
      </c>
      <c r="B37" s="20">
        <v>16</v>
      </c>
      <c r="C37" s="20">
        <v>600</v>
      </c>
      <c r="D37" s="20">
        <v>0</v>
      </c>
      <c r="E37" s="20">
        <v>575</v>
      </c>
      <c r="F37" s="20">
        <v>0</v>
      </c>
      <c r="G37" s="20">
        <v>0</v>
      </c>
      <c r="H37" s="20">
        <v>0</v>
      </c>
      <c r="I37" s="20">
        <v>0</v>
      </c>
      <c r="J37" s="26">
        <v>41</v>
      </c>
      <c r="K37" s="27">
        <v>16</v>
      </c>
      <c r="L37" s="20">
        <v>600</v>
      </c>
      <c r="M37" s="20">
        <v>0</v>
      </c>
      <c r="N37" s="20">
        <v>575</v>
      </c>
      <c r="O37" s="20">
        <v>0</v>
      </c>
      <c r="P37" s="20">
        <v>0</v>
      </c>
      <c r="Q37" s="20">
        <v>0</v>
      </c>
      <c r="R37" s="20">
        <v>0</v>
      </c>
      <c r="S37" s="26">
        <v>41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284</v>
      </c>
      <c r="B38" s="20">
        <v>1</v>
      </c>
      <c r="C38" s="20">
        <v>400</v>
      </c>
      <c r="D38" s="20">
        <v>0</v>
      </c>
      <c r="E38" s="20">
        <v>400</v>
      </c>
      <c r="F38" s="20">
        <v>0</v>
      </c>
      <c r="G38" s="20">
        <v>0</v>
      </c>
      <c r="H38" s="20">
        <v>0</v>
      </c>
      <c r="I38" s="20">
        <v>0</v>
      </c>
      <c r="J38" s="26">
        <v>1</v>
      </c>
      <c r="K38" s="27">
        <v>1</v>
      </c>
      <c r="L38" s="20">
        <v>400</v>
      </c>
      <c r="M38" s="20">
        <v>0</v>
      </c>
      <c r="N38" s="20">
        <v>400</v>
      </c>
      <c r="O38" s="20">
        <v>0</v>
      </c>
      <c r="P38" s="20">
        <v>0</v>
      </c>
      <c r="Q38" s="20">
        <v>0</v>
      </c>
      <c r="R38" s="20">
        <v>0</v>
      </c>
      <c r="S38" s="26">
        <v>1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285</v>
      </c>
      <c r="B39" s="20">
        <v>50</v>
      </c>
      <c r="C39" s="20">
        <v>48</v>
      </c>
      <c r="D39" s="20">
        <v>0</v>
      </c>
      <c r="E39" s="20">
        <v>74</v>
      </c>
      <c r="F39" s="20">
        <v>0</v>
      </c>
      <c r="G39" s="20">
        <v>0</v>
      </c>
      <c r="H39" s="20">
        <v>0</v>
      </c>
      <c r="I39" s="20">
        <v>0</v>
      </c>
      <c r="J39" s="26">
        <v>24</v>
      </c>
      <c r="K39" s="27">
        <v>50</v>
      </c>
      <c r="L39" s="20">
        <v>48</v>
      </c>
      <c r="M39" s="20">
        <v>0</v>
      </c>
      <c r="N39" s="20">
        <v>74</v>
      </c>
      <c r="O39" s="20">
        <v>0</v>
      </c>
      <c r="P39" s="20">
        <v>0</v>
      </c>
      <c r="Q39" s="20">
        <v>0</v>
      </c>
      <c r="R39" s="20">
        <v>0</v>
      </c>
      <c r="S39" s="26">
        <v>24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286</v>
      </c>
      <c r="B40" s="20">
        <v>0</v>
      </c>
      <c r="C40" s="20">
        <v>20</v>
      </c>
      <c r="D40" s="20">
        <v>20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1"/>
        <v>0</v>
      </c>
      <c r="U40" s="20">
        <f t="shared" si="2"/>
        <v>20</v>
      </c>
      <c r="V40" s="20">
        <f t="shared" si="3"/>
        <v>20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287</v>
      </c>
      <c r="B41" s="20">
        <v>0</v>
      </c>
      <c r="C41" s="20">
        <v>40</v>
      </c>
      <c r="D41" s="20">
        <v>32</v>
      </c>
      <c r="E41" s="20">
        <v>8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8</v>
      </c>
      <c r="M41" s="20">
        <v>0</v>
      </c>
      <c r="N41" s="20">
        <v>8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1"/>
        <v>0</v>
      </c>
      <c r="U41" s="20">
        <f t="shared" si="2"/>
        <v>32</v>
      </c>
      <c r="V41" s="20">
        <f t="shared" si="3"/>
        <v>32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288</v>
      </c>
      <c r="B42" s="20">
        <v>0</v>
      </c>
      <c r="C42" s="20">
        <v>40</v>
      </c>
      <c r="D42" s="20">
        <v>0</v>
      </c>
      <c r="E42" s="20">
        <v>40</v>
      </c>
      <c r="F42" s="20">
        <v>10</v>
      </c>
      <c r="G42" s="20">
        <v>0</v>
      </c>
      <c r="H42" s="20">
        <v>0</v>
      </c>
      <c r="I42" s="20">
        <v>0</v>
      </c>
      <c r="J42" s="26">
        <v>10</v>
      </c>
      <c r="K42" s="27">
        <v>0</v>
      </c>
      <c r="L42" s="20">
        <v>40</v>
      </c>
      <c r="M42" s="20">
        <v>0</v>
      </c>
      <c r="N42" s="20">
        <v>30</v>
      </c>
      <c r="O42" s="20">
        <v>0</v>
      </c>
      <c r="P42" s="20">
        <v>0</v>
      </c>
      <c r="Q42" s="20">
        <v>0</v>
      </c>
      <c r="R42" s="20">
        <v>0</v>
      </c>
      <c r="S42" s="26">
        <v>10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10</v>
      </c>
      <c r="X42" s="20">
        <f t="shared" si="5"/>
        <v>10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289</v>
      </c>
      <c r="B43" s="20">
        <v>0</v>
      </c>
      <c r="C43" s="20">
        <v>600</v>
      </c>
      <c r="D43" s="20">
        <v>0</v>
      </c>
      <c r="E43" s="20">
        <v>585</v>
      </c>
      <c r="F43" s="20">
        <v>20</v>
      </c>
      <c r="G43" s="20">
        <v>0</v>
      </c>
      <c r="H43" s="20">
        <v>0</v>
      </c>
      <c r="I43" s="20">
        <v>0</v>
      </c>
      <c r="J43" s="20">
        <v>35</v>
      </c>
      <c r="K43" s="27">
        <v>0</v>
      </c>
      <c r="L43" s="20">
        <v>600</v>
      </c>
      <c r="M43" s="20">
        <v>0</v>
      </c>
      <c r="N43" s="20">
        <v>565</v>
      </c>
      <c r="O43" s="20">
        <v>0</v>
      </c>
      <c r="P43" s="20">
        <v>0</v>
      </c>
      <c r="Q43" s="20">
        <v>0</v>
      </c>
      <c r="R43" s="20">
        <v>0</v>
      </c>
      <c r="S43" s="26">
        <v>35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20</v>
      </c>
      <c r="X43" s="20">
        <f t="shared" si="5"/>
        <v>20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290</v>
      </c>
      <c r="B44" s="20">
        <v>80</v>
      </c>
      <c r="C44" s="20">
        <v>450</v>
      </c>
      <c r="D44" s="20">
        <v>0</v>
      </c>
      <c r="E44" s="20">
        <v>480</v>
      </c>
      <c r="F44" s="20">
        <v>0</v>
      </c>
      <c r="G44" s="20">
        <v>0</v>
      </c>
      <c r="H44" s="20">
        <v>0</v>
      </c>
      <c r="I44" s="20">
        <v>0</v>
      </c>
      <c r="J44" s="26">
        <v>50</v>
      </c>
      <c r="K44" s="27">
        <v>80</v>
      </c>
      <c r="L44" s="20">
        <v>450</v>
      </c>
      <c r="M44" s="20">
        <v>0</v>
      </c>
      <c r="N44" s="20">
        <v>480</v>
      </c>
      <c r="O44" s="20">
        <v>0</v>
      </c>
      <c r="P44" s="20">
        <v>0</v>
      </c>
      <c r="Q44" s="20">
        <v>0</v>
      </c>
      <c r="R44" s="20">
        <v>0</v>
      </c>
      <c r="S44" s="26">
        <v>50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291</v>
      </c>
      <c r="B45" s="20">
        <v>0</v>
      </c>
      <c r="C45" s="20">
        <v>8000</v>
      </c>
      <c r="D45" s="20">
        <v>0</v>
      </c>
      <c r="E45" s="20">
        <v>7990</v>
      </c>
      <c r="F45" s="20">
        <v>0</v>
      </c>
      <c r="G45" s="20">
        <v>0</v>
      </c>
      <c r="H45" s="20">
        <v>0</v>
      </c>
      <c r="I45" s="20">
        <v>0</v>
      </c>
      <c r="J45" s="26">
        <v>10</v>
      </c>
      <c r="K45" s="27">
        <v>0</v>
      </c>
      <c r="L45" s="20">
        <v>11720</v>
      </c>
      <c r="M45" s="20">
        <v>0</v>
      </c>
      <c r="N45" s="20">
        <v>11350</v>
      </c>
      <c r="O45" s="20">
        <v>0</v>
      </c>
      <c r="P45" s="20">
        <v>0</v>
      </c>
      <c r="Q45" s="20">
        <v>0</v>
      </c>
      <c r="R45" s="20">
        <v>0</v>
      </c>
      <c r="S45" s="26">
        <v>370</v>
      </c>
      <c r="T45" s="20">
        <f t="shared" si="1"/>
        <v>0</v>
      </c>
      <c r="U45" s="20">
        <f t="shared" si="2"/>
        <v>-3720</v>
      </c>
      <c r="V45" s="20">
        <f t="shared" si="3"/>
        <v>0</v>
      </c>
      <c r="W45" s="20">
        <f t="shared" si="4"/>
        <v>-3360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-360</v>
      </c>
      <c r="AC45" s="17" t="str">
        <f t="shared" si="10"/>
        <v>Issue</v>
      </c>
    </row>
    <row r="46" spans="1:29" x14ac:dyDescent="0.3">
      <c r="A46" s="17" t="s">
        <v>292</v>
      </c>
      <c r="B46" s="20">
        <v>15</v>
      </c>
      <c r="C46" s="20">
        <v>120</v>
      </c>
      <c r="D46" s="20">
        <v>0</v>
      </c>
      <c r="E46" s="20">
        <v>120</v>
      </c>
      <c r="F46" s="20">
        <v>0</v>
      </c>
      <c r="G46" s="20">
        <v>0</v>
      </c>
      <c r="H46" s="20">
        <v>0</v>
      </c>
      <c r="I46" s="20">
        <v>0</v>
      </c>
      <c r="J46" s="26">
        <v>15</v>
      </c>
      <c r="K46" s="27">
        <v>15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15</v>
      </c>
      <c r="T46" s="20">
        <f t="shared" si="1"/>
        <v>0</v>
      </c>
      <c r="U46" s="20">
        <f t="shared" si="2"/>
        <v>120</v>
      </c>
      <c r="V46" s="20">
        <f t="shared" si="3"/>
        <v>0</v>
      </c>
      <c r="W46" s="20">
        <f t="shared" si="4"/>
        <v>120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293</v>
      </c>
      <c r="B47" s="20">
        <v>107</v>
      </c>
      <c r="C47" s="20">
        <v>3600</v>
      </c>
      <c r="D47" s="20">
        <v>0</v>
      </c>
      <c r="E47" s="20">
        <v>3387</v>
      </c>
      <c r="F47" s="20">
        <v>40</v>
      </c>
      <c r="G47" s="20">
        <v>0</v>
      </c>
      <c r="H47" s="20">
        <v>0</v>
      </c>
      <c r="I47" s="20">
        <v>0</v>
      </c>
      <c r="J47" s="26">
        <v>360</v>
      </c>
      <c r="K47" s="27">
        <v>107</v>
      </c>
      <c r="L47" s="20">
        <v>0</v>
      </c>
      <c r="M47" s="20">
        <v>0</v>
      </c>
      <c r="N47" s="20">
        <v>107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"/>
        <v>0</v>
      </c>
      <c r="U47" s="20">
        <f t="shared" si="2"/>
        <v>3600</v>
      </c>
      <c r="V47" s="20">
        <f t="shared" si="3"/>
        <v>0</v>
      </c>
      <c r="W47" s="20">
        <f t="shared" si="4"/>
        <v>3280</v>
      </c>
      <c r="X47" s="20">
        <f t="shared" si="5"/>
        <v>40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360</v>
      </c>
      <c r="AC47" s="17" t="str">
        <f t="shared" si="10"/>
        <v>Issue</v>
      </c>
    </row>
    <row r="48" spans="1:29" x14ac:dyDescent="0.3">
      <c r="A48" s="17" t="s">
        <v>294</v>
      </c>
      <c r="B48" s="20">
        <v>13</v>
      </c>
      <c r="C48" s="20">
        <v>100</v>
      </c>
      <c r="D48" s="20">
        <v>50</v>
      </c>
      <c r="E48" s="20">
        <v>58</v>
      </c>
      <c r="F48" s="20">
        <v>0</v>
      </c>
      <c r="G48" s="20">
        <v>0</v>
      </c>
      <c r="H48" s="20">
        <v>0</v>
      </c>
      <c r="I48" s="20">
        <v>0</v>
      </c>
      <c r="J48" s="26">
        <v>5</v>
      </c>
      <c r="K48" s="27">
        <v>13</v>
      </c>
      <c r="L48" s="20">
        <v>50</v>
      </c>
      <c r="M48" s="20">
        <v>0</v>
      </c>
      <c r="N48" s="20">
        <v>58</v>
      </c>
      <c r="O48" s="20">
        <v>0</v>
      </c>
      <c r="P48" s="20">
        <v>0</v>
      </c>
      <c r="Q48" s="20">
        <v>0</v>
      </c>
      <c r="R48" s="20">
        <v>0</v>
      </c>
      <c r="S48" s="26">
        <v>5</v>
      </c>
      <c r="T48" s="20">
        <f t="shared" si="1"/>
        <v>0</v>
      </c>
      <c r="U48" s="20">
        <f t="shared" si="2"/>
        <v>50</v>
      </c>
      <c r="V48" s="20">
        <f t="shared" si="3"/>
        <v>50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295</v>
      </c>
      <c r="B49" s="20">
        <v>16</v>
      </c>
      <c r="C49" s="20">
        <v>840</v>
      </c>
      <c r="D49" s="20">
        <v>0</v>
      </c>
      <c r="E49" s="20">
        <v>836</v>
      </c>
      <c r="F49" s="20">
        <v>30</v>
      </c>
      <c r="G49" s="20">
        <v>0</v>
      </c>
      <c r="H49" s="20">
        <v>0</v>
      </c>
      <c r="I49" s="20">
        <v>0</v>
      </c>
      <c r="J49" s="26">
        <v>50</v>
      </c>
      <c r="K49" s="27">
        <v>16</v>
      </c>
      <c r="L49" s="20">
        <v>840</v>
      </c>
      <c r="M49" s="20">
        <v>0</v>
      </c>
      <c r="N49" s="20">
        <v>806</v>
      </c>
      <c r="O49" s="20">
        <v>0</v>
      </c>
      <c r="P49" s="20">
        <v>0</v>
      </c>
      <c r="Q49" s="20">
        <v>0</v>
      </c>
      <c r="R49" s="20">
        <v>0</v>
      </c>
      <c r="S49" s="26">
        <v>50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30</v>
      </c>
      <c r="X49" s="20">
        <f t="shared" si="5"/>
        <v>30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296</v>
      </c>
      <c r="B50" s="20">
        <v>119</v>
      </c>
      <c r="C50" s="20">
        <v>900</v>
      </c>
      <c r="D50" s="20">
        <v>300</v>
      </c>
      <c r="E50" s="20">
        <v>714</v>
      </c>
      <c r="F50" s="20">
        <v>80</v>
      </c>
      <c r="G50" s="20">
        <v>0</v>
      </c>
      <c r="H50" s="20">
        <v>0</v>
      </c>
      <c r="I50" s="20">
        <v>0</v>
      </c>
      <c r="J50" s="26">
        <v>85</v>
      </c>
      <c r="K50" s="27">
        <v>119</v>
      </c>
      <c r="L50" s="20">
        <v>600</v>
      </c>
      <c r="M50" s="20">
        <v>0</v>
      </c>
      <c r="N50" s="20">
        <v>634</v>
      </c>
      <c r="O50" s="20">
        <v>0</v>
      </c>
      <c r="P50" s="20">
        <v>0</v>
      </c>
      <c r="Q50" s="20">
        <v>0</v>
      </c>
      <c r="R50" s="20">
        <v>0</v>
      </c>
      <c r="S50" s="26">
        <v>85</v>
      </c>
      <c r="T50" s="20">
        <f t="shared" si="1"/>
        <v>0</v>
      </c>
      <c r="U50" s="20">
        <f t="shared" si="2"/>
        <v>300</v>
      </c>
      <c r="V50" s="20">
        <f t="shared" si="3"/>
        <v>300</v>
      </c>
      <c r="W50" s="20">
        <f t="shared" si="4"/>
        <v>80</v>
      </c>
      <c r="X50" s="20">
        <f t="shared" si="5"/>
        <v>80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297</v>
      </c>
      <c r="B51" s="20">
        <v>0</v>
      </c>
      <c r="C51" s="20">
        <v>80</v>
      </c>
      <c r="D51" s="20">
        <v>0</v>
      </c>
      <c r="E51" s="20">
        <v>80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80</v>
      </c>
      <c r="M51" s="20">
        <v>0</v>
      </c>
      <c r="N51" s="20">
        <v>80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298</v>
      </c>
      <c r="B52" s="20">
        <v>30</v>
      </c>
      <c r="C52" s="20">
        <v>72</v>
      </c>
      <c r="D52" s="20">
        <v>0</v>
      </c>
      <c r="E52" s="20">
        <v>72</v>
      </c>
      <c r="F52" s="20">
        <v>0</v>
      </c>
      <c r="G52" s="20">
        <v>0</v>
      </c>
      <c r="H52" s="20">
        <v>0</v>
      </c>
      <c r="I52" s="20">
        <v>0</v>
      </c>
      <c r="J52" s="26">
        <v>30</v>
      </c>
      <c r="K52" s="27">
        <v>30</v>
      </c>
      <c r="L52" s="20">
        <v>72</v>
      </c>
      <c r="M52" s="20">
        <v>0</v>
      </c>
      <c r="N52" s="20">
        <v>72</v>
      </c>
      <c r="O52" s="20">
        <v>0</v>
      </c>
      <c r="P52" s="20">
        <v>0</v>
      </c>
      <c r="Q52" s="20">
        <v>0</v>
      </c>
      <c r="R52" s="20">
        <v>0</v>
      </c>
      <c r="S52" s="26">
        <v>30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299</v>
      </c>
      <c r="B53" s="20">
        <v>0</v>
      </c>
      <c r="C53" s="20">
        <v>300</v>
      </c>
      <c r="D53" s="20">
        <v>0</v>
      </c>
      <c r="E53" s="20">
        <v>300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300</v>
      </c>
      <c r="M53" s="20">
        <v>0</v>
      </c>
      <c r="N53" s="20">
        <v>300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300</v>
      </c>
      <c r="B54" s="20">
        <v>18</v>
      </c>
      <c r="C54" s="20">
        <v>160</v>
      </c>
      <c r="D54" s="20">
        <v>0</v>
      </c>
      <c r="E54" s="20">
        <v>143</v>
      </c>
      <c r="F54" s="20">
        <v>0</v>
      </c>
      <c r="G54" s="20">
        <v>0</v>
      </c>
      <c r="H54" s="20">
        <v>0</v>
      </c>
      <c r="I54" s="20">
        <v>0</v>
      </c>
      <c r="J54" s="26">
        <v>35</v>
      </c>
      <c r="K54" s="27">
        <v>18</v>
      </c>
      <c r="L54" s="20">
        <v>160</v>
      </c>
      <c r="M54" s="20">
        <v>0</v>
      </c>
      <c r="N54" s="20">
        <v>143</v>
      </c>
      <c r="O54" s="20">
        <v>0</v>
      </c>
      <c r="P54" s="20">
        <v>0</v>
      </c>
      <c r="Q54" s="20">
        <v>0</v>
      </c>
      <c r="R54" s="20">
        <v>0</v>
      </c>
      <c r="S54" s="26">
        <v>35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301</v>
      </c>
      <c r="B55" s="20">
        <v>190</v>
      </c>
      <c r="C55" s="20">
        <v>1800</v>
      </c>
      <c r="D55" s="20">
        <v>0</v>
      </c>
      <c r="E55" s="20">
        <v>1545</v>
      </c>
      <c r="F55" s="20">
        <v>120</v>
      </c>
      <c r="G55" s="20">
        <v>0</v>
      </c>
      <c r="H55" s="20">
        <v>0</v>
      </c>
      <c r="I55" s="20">
        <v>0</v>
      </c>
      <c r="J55" s="26">
        <v>565</v>
      </c>
      <c r="K55" s="27">
        <v>190</v>
      </c>
      <c r="L55" s="20">
        <v>1800</v>
      </c>
      <c r="M55" s="20">
        <v>0</v>
      </c>
      <c r="N55" s="20">
        <v>1425</v>
      </c>
      <c r="O55" s="20">
        <v>0</v>
      </c>
      <c r="P55" s="20">
        <v>0</v>
      </c>
      <c r="Q55" s="20">
        <v>0</v>
      </c>
      <c r="R55" s="20">
        <v>0</v>
      </c>
      <c r="S55" s="26">
        <v>565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120</v>
      </c>
      <c r="X55" s="20">
        <f t="shared" si="5"/>
        <v>120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302</v>
      </c>
      <c r="B56" s="20">
        <v>0</v>
      </c>
      <c r="C56" s="20">
        <v>500</v>
      </c>
      <c r="D56" s="20">
        <v>0</v>
      </c>
      <c r="E56" s="20">
        <v>470</v>
      </c>
      <c r="F56" s="20">
        <v>40</v>
      </c>
      <c r="G56" s="20">
        <v>0</v>
      </c>
      <c r="H56" s="20">
        <v>0</v>
      </c>
      <c r="I56" s="20">
        <v>0</v>
      </c>
      <c r="J56" s="26">
        <v>70</v>
      </c>
      <c r="K56" s="27">
        <v>0</v>
      </c>
      <c r="L56" s="20">
        <v>500</v>
      </c>
      <c r="M56" s="20">
        <v>0</v>
      </c>
      <c r="N56" s="20">
        <v>430</v>
      </c>
      <c r="O56" s="20">
        <v>0</v>
      </c>
      <c r="P56" s="20">
        <v>0</v>
      </c>
      <c r="Q56" s="20">
        <v>0</v>
      </c>
      <c r="R56" s="20">
        <v>0</v>
      </c>
      <c r="S56" s="26">
        <v>70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40</v>
      </c>
      <c r="X56" s="20">
        <f t="shared" si="5"/>
        <v>40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303</v>
      </c>
      <c r="B57" s="20">
        <v>0</v>
      </c>
      <c r="C57" s="20">
        <v>300</v>
      </c>
      <c r="D57" s="20">
        <v>0</v>
      </c>
      <c r="E57" s="20">
        <v>270</v>
      </c>
      <c r="F57" s="20">
        <v>12</v>
      </c>
      <c r="G57" s="20">
        <v>0</v>
      </c>
      <c r="H57" s="20">
        <v>0</v>
      </c>
      <c r="I57" s="20">
        <v>0</v>
      </c>
      <c r="J57" s="26">
        <v>42</v>
      </c>
      <c r="K57" s="27">
        <v>0</v>
      </c>
      <c r="L57" s="20">
        <v>300</v>
      </c>
      <c r="M57" s="20">
        <v>0</v>
      </c>
      <c r="N57" s="20">
        <v>258</v>
      </c>
      <c r="O57" s="20">
        <v>0</v>
      </c>
      <c r="P57" s="20">
        <v>0</v>
      </c>
      <c r="Q57" s="20">
        <v>0</v>
      </c>
      <c r="R57" s="20">
        <v>0</v>
      </c>
      <c r="S57" s="26">
        <v>42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12</v>
      </c>
      <c r="X57" s="20">
        <f t="shared" si="5"/>
        <v>12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304</v>
      </c>
      <c r="B58" s="20">
        <v>40</v>
      </c>
      <c r="C58" s="20">
        <v>4040</v>
      </c>
      <c r="D58" s="20">
        <v>0</v>
      </c>
      <c r="E58" s="20">
        <v>3700</v>
      </c>
      <c r="F58" s="20">
        <v>55</v>
      </c>
      <c r="G58" s="20">
        <v>0</v>
      </c>
      <c r="H58" s="20">
        <v>0</v>
      </c>
      <c r="I58" s="20">
        <v>0</v>
      </c>
      <c r="J58" s="26">
        <v>435</v>
      </c>
      <c r="K58" s="27">
        <v>40</v>
      </c>
      <c r="L58" s="20">
        <v>4040</v>
      </c>
      <c r="M58" s="20">
        <v>0</v>
      </c>
      <c r="N58" s="20">
        <v>3645</v>
      </c>
      <c r="O58" s="20">
        <v>0</v>
      </c>
      <c r="P58" s="20">
        <v>0</v>
      </c>
      <c r="Q58" s="20">
        <v>0</v>
      </c>
      <c r="R58" s="20">
        <v>0</v>
      </c>
      <c r="S58" s="26">
        <v>435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55</v>
      </c>
      <c r="X58" s="20">
        <f t="shared" si="5"/>
        <v>55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305</v>
      </c>
      <c r="B59" s="20">
        <v>0</v>
      </c>
      <c r="C59" s="20">
        <v>550</v>
      </c>
      <c r="D59" s="20">
        <v>0</v>
      </c>
      <c r="E59" s="20">
        <v>505</v>
      </c>
      <c r="F59" s="20">
        <v>0</v>
      </c>
      <c r="G59" s="20">
        <v>0</v>
      </c>
      <c r="H59" s="20">
        <v>0</v>
      </c>
      <c r="I59" s="20">
        <v>0</v>
      </c>
      <c r="J59" s="26">
        <v>45</v>
      </c>
      <c r="K59" s="27">
        <v>0</v>
      </c>
      <c r="L59" s="20">
        <v>550</v>
      </c>
      <c r="M59" s="20">
        <v>0</v>
      </c>
      <c r="N59" s="20">
        <v>505</v>
      </c>
      <c r="O59" s="20">
        <v>0</v>
      </c>
      <c r="P59" s="20">
        <v>0</v>
      </c>
      <c r="Q59" s="20">
        <v>0</v>
      </c>
      <c r="R59" s="20">
        <v>0</v>
      </c>
      <c r="S59" s="26">
        <v>45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306</v>
      </c>
      <c r="B60" s="20">
        <v>0</v>
      </c>
      <c r="C60" s="20">
        <v>4000</v>
      </c>
      <c r="D60" s="20">
        <v>0</v>
      </c>
      <c r="E60" s="20">
        <v>3375</v>
      </c>
      <c r="F60" s="20">
        <v>50</v>
      </c>
      <c r="G60" s="20">
        <v>0</v>
      </c>
      <c r="H60" s="20">
        <v>0</v>
      </c>
      <c r="I60" s="20">
        <v>0</v>
      </c>
      <c r="J60" s="26">
        <v>675</v>
      </c>
      <c r="K60" s="27">
        <v>0</v>
      </c>
      <c r="L60" s="20">
        <v>4000</v>
      </c>
      <c r="M60" s="20">
        <v>0</v>
      </c>
      <c r="N60" s="20">
        <v>3325</v>
      </c>
      <c r="O60" s="20">
        <v>0</v>
      </c>
      <c r="P60" s="20">
        <v>0</v>
      </c>
      <c r="Q60" s="20">
        <v>0</v>
      </c>
      <c r="R60" s="20">
        <v>0</v>
      </c>
      <c r="S60" s="26">
        <v>675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50</v>
      </c>
      <c r="X60" s="20">
        <f t="shared" si="5"/>
        <v>50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307</v>
      </c>
      <c r="B61" s="20">
        <v>0</v>
      </c>
      <c r="C61" s="20">
        <v>30</v>
      </c>
      <c r="D61" s="20">
        <v>0</v>
      </c>
      <c r="E61" s="20">
        <v>28</v>
      </c>
      <c r="F61" s="20">
        <v>0</v>
      </c>
      <c r="G61" s="20">
        <v>0</v>
      </c>
      <c r="H61" s="20">
        <v>0</v>
      </c>
      <c r="I61" s="20">
        <v>0</v>
      </c>
      <c r="J61" s="26">
        <v>2</v>
      </c>
      <c r="K61" s="27">
        <v>0</v>
      </c>
      <c r="L61" s="20">
        <v>30</v>
      </c>
      <c r="M61" s="20">
        <v>0</v>
      </c>
      <c r="N61" s="20">
        <v>28</v>
      </c>
      <c r="O61" s="20">
        <v>0</v>
      </c>
      <c r="P61" s="20">
        <v>0</v>
      </c>
      <c r="Q61" s="20">
        <v>0</v>
      </c>
      <c r="R61" s="20">
        <v>0</v>
      </c>
      <c r="S61" s="26">
        <v>2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308</v>
      </c>
      <c r="B62" s="20">
        <v>0</v>
      </c>
      <c r="C62" s="20">
        <v>3400</v>
      </c>
      <c r="D62" s="20">
        <v>0</v>
      </c>
      <c r="E62" s="20">
        <v>2700</v>
      </c>
      <c r="F62" s="20">
        <v>0</v>
      </c>
      <c r="G62" s="20">
        <v>0</v>
      </c>
      <c r="H62" s="20">
        <v>0</v>
      </c>
      <c r="I62" s="20">
        <v>0</v>
      </c>
      <c r="J62" s="20">
        <v>700</v>
      </c>
      <c r="K62" s="27">
        <v>0</v>
      </c>
      <c r="L62" s="20">
        <v>3400</v>
      </c>
      <c r="M62" s="20">
        <v>0</v>
      </c>
      <c r="N62" s="20">
        <v>2700</v>
      </c>
      <c r="O62" s="20">
        <v>0</v>
      </c>
      <c r="P62" s="20">
        <v>0</v>
      </c>
      <c r="Q62" s="20">
        <v>0</v>
      </c>
      <c r="R62" s="20">
        <v>0</v>
      </c>
      <c r="S62" s="26">
        <v>700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0</v>
      </c>
      <c r="X62" s="20">
        <f t="shared" si="5"/>
        <v>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309</v>
      </c>
      <c r="B63" s="20">
        <v>35</v>
      </c>
      <c r="C63" s="20">
        <v>260</v>
      </c>
      <c r="D63" s="20">
        <v>0</v>
      </c>
      <c r="E63" s="20">
        <v>249</v>
      </c>
      <c r="F63" s="20">
        <v>20</v>
      </c>
      <c r="G63" s="20">
        <v>0</v>
      </c>
      <c r="H63" s="20">
        <v>0</v>
      </c>
      <c r="I63" s="20">
        <v>0</v>
      </c>
      <c r="J63" s="26">
        <v>66</v>
      </c>
      <c r="K63" s="27">
        <v>35</v>
      </c>
      <c r="L63" s="20">
        <v>260</v>
      </c>
      <c r="M63" s="20">
        <v>0</v>
      </c>
      <c r="N63" s="20">
        <v>229</v>
      </c>
      <c r="O63" s="20">
        <v>0</v>
      </c>
      <c r="P63" s="20">
        <v>0</v>
      </c>
      <c r="Q63" s="20">
        <v>0</v>
      </c>
      <c r="R63" s="20">
        <v>0</v>
      </c>
      <c r="S63" s="26">
        <v>66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20</v>
      </c>
      <c r="X63" s="20">
        <f t="shared" si="5"/>
        <v>20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310</v>
      </c>
      <c r="B64" s="20">
        <v>144</v>
      </c>
      <c r="C64" s="20">
        <v>1640</v>
      </c>
      <c r="D64" s="20">
        <v>0</v>
      </c>
      <c r="E64" s="20">
        <v>1560</v>
      </c>
      <c r="F64" s="20">
        <v>56</v>
      </c>
      <c r="G64" s="20">
        <v>0</v>
      </c>
      <c r="H64" s="20">
        <v>0</v>
      </c>
      <c r="I64" s="20">
        <v>0</v>
      </c>
      <c r="J64" s="26">
        <v>280</v>
      </c>
      <c r="K64" s="27">
        <v>144</v>
      </c>
      <c r="L64" s="20">
        <v>1640</v>
      </c>
      <c r="M64" s="20">
        <v>0</v>
      </c>
      <c r="N64" s="20">
        <v>1504</v>
      </c>
      <c r="O64" s="20">
        <v>0</v>
      </c>
      <c r="P64" s="20">
        <v>0</v>
      </c>
      <c r="Q64" s="20">
        <v>0</v>
      </c>
      <c r="R64" s="20">
        <v>0</v>
      </c>
      <c r="S64" s="26">
        <v>280</v>
      </c>
      <c r="T64" s="20">
        <f t="shared" si="1"/>
        <v>0</v>
      </c>
      <c r="U64" s="20">
        <f t="shared" si="2"/>
        <v>0</v>
      </c>
      <c r="V64" s="20">
        <f t="shared" si="3"/>
        <v>0</v>
      </c>
      <c r="W64" s="20">
        <f t="shared" si="4"/>
        <v>56</v>
      </c>
      <c r="X64" s="20">
        <f t="shared" si="5"/>
        <v>56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311</v>
      </c>
      <c r="B65" s="20">
        <v>480</v>
      </c>
      <c r="C65" s="20">
        <v>4050</v>
      </c>
      <c r="D65" s="20">
        <v>0</v>
      </c>
      <c r="E65" s="20">
        <v>4280</v>
      </c>
      <c r="F65" s="20">
        <v>100</v>
      </c>
      <c r="G65" s="20">
        <v>0</v>
      </c>
      <c r="H65" s="20">
        <v>0</v>
      </c>
      <c r="I65" s="20">
        <v>0</v>
      </c>
      <c r="J65" s="26">
        <v>350</v>
      </c>
      <c r="K65" s="27">
        <v>480</v>
      </c>
      <c r="L65" s="20">
        <v>4050</v>
      </c>
      <c r="M65" s="20">
        <v>0</v>
      </c>
      <c r="N65" s="20">
        <v>4180</v>
      </c>
      <c r="O65" s="20">
        <v>0</v>
      </c>
      <c r="P65" s="20">
        <v>0</v>
      </c>
      <c r="Q65" s="20">
        <v>0</v>
      </c>
      <c r="R65" s="20">
        <v>0</v>
      </c>
      <c r="S65" s="26">
        <v>350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100</v>
      </c>
      <c r="X65" s="20">
        <f t="shared" si="5"/>
        <v>100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312</v>
      </c>
      <c r="B66" s="20">
        <v>5</v>
      </c>
      <c r="C66" s="20">
        <v>40</v>
      </c>
      <c r="D66" s="20">
        <v>0</v>
      </c>
      <c r="E66" s="20">
        <v>44</v>
      </c>
      <c r="F66" s="20">
        <v>0</v>
      </c>
      <c r="G66" s="20">
        <v>0</v>
      </c>
      <c r="H66" s="20">
        <v>0</v>
      </c>
      <c r="I66" s="20">
        <v>0</v>
      </c>
      <c r="J66" s="26">
        <v>1</v>
      </c>
      <c r="K66" s="27">
        <v>5</v>
      </c>
      <c r="L66" s="20">
        <v>40</v>
      </c>
      <c r="M66" s="20">
        <v>0</v>
      </c>
      <c r="N66" s="20">
        <v>44</v>
      </c>
      <c r="O66" s="20">
        <v>0</v>
      </c>
      <c r="P66" s="20">
        <v>0</v>
      </c>
      <c r="Q66" s="20">
        <v>0</v>
      </c>
      <c r="R66" s="20">
        <v>0</v>
      </c>
      <c r="S66" s="26">
        <v>1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0</v>
      </c>
      <c r="X66" s="20">
        <f t="shared" si="5"/>
        <v>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313</v>
      </c>
      <c r="B67" s="20">
        <v>7</v>
      </c>
      <c r="C67" s="20">
        <v>580</v>
      </c>
      <c r="D67" s="20">
        <v>0</v>
      </c>
      <c r="E67" s="20">
        <v>587</v>
      </c>
      <c r="F67" s="20">
        <v>3</v>
      </c>
      <c r="G67" s="20">
        <v>0</v>
      </c>
      <c r="H67" s="20">
        <v>0</v>
      </c>
      <c r="I67" s="20">
        <v>0</v>
      </c>
      <c r="J67" s="26">
        <v>3</v>
      </c>
      <c r="K67" s="27">
        <v>7</v>
      </c>
      <c r="L67" s="20">
        <v>580</v>
      </c>
      <c r="M67" s="20">
        <v>0</v>
      </c>
      <c r="N67" s="20">
        <v>584</v>
      </c>
      <c r="O67" s="20">
        <v>0</v>
      </c>
      <c r="P67" s="20">
        <v>0</v>
      </c>
      <c r="Q67" s="20">
        <v>0</v>
      </c>
      <c r="R67" s="20">
        <v>0</v>
      </c>
      <c r="S67" s="26">
        <v>3</v>
      </c>
      <c r="T67" s="20">
        <f t="shared" si="1"/>
        <v>0</v>
      </c>
      <c r="U67" s="20">
        <f t="shared" si="2"/>
        <v>0</v>
      </c>
      <c r="V67" s="20">
        <f t="shared" si="3"/>
        <v>0</v>
      </c>
      <c r="W67" s="20">
        <f t="shared" si="4"/>
        <v>3</v>
      </c>
      <c r="X67" s="20">
        <f t="shared" si="5"/>
        <v>3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314</v>
      </c>
      <c r="B68" s="20">
        <v>30</v>
      </c>
      <c r="C68" s="20">
        <v>3120</v>
      </c>
      <c r="D68" s="20">
        <v>0</v>
      </c>
      <c r="E68" s="20">
        <v>3150</v>
      </c>
      <c r="F68" s="20">
        <v>33</v>
      </c>
      <c r="G68" s="20">
        <v>0</v>
      </c>
      <c r="H68" s="20">
        <v>0</v>
      </c>
      <c r="I68" s="20">
        <v>0</v>
      </c>
      <c r="J68" s="26">
        <v>33</v>
      </c>
      <c r="K68" s="27">
        <v>30</v>
      </c>
      <c r="L68" s="20">
        <v>3120</v>
      </c>
      <c r="M68" s="20">
        <v>0</v>
      </c>
      <c r="N68" s="20">
        <v>3117</v>
      </c>
      <c r="O68" s="20">
        <v>0</v>
      </c>
      <c r="P68" s="20">
        <v>0</v>
      </c>
      <c r="Q68" s="20">
        <v>0</v>
      </c>
      <c r="R68" s="20">
        <v>0</v>
      </c>
      <c r="S68" s="26">
        <v>33</v>
      </c>
      <c r="T68" s="20">
        <f t="shared" si="1"/>
        <v>0</v>
      </c>
      <c r="U68" s="20">
        <f t="shared" si="2"/>
        <v>0</v>
      </c>
      <c r="V68" s="20">
        <f t="shared" si="3"/>
        <v>0</v>
      </c>
      <c r="W68" s="20">
        <f t="shared" si="4"/>
        <v>33</v>
      </c>
      <c r="X68" s="20">
        <f t="shared" si="5"/>
        <v>33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315</v>
      </c>
      <c r="B69" s="20">
        <v>30</v>
      </c>
      <c r="C69" s="20">
        <v>950</v>
      </c>
      <c r="D69" s="20">
        <v>0</v>
      </c>
      <c r="E69" s="20">
        <v>965</v>
      </c>
      <c r="F69" s="20">
        <v>0</v>
      </c>
      <c r="G69" s="20">
        <v>0</v>
      </c>
      <c r="H69" s="20">
        <v>0</v>
      </c>
      <c r="I69" s="20">
        <v>0</v>
      </c>
      <c r="J69" s="26">
        <v>15</v>
      </c>
      <c r="K69" s="27">
        <v>30</v>
      </c>
      <c r="L69" s="20">
        <v>950</v>
      </c>
      <c r="M69" s="20">
        <v>0</v>
      </c>
      <c r="N69" s="20">
        <v>965</v>
      </c>
      <c r="O69" s="20">
        <v>0</v>
      </c>
      <c r="P69" s="20">
        <v>0</v>
      </c>
      <c r="Q69" s="20">
        <v>0</v>
      </c>
      <c r="R69" s="20">
        <v>0</v>
      </c>
      <c r="S69" s="26">
        <v>15</v>
      </c>
      <c r="T69" s="20">
        <f t="shared" ref="T69:AB92" si="11">B69-K69</f>
        <v>0</v>
      </c>
      <c r="U69" s="20">
        <f t="shared" si="2"/>
        <v>0</v>
      </c>
      <c r="V69" s="20">
        <f t="shared" si="3"/>
        <v>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120" si="12">IF(AND(T69=0,AB69=0),"Ok","Issue")</f>
        <v>Ok</v>
      </c>
    </row>
    <row r="70" spans="1:29" x14ac:dyDescent="0.3">
      <c r="A70" s="17" t="s">
        <v>316</v>
      </c>
      <c r="B70" s="20">
        <v>355</v>
      </c>
      <c r="C70" s="20">
        <v>2600</v>
      </c>
      <c r="D70" s="20">
        <v>0</v>
      </c>
      <c r="E70" s="20">
        <v>2880</v>
      </c>
      <c r="F70" s="20">
        <v>0</v>
      </c>
      <c r="G70" s="20">
        <v>0</v>
      </c>
      <c r="H70" s="20">
        <v>0</v>
      </c>
      <c r="I70" s="20">
        <v>0</v>
      </c>
      <c r="J70" s="26">
        <v>75</v>
      </c>
      <c r="K70" s="27">
        <v>355</v>
      </c>
      <c r="L70" s="20">
        <v>2600</v>
      </c>
      <c r="M70" s="20">
        <v>0</v>
      </c>
      <c r="N70" s="20">
        <v>2880</v>
      </c>
      <c r="O70" s="20">
        <v>0</v>
      </c>
      <c r="P70" s="20">
        <v>0</v>
      </c>
      <c r="Q70" s="20">
        <v>0</v>
      </c>
      <c r="R70" s="20">
        <v>0</v>
      </c>
      <c r="S70" s="26">
        <v>75</v>
      </c>
      <c r="T70" s="20">
        <f t="shared" si="11"/>
        <v>0</v>
      </c>
      <c r="U70" s="20">
        <f t="shared" si="2"/>
        <v>0</v>
      </c>
      <c r="V70" s="20">
        <f t="shared" si="3"/>
        <v>0</v>
      </c>
      <c r="W70" s="20">
        <f t="shared" si="4"/>
        <v>0</v>
      </c>
      <c r="X70" s="20">
        <f t="shared" si="5"/>
        <v>0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317</v>
      </c>
      <c r="B71" s="20">
        <v>16</v>
      </c>
      <c r="C71" s="20">
        <v>1340</v>
      </c>
      <c r="D71" s="20">
        <v>0</v>
      </c>
      <c r="E71" s="20">
        <v>1361</v>
      </c>
      <c r="F71" s="20">
        <v>10</v>
      </c>
      <c r="G71" s="20">
        <v>0</v>
      </c>
      <c r="H71" s="20">
        <v>0</v>
      </c>
      <c r="I71" s="20">
        <v>0</v>
      </c>
      <c r="J71" s="26">
        <v>5</v>
      </c>
      <c r="K71" s="27">
        <v>16</v>
      </c>
      <c r="L71" s="20">
        <v>1340</v>
      </c>
      <c r="M71" s="20">
        <v>0</v>
      </c>
      <c r="N71" s="20">
        <v>1351</v>
      </c>
      <c r="O71" s="20">
        <v>0</v>
      </c>
      <c r="P71" s="20">
        <v>0</v>
      </c>
      <c r="Q71" s="20">
        <v>0</v>
      </c>
      <c r="R71" s="20">
        <v>0</v>
      </c>
      <c r="S71" s="26">
        <v>5</v>
      </c>
      <c r="T71" s="20">
        <f t="shared" si="11"/>
        <v>0</v>
      </c>
      <c r="U71" s="20">
        <f t="shared" si="2"/>
        <v>0</v>
      </c>
      <c r="V71" s="20">
        <f t="shared" si="3"/>
        <v>0</v>
      </c>
      <c r="W71" s="20">
        <f t="shared" si="4"/>
        <v>10</v>
      </c>
      <c r="X71" s="20">
        <f t="shared" si="5"/>
        <v>10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318</v>
      </c>
      <c r="B72" s="20">
        <v>216</v>
      </c>
      <c r="C72" s="20">
        <v>3240</v>
      </c>
      <c r="D72" s="20">
        <v>0</v>
      </c>
      <c r="E72" s="20">
        <v>3180</v>
      </c>
      <c r="F72" s="20">
        <v>40</v>
      </c>
      <c r="G72" s="20">
        <v>0</v>
      </c>
      <c r="H72" s="20">
        <v>0</v>
      </c>
      <c r="I72" s="20">
        <v>0</v>
      </c>
      <c r="J72" s="26">
        <v>316</v>
      </c>
      <c r="K72" s="27">
        <v>216</v>
      </c>
      <c r="L72" s="20">
        <v>3240</v>
      </c>
      <c r="M72" s="20">
        <v>0</v>
      </c>
      <c r="N72" s="20">
        <v>3140</v>
      </c>
      <c r="O72" s="20">
        <v>0</v>
      </c>
      <c r="P72" s="20">
        <v>0</v>
      </c>
      <c r="Q72" s="20">
        <v>0</v>
      </c>
      <c r="R72" s="20">
        <v>0</v>
      </c>
      <c r="S72" s="26">
        <v>316</v>
      </c>
      <c r="T72" s="20">
        <f t="shared" si="11"/>
        <v>0</v>
      </c>
      <c r="U72" s="20">
        <f t="shared" si="2"/>
        <v>0</v>
      </c>
      <c r="V72" s="20">
        <f t="shared" si="3"/>
        <v>0</v>
      </c>
      <c r="W72" s="20">
        <f t="shared" si="4"/>
        <v>40</v>
      </c>
      <c r="X72" s="20">
        <f t="shared" si="5"/>
        <v>40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319</v>
      </c>
      <c r="B73" s="20">
        <v>223</v>
      </c>
      <c r="C73" s="20">
        <v>2680</v>
      </c>
      <c r="D73" s="20">
        <v>0</v>
      </c>
      <c r="E73" s="20">
        <v>2888</v>
      </c>
      <c r="F73" s="20">
        <v>40</v>
      </c>
      <c r="G73" s="20">
        <v>0</v>
      </c>
      <c r="H73" s="20">
        <v>0</v>
      </c>
      <c r="I73" s="20">
        <v>0</v>
      </c>
      <c r="J73" s="26">
        <v>55</v>
      </c>
      <c r="K73" s="27">
        <v>223</v>
      </c>
      <c r="L73" s="20">
        <v>2680</v>
      </c>
      <c r="M73" s="20">
        <v>0</v>
      </c>
      <c r="N73" s="20">
        <v>2848</v>
      </c>
      <c r="O73" s="20">
        <v>0</v>
      </c>
      <c r="P73" s="20">
        <v>0</v>
      </c>
      <c r="Q73" s="20">
        <v>0</v>
      </c>
      <c r="R73" s="20">
        <v>0</v>
      </c>
      <c r="S73" s="26">
        <v>55</v>
      </c>
      <c r="T73" s="20">
        <f t="shared" si="11"/>
        <v>0</v>
      </c>
      <c r="U73" s="20">
        <f t="shared" si="2"/>
        <v>0</v>
      </c>
      <c r="V73" s="20">
        <f t="shared" si="3"/>
        <v>0</v>
      </c>
      <c r="W73" s="20">
        <f t="shared" si="4"/>
        <v>40</v>
      </c>
      <c r="X73" s="20">
        <f t="shared" si="5"/>
        <v>40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x14ac:dyDescent="0.3">
      <c r="A74" s="17" t="s">
        <v>320</v>
      </c>
      <c r="B74" s="20">
        <v>13</v>
      </c>
      <c r="C74" s="20">
        <v>300</v>
      </c>
      <c r="D74" s="20">
        <v>0</v>
      </c>
      <c r="E74" s="20">
        <v>308</v>
      </c>
      <c r="F74" s="20">
        <v>0</v>
      </c>
      <c r="G74" s="20">
        <v>0</v>
      </c>
      <c r="H74" s="20">
        <v>0</v>
      </c>
      <c r="I74" s="20">
        <v>0</v>
      </c>
      <c r="J74" s="26">
        <v>5</v>
      </c>
      <c r="K74" s="27">
        <v>13</v>
      </c>
      <c r="L74" s="20">
        <v>300</v>
      </c>
      <c r="M74" s="20">
        <v>0</v>
      </c>
      <c r="N74" s="20">
        <v>308</v>
      </c>
      <c r="O74" s="20">
        <v>0</v>
      </c>
      <c r="P74" s="20">
        <v>0</v>
      </c>
      <c r="Q74" s="20">
        <v>0</v>
      </c>
      <c r="R74" s="20">
        <v>0</v>
      </c>
      <c r="S74" s="26">
        <v>5</v>
      </c>
      <c r="T74" s="20">
        <f t="shared" si="11"/>
        <v>0</v>
      </c>
      <c r="U74" s="20">
        <f t="shared" si="2"/>
        <v>0</v>
      </c>
      <c r="V74" s="20">
        <f t="shared" si="3"/>
        <v>0</v>
      </c>
      <c r="W74" s="20">
        <f t="shared" si="4"/>
        <v>0</v>
      </c>
      <c r="X74" s="20">
        <f t="shared" si="5"/>
        <v>0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x14ac:dyDescent="0.3">
      <c r="A75" s="17" t="s">
        <v>321</v>
      </c>
      <c r="B75" s="20">
        <v>16</v>
      </c>
      <c r="C75" s="20">
        <v>480</v>
      </c>
      <c r="D75" s="20">
        <v>0</v>
      </c>
      <c r="E75" s="20">
        <v>470</v>
      </c>
      <c r="F75" s="20">
        <v>0</v>
      </c>
      <c r="G75" s="20">
        <v>0</v>
      </c>
      <c r="H75" s="20">
        <v>0</v>
      </c>
      <c r="I75" s="20">
        <v>0</v>
      </c>
      <c r="J75" s="26">
        <v>26</v>
      </c>
      <c r="K75" s="27">
        <v>16</v>
      </c>
      <c r="L75" s="20">
        <v>480</v>
      </c>
      <c r="M75" s="20">
        <v>0</v>
      </c>
      <c r="N75" s="20">
        <v>470</v>
      </c>
      <c r="O75" s="20">
        <v>0</v>
      </c>
      <c r="P75" s="20">
        <v>0</v>
      </c>
      <c r="Q75" s="20">
        <v>0</v>
      </c>
      <c r="R75" s="20">
        <v>0</v>
      </c>
      <c r="S75" s="26">
        <v>26</v>
      </c>
      <c r="T75" s="20">
        <f t="shared" si="11"/>
        <v>0</v>
      </c>
      <c r="U75" s="20">
        <f t="shared" si="2"/>
        <v>0</v>
      </c>
      <c r="V75" s="20">
        <f t="shared" si="3"/>
        <v>0</v>
      </c>
      <c r="W75" s="20">
        <f t="shared" si="4"/>
        <v>0</v>
      </c>
      <c r="X75" s="20">
        <f t="shared" si="5"/>
        <v>0</v>
      </c>
      <c r="Y75" s="20">
        <f t="shared" si="6"/>
        <v>0</v>
      </c>
      <c r="Z75" s="20">
        <f t="shared" si="7"/>
        <v>0</v>
      </c>
      <c r="AA75" s="20">
        <f t="shared" si="8"/>
        <v>0</v>
      </c>
      <c r="AB75" s="20">
        <f t="shared" si="9"/>
        <v>0</v>
      </c>
      <c r="AC75" s="17" t="str">
        <f t="shared" si="12"/>
        <v>Ok</v>
      </c>
    </row>
    <row r="76" spans="1:29" x14ac:dyDescent="0.3">
      <c r="A76" s="17" t="s">
        <v>322</v>
      </c>
      <c r="B76" s="20">
        <v>0</v>
      </c>
      <c r="C76" s="20">
        <v>1150</v>
      </c>
      <c r="D76" s="20">
        <v>0</v>
      </c>
      <c r="E76" s="20">
        <v>1100</v>
      </c>
      <c r="F76" s="20">
        <v>0</v>
      </c>
      <c r="G76" s="20">
        <v>0</v>
      </c>
      <c r="H76" s="20">
        <v>0</v>
      </c>
      <c r="I76" s="20">
        <v>0</v>
      </c>
      <c r="J76" s="26">
        <v>50</v>
      </c>
      <c r="K76" s="27">
        <v>0</v>
      </c>
      <c r="L76" s="20">
        <v>1150</v>
      </c>
      <c r="M76" s="20">
        <v>0</v>
      </c>
      <c r="N76" s="20">
        <v>1100</v>
      </c>
      <c r="O76" s="20">
        <v>0</v>
      </c>
      <c r="P76" s="20">
        <v>0</v>
      </c>
      <c r="Q76" s="20">
        <v>0</v>
      </c>
      <c r="R76" s="20">
        <v>0</v>
      </c>
      <c r="S76" s="26">
        <v>50</v>
      </c>
      <c r="T76" s="20">
        <f t="shared" si="11"/>
        <v>0</v>
      </c>
      <c r="U76" s="20">
        <f t="shared" si="2"/>
        <v>0</v>
      </c>
      <c r="V76" s="20">
        <f t="shared" si="3"/>
        <v>0</v>
      </c>
      <c r="W76" s="20">
        <f t="shared" si="4"/>
        <v>0</v>
      </c>
      <c r="X76" s="20">
        <f t="shared" si="5"/>
        <v>0</v>
      </c>
      <c r="Y76" s="20">
        <f t="shared" si="6"/>
        <v>0</v>
      </c>
      <c r="Z76" s="20">
        <f t="shared" si="7"/>
        <v>0</v>
      </c>
      <c r="AA76" s="20">
        <f t="shared" si="8"/>
        <v>0</v>
      </c>
      <c r="AB76" s="20">
        <f t="shared" si="9"/>
        <v>0</v>
      </c>
      <c r="AC76" s="17" t="str">
        <f t="shared" si="12"/>
        <v>Ok</v>
      </c>
    </row>
    <row r="77" spans="1:29" x14ac:dyDescent="0.3">
      <c r="A77" s="17" t="s">
        <v>323</v>
      </c>
      <c r="B77" s="20">
        <v>40</v>
      </c>
      <c r="C77" s="20">
        <v>500</v>
      </c>
      <c r="D77" s="20">
        <v>0</v>
      </c>
      <c r="E77" s="20">
        <v>520</v>
      </c>
      <c r="F77" s="20">
        <v>0</v>
      </c>
      <c r="G77" s="20">
        <v>0</v>
      </c>
      <c r="H77" s="20">
        <v>0</v>
      </c>
      <c r="I77" s="20">
        <v>0</v>
      </c>
      <c r="J77" s="26">
        <v>20</v>
      </c>
      <c r="K77" s="27">
        <v>40</v>
      </c>
      <c r="L77" s="20">
        <v>500</v>
      </c>
      <c r="M77" s="20">
        <v>0</v>
      </c>
      <c r="N77" s="20">
        <v>520</v>
      </c>
      <c r="O77" s="20">
        <v>0</v>
      </c>
      <c r="P77" s="20">
        <v>0</v>
      </c>
      <c r="Q77" s="20">
        <v>0</v>
      </c>
      <c r="R77" s="20">
        <v>0</v>
      </c>
      <c r="S77" s="26">
        <v>20</v>
      </c>
      <c r="T77" s="20">
        <f t="shared" si="11"/>
        <v>0</v>
      </c>
      <c r="U77" s="20">
        <f t="shared" si="2"/>
        <v>0</v>
      </c>
      <c r="V77" s="20">
        <f t="shared" si="3"/>
        <v>0</v>
      </c>
      <c r="W77" s="20">
        <f t="shared" si="4"/>
        <v>0</v>
      </c>
      <c r="X77" s="20">
        <f t="shared" si="5"/>
        <v>0</v>
      </c>
      <c r="Y77" s="20">
        <f t="shared" si="6"/>
        <v>0</v>
      </c>
      <c r="Z77" s="20">
        <f t="shared" si="7"/>
        <v>0</v>
      </c>
      <c r="AA77" s="20">
        <f t="shared" si="8"/>
        <v>0</v>
      </c>
      <c r="AB77" s="20">
        <f t="shared" si="9"/>
        <v>0</v>
      </c>
      <c r="AC77" s="17" t="str">
        <f t="shared" si="12"/>
        <v>Ok</v>
      </c>
    </row>
    <row r="78" spans="1:29" x14ac:dyDescent="0.3">
      <c r="A78" s="17" t="s">
        <v>324</v>
      </c>
      <c r="B78" s="20">
        <v>0</v>
      </c>
      <c r="C78" s="20">
        <v>1424</v>
      </c>
      <c r="D78" s="20">
        <v>0</v>
      </c>
      <c r="E78" s="20">
        <v>1412</v>
      </c>
      <c r="F78" s="20">
        <v>0</v>
      </c>
      <c r="G78" s="20">
        <v>0</v>
      </c>
      <c r="H78" s="20">
        <v>0</v>
      </c>
      <c r="I78" s="20">
        <v>0</v>
      </c>
      <c r="J78" s="26">
        <v>12</v>
      </c>
      <c r="K78" s="27">
        <v>0</v>
      </c>
      <c r="L78" s="20">
        <v>1424</v>
      </c>
      <c r="M78" s="20">
        <v>0</v>
      </c>
      <c r="N78" s="20">
        <v>1412</v>
      </c>
      <c r="O78" s="20">
        <v>0</v>
      </c>
      <c r="P78" s="20">
        <v>0</v>
      </c>
      <c r="Q78" s="20">
        <v>0</v>
      </c>
      <c r="R78" s="20">
        <v>0</v>
      </c>
      <c r="S78" s="26">
        <v>12</v>
      </c>
      <c r="T78" s="20">
        <f t="shared" si="11"/>
        <v>0</v>
      </c>
      <c r="U78" s="20">
        <f t="shared" si="2"/>
        <v>0</v>
      </c>
      <c r="V78" s="20">
        <f t="shared" si="3"/>
        <v>0</v>
      </c>
      <c r="W78" s="20">
        <f t="shared" si="4"/>
        <v>0</v>
      </c>
      <c r="X78" s="20">
        <f t="shared" si="5"/>
        <v>0</v>
      </c>
      <c r="Y78" s="20">
        <f t="shared" si="6"/>
        <v>0</v>
      </c>
      <c r="Z78" s="20">
        <f t="shared" si="7"/>
        <v>0</v>
      </c>
      <c r="AA78" s="20">
        <f t="shared" si="8"/>
        <v>0</v>
      </c>
      <c r="AB78" s="20">
        <f t="shared" si="9"/>
        <v>0</v>
      </c>
      <c r="AC78" s="17" t="str">
        <f t="shared" si="12"/>
        <v>Ok</v>
      </c>
    </row>
    <row r="79" spans="1:29" x14ac:dyDescent="0.3">
      <c r="A79" s="17" t="s">
        <v>325</v>
      </c>
      <c r="B79" s="20">
        <v>200</v>
      </c>
      <c r="C79" s="20">
        <v>760</v>
      </c>
      <c r="D79" s="20">
        <v>0</v>
      </c>
      <c r="E79" s="20">
        <v>930</v>
      </c>
      <c r="F79" s="20">
        <v>8</v>
      </c>
      <c r="G79" s="20">
        <v>0</v>
      </c>
      <c r="H79" s="20">
        <v>0</v>
      </c>
      <c r="I79" s="20">
        <v>0</v>
      </c>
      <c r="J79" s="26">
        <v>38</v>
      </c>
      <c r="K79" s="27">
        <v>200</v>
      </c>
      <c r="L79" s="20">
        <v>760</v>
      </c>
      <c r="M79" s="20">
        <v>0</v>
      </c>
      <c r="N79" s="20">
        <v>922</v>
      </c>
      <c r="O79" s="20">
        <v>0</v>
      </c>
      <c r="P79" s="20">
        <v>0</v>
      </c>
      <c r="Q79" s="20">
        <v>0</v>
      </c>
      <c r="R79" s="20">
        <v>0</v>
      </c>
      <c r="S79" s="26">
        <v>38</v>
      </c>
      <c r="T79" s="20">
        <f t="shared" si="11"/>
        <v>0</v>
      </c>
      <c r="U79" s="20">
        <f t="shared" si="2"/>
        <v>0</v>
      </c>
      <c r="V79" s="20">
        <f t="shared" si="3"/>
        <v>0</v>
      </c>
      <c r="W79" s="20">
        <f t="shared" si="4"/>
        <v>8</v>
      </c>
      <c r="X79" s="20">
        <f t="shared" si="5"/>
        <v>8</v>
      </c>
      <c r="Y79" s="20">
        <f t="shared" si="6"/>
        <v>0</v>
      </c>
      <c r="Z79" s="20">
        <f t="shared" si="7"/>
        <v>0</v>
      </c>
      <c r="AA79" s="20">
        <f t="shared" si="8"/>
        <v>0</v>
      </c>
      <c r="AB79" s="20">
        <f t="shared" si="9"/>
        <v>0</v>
      </c>
      <c r="AC79" s="17" t="str">
        <f t="shared" si="12"/>
        <v>Ok</v>
      </c>
    </row>
    <row r="80" spans="1:29" x14ac:dyDescent="0.3">
      <c r="A80" s="17" t="s">
        <v>326</v>
      </c>
      <c r="B80" s="20">
        <v>100</v>
      </c>
      <c r="C80" s="20">
        <v>350</v>
      </c>
      <c r="D80" s="20">
        <v>0</v>
      </c>
      <c r="E80" s="20">
        <v>450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7">
        <v>100</v>
      </c>
      <c r="L80" s="20">
        <v>350</v>
      </c>
      <c r="M80" s="20">
        <v>0</v>
      </c>
      <c r="N80" s="20">
        <v>450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1"/>
        <v>0</v>
      </c>
      <c r="U80" s="20">
        <f t="shared" si="2"/>
        <v>0</v>
      </c>
      <c r="V80" s="20">
        <f t="shared" si="3"/>
        <v>0</v>
      </c>
      <c r="W80" s="20">
        <f t="shared" si="4"/>
        <v>0</v>
      </c>
      <c r="X80" s="20">
        <f t="shared" si="5"/>
        <v>0</v>
      </c>
      <c r="Y80" s="20">
        <f t="shared" si="6"/>
        <v>0</v>
      </c>
      <c r="Z80" s="20">
        <f t="shared" si="7"/>
        <v>0</v>
      </c>
      <c r="AA80" s="20">
        <f t="shared" si="8"/>
        <v>0</v>
      </c>
      <c r="AB80" s="20">
        <f t="shared" si="9"/>
        <v>0</v>
      </c>
      <c r="AC80" s="17" t="str">
        <f t="shared" si="12"/>
        <v>Ok</v>
      </c>
    </row>
    <row r="81" spans="1:29" x14ac:dyDescent="0.3">
      <c r="A81" s="17" t="s">
        <v>327</v>
      </c>
      <c r="B81" s="20">
        <v>60</v>
      </c>
      <c r="C81" s="20">
        <v>120</v>
      </c>
      <c r="D81" s="20">
        <v>0</v>
      </c>
      <c r="E81" s="20">
        <v>130</v>
      </c>
      <c r="F81" s="20">
        <v>0</v>
      </c>
      <c r="G81" s="20">
        <v>0</v>
      </c>
      <c r="H81" s="20">
        <v>0</v>
      </c>
      <c r="I81" s="20">
        <v>0</v>
      </c>
      <c r="J81" s="26">
        <v>50</v>
      </c>
      <c r="K81" s="27">
        <v>60</v>
      </c>
      <c r="L81" s="20">
        <v>120</v>
      </c>
      <c r="M81" s="20">
        <v>0</v>
      </c>
      <c r="N81" s="20">
        <v>130</v>
      </c>
      <c r="O81" s="20">
        <v>0</v>
      </c>
      <c r="P81" s="20">
        <v>0</v>
      </c>
      <c r="Q81" s="20">
        <v>0</v>
      </c>
      <c r="R81" s="20">
        <v>0</v>
      </c>
      <c r="S81" s="26">
        <v>50</v>
      </c>
      <c r="T81" s="20">
        <f t="shared" si="11"/>
        <v>0</v>
      </c>
      <c r="U81" s="20">
        <f t="shared" si="2"/>
        <v>0</v>
      </c>
      <c r="V81" s="20">
        <f t="shared" si="3"/>
        <v>0</v>
      </c>
      <c r="W81" s="20">
        <f t="shared" si="4"/>
        <v>0</v>
      </c>
      <c r="X81" s="20">
        <f t="shared" si="5"/>
        <v>0</v>
      </c>
      <c r="Y81" s="20">
        <f t="shared" si="6"/>
        <v>0</v>
      </c>
      <c r="Z81" s="20">
        <f t="shared" si="7"/>
        <v>0</v>
      </c>
      <c r="AA81" s="20">
        <f t="shared" si="8"/>
        <v>0</v>
      </c>
      <c r="AB81" s="20">
        <f t="shared" si="9"/>
        <v>0</v>
      </c>
      <c r="AC81" s="17" t="str">
        <f t="shared" si="12"/>
        <v>Ok</v>
      </c>
    </row>
    <row r="82" spans="1:29" x14ac:dyDescent="0.3">
      <c r="A82" s="17" t="s">
        <v>328</v>
      </c>
      <c r="B82" s="20">
        <v>20</v>
      </c>
      <c r="C82" s="20">
        <v>120</v>
      </c>
      <c r="D82" s="20">
        <v>0</v>
      </c>
      <c r="E82" s="20">
        <v>130</v>
      </c>
      <c r="F82" s="20">
        <v>40</v>
      </c>
      <c r="G82" s="20">
        <v>0</v>
      </c>
      <c r="H82" s="20">
        <v>0</v>
      </c>
      <c r="I82" s="20">
        <v>0</v>
      </c>
      <c r="J82" s="26">
        <v>50</v>
      </c>
      <c r="K82" s="27">
        <v>20</v>
      </c>
      <c r="L82" s="20">
        <v>120</v>
      </c>
      <c r="M82" s="20">
        <v>0</v>
      </c>
      <c r="N82" s="20">
        <v>90</v>
      </c>
      <c r="O82" s="20">
        <v>0</v>
      </c>
      <c r="P82" s="20">
        <v>0</v>
      </c>
      <c r="Q82" s="20">
        <v>0</v>
      </c>
      <c r="R82" s="20">
        <v>0</v>
      </c>
      <c r="S82" s="26">
        <v>50</v>
      </c>
      <c r="T82" s="20">
        <f t="shared" si="11"/>
        <v>0</v>
      </c>
      <c r="U82" s="20">
        <f t="shared" si="2"/>
        <v>0</v>
      </c>
      <c r="V82" s="20">
        <f t="shared" si="3"/>
        <v>0</v>
      </c>
      <c r="W82" s="20">
        <f t="shared" si="4"/>
        <v>40</v>
      </c>
      <c r="X82" s="20">
        <f t="shared" si="5"/>
        <v>40</v>
      </c>
      <c r="Y82" s="20">
        <f t="shared" si="6"/>
        <v>0</v>
      </c>
      <c r="Z82" s="20">
        <f t="shared" si="7"/>
        <v>0</v>
      </c>
      <c r="AA82" s="20">
        <f t="shared" si="8"/>
        <v>0</v>
      </c>
      <c r="AB82" s="20">
        <f t="shared" si="9"/>
        <v>0</v>
      </c>
      <c r="AC82" s="17" t="str">
        <f t="shared" si="12"/>
        <v>Ok</v>
      </c>
    </row>
    <row r="83" spans="1:29" x14ac:dyDescent="0.3">
      <c r="A83" s="17" t="s">
        <v>329</v>
      </c>
      <c r="B83" s="20">
        <v>0</v>
      </c>
      <c r="C83" s="20">
        <v>260</v>
      </c>
      <c r="D83" s="20">
        <v>0</v>
      </c>
      <c r="E83" s="20">
        <v>245</v>
      </c>
      <c r="F83" s="20">
        <v>20</v>
      </c>
      <c r="G83" s="20">
        <v>0</v>
      </c>
      <c r="H83" s="20">
        <v>0</v>
      </c>
      <c r="I83" s="20">
        <v>0</v>
      </c>
      <c r="J83" s="26">
        <v>35</v>
      </c>
      <c r="K83" s="27">
        <v>0</v>
      </c>
      <c r="L83" s="20">
        <v>260</v>
      </c>
      <c r="M83" s="20">
        <v>0</v>
      </c>
      <c r="N83" s="20">
        <v>225</v>
      </c>
      <c r="O83" s="20">
        <v>0</v>
      </c>
      <c r="P83" s="20">
        <v>0</v>
      </c>
      <c r="Q83" s="20">
        <v>0</v>
      </c>
      <c r="R83" s="20">
        <v>0</v>
      </c>
      <c r="S83" s="26">
        <v>35</v>
      </c>
      <c r="T83" s="20">
        <f t="shared" si="11"/>
        <v>0</v>
      </c>
      <c r="U83" s="20">
        <f t="shared" si="2"/>
        <v>0</v>
      </c>
      <c r="V83" s="20">
        <f t="shared" si="3"/>
        <v>0</v>
      </c>
      <c r="W83" s="20">
        <f t="shared" si="4"/>
        <v>20</v>
      </c>
      <c r="X83" s="20">
        <f t="shared" si="5"/>
        <v>20</v>
      </c>
      <c r="Y83" s="20">
        <f t="shared" si="6"/>
        <v>0</v>
      </c>
      <c r="Z83" s="20">
        <f t="shared" si="7"/>
        <v>0</v>
      </c>
      <c r="AA83" s="20">
        <f t="shared" si="8"/>
        <v>0</v>
      </c>
      <c r="AB83" s="20">
        <f t="shared" si="9"/>
        <v>0</v>
      </c>
      <c r="AC83" s="17" t="str">
        <f t="shared" si="12"/>
        <v>Ok</v>
      </c>
    </row>
    <row r="84" spans="1:29" x14ac:dyDescent="0.3">
      <c r="A84" s="17" t="s">
        <v>330</v>
      </c>
      <c r="B84" s="20">
        <v>0</v>
      </c>
      <c r="C84" s="20">
        <v>1320</v>
      </c>
      <c r="D84" s="20">
        <v>0</v>
      </c>
      <c r="E84" s="20">
        <v>1250</v>
      </c>
      <c r="F84" s="20">
        <v>0</v>
      </c>
      <c r="G84" s="20">
        <v>0</v>
      </c>
      <c r="H84" s="20">
        <v>0</v>
      </c>
      <c r="I84" s="20">
        <v>0</v>
      </c>
      <c r="J84" s="26">
        <v>70</v>
      </c>
      <c r="K84" s="27">
        <v>0</v>
      </c>
      <c r="L84" s="20">
        <v>1320</v>
      </c>
      <c r="M84" s="20">
        <v>0</v>
      </c>
      <c r="N84" s="20">
        <v>1250</v>
      </c>
      <c r="O84" s="20">
        <v>0</v>
      </c>
      <c r="P84" s="20">
        <v>0</v>
      </c>
      <c r="Q84" s="20">
        <v>0</v>
      </c>
      <c r="R84" s="20">
        <v>0</v>
      </c>
      <c r="S84" s="26">
        <v>70</v>
      </c>
      <c r="T84" s="20">
        <f t="shared" si="11"/>
        <v>0</v>
      </c>
      <c r="U84" s="20">
        <f t="shared" si="2"/>
        <v>0</v>
      </c>
      <c r="V84" s="20">
        <f t="shared" si="3"/>
        <v>0</v>
      </c>
      <c r="W84" s="20">
        <f t="shared" si="4"/>
        <v>0</v>
      </c>
      <c r="X84" s="20">
        <f t="shared" si="5"/>
        <v>0</v>
      </c>
      <c r="Y84" s="20">
        <f t="shared" si="6"/>
        <v>0</v>
      </c>
      <c r="Z84" s="20">
        <f t="shared" si="7"/>
        <v>0</v>
      </c>
      <c r="AA84" s="20">
        <f t="shared" si="8"/>
        <v>0</v>
      </c>
      <c r="AB84" s="20">
        <f t="shared" si="9"/>
        <v>0</v>
      </c>
      <c r="AC84" s="17" t="str">
        <f t="shared" si="12"/>
        <v>Ok</v>
      </c>
    </row>
    <row r="85" spans="1:29" x14ac:dyDescent="0.3">
      <c r="A85" s="17" t="s">
        <v>331</v>
      </c>
      <c r="B85" s="20">
        <v>0</v>
      </c>
      <c r="C85" s="20">
        <v>3680</v>
      </c>
      <c r="D85" s="20">
        <v>0</v>
      </c>
      <c r="E85" s="20">
        <v>3505</v>
      </c>
      <c r="F85" s="20">
        <v>120</v>
      </c>
      <c r="G85" s="20">
        <v>0</v>
      </c>
      <c r="H85" s="20">
        <v>0</v>
      </c>
      <c r="I85" s="20">
        <v>0</v>
      </c>
      <c r="J85" s="26">
        <v>295</v>
      </c>
      <c r="K85" s="27">
        <v>0</v>
      </c>
      <c r="L85" s="20">
        <v>3680</v>
      </c>
      <c r="M85" s="20">
        <v>0</v>
      </c>
      <c r="N85" s="20">
        <v>3385</v>
      </c>
      <c r="O85" s="20">
        <v>0</v>
      </c>
      <c r="P85" s="20">
        <v>0</v>
      </c>
      <c r="Q85" s="20">
        <v>0</v>
      </c>
      <c r="R85" s="20">
        <v>0</v>
      </c>
      <c r="S85" s="26">
        <v>295</v>
      </c>
      <c r="T85" s="20">
        <f t="shared" si="11"/>
        <v>0</v>
      </c>
      <c r="U85" s="20">
        <f t="shared" si="2"/>
        <v>0</v>
      </c>
      <c r="V85" s="20">
        <f t="shared" si="3"/>
        <v>0</v>
      </c>
      <c r="W85" s="20">
        <f t="shared" si="4"/>
        <v>120</v>
      </c>
      <c r="X85" s="20">
        <f t="shared" si="5"/>
        <v>120</v>
      </c>
      <c r="Y85" s="20">
        <f t="shared" si="6"/>
        <v>0</v>
      </c>
      <c r="Z85" s="20">
        <f t="shared" si="7"/>
        <v>0</v>
      </c>
      <c r="AA85" s="20">
        <f t="shared" si="8"/>
        <v>0</v>
      </c>
      <c r="AB85" s="20">
        <f t="shared" si="9"/>
        <v>0</v>
      </c>
      <c r="AC85" s="17" t="str">
        <f t="shared" si="12"/>
        <v>Ok</v>
      </c>
    </row>
    <row r="86" spans="1:29" x14ac:dyDescent="0.3">
      <c r="A86" s="17" t="s">
        <v>332</v>
      </c>
      <c r="B86" s="20">
        <v>35</v>
      </c>
      <c r="C86" s="20">
        <v>750</v>
      </c>
      <c r="D86" s="20">
        <v>0</v>
      </c>
      <c r="E86" s="20">
        <v>770</v>
      </c>
      <c r="F86" s="20">
        <v>0</v>
      </c>
      <c r="G86" s="20">
        <v>0</v>
      </c>
      <c r="H86" s="20">
        <v>0</v>
      </c>
      <c r="I86" s="20">
        <v>0</v>
      </c>
      <c r="J86" s="26">
        <v>15</v>
      </c>
      <c r="K86" s="27">
        <v>35</v>
      </c>
      <c r="L86" s="20">
        <v>750</v>
      </c>
      <c r="M86" s="20">
        <v>0</v>
      </c>
      <c r="N86" s="20">
        <v>770</v>
      </c>
      <c r="O86" s="20">
        <v>0</v>
      </c>
      <c r="P86" s="20">
        <v>0</v>
      </c>
      <c r="Q86" s="20">
        <v>0</v>
      </c>
      <c r="R86" s="20">
        <v>0</v>
      </c>
      <c r="S86" s="26">
        <v>15</v>
      </c>
      <c r="T86" s="20">
        <f t="shared" si="11"/>
        <v>0</v>
      </c>
      <c r="U86" s="20">
        <f t="shared" si="2"/>
        <v>0</v>
      </c>
      <c r="V86" s="20">
        <f t="shared" si="3"/>
        <v>0</v>
      </c>
      <c r="W86" s="20">
        <f t="shared" si="4"/>
        <v>0</v>
      </c>
      <c r="X86" s="20">
        <f t="shared" si="5"/>
        <v>0</v>
      </c>
      <c r="Y86" s="20">
        <f t="shared" si="6"/>
        <v>0</v>
      </c>
      <c r="Z86" s="20">
        <f t="shared" si="7"/>
        <v>0</v>
      </c>
      <c r="AA86" s="20">
        <f t="shared" si="8"/>
        <v>0</v>
      </c>
      <c r="AB86" s="20">
        <f t="shared" si="9"/>
        <v>0</v>
      </c>
      <c r="AC86" s="17" t="str">
        <f t="shared" si="12"/>
        <v>Ok</v>
      </c>
    </row>
    <row r="87" spans="1:29" x14ac:dyDescent="0.3">
      <c r="A87" s="17" t="s">
        <v>333</v>
      </c>
      <c r="B87" s="20">
        <v>15</v>
      </c>
      <c r="C87" s="20">
        <v>0</v>
      </c>
      <c r="D87" s="20">
        <v>0</v>
      </c>
      <c r="E87" s="20">
        <v>15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15</v>
      </c>
      <c r="L87" s="20">
        <v>0</v>
      </c>
      <c r="M87" s="20">
        <v>0</v>
      </c>
      <c r="N87" s="20">
        <v>15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1"/>
        <v>0</v>
      </c>
      <c r="U87" s="20">
        <f t="shared" si="2"/>
        <v>0</v>
      </c>
      <c r="V87" s="20">
        <f t="shared" si="3"/>
        <v>0</v>
      </c>
      <c r="W87" s="20">
        <f t="shared" si="4"/>
        <v>0</v>
      </c>
      <c r="X87" s="20">
        <f t="shared" si="5"/>
        <v>0</v>
      </c>
      <c r="Y87" s="20">
        <f t="shared" si="6"/>
        <v>0</v>
      </c>
      <c r="Z87" s="20">
        <f t="shared" si="7"/>
        <v>0</v>
      </c>
      <c r="AA87" s="20">
        <f t="shared" si="8"/>
        <v>0</v>
      </c>
      <c r="AB87" s="20">
        <f t="shared" si="9"/>
        <v>0</v>
      </c>
      <c r="AC87" s="17" t="str">
        <f t="shared" si="12"/>
        <v>Ok</v>
      </c>
    </row>
    <row r="88" spans="1:29" x14ac:dyDescent="0.3">
      <c r="A88" s="17" t="s">
        <v>334</v>
      </c>
      <c r="B88" s="20">
        <v>20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20</v>
      </c>
      <c r="K88" s="27">
        <v>20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20</v>
      </c>
      <c r="T88" s="20">
        <f t="shared" si="11"/>
        <v>0</v>
      </c>
      <c r="U88" s="20">
        <f t="shared" si="2"/>
        <v>0</v>
      </c>
      <c r="V88" s="20">
        <f t="shared" si="3"/>
        <v>0</v>
      </c>
      <c r="W88" s="20">
        <f t="shared" si="4"/>
        <v>0</v>
      </c>
      <c r="X88" s="20">
        <f t="shared" si="5"/>
        <v>0</v>
      </c>
      <c r="Y88" s="20">
        <f t="shared" si="6"/>
        <v>0</v>
      </c>
      <c r="Z88" s="20">
        <f t="shared" si="7"/>
        <v>0</v>
      </c>
      <c r="AA88" s="20">
        <f t="shared" si="8"/>
        <v>0</v>
      </c>
      <c r="AB88" s="20">
        <f t="shared" si="9"/>
        <v>0</v>
      </c>
      <c r="AC88" s="17" t="str">
        <f t="shared" si="12"/>
        <v>Ok</v>
      </c>
    </row>
    <row r="89" spans="1:29" x14ac:dyDescent="0.3">
      <c r="A89" s="17" t="s">
        <v>335</v>
      </c>
      <c r="B89" s="20">
        <v>0</v>
      </c>
      <c r="C89" s="20">
        <v>80</v>
      </c>
      <c r="D89" s="20">
        <v>0</v>
      </c>
      <c r="E89" s="20">
        <v>60</v>
      </c>
      <c r="F89" s="20">
        <v>20</v>
      </c>
      <c r="G89" s="20">
        <v>0</v>
      </c>
      <c r="H89" s="20">
        <v>0</v>
      </c>
      <c r="I89" s="20">
        <v>0</v>
      </c>
      <c r="J89" s="26">
        <v>40</v>
      </c>
      <c r="K89" s="27">
        <v>0</v>
      </c>
      <c r="L89" s="20">
        <v>80</v>
      </c>
      <c r="M89" s="20">
        <v>0</v>
      </c>
      <c r="N89" s="20">
        <v>40</v>
      </c>
      <c r="O89" s="20">
        <v>0</v>
      </c>
      <c r="P89" s="20">
        <v>0</v>
      </c>
      <c r="Q89" s="20">
        <v>0</v>
      </c>
      <c r="R89" s="20">
        <v>0</v>
      </c>
      <c r="S89" s="26">
        <v>40</v>
      </c>
      <c r="T89" s="20">
        <f t="shared" si="11"/>
        <v>0</v>
      </c>
      <c r="U89" s="20">
        <f t="shared" si="2"/>
        <v>0</v>
      </c>
      <c r="V89" s="20">
        <f t="shared" si="3"/>
        <v>0</v>
      </c>
      <c r="W89" s="20">
        <f t="shared" si="4"/>
        <v>20</v>
      </c>
      <c r="X89" s="20">
        <f t="shared" si="5"/>
        <v>20</v>
      </c>
      <c r="Y89" s="20">
        <f t="shared" si="6"/>
        <v>0</v>
      </c>
      <c r="Z89" s="20">
        <f t="shared" si="7"/>
        <v>0</v>
      </c>
      <c r="AA89" s="20">
        <f t="shared" si="8"/>
        <v>0</v>
      </c>
      <c r="AB89" s="20">
        <f t="shared" si="9"/>
        <v>0</v>
      </c>
      <c r="AC89" s="17" t="str">
        <f t="shared" si="12"/>
        <v>Ok</v>
      </c>
    </row>
    <row r="90" spans="1:29" x14ac:dyDescent="0.3">
      <c r="A90" s="17" t="s">
        <v>336</v>
      </c>
      <c r="B90" s="20">
        <v>0</v>
      </c>
      <c r="C90" s="20">
        <v>40</v>
      </c>
      <c r="D90" s="20">
        <v>0</v>
      </c>
      <c r="E90" s="20">
        <v>40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40</v>
      </c>
      <c r="M90" s="20">
        <v>0</v>
      </c>
      <c r="N90" s="20">
        <v>40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1"/>
        <v>0</v>
      </c>
      <c r="U90" s="20">
        <f t="shared" si="2"/>
        <v>0</v>
      </c>
      <c r="V90" s="20">
        <f t="shared" si="3"/>
        <v>0</v>
      </c>
      <c r="W90" s="20">
        <f t="shared" si="4"/>
        <v>0</v>
      </c>
      <c r="X90" s="20">
        <f t="shared" si="5"/>
        <v>0</v>
      </c>
      <c r="Y90" s="20">
        <f t="shared" si="6"/>
        <v>0</v>
      </c>
      <c r="Z90" s="20">
        <f t="shared" si="7"/>
        <v>0</v>
      </c>
      <c r="AA90" s="20">
        <f t="shared" si="8"/>
        <v>0</v>
      </c>
      <c r="AB90" s="20">
        <f t="shared" si="9"/>
        <v>0</v>
      </c>
      <c r="AC90" s="17" t="str">
        <f t="shared" si="12"/>
        <v>Ok</v>
      </c>
    </row>
    <row r="91" spans="1:29" x14ac:dyDescent="0.3">
      <c r="A91" s="17" t="s">
        <v>337</v>
      </c>
      <c r="B91" s="20">
        <v>0</v>
      </c>
      <c r="C91" s="20">
        <v>125</v>
      </c>
      <c r="D91" s="20">
        <v>0</v>
      </c>
      <c r="E91" s="20">
        <v>100</v>
      </c>
      <c r="F91" s="20">
        <v>0</v>
      </c>
      <c r="G91" s="20">
        <v>0</v>
      </c>
      <c r="H91" s="20">
        <v>0</v>
      </c>
      <c r="I91" s="20">
        <v>0</v>
      </c>
      <c r="J91" s="26">
        <v>25</v>
      </c>
      <c r="K91" s="27">
        <v>0</v>
      </c>
      <c r="L91" s="20">
        <v>125</v>
      </c>
      <c r="M91" s="20">
        <v>0</v>
      </c>
      <c r="N91" s="20">
        <v>100</v>
      </c>
      <c r="O91" s="20">
        <v>0</v>
      </c>
      <c r="P91" s="20">
        <v>0</v>
      </c>
      <c r="Q91" s="20">
        <v>0</v>
      </c>
      <c r="R91" s="20">
        <v>0</v>
      </c>
      <c r="S91" s="26">
        <v>25</v>
      </c>
      <c r="T91" s="20">
        <f t="shared" si="11"/>
        <v>0</v>
      </c>
      <c r="U91" s="20">
        <f t="shared" si="2"/>
        <v>0</v>
      </c>
      <c r="V91" s="20">
        <f t="shared" si="3"/>
        <v>0</v>
      </c>
      <c r="W91" s="20">
        <f t="shared" si="4"/>
        <v>0</v>
      </c>
      <c r="X91" s="20">
        <f t="shared" si="5"/>
        <v>0</v>
      </c>
      <c r="Y91" s="20">
        <f t="shared" si="6"/>
        <v>0</v>
      </c>
      <c r="Z91" s="20">
        <f t="shared" si="7"/>
        <v>0</v>
      </c>
      <c r="AA91" s="20">
        <f t="shared" si="8"/>
        <v>0</v>
      </c>
      <c r="AB91" s="20">
        <f t="shared" si="9"/>
        <v>0</v>
      </c>
      <c r="AC91" s="17" t="str">
        <f t="shared" si="12"/>
        <v>Ok</v>
      </c>
    </row>
    <row r="92" spans="1:29" x14ac:dyDescent="0.3">
      <c r="A92" s="17" t="s">
        <v>338</v>
      </c>
      <c r="B92" s="20">
        <v>0</v>
      </c>
      <c r="C92" s="20">
        <v>8</v>
      </c>
      <c r="D92" s="20">
        <v>0</v>
      </c>
      <c r="E92" s="20">
        <v>8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8</v>
      </c>
      <c r="M92" s="20">
        <v>0</v>
      </c>
      <c r="N92" s="20">
        <v>8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1"/>
        <v>0</v>
      </c>
      <c r="U92" s="20">
        <f t="shared" si="11"/>
        <v>0</v>
      </c>
      <c r="V92" s="20">
        <f t="shared" si="11"/>
        <v>0</v>
      </c>
      <c r="W92" s="20">
        <f t="shared" si="11"/>
        <v>0</v>
      </c>
      <c r="X92" s="20">
        <f t="shared" si="11"/>
        <v>0</v>
      </c>
      <c r="Y92" s="20">
        <f t="shared" si="11"/>
        <v>0</v>
      </c>
      <c r="Z92" s="20">
        <f t="shared" si="11"/>
        <v>0</v>
      </c>
      <c r="AA92" s="20">
        <f t="shared" si="11"/>
        <v>0</v>
      </c>
      <c r="AB92" s="20">
        <f t="shared" si="11"/>
        <v>0</v>
      </c>
      <c r="AC92" s="17" t="str">
        <f t="shared" si="12"/>
        <v>Ok</v>
      </c>
    </row>
    <row r="93" spans="1:29" x14ac:dyDescent="0.3">
      <c r="A93" s="17" t="s">
        <v>339</v>
      </c>
      <c r="B93" s="20">
        <v>559</v>
      </c>
      <c r="C93" s="20">
        <v>9000</v>
      </c>
      <c r="D93" s="20">
        <v>0</v>
      </c>
      <c r="E93" s="20">
        <v>9164</v>
      </c>
      <c r="F93" s="20">
        <v>150</v>
      </c>
      <c r="G93" s="20">
        <v>0</v>
      </c>
      <c r="H93" s="20">
        <v>0</v>
      </c>
      <c r="I93" s="20">
        <v>0</v>
      </c>
      <c r="J93" s="26">
        <v>545</v>
      </c>
      <c r="K93" s="27">
        <v>559</v>
      </c>
      <c r="L93" s="20">
        <v>9000</v>
      </c>
      <c r="M93" s="20">
        <v>0</v>
      </c>
      <c r="N93" s="20">
        <v>9014</v>
      </c>
      <c r="O93" s="20">
        <v>0</v>
      </c>
      <c r="P93" s="20">
        <v>0</v>
      </c>
      <c r="Q93" s="20">
        <v>0</v>
      </c>
      <c r="R93" s="20">
        <v>0</v>
      </c>
      <c r="S93" s="26">
        <v>545</v>
      </c>
      <c r="T93" s="20">
        <f t="shared" ref="T93:AB120" si="13">B93-K93</f>
        <v>0</v>
      </c>
      <c r="U93" s="20">
        <f t="shared" si="13"/>
        <v>0</v>
      </c>
      <c r="V93" s="20">
        <f t="shared" si="13"/>
        <v>0</v>
      </c>
      <c r="W93" s="20">
        <f t="shared" si="13"/>
        <v>150</v>
      </c>
      <c r="X93" s="20">
        <f t="shared" si="13"/>
        <v>150</v>
      </c>
      <c r="Y93" s="20">
        <f t="shared" si="13"/>
        <v>0</v>
      </c>
      <c r="Z93" s="20">
        <f t="shared" si="13"/>
        <v>0</v>
      </c>
      <c r="AA93" s="20">
        <f t="shared" si="13"/>
        <v>0</v>
      </c>
      <c r="AB93" s="20">
        <f t="shared" si="13"/>
        <v>0</v>
      </c>
      <c r="AC93" s="17" t="str">
        <f t="shared" si="12"/>
        <v>Ok</v>
      </c>
    </row>
    <row r="94" spans="1:29" x14ac:dyDescent="0.3">
      <c r="A94" s="17" t="s">
        <v>342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3"/>
        <v>0</v>
      </c>
      <c r="U94" s="20">
        <f t="shared" si="13"/>
        <v>0</v>
      </c>
      <c r="V94" s="20">
        <f t="shared" si="13"/>
        <v>0</v>
      </c>
      <c r="W94" s="20">
        <f t="shared" si="13"/>
        <v>0</v>
      </c>
      <c r="X94" s="20">
        <f t="shared" si="13"/>
        <v>0</v>
      </c>
      <c r="Y94" s="20">
        <f t="shared" si="13"/>
        <v>0</v>
      </c>
      <c r="Z94" s="20">
        <f t="shared" si="13"/>
        <v>0</v>
      </c>
      <c r="AA94" s="20">
        <f t="shared" si="13"/>
        <v>0</v>
      </c>
      <c r="AB94" s="20">
        <f t="shared" si="13"/>
        <v>0</v>
      </c>
      <c r="AC94" s="17" t="str">
        <f t="shared" si="12"/>
        <v>Ok</v>
      </c>
    </row>
    <row r="95" spans="1:29" x14ac:dyDescent="0.3">
      <c r="A95" s="17" t="s">
        <v>343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3"/>
        <v>0</v>
      </c>
      <c r="U95" s="20">
        <f t="shared" si="13"/>
        <v>0</v>
      </c>
      <c r="V95" s="20">
        <f t="shared" si="13"/>
        <v>0</v>
      </c>
      <c r="W95" s="20">
        <f t="shared" si="13"/>
        <v>0</v>
      </c>
      <c r="X95" s="20">
        <f t="shared" si="13"/>
        <v>0</v>
      </c>
      <c r="Y95" s="20">
        <f t="shared" si="13"/>
        <v>0</v>
      </c>
      <c r="Z95" s="20">
        <f t="shared" si="13"/>
        <v>0</v>
      </c>
      <c r="AA95" s="20">
        <f t="shared" si="13"/>
        <v>0</v>
      </c>
      <c r="AB95" s="20">
        <f t="shared" si="13"/>
        <v>0</v>
      </c>
      <c r="AC95" s="17" t="str">
        <f t="shared" si="12"/>
        <v>Ok</v>
      </c>
    </row>
    <row r="96" spans="1:29" x14ac:dyDescent="0.3">
      <c r="A96" s="17" t="s">
        <v>344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3"/>
        <v>0</v>
      </c>
      <c r="U96" s="20">
        <f t="shared" si="13"/>
        <v>0</v>
      </c>
      <c r="V96" s="20">
        <f t="shared" si="13"/>
        <v>0</v>
      </c>
      <c r="W96" s="20">
        <f t="shared" si="13"/>
        <v>0</v>
      </c>
      <c r="X96" s="20">
        <f t="shared" si="13"/>
        <v>0</v>
      </c>
      <c r="Y96" s="20">
        <f t="shared" si="13"/>
        <v>0</v>
      </c>
      <c r="Z96" s="20">
        <f t="shared" si="13"/>
        <v>0</v>
      </c>
      <c r="AA96" s="20">
        <f t="shared" si="13"/>
        <v>0</v>
      </c>
      <c r="AB96" s="20">
        <f t="shared" si="13"/>
        <v>0</v>
      </c>
      <c r="AC96" s="17" t="str">
        <f t="shared" si="12"/>
        <v>Ok</v>
      </c>
    </row>
    <row r="97" spans="1:29" x14ac:dyDescent="0.3">
      <c r="A97" s="17" t="s">
        <v>345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13"/>
        <v>0</v>
      </c>
      <c r="U97" s="20">
        <f t="shared" si="13"/>
        <v>0</v>
      </c>
      <c r="V97" s="20">
        <f t="shared" si="13"/>
        <v>0</v>
      </c>
      <c r="W97" s="20">
        <f t="shared" si="13"/>
        <v>0</v>
      </c>
      <c r="X97" s="20">
        <f t="shared" si="13"/>
        <v>0</v>
      </c>
      <c r="Y97" s="20">
        <f t="shared" si="13"/>
        <v>0</v>
      </c>
      <c r="Z97" s="20">
        <f t="shared" si="13"/>
        <v>0</v>
      </c>
      <c r="AA97" s="20">
        <f t="shared" si="13"/>
        <v>0</v>
      </c>
      <c r="AB97" s="20">
        <f t="shared" si="13"/>
        <v>0</v>
      </c>
      <c r="AC97" s="17" t="str">
        <f t="shared" si="12"/>
        <v>Ok</v>
      </c>
    </row>
    <row r="98" spans="1:29" x14ac:dyDescent="0.3">
      <c r="A98" s="17" t="s">
        <v>346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3"/>
        <v>0</v>
      </c>
      <c r="U98" s="20">
        <f t="shared" si="13"/>
        <v>0</v>
      </c>
      <c r="V98" s="20">
        <f t="shared" si="13"/>
        <v>0</v>
      </c>
      <c r="W98" s="20">
        <f t="shared" si="13"/>
        <v>0</v>
      </c>
      <c r="X98" s="20">
        <f t="shared" si="13"/>
        <v>0</v>
      </c>
      <c r="Y98" s="20">
        <f t="shared" si="13"/>
        <v>0</v>
      </c>
      <c r="Z98" s="20">
        <f t="shared" si="13"/>
        <v>0</v>
      </c>
      <c r="AA98" s="20">
        <f t="shared" si="13"/>
        <v>0</v>
      </c>
      <c r="AB98" s="20">
        <f t="shared" si="13"/>
        <v>0</v>
      </c>
      <c r="AC98" s="17" t="str">
        <f t="shared" si="12"/>
        <v>Ok</v>
      </c>
    </row>
    <row r="99" spans="1:29" x14ac:dyDescent="0.3">
      <c r="A99" s="17" t="s">
        <v>347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6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3"/>
        <v>0</v>
      </c>
      <c r="U99" s="20">
        <f t="shared" si="13"/>
        <v>0</v>
      </c>
      <c r="V99" s="20">
        <f t="shared" si="13"/>
        <v>0</v>
      </c>
      <c r="W99" s="20">
        <f t="shared" si="13"/>
        <v>0</v>
      </c>
      <c r="X99" s="20">
        <f t="shared" si="13"/>
        <v>0</v>
      </c>
      <c r="Y99" s="20">
        <f t="shared" si="13"/>
        <v>0</v>
      </c>
      <c r="Z99" s="20">
        <f t="shared" si="13"/>
        <v>0</v>
      </c>
      <c r="AA99" s="20">
        <f t="shared" si="13"/>
        <v>0</v>
      </c>
      <c r="AB99" s="20">
        <f t="shared" si="13"/>
        <v>0</v>
      </c>
      <c r="AC99" s="17" t="str">
        <f t="shared" si="12"/>
        <v>Ok</v>
      </c>
    </row>
    <row r="100" spans="1:29" x14ac:dyDescent="0.3">
      <c r="A100" s="17" t="s">
        <v>348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3"/>
        <v>0</v>
      </c>
      <c r="U100" s="20">
        <f t="shared" si="13"/>
        <v>0</v>
      </c>
      <c r="V100" s="20">
        <f t="shared" si="13"/>
        <v>0</v>
      </c>
      <c r="W100" s="20">
        <f t="shared" si="13"/>
        <v>0</v>
      </c>
      <c r="X100" s="20">
        <f t="shared" si="13"/>
        <v>0</v>
      </c>
      <c r="Y100" s="20">
        <f t="shared" si="13"/>
        <v>0</v>
      </c>
      <c r="Z100" s="20">
        <f t="shared" si="13"/>
        <v>0</v>
      </c>
      <c r="AA100" s="20">
        <f t="shared" si="13"/>
        <v>0</v>
      </c>
      <c r="AB100" s="20">
        <f t="shared" si="13"/>
        <v>0</v>
      </c>
      <c r="AC100" s="17" t="str">
        <f t="shared" si="12"/>
        <v>Ok</v>
      </c>
    </row>
    <row r="101" spans="1:29" x14ac:dyDescent="0.3">
      <c r="A101" s="17" t="s">
        <v>349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3"/>
        <v>0</v>
      </c>
      <c r="U101" s="20">
        <f t="shared" si="13"/>
        <v>0</v>
      </c>
      <c r="V101" s="20">
        <f t="shared" si="13"/>
        <v>0</v>
      </c>
      <c r="W101" s="20">
        <f t="shared" si="13"/>
        <v>0</v>
      </c>
      <c r="X101" s="20">
        <f t="shared" si="13"/>
        <v>0</v>
      </c>
      <c r="Y101" s="20">
        <f t="shared" si="13"/>
        <v>0</v>
      </c>
      <c r="Z101" s="20">
        <f t="shared" si="13"/>
        <v>0</v>
      </c>
      <c r="AA101" s="20">
        <f t="shared" si="13"/>
        <v>0</v>
      </c>
      <c r="AB101" s="20">
        <f t="shared" si="13"/>
        <v>0</v>
      </c>
      <c r="AC101" s="17" t="str">
        <f t="shared" si="12"/>
        <v>Ok</v>
      </c>
    </row>
    <row r="102" spans="1:29" x14ac:dyDescent="0.3">
      <c r="A102" s="17" t="s">
        <v>350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3"/>
        <v>0</v>
      </c>
      <c r="U102" s="20">
        <f t="shared" si="13"/>
        <v>0</v>
      </c>
      <c r="V102" s="20">
        <f t="shared" si="13"/>
        <v>0</v>
      </c>
      <c r="W102" s="20">
        <f t="shared" si="13"/>
        <v>0</v>
      </c>
      <c r="X102" s="20">
        <f t="shared" si="13"/>
        <v>0</v>
      </c>
      <c r="Y102" s="20">
        <f t="shared" si="13"/>
        <v>0</v>
      </c>
      <c r="Z102" s="20">
        <f t="shared" si="13"/>
        <v>0</v>
      </c>
      <c r="AA102" s="20">
        <f t="shared" si="13"/>
        <v>0</v>
      </c>
      <c r="AB102" s="20">
        <f t="shared" si="13"/>
        <v>0</v>
      </c>
      <c r="AC102" s="17" t="str">
        <f t="shared" si="12"/>
        <v>Ok</v>
      </c>
    </row>
    <row r="103" spans="1:29" x14ac:dyDescent="0.3">
      <c r="A103" s="17" t="s">
        <v>351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3"/>
        <v>0</v>
      </c>
      <c r="U103" s="20">
        <f t="shared" si="13"/>
        <v>0</v>
      </c>
      <c r="V103" s="20">
        <f t="shared" si="13"/>
        <v>0</v>
      </c>
      <c r="W103" s="20">
        <f t="shared" si="13"/>
        <v>0</v>
      </c>
      <c r="X103" s="20">
        <f t="shared" si="13"/>
        <v>0</v>
      </c>
      <c r="Y103" s="20">
        <f t="shared" si="13"/>
        <v>0</v>
      </c>
      <c r="Z103" s="20">
        <f t="shared" si="13"/>
        <v>0</v>
      </c>
      <c r="AA103" s="20">
        <f t="shared" si="13"/>
        <v>0</v>
      </c>
      <c r="AB103" s="20">
        <f t="shared" si="13"/>
        <v>0</v>
      </c>
      <c r="AC103" s="17" t="str">
        <f t="shared" si="12"/>
        <v>Ok</v>
      </c>
    </row>
    <row r="104" spans="1:29" x14ac:dyDescent="0.3">
      <c r="A104" s="17" t="s">
        <v>352</v>
      </c>
      <c r="B104" s="20">
        <v>11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11</v>
      </c>
      <c r="K104" s="27">
        <v>11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11</v>
      </c>
      <c r="T104" s="20">
        <f t="shared" si="13"/>
        <v>0</v>
      </c>
      <c r="U104" s="20">
        <f t="shared" si="13"/>
        <v>0</v>
      </c>
      <c r="V104" s="20">
        <f t="shared" si="13"/>
        <v>0</v>
      </c>
      <c r="W104" s="20">
        <f t="shared" si="13"/>
        <v>0</v>
      </c>
      <c r="X104" s="20">
        <f t="shared" si="13"/>
        <v>0</v>
      </c>
      <c r="Y104" s="20">
        <f t="shared" si="13"/>
        <v>0</v>
      </c>
      <c r="Z104" s="20">
        <f t="shared" si="13"/>
        <v>0</v>
      </c>
      <c r="AA104" s="20">
        <f t="shared" si="13"/>
        <v>0</v>
      </c>
      <c r="AB104" s="20">
        <f t="shared" si="13"/>
        <v>0</v>
      </c>
      <c r="AC104" s="17" t="str">
        <f t="shared" si="12"/>
        <v>Ok</v>
      </c>
    </row>
    <row r="105" spans="1:29" x14ac:dyDescent="0.3">
      <c r="A105" s="17" t="s">
        <v>353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3"/>
        <v>0</v>
      </c>
      <c r="U105" s="20">
        <f t="shared" si="13"/>
        <v>0</v>
      </c>
      <c r="V105" s="20">
        <f t="shared" si="13"/>
        <v>0</v>
      </c>
      <c r="W105" s="20">
        <f t="shared" si="13"/>
        <v>0</v>
      </c>
      <c r="X105" s="20">
        <f t="shared" si="13"/>
        <v>0</v>
      </c>
      <c r="Y105" s="20">
        <f t="shared" si="13"/>
        <v>0</v>
      </c>
      <c r="Z105" s="20">
        <f t="shared" si="13"/>
        <v>0</v>
      </c>
      <c r="AA105" s="20">
        <f t="shared" si="13"/>
        <v>0</v>
      </c>
      <c r="AB105" s="20">
        <f t="shared" si="13"/>
        <v>0</v>
      </c>
      <c r="AC105" s="17" t="str">
        <f t="shared" si="12"/>
        <v>Ok</v>
      </c>
    </row>
    <row r="106" spans="1:29" x14ac:dyDescent="0.3">
      <c r="A106" s="17" t="s">
        <v>354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3"/>
        <v>0</v>
      </c>
      <c r="U106" s="20">
        <f t="shared" si="13"/>
        <v>0</v>
      </c>
      <c r="V106" s="20">
        <f t="shared" si="13"/>
        <v>0</v>
      </c>
      <c r="W106" s="20">
        <f t="shared" si="13"/>
        <v>0</v>
      </c>
      <c r="X106" s="20">
        <f t="shared" si="13"/>
        <v>0</v>
      </c>
      <c r="Y106" s="20">
        <f t="shared" si="13"/>
        <v>0</v>
      </c>
      <c r="Z106" s="20">
        <f t="shared" si="13"/>
        <v>0</v>
      </c>
      <c r="AA106" s="20">
        <f t="shared" si="13"/>
        <v>0</v>
      </c>
      <c r="AB106" s="20">
        <f t="shared" si="13"/>
        <v>0</v>
      </c>
      <c r="AC106" s="17" t="str">
        <f t="shared" si="12"/>
        <v>Ok</v>
      </c>
    </row>
    <row r="107" spans="1:29" x14ac:dyDescent="0.3">
      <c r="A107" s="17" t="s">
        <v>355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3"/>
        <v>0</v>
      </c>
      <c r="U107" s="20">
        <f t="shared" si="13"/>
        <v>0</v>
      </c>
      <c r="V107" s="20">
        <f t="shared" si="13"/>
        <v>0</v>
      </c>
      <c r="W107" s="20">
        <f t="shared" si="13"/>
        <v>0</v>
      </c>
      <c r="X107" s="20">
        <f t="shared" si="13"/>
        <v>0</v>
      </c>
      <c r="Y107" s="20">
        <f t="shared" si="13"/>
        <v>0</v>
      </c>
      <c r="Z107" s="20">
        <f t="shared" si="13"/>
        <v>0</v>
      </c>
      <c r="AA107" s="20">
        <f t="shared" si="13"/>
        <v>0</v>
      </c>
      <c r="AB107" s="20">
        <f t="shared" si="13"/>
        <v>0</v>
      </c>
      <c r="AC107" s="17" t="str">
        <f t="shared" si="12"/>
        <v>Ok</v>
      </c>
    </row>
    <row r="108" spans="1:29" x14ac:dyDescent="0.3">
      <c r="A108" s="17" t="s">
        <v>356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3"/>
        <v>0</v>
      </c>
      <c r="U108" s="20">
        <f t="shared" si="13"/>
        <v>0</v>
      </c>
      <c r="V108" s="20">
        <f t="shared" si="13"/>
        <v>0</v>
      </c>
      <c r="W108" s="20">
        <f t="shared" si="13"/>
        <v>0</v>
      </c>
      <c r="X108" s="20">
        <f t="shared" si="13"/>
        <v>0</v>
      </c>
      <c r="Y108" s="20">
        <f t="shared" si="13"/>
        <v>0</v>
      </c>
      <c r="Z108" s="20">
        <f t="shared" si="13"/>
        <v>0</v>
      </c>
      <c r="AA108" s="20">
        <f t="shared" si="13"/>
        <v>0</v>
      </c>
      <c r="AB108" s="20">
        <f t="shared" si="13"/>
        <v>0</v>
      </c>
      <c r="AC108" s="17" t="str">
        <f t="shared" si="12"/>
        <v>Ok</v>
      </c>
    </row>
    <row r="109" spans="1:29" x14ac:dyDescent="0.3">
      <c r="A109" s="17" t="s">
        <v>357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3"/>
        <v>0</v>
      </c>
      <c r="U109" s="20">
        <f t="shared" si="13"/>
        <v>0</v>
      </c>
      <c r="V109" s="20">
        <f t="shared" si="13"/>
        <v>0</v>
      </c>
      <c r="W109" s="20">
        <f t="shared" si="13"/>
        <v>0</v>
      </c>
      <c r="X109" s="20">
        <f t="shared" si="13"/>
        <v>0</v>
      </c>
      <c r="Y109" s="20">
        <f t="shared" si="13"/>
        <v>0</v>
      </c>
      <c r="Z109" s="20">
        <f t="shared" si="13"/>
        <v>0</v>
      </c>
      <c r="AA109" s="20">
        <f t="shared" si="13"/>
        <v>0</v>
      </c>
      <c r="AB109" s="20">
        <f t="shared" si="13"/>
        <v>0</v>
      </c>
      <c r="AC109" s="17" t="str">
        <f t="shared" si="12"/>
        <v>Ok</v>
      </c>
    </row>
    <row r="110" spans="1:29" x14ac:dyDescent="0.3">
      <c r="A110" s="17" t="s">
        <v>358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0</v>
      </c>
      <c r="K110" s="27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0</v>
      </c>
      <c r="T110" s="20">
        <f t="shared" si="13"/>
        <v>0</v>
      </c>
      <c r="U110" s="20">
        <f t="shared" si="13"/>
        <v>0</v>
      </c>
      <c r="V110" s="20">
        <f t="shared" si="13"/>
        <v>0</v>
      </c>
      <c r="W110" s="20">
        <f t="shared" si="13"/>
        <v>0</v>
      </c>
      <c r="X110" s="20">
        <f t="shared" si="13"/>
        <v>0</v>
      </c>
      <c r="Y110" s="20">
        <f t="shared" si="13"/>
        <v>0</v>
      </c>
      <c r="Z110" s="20">
        <f t="shared" si="13"/>
        <v>0</v>
      </c>
      <c r="AA110" s="20">
        <f t="shared" si="13"/>
        <v>0</v>
      </c>
      <c r="AB110" s="20">
        <f t="shared" si="13"/>
        <v>0</v>
      </c>
      <c r="AC110" s="17" t="str">
        <f t="shared" si="12"/>
        <v>Ok</v>
      </c>
    </row>
    <row r="111" spans="1:29" x14ac:dyDescent="0.3">
      <c r="A111" s="17" t="s">
        <v>359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6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si="13"/>
        <v>0</v>
      </c>
      <c r="U111" s="20">
        <f t="shared" si="13"/>
        <v>0</v>
      </c>
      <c r="V111" s="20">
        <f t="shared" si="13"/>
        <v>0</v>
      </c>
      <c r="W111" s="20">
        <f t="shared" si="13"/>
        <v>0</v>
      </c>
      <c r="X111" s="20">
        <f t="shared" si="13"/>
        <v>0</v>
      </c>
      <c r="Y111" s="20">
        <f t="shared" si="13"/>
        <v>0</v>
      </c>
      <c r="Z111" s="20">
        <f t="shared" si="13"/>
        <v>0</v>
      </c>
      <c r="AA111" s="20">
        <f t="shared" si="13"/>
        <v>0</v>
      </c>
      <c r="AB111" s="20">
        <f t="shared" si="13"/>
        <v>0</v>
      </c>
      <c r="AC111" s="17" t="str">
        <f t="shared" si="12"/>
        <v>Ok</v>
      </c>
    </row>
    <row r="112" spans="1:29" x14ac:dyDescent="0.3">
      <c r="A112" s="17" t="s">
        <v>360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13"/>
        <v>0</v>
      </c>
      <c r="U112" s="20">
        <f t="shared" si="13"/>
        <v>0</v>
      </c>
      <c r="V112" s="20">
        <f t="shared" si="13"/>
        <v>0</v>
      </c>
      <c r="W112" s="20">
        <f t="shared" si="13"/>
        <v>0</v>
      </c>
      <c r="X112" s="20">
        <f t="shared" si="13"/>
        <v>0</v>
      </c>
      <c r="Y112" s="20">
        <f t="shared" si="13"/>
        <v>0</v>
      </c>
      <c r="Z112" s="20">
        <f t="shared" si="13"/>
        <v>0</v>
      </c>
      <c r="AA112" s="20">
        <f t="shared" si="13"/>
        <v>0</v>
      </c>
      <c r="AB112" s="20">
        <f t="shared" si="13"/>
        <v>0</v>
      </c>
      <c r="AC112" s="17" t="str">
        <f t="shared" si="12"/>
        <v>Ok</v>
      </c>
    </row>
    <row r="113" spans="1:29" x14ac:dyDescent="0.3">
      <c r="A113" s="17" t="s">
        <v>361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0</v>
      </c>
      <c r="K113" s="27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0</v>
      </c>
      <c r="T113" s="20">
        <f t="shared" si="13"/>
        <v>0</v>
      </c>
      <c r="U113" s="20">
        <f t="shared" si="13"/>
        <v>0</v>
      </c>
      <c r="V113" s="20">
        <f t="shared" si="13"/>
        <v>0</v>
      </c>
      <c r="W113" s="20">
        <f t="shared" si="13"/>
        <v>0</v>
      </c>
      <c r="X113" s="20">
        <f t="shared" si="13"/>
        <v>0</v>
      </c>
      <c r="Y113" s="20">
        <f t="shared" si="13"/>
        <v>0</v>
      </c>
      <c r="Z113" s="20">
        <f t="shared" si="13"/>
        <v>0</v>
      </c>
      <c r="AA113" s="20">
        <f t="shared" si="13"/>
        <v>0</v>
      </c>
      <c r="AB113" s="20">
        <f t="shared" si="13"/>
        <v>0</v>
      </c>
      <c r="AC113" s="17" t="str">
        <f t="shared" si="12"/>
        <v>Ok</v>
      </c>
    </row>
    <row r="114" spans="1:29" x14ac:dyDescent="0.3">
      <c r="A114" s="17" t="s">
        <v>368</v>
      </c>
      <c r="B114" s="20">
        <v>0</v>
      </c>
      <c r="C114" s="20">
        <v>1500</v>
      </c>
      <c r="D114" s="20">
        <v>95</v>
      </c>
      <c r="E114" s="20">
        <v>2030</v>
      </c>
      <c r="F114" s="20">
        <v>625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1405</v>
      </c>
      <c r="M114" s="20">
        <v>0</v>
      </c>
      <c r="N114" s="20">
        <v>1405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ref="T114:AB114" si="14">B114-K114</f>
        <v>0</v>
      </c>
      <c r="U114" s="20">
        <f t="shared" si="14"/>
        <v>95</v>
      </c>
      <c r="V114" s="20">
        <f t="shared" si="14"/>
        <v>95</v>
      </c>
      <c r="W114" s="20">
        <f t="shared" si="14"/>
        <v>625</v>
      </c>
      <c r="X114" s="20">
        <f t="shared" si="14"/>
        <v>625</v>
      </c>
      <c r="Y114" s="20">
        <f t="shared" si="14"/>
        <v>0</v>
      </c>
      <c r="Z114" s="20">
        <f t="shared" si="14"/>
        <v>0</v>
      </c>
      <c r="AA114" s="20">
        <f t="shared" si="14"/>
        <v>0</v>
      </c>
      <c r="AB114" s="20">
        <f t="shared" si="14"/>
        <v>0</v>
      </c>
      <c r="AC114" s="17" t="str">
        <f t="shared" ref="AC114" si="15">IF(AND(T114=0,AB114=0),"Ok","Issue")</f>
        <v>Ok</v>
      </c>
    </row>
    <row r="115" spans="1:29" x14ac:dyDescent="0.3">
      <c r="A115" s="17" t="s">
        <v>362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0</v>
      </c>
      <c r="K115" s="27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0</v>
      </c>
      <c r="T115" s="20">
        <f t="shared" si="13"/>
        <v>0</v>
      </c>
      <c r="U115" s="20">
        <f t="shared" si="13"/>
        <v>0</v>
      </c>
      <c r="V115" s="20">
        <f t="shared" si="13"/>
        <v>0</v>
      </c>
      <c r="W115" s="20">
        <f t="shared" si="13"/>
        <v>0</v>
      </c>
      <c r="X115" s="20">
        <f t="shared" si="13"/>
        <v>0</v>
      </c>
      <c r="Y115" s="20">
        <f t="shared" si="13"/>
        <v>0</v>
      </c>
      <c r="Z115" s="20">
        <f t="shared" si="13"/>
        <v>0</v>
      </c>
      <c r="AA115" s="20">
        <f t="shared" si="13"/>
        <v>0</v>
      </c>
      <c r="AB115" s="20">
        <f t="shared" si="13"/>
        <v>0</v>
      </c>
      <c r="AC115" s="17" t="str">
        <f t="shared" si="12"/>
        <v>Ok</v>
      </c>
    </row>
    <row r="116" spans="1:29" x14ac:dyDescent="0.3">
      <c r="A116" s="17" t="s">
        <v>363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6">
        <v>0</v>
      </c>
      <c r="K116" s="27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6">
        <v>0</v>
      </c>
      <c r="T116" s="20">
        <f t="shared" si="13"/>
        <v>0</v>
      </c>
      <c r="U116" s="20">
        <f t="shared" si="13"/>
        <v>0</v>
      </c>
      <c r="V116" s="20">
        <f t="shared" si="13"/>
        <v>0</v>
      </c>
      <c r="W116" s="20">
        <f t="shared" si="13"/>
        <v>0</v>
      </c>
      <c r="X116" s="20">
        <f t="shared" si="13"/>
        <v>0</v>
      </c>
      <c r="Y116" s="20">
        <f t="shared" si="13"/>
        <v>0</v>
      </c>
      <c r="Z116" s="20">
        <f t="shared" si="13"/>
        <v>0</v>
      </c>
      <c r="AA116" s="20">
        <f t="shared" si="13"/>
        <v>0</v>
      </c>
      <c r="AB116" s="20">
        <f t="shared" si="13"/>
        <v>0</v>
      </c>
      <c r="AC116" s="17" t="str">
        <f t="shared" si="12"/>
        <v>Ok</v>
      </c>
    </row>
    <row r="117" spans="1:29" x14ac:dyDescent="0.3">
      <c r="A117" s="17" t="s">
        <v>364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0</v>
      </c>
      <c r="K117" s="27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0</v>
      </c>
      <c r="T117" s="20">
        <f t="shared" si="13"/>
        <v>0</v>
      </c>
      <c r="U117" s="20">
        <f t="shared" si="13"/>
        <v>0</v>
      </c>
      <c r="V117" s="20">
        <f t="shared" si="13"/>
        <v>0</v>
      </c>
      <c r="W117" s="20">
        <f t="shared" si="13"/>
        <v>0</v>
      </c>
      <c r="X117" s="20">
        <f t="shared" si="13"/>
        <v>0</v>
      </c>
      <c r="Y117" s="20">
        <f t="shared" si="13"/>
        <v>0</v>
      </c>
      <c r="Z117" s="20">
        <f t="shared" si="13"/>
        <v>0</v>
      </c>
      <c r="AA117" s="20">
        <f t="shared" si="13"/>
        <v>0</v>
      </c>
      <c r="AB117" s="20">
        <f t="shared" si="13"/>
        <v>0</v>
      </c>
      <c r="AC117" s="17" t="str">
        <f t="shared" si="12"/>
        <v>Ok</v>
      </c>
    </row>
    <row r="118" spans="1:29" x14ac:dyDescent="0.3">
      <c r="A118" s="17" t="s">
        <v>365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7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0</v>
      </c>
      <c r="T118" s="20">
        <f t="shared" si="13"/>
        <v>0</v>
      </c>
      <c r="U118" s="20">
        <f t="shared" si="13"/>
        <v>0</v>
      </c>
      <c r="V118" s="20">
        <f t="shared" si="13"/>
        <v>0</v>
      </c>
      <c r="W118" s="20">
        <f t="shared" si="13"/>
        <v>0</v>
      </c>
      <c r="X118" s="20">
        <f t="shared" si="13"/>
        <v>0</v>
      </c>
      <c r="Y118" s="20">
        <f t="shared" si="13"/>
        <v>0</v>
      </c>
      <c r="Z118" s="20">
        <f t="shared" si="13"/>
        <v>0</v>
      </c>
      <c r="AA118" s="20">
        <f t="shared" si="13"/>
        <v>0</v>
      </c>
      <c r="AB118" s="20">
        <f t="shared" si="13"/>
        <v>0</v>
      </c>
      <c r="AC118" s="17" t="str">
        <f t="shared" si="12"/>
        <v>Ok</v>
      </c>
    </row>
    <row r="119" spans="1:29" x14ac:dyDescent="0.3">
      <c r="A119" s="17" t="s">
        <v>366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0</v>
      </c>
      <c r="K119" s="27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0</v>
      </c>
      <c r="T119" s="20">
        <f t="shared" si="13"/>
        <v>0</v>
      </c>
      <c r="U119" s="20">
        <f t="shared" si="13"/>
        <v>0</v>
      </c>
      <c r="V119" s="20">
        <f t="shared" si="13"/>
        <v>0</v>
      </c>
      <c r="W119" s="20">
        <f t="shared" si="13"/>
        <v>0</v>
      </c>
      <c r="X119" s="20">
        <f t="shared" si="13"/>
        <v>0</v>
      </c>
      <c r="Y119" s="20">
        <f t="shared" si="13"/>
        <v>0</v>
      </c>
      <c r="Z119" s="20">
        <f t="shared" si="13"/>
        <v>0</v>
      </c>
      <c r="AA119" s="20">
        <f t="shared" si="13"/>
        <v>0</v>
      </c>
      <c r="AB119" s="20">
        <f t="shared" si="13"/>
        <v>0</v>
      </c>
      <c r="AC119" s="17" t="str">
        <f t="shared" si="12"/>
        <v>Ok</v>
      </c>
    </row>
    <row r="120" spans="1:29" ht="15" thickBot="1" x14ac:dyDescent="0.35">
      <c r="A120" s="17" t="s">
        <v>367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13"/>
        <v>0</v>
      </c>
      <c r="U120" s="20">
        <f t="shared" si="13"/>
        <v>0</v>
      </c>
      <c r="V120" s="20">
        <f t="shared" si="13"/>
        <v>0</v>
      </c>
      <c r="W120" s="20">
        <f t="shared" si="13"/>
        <v>0</v>
      </c>
      <c r="X120" s="20">
        <f t="shared" si="13"/>
        <v>0</v>
      </c>
      <c r="Y120" s="20">
        <f t="shared" si="13"/>
        <v>0</v>
      </c>
      <c r="Z120" s="20">
        <f t="shared" si="13"/>
        <v>0</v>
      </c>
      <c r="AA120" s="20">
        <f t="shared" si="13"/>
        <v>0</v>
      </c>
      <c r="AB120" s="20">
        <f t="shared" si="13"/>
        <v>0</v>
      </c>
      <c r="AC120" s="17" t="str">
        <f t="shared" si="12"/>
        <v>Ok</v>
      </c>
    </row>
    <row r="121" spans="1:29" s="37" customFormat="1" ht="16.2" thickBot="1" x14ac:dyDescent="0.35">
      <c r="A121" s="32" t="s">
        <v>19</v>
      </c>
      <c r="B121" s="33">
        <f>SUM(B4:B120)</f>
        <v>4909</v>
      </c>
      <c r="C121" s="33">
        <f>SUM(C4:C120)</f>
        <v>102447</v>
      </c>
      <c r="D121" s="33">
        <f>SUM(D4:D120)</f>
        <v>497</v>
      </c>
      <c r="E121" s="33">
        <f>SUM(E4:E120)</f>
        <v>100585</v>
      </c>
      <c r="F121" s="33">
        <f>SUM(F4:F120)</f>
        <v>2122</v>
      </c>
      <c r="G121" s="33">
        <f>SUM(G4:G120)</f>
        <v>0</v>
      </c>
      <c r="H121" s="33">
        <f>SUM(H4:H120)</f>
        <v>0</v>
      </c>
      <c r="I121" s="33">
        <f>SUM(I4:I120)</f>
        <v>0</v>
      </c>
      <c r="J121" s="34">
        <f>SUM(J4:J120)</f>
        <v>8396</v>
      </c>
      <c r="K121" s="35">
        <f>SUM(K4:K120)</f>
        <v>4909</v>
      </c>
      <c r="L121" s="33">
        <f>SUM(L4:L120)</f>
        <v>101950</v>
      </c>
      <c r="M121" s="33">
        <f>SUM(M4:M120)</f>
        <v>0</v>
      </c>
      <c r="N121" s="33">
        <f>SUM(N4:N120)</f>
        <v>98463</v>
      </c>
      <c r="O121" s="33">
        <f>SUM(O4:O120)</f>
        <v>0</v>
      </c>
      <c r="P121" s="33">
        <f>SUM(P4:P120)</f>
        <v>0</v>
      </c>
      <c r="Q121" s="33">
        <f>SUM(Q4:Q120)</f>
        <v>0</v>
      </c>
      <c r="R121" s="33">
        <f>SUM(R4:R120)</f>
        <v>0</v>
      </c>
      <c r="S121" s="34">
        <f>SUM(S4:S120)</f>
        <v>8396</v>
      </c>
      <c r="T121" s="33">
        <f>SUM(T4:T120)</f>
        <v>0</v>
      </c>
      <c r="U121" s="33">
        <f>SUM(U4:U120)</f>
        <v>497</v>
      </c>
      <c r="V121" s="33">
        <f>SUM(V4:V120)</f>
        <v>497</v>
      </c>
      <c r="W121" s="33">
        <f>SUM(W4:W120)</f>
        <v>2122</v>
      </c>
      <c r="X121" s="33">
        <f>SUM(X4:X120)</f>
        <v>2122</v>
      </c>
      <c r="Y121" s="33">
        <f>SUM(Y4:Y120)</f>
        <v>0</v>
      </c>
      <c r="Z121" s="33">
        <f>SUM(Z4:Z120)</f>
        <v>0</v>
      </c>
      <c r="AA121" s="33">
        <f>SUM(AA4:AA120)</f>
        <v>0</v>
      </c>
      <c r="AB121" s="34">
        <f>SUM(AB4:AB120)</f>
        <v>0</v>
      </c>
      <c r="AC121" s="36"/>
    </row>
  </sheetData>
  <mergeCells count="3">
    <mergeCell ref="B1:J1"/>
    <mergeCell ref="K1:S1"/>
    <mergeCell ref="T1:AB1"/>
  </mergeCells>
  <conditionalFormatting sqref="A121:A1048576 A1:A4">
    <cfRule type="duplicateValues" dxfId="33" priority="155"/>
  </conditionalFormatting>
  <conditionalFormatting sqref="A118">
    <cfRule type="duplicateValues" dxfId="32" priority="32"/>
  </conditionalFormatting>
  <conditionalFormatting sqref="A119">
    <cfRule type="duplicateValues" dxfId="31" priority="33"/>
  </conditionalFormatting>
  <conditionalFormatting sqref="A98">
    <cfRule type="duplicateValues" dxfId="30" priority="27"/>
  </conditionalFormatting>
  <conditionalFormatting sqref="A99">
    <cfRule type="duplicateValues" dxfId="29" priority="28"/>
  </conditionalFormatting>
  <conditionalFormatting sqref="A104:A111">
    <cfRule type="duplicateValues" dxfId="28" priority="26"/>
  </conditionalFormatting>
  <conditionalFormatting sqref="A100:A103">
    <cfRule type="duplicateValues" dxfId="27" priority="29"/>
  </conditionalFormatting>
  <conditionalFormatting sqref="A112:A117">
    <cfRule type="duplicateValues" dxfId="26" priority="30"/>
  </conditionalFormatting>
  <conditionalFormatting sqref="A80">
    <cfRule type="duplicateValues" dxfId="25" priority="22"/>
  </conditionalFormatting>
  <conditionalFormatting sqref="A81">
    <cfRule type="duplicateValues" dxfId="24" priority="23"/>
  </conditionalFormatting>
  <conditionalFormatting sqref="A86:A93">
    <cfRule type="duplicateValues" dxfId="23" priority="21"/>
  </conditionalFormatting>
  <conditionalFormatting sqref="A82:A85">
    <cfRule type="duplicateValues" dxfId="22" priority="24"/>
  </conditionalFormatting>
  <conditionalFormatting sqref="A62">
    <cfRule type="duplicateValues" dxfId="21" priority="17"/>
  </conditionalFormatting>
  <conditionalFormatting sqref="A63">
    <cfRule type="duplicateValues" dxfId="20" priority="18"/>
  </conditionalFormatting>
  <conditionalFormatting sqref="A68:A75">
    <cfRule type="duplicateValues" dxfId="19" priority="16"/>
  </conditionalFormatting>
  <conditionalFormatting sqref="A64:A67">
    <cfRule type="duplicateValues" dxfId="18" priority="19"/>
  </conditionalFormatting>
  <conditionalFormatting sqref="A76:A79">
    <cfRule type="duplicateValues" dxfId="17" priority="20"/>
  </conditionalFormatting>
  <conditionalFormatting sqref="A43">
    <cfRule type="duplicateValues" dxfId="16" priority="12"/>
  </conditionalFormatting>
  <conditionalFormatting sqref="A44">
    <cfRule type="duplicateValues" dxfId="15" priority="13"/>
  </conditionalFormatting>
  <conditionalFormatting sqref="A49:A56">
    <cfRule type="duplicateValues" dxfId="14" priority="11"/>
  </conditionalFormatting>
  <conditionalFormatting sqref="A45:A48">
    <cfRule type="duplicateValues" dxfId="13" priority="14"/>
  </conditionalFormatting>
  <conditionalFormatting sqref="A57:A61">
    <cfRule type="duplicateValues" dxfId="12" priority="15"/>
  </conditionalFormatting>
  <conditionalFormatting sqref="A24">
    <cfRule type="duplicateValues" dxfId="11" priority="7"/>
  </conditionalFormatting>
  <conditionalFormatting sqref="A25">
    <cfRule type="duplicateValues" dxfId="10" priority="8"/>
  </conditionalFormatting>
  <conditionalFormatting sqref="A30:A37">
    <cfRule type="duplicateValues" dxfId="9" priority="6"/>
  </conditionalFormatting>
  <conditionalFormatting sqref="A26:A29">
    <cfRule type="duplicateValues" dxfId="8" priority="9"/>
  </conditionalFormatting>
  <conditionalFormatting sqref="A38:A42">
    <cfRule type="duplicateValues" dxfId="7" priority="10"/>
  </conditionalFormatting>
  <conditionalFormatting sqref="A5">
    <cfRule type="duplicateValues" dxfId="6" priority="2"/>
  </conditionalFormatting>
  <conditionalFormatting sqref="A6">
    <cfRule type="duplicateValues" dxfId="5" priority="3"/>
  </conditionalFormatting>
  <conditionalFormatting sqref="A11:A18">
    <cfRule type="duplicateValues" dxfId="4" priority="1"/>
  </conditionalFormatting>
  <conditionalFormatting sqref="A7:A10">
    <cfRule type="duplicateValues" dxfId="3" priority="4"/>
  </conditionalFormatting>
  <conditionalFormatting sqref="A19:A23">
    <cfRule type="duplicateValues" dxfId="2" priority="5"/>
  </conditionalFormatting>
  <conditionalFormatting sqref="A120">
    <cfRule type="duplicateValues" dxfId="1" priority="169"/>
  </conditionalFormatting>
  <conditionalFormatting sqref="A94:A97">
    <cfRule type="duplicateValues" dxfId="0" priority="17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2021-01-08T13:13:25Z</dcterms:modified>
</cp:coreProperties>
</file>