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072038-KISAN CROP  CARE\"/>
    </mc:Choice>
  </mc:AlternateContent>
  <xr:revisionPtr revIDLastSave="0" documentId="13_ncr:1_{548476E2-6210-4B38-ADBF-29A9C91955E5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working'!$A$1:$O$88</definedName>
    <definedName name="_xlnm._FilterDatabase" localSheetId="5" hidden="1">Reco!$A$3:$AC$92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96" r:id="rId10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N3" i="5"/>
  <c r="N4" i="5"/>
  <c r="O4" i="5" s="1"/>
  <c r="N5" i="5"/>
  <c r="O5" i="5" s="1"/>
  <c r="N6" i="5"/>
  <c r="N7" i="5"/>
  <c r="N8" i="5"/>
  <c r="N9" i="5"/>
  <c r="N10" i="5"/>
  <c r="O10" i="5" s="1"/>
  <c r="N11" i="5"/>
  <c r="O11" i="5" s="1"/>
  <c r="N12" i="5"/>
  <c r="O12" i="5" s="1"/>
  <c r="N13" i="5"/>
  <c r="O13" i="5" s="1"/>
  <c r="N14" i="5"/>
  <c r="O14" i="5" s="1"/>
  <c r="N15" i="5"/>
  <c r="O15" i="5" s="1"/>
  <c r="N16" i="5"/>
  <c r="O16" i="5" s="1"/>
  <c r="N17" i="5"/>
  <c r="O17" i="5" s="1"/>
  <c r="N18" i="5"/>
  <c r="O18" i="5" s="1"/>
  <c r="N19" i="5"/>
  <c r="N20" i="5"/>
  <c r="N21" i="5"/>
  <c r="O21" i="5" s="1"/>
  <c r="N22" i="5"/>
  <c r="O22" i="5" s="1"/>
  <c r="N23" i="5"/>
  <c r="O23" i="5" s="1"/>
  <c r="N24" i="5"/>
  <c r="O24" i="5" s="1"/>
  <c r="N25" i="5"/>
  <c r="O25" i="5" s="1"/>
  <c r="N26" i="5"/>
  <c r="O26" i="5" s="1"/>
  <c r="N27" i="5"/>
  <c r="O27" i="5" s="1"/>
  <c r="N28" i="5"/>
  <c r="O28" i="5" s="1"/>
  <c r="N29" i="5"/>
  <c r="N30" i="5"/>
  <c r="O30" i="5" s="1"/>
  <c r="N31" i="5"/>
  <c r="O31" i="5" s="1"/>
  <c r="N32" i="5"/>
  <c r="O32" i="5" s="1"/>
  <c r="N33" i="5"/>
  <c r="O33" i="5" s="1"/>
  <c r="N34" i="5"/>
  <c r="O34" i="5" s="1"/>
  <c r="N35" i="5"/>
  <c r="O35" i="5" s="1"/>
  <c r="N36" i="5"/>
  <c r="O36" i="5" s="1"/>
  <c r="N37" i="5"/>
  <c r="O37" i="5" s="1"/>
  <c r="N38" i="5"/>
  <c r="O38" i="5" s="1"/>
  <c r="N39" i="5"/>
  <c r="O39" i="5" s="1"/>
  <c r="N40" i="5"/>
  <c r="O40" i="5" s="1"/>
  <c r="N41" i="5"/>
  <c r="O41" i="5" s="1"/>
  <c r="N42" i="5"/>
  <c r="O42" i="5" s="1"/>
  <c r="N43" i="5"/>
  <c r="O43" i="5" s="1"/>
  <c r="N44" i="5"/>
  <c r="O44" i="5" s="1"/>
  <c r="N45" i="5"/>
  <c r="O45" i="5" s="1"/>
  <c r="N46" i="5"/>
  <c r="O46" i="5" s="1"/>
  <c r="N47" i="5"/>
  <c r="O47" i="5" s="1"/>
  <c r="N48" i="5"/>
  <c r="O48" i="5" s="1"/>
  <c r="N49" i="5"/>
  <c r="O49" i="5" s="1"/>
  <c r="N50" i="5"/>
  <c r="O50" i="5" s="1"/>
  <c r="N51" i="5"/>
  <c r="O51" i="5" s="1"/>
  <c r="N52" i="5"/>
  <c r="O52" i="5" s="1"/>
  <c r="N53" i="5"/>
  <c r="O53" i="5" s="1"/>
  <c r="N54" i="5"/>
  <c r="O54" i="5" s="1"/>
  <c r="N55" i="5"/>
  <c r="O55" i="5" s="1"/>
  <c r="N56" i="5"/>
  <c r="O56" i="5" s="1"/>
  <c r="N57" i="5"/>
  <c r="O57" i="5" s="1"/>
  <c r="N58" i="5"/>
  <c r="O58" i="5" s="1"/>
  <c r="N59" i="5"/>
  <c r="O59" i="5" s="1"/>
  <c r="N60" i="5"/>
  <c r="O60" i="5" s="1"/>
  <c r="N61" i="5"/>
  <c r="O61" i="5" s="1"/>
  <c r="N62" i="5"/>
  <c r="N63" i="5"/>
  <c r="O63" i="5" s="1"/>
  <c r="N64" i="5"/>
  <c r="O64" i="5" s="1"/>
  <c r="N65" i="5"/>
  <c r="O65" i="5" s="1"/>
  <c r="N66" i="5"/>
  <c r="O66" i="5" s="1"/>
  <c r="N67" i="5"/>
  <c r="O67" i="5" s="1"/>
  <c r="N68" i="5"/>
  <c r="O68" i="5" s="1"/>
  <c r="N69" i="5"/>
  <c r="N70" i="5"/>
  <c r="N71" i="5"/>
  <c r="O71" i="5" s="1"/>
  <c r="N72" i="5"/>
  <c r="O72" i="5" s="1"/>
  <c r="N73" i="5"/>
  <c r="O73" i="5" s="1"/>
  <c r="N74" i="5"/>
  <c r="O74" i="5" s="1"/>
  <c r="N75" i="5"/>
  <c r="O75" i="5" s="1"/>
  <c r="N76" i="5"/>
  <c r="O76" i="5" s="1"/>
  <c r="N77" i="5"/>
  <c r="O77" i="5" s="1"/>
  <c r="N78" i="5"/>
  <c r="O78" i="5" s="1"/>
  <c r="N79" i="5"/>
  <c r="O79" i="5" s="1"/>
  <c r="N80" i="5"/>
  <c r="O80" i="5" s="1"/>
  <c r="N81" i="5"/>
  <c r="O81" i="5" s="1"/>
  <c r="N82" i="5"/>
  <c r="O82" i="5" s="1"/>
  <c r="N83" i="5"/>
  <c r="O83" i="5" s="1"/>
  <c r="N84" i="5"/>
  <c r="O84" i="5" s="1"/>
  <c r="N85" i="5"/>
  <c r="O85" i="5" s="1"/>
  <c r="N86" i="5"/>
  <c r="N87" i="5"/>
  <c r="N88" i="5"/>
  <c r="N2" i="5"/>
  <c r="V88" i="4" l="1"/>
  <c r="X10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T56" i="4"/>
  <c r="X13" i="4"/>
  <c r="V14" i="4"/>
  <c r="Z16" i="4"/>
  <c r="V18" i="4"/>
  <c r="Z20" i="4"/>
  <c r="X21" i="4"/>
  <c r="Z24" i="4"/>
  <c r="X25" i="4"/>
  <c r="V26" i="4"/>
  <c r="Z28" i="4"/>
  <c r="V30" i="4"/>
  <c r="Z32" i="4"/>
  <c r="Z88" i="4"/>
  <c r="X89" i="4"/>
  <c r="V90" i="4"/>
  <c r="AA5" i="4"/>
  <c r="AA9" i="4"/>
  <c r="AA53" i="4"/>
  <c r="Y54" i="4"/>
  <c r="AA57" i="4"/>
  <c r="Y58" i="4"/>
  <c r="Y66" i="4"/>
  <c r="V21" i="4"/>
  <c r="V25" i="4"/>
  <c r="Z27" i="4"/>
  <c r="X28" i="4"/>
  <c r="Z87" i="4"/>
  <c r="X9" i="4"/>
  <c r="Z12" i="4"/>
  <c r="Y55" i="4"/>
  <c r="X55" i="4"/>
  <c r="W56" i="4"/>
  <c r="AA70" i="4"/>
  <c r="Y79" i="4"/>
  <c r="AA39" i="4"/>
  <c r="AA67" i="4"/>
  <c r="Y68" i="4"/>
  <c r="AA83" i="4"/>
  <c r="AA87" i="4"/>
  <c r="Y45" i="4"/>
  <c r="Y49" i="4"/>
  <c r="W50" i="4"/>
  <c r="Y53" i="4"/>
  <c r="Y69" i="4"/>
  <c r="AA72" i="4"/>
  <c r="Y73" i="4"/>
  <c r="AA76" i="4"/>
  <c r="Y81" i="4"/>
  <c r="Y16" i="4"/>
  <c r="Z47" i="4"/>
  <c r="V49" i="4"/>
  <c r="AB50" i="4"/>
  <c r="Z51" i="4"/>
  <c r="X56" i="4"/>
  <c r="V57" i="4"/>
  <c r="Z59" i="4"/>
  <c r="X60" i="4"/>
  <c r="Z63" i="4"/>
  <c r="X64" i="4"/>
  <c r="Z67" i="4"/>
  <c r="V69" i="4"/>
  <c r="V73" i="4"/>
  <c r="V77" i="4"/>
  <c r="X84" i="4"/>
  <c r="W10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V67" i="4"/>
  <c r="V71" i="4"/>
  <c r="V75" i="4"/>
  <c r="X78" i="4"/>
  <c r="X86" i="4"/>
  <c r="Y89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Z48" i="4"/>
  <c r="V61" i="4"/>
  <c r="AA37" i="4"/>
  <c r="Y64" i="4"/>
  <c r="AA78" i="4"/>
  <c r="X7" i="4"/>
  <c r="V8" i="4"/>
  <c r="W11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Z7" i="4"/>
  <c r="X8" i="4"/>
  <c r="AA10" i="4"/>
  <c r="X11" i="4"/>
  <c r="Z14" i="4"/>
  <c r="X15" i="4"/>
  <c r="AA17" i="4"/>
  <c r="Y18" i="4"/>
  <c r="X40" i="4"/>
  <c r="Z43" i="4"/>
  <c r="X44" i="4"/>
  <c r="U10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V86" i="4"/>
  <c r="Y91" i="4"/>
  <c r="X5" i="4"/>
  <c r="V6" i="4"/>
  <c r="Y8" i="4"/>
  <c r="T10" i="4"/>
  <c r="AB10" i="4"/>
  <c r="Z11" i="4"/>
  <c r="Y14" i="4"/>
  <c r="Z17" i="4"/>
  <c r="Z19" i="4"/>
  <c r="Y26" i="4"/>
  <c r="Y30" i="4"/>
  <c r="Z60" i="4"/>
  <c r="X61" i="4"/>
  <c r="V62" i="4"/>
  <c r="Z64" i="4"/>
  <c r="AA85" i="4"/>
  <c r="Y86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U11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X63" i="4"/>
  <c r="Z65" i="4"/>
  <c r="X66" i="4"/>
  <c r="Z68" i="4"/>
  <c r="Y75" i="4"/>
  <c r="Z81" i="4"/>
  <c r="V85" i="4"/>
  <c r="AA86" i="4"/>
  <c r="AA88" i="4"/>
  <c r="X76" i="4"/>
  <c r="X79" i="4"/>
  <c r="V80" i="4"/>
  <c r="AA81" i="4"/>
  <c r="X82" i="4"/>
  <c r="V83" i="4"/>
  <c r="Z84" i="4"/>
  <c r="AB56" i="4"/>
  <c r="X57" i="4"/>
  <c r="V58" i="4"/>
  <c r="AA59" i="4"/>
  <c r="Y60" i="4"/>
  <c r="AA89" i="4"/>
  <c r="V29" i="4"/>
  <c r="Z31" i="4"/>
  <c r="X32" i="4"/>
  <c r="X38" i="4"/>
  <c r="V41" i="4"/>
  <c r="X46" i="4"/>
  <c r="U50" i="4"/>
  <c r="T50" i="4"/>
  <c r="AA51" i="4"/>
  <c r="Y52" i="4"/>
  <c r="V53" i="4"/>
  <c r="Z76" i="4"/>
  <c r="Z79" i="4"/>
  <c r="X83" i="4"/>
  <c r="Z90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T11" i="4"/>
  <c r="AB11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36" i="4"/>
  <c r="AA38" i="4"/>
  <c r="AA58" i="4"/>
  <c r="V11" i="4"/>
  <c r="AA32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Z82" i="4"/>
  <c r="AA82" i="4"/>
  <c r="Y87" i="4"/>
  <c r="V89" i="4"/>
  <c r="AA79" i="4"/>
  <c r="X80" i="4"/>
  <c r="AA84" i="4"/>
  <c r="Z80" i="4"/>
  <c r="X85" i="4"/>
  <c r="Z86" i="4"/>
  <c r="AA90" i="4"/>
  <c r="Y77" i="4"/>
  <c r="V79" i="4"/>
  <c r="Y85" i="4"/>
  <c r="V87" i="4"/>
  <c r="X91" i="4"/>
  <c r="Y29" i="4"/>
  <c r="Y47" i="4"/>
  <c r="U56" i="4"/>
  <c r="Y61" i="4"/>
  <c r="X26" i="4"/>
  <c r="Y35" i="4"/>
  <c r="Y51" i="4"/>
  <c r="Y57" i="4"/>
  <c r="X24" i="4"/>
  <c r="Y27" i="4"/>
  <c r="Y37" i="4"/>
  <c r="Y63" i="4"/>
  <c r="Y43" i="4"/>
  <c r="Y65" i="4"/>
  <c r="Y82" i="4"/>
  <c r="Y72" i="4"/>
  <c r="X73" i="4"/>
  <c r="Y88" i="4"/>
  <c r="Y74" i="4"/>
  <c r="X75" i="4"/>
  <c r="X77" i="4"/>
  <c r="Y84" i="4"/>
  <c r="Y76" i="4"/>
  <c r="AC56" i="4" l="1"/>
  <c r="AC50" i="4"/>
  <c r="AC10" i="4"/>
  <c r="AC11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81" i="4" s="1"/>
  <c r="H63" i="2"/>
  <c r="W81" i="4" s="1"/>
  <c r="F63" i="2"/>
  <c r="U81" i="4" s="1"/>
  <c r="E63" i="2"/>
  <c r="T81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AB22" i="4" s="1"/>
  <c r="H83" i="2"/>
  <c r="W22" i="4" s="1"/>
  <c r="F83" i="2"/>
  <c r="U22" i="4" s="1"/>
  <c r="E83" i="2"/>
  <c r="T22" i="4" s="1"/>
  <c r="M82" i="2"/>
  <c r="AB90" i="4" s="1"/>
  <c r="H82" i="2"/>
  <c r="W90" i="4" s="1"/>
  <c r="F82" i="2"/>
  <c r="U90" i="4" s="1"/>
  <c r="E82" i="2"/>
  <c r="T90" i="4" s="1"/>
  <c r="M81" i="2"/>
  <c r="AB58" i="4" s="1"/>
  <c r="H81" i="2"/>
  <c r="W58" i="4" s="1"/>
  <c r="F81" i="2"/>
  <c r="U58" i="4" s="1"/>
  <c r="E81" i="2"/>
  <c r="T58" i="4" s="1"/>
  <c r="M80" i="2"/>
  <c r="AB89" i="4" s="1"/>
  <c r="H80" i="2"/>
  <c r="W89" i="4" s="1"/>
  <c r="F80" i="2"/>
  <c r="U89" i="4" s="1"/>
  <c r="E80" i="2"/>
  <c r="T89" i="4" s="1"/>
  <c r="M79" i="2"/>
  <c r="AB49" i="4" s="1"/>
  <c r="H79" i="2"/>
  <c r="W49" i="4" s="1"/>
  <c r="F79" i="2"/>
  <c r="U49" i="4" s="1"/>
  <c r="E79" i="2"/>
  <c r="T49" i="4" s="1"/>
  <c r="M78" i="2"/>
  <c r="AB48" i="4" s="1"/>
  <c r="H78" i="2"/>
  <c r="W48" i="4" s="1"/>
  <c r="F78" i="2"/>
  <c r="U48" i="4" s="1"/>
  <c r="E78" i="2"/>
  <c r="T48" i="4" s="1"/>
  <c r="M77" i="2"/>
  <c r="AB88" i="4" s="1"/>
  <c r="H77" i="2"/>
  <c r="W88" i="4" s="1"/>
  <c r="F77" i="2"/>
  <c r="U88" i="4" s="1"/>
  <c r="E77" i="2"/>
  <c r="T88" i="4" s="1"/>
  <c r="M76" i="2"/>
  <c r="AB43" i="4" s="1"/>
  <c r="H76" i="2"/>
  <c r="W43" i="4" s="1"/>
  <c r="F76" i="2"/>
  <c r="U43" i="4" s="1"/>
  <c r="E76" i="2"/>
  <c r="T43" i="4" s="1"/>
  <c r="M75" i="2"/>
  <c r="AB87" i="4" s="1"/>
  <c r="H75" i="2"/>
  <c r="W87" i="4" s="1"/>
  <c r="F75" i="2"/>
  <c r="U87" i="4" s="1"/>
  <c r="E75" i="2"/>
  <c r="T87" i="4" s="1"/>
  <c r="M74" i="2"/>
  <c r="AB41" i="4" s="1"/>
  <c r="H74" i="2"/>
  <c r="W41" i="4" s="1"/>
  <c r="F74" i="2"/>
  <c r="U41" i="4" s="1"/>
  <c r="E74" i="2"/>
  <c r="T41" i="4" s="1"/>
  <c r="M73" i="2"/>
  <c r="AB86" i="4" s="1"/>
  <c r="H73" i="2"/>
  <c r="W86" i="4" s="1"/>
  <c r="F73" i="2"/>
  <c r="U86" i="4" s="1"/>
  <c r="E73" i="2"/>
  <c r="T86" i="4" s="1"/>
  <c r="M72" i="2"/>
  <c r="AB85" i="4" s="1"/>
  <c r="H72" i="2"/>
  <c r="W85" i="4" s="1"/>
  <c r="F72" i="2"/>
  <c r="U85" i="4" s="1"/>
  <c r="E72" i="2"/>
  <c r="T85" i="4" s="1"/>
  <c r="M71" i="2"/>
  <c r="AB36" i="4" s="1"/>
  <c r="H71" i="2"/>
  <c r="W36" i="4" s="1"/>
  <c r="F71" i="2"/>
  <c r="U36" i="4" s="1"/>
  <c r="E71" i="2"/>
  <c r="T36" i="4" s="1"/>
  <c r="M70" i="2"/>
  <c r="AB35" i="4" s="1"/>
  <c r="H70" i="2"/>
  <c r="W35" i="4" s="1"/>
  <c r="F70" i="2"/>
  <c r="U35" i="4" s="1"/>
  <c r="E70" i="2"/>
  <c r="T35" i="4" s="1"/>
  <c r="M69" i="2"/>
  <c r="AB34" i="4" s="1"/>
  <c r="H69" i="2"/>
  <c r="W34" i="4" s="1"/>
  <c r="F69" i="2"/>
  <c r="U34" i="4" s="1"/>
  <c r="E69" i="2"/>
  <c r="T34" i="4" s="1"/>
  <c r="M68" i="2"/>
  <c r="AB33" i="4" s="1"/>
  <c r="H68" i="2"/>
  <c r="W33" i="4" s="1"/>
  <c r="F68" i="2"/>
  <c r="U33" i="4" s="1"/>
  <c r="E68" i="2"/>
  <c r="T33" i="4" s="1"/>
  <c r="M67" i="2"/>
  <c r="AB84" i="4" s="1"/>
  <c r="H67" i="2"/>
  <c r="W84" i="4" s="1"/>
  <c r="F67" i="2"/>
  <c r="U84" i="4" s="1"/>
  <c r="E67" i="2"/>
  <c r="T84" i="4" s="1"/>
  <c r="M66" i="2"/>
  <c r="AB32" i="4" s="1"/>
  <c r="H66" i="2"/>
  <c r="W32" i="4" s="1"/>
  <c r="F66" i="2"/>
  <c r="U32" i="4" s="1"/>
  <c r="E66" i="2"/>
  <c r="T32" i="4" s="1"/>
  <c r="M65" i="2"/>
  <c r="AB83" i="4" s="1"/>
  <c r="H65" i="2"/>
  <c r="W83" i="4" s="1"/>
  <c r="F65" i="2"/>
  <c r="U83" i="4" s="1"/>
  <c r="E65" i="2"/>
  <c r="T83" i="4" s="1"/>
  <c r="M64" i="2"/>
  <c r="H64" i="2"/>
  <c r="W82" i="4" s="1"/>
  <c r="F64" i="2"/>
  <c r="E64" i="2"/>
  <c r="T82" i="4" s="1"/>
  <c r="M85" i="2"/>
  <c r="AB52" i="4" s="1"/>
  <c r="H85" i="2"/>
  <c r="W52" i="4" s="1"/>
  <c r="F85" i="2"/>
  <c r="U52" i="4" s="1"/>
  <c r="E85" i="2"/>
  <c r="T52" i="4" s="1"/>
  <c r="M84" i="2"/>
  <c r="H84" i="2"/>
  <c r="W91" i="4" s="1"/>
  <c r="F84" i="2"/>
  <c r="U91" i="4" s="1"/>
  <c r="E84" i="2"/>
  <c r="T91" i="4" s="1"/>
  <c r="AC89" i="4" l="1"/>
  <c r="U77" i="4"/>
  <c r="U30" i="4"/>
  <c r="U47" i="4"/>
  <c r="U9" i="4"/>
  <c r="U26" i="4"/>
  <c r="W75" i="4"/>
  <c r="W27" i="4"/>
  <c r="W68" i="4"/>
  <c r="W42" i="4"/>
  <c r="W12" i="4"/>
  <c r="W19" i="4"/>
  <c r="AB91" i="4"/>
  <c r="AC91" i="4" s="1"/>
  <c r="AB82" i="4"/>
  <c r="AC82" i="4" s="1"/>
  <c r="AB46" i="4"/>
  <c r="AB55" i="4"/>
  <c r="AB53" i="4"/>
  <c r="AB75" i="4"/>
  <c r="AB6" i="4"/>
  <c r="AB76" i="4"/>
  <c r="AB77" i="4"/>
  <c r="AB27" i="4"/>
  <c r="AB78" i="4"/>
  <c r="AB80" i="4"/>
  <c r="AB64" i="4"/>
  <c r="AB66" i="4"/>
  <c r="AB68" i="4"/>
  <c r="AB30" i="4"/>
  <c r="AB70" i="4"/>
  <c r="AB31" i="4"/>
  <c r="AB38" i="4"/>
  <c r="AB39" i="4"/>
  <c r="AB42" i="4"/>
  <c r="AB47" i="4"/>
  <c r="AB60" i="4"/>
  <c r="AB61" i="4"/>
  <c r="AB9" i="4"/>
  <c r="AB12" i="4"/>
  <c r="AB13" i="4"/>
  <c r="AB16" i="4"/>
  <c r="AB62" i="4"/>
  <c r="AB19" i="4"/>
  <c r="AB24" i="4"/>
  <c r="AB26" i="4"/>
  <c r="U53" i="4"/>
  <c r="U78" i="4"/>
  <c r="U70" i="4"/>
  <c r="U60" i="4"/>
  <c r="U12" i="4"/>
  <c r="U24" i="4"/>
  <c r="W53" i="4"/>
  <c r="W80" i="4"/>
  <c r="W70" i="4"/>
  <c r="W39" i="4"/>
  <c r="W9" i="4"/>
  <c r="W16" i="4"/>
  <c r="W62" i="4"/>
  <c r="W26" i="4"/>
  <c r="AC52" i="4"/>
  <c r="AC83" i="4"/>
  <c r="AC84" i="4"/>
  <c r="AC34" i="4"/>
  <c r="AC36" i="4"/>
  <c r="AC86" i="4"/>
  <c r="AC87" i="4"/>
  <c r="AC88" i="4"/>
  <c r="AC49" i="4"/>
  <c r="AC58" i="4"/>
  <c r="AC22" i="4"/>
  <c r="T44" i="4"/>
  <c r="T54" i="4"/>
  <c r="T74" i="4"/>
  <c r="T5" i="4"/>
  <c r="T57" i="4"/>
  <c r="T15" i="4"/>
  <c r="T21" i="4"/>
  <c r="T28" i="4"/>
  <c r="T79" i="4"/>
  <c r="AC81" i="4"/>
  <c r="T65" i="4"/>
  <c r="T67" i="4"/>
  <c r="T29" i="4"/>
  <c r="T69" i="4"/>
  <c r="T71" i="4"/>
  <c r="T37" i="4"/>
  <c r="T40" i="4"/>
  <c r="T72" i="4"/>
  <c r="T73" i="4"/>
  <c r="T45" i="4"/>
  <c r="T51" i="4"/>
  <c r="T7" i="4"/>
  <c r="T8" i="4"/>
  <c r="T14" i="4"/>
  <c r="T17" i="4"/>
  <c r="T18" i="4"/>
  <c r="T20" i="4"/>
  <c r="T23" i="4"/>
  <c r="T63" i="4"/>
  <c r="T25" i="4"/>
  <c r="U6" i="4"/>
  <c r="U64" i="4"/>
  <c r="U31" i="4"/>
  <c r="U61" i="4"/>
  <c r="U16" i="4"/>
  <c r="W6" i="4"/>
  <c r="W64" i="4"/>
  <c r="W38" i="4"/>
  <c r="W47" i="4"/>
  <c r="W13" i="4"/>
  <c r="W24" i="4"/>
  <c r="U44" i="4"/>
  <c r="U54" i="4"/>
  <c r="U74" i="4"/>
  <c r="U5" i="4"/>
  <c r="U57" i="4"/>
  <c r="U15" i="4"/>
  <c r="U21" i="4"/>
  <c r="U28" i="4"/>
  <c r="U79" i="4"/>
  <c r="U65" i="4"/>
  <c r="U67" i="4"/>
  <c r="U29" i="4"/>
  <c r="U69" i="4"/>
  <c r="U71" i="4"/>
  <c r="U37" i="4"/>
  <c r="U40" i="4"/>
  <c r="U72" i="4"/>
  <c r="U73" i="4"/>
  <c r="U45" i="4"/>
  <c r="U51" i="4"/>
  <c r="U7" i="4"/>
  <c r="U8" i="4"/>
  <c r="U14" i="4"/>
  <c r="U17" i="4"/>
  <c r="U18" i="4"/>
  <c r="U20" i="4"/>
  <c r="U23" i="4"/>
  <c r="U63" i="4"/>
  <c r="U25" i="4"/>
  <c r="U75" i="4"/>
  <c r="U80" i="4"/>
  <c r="U38" i="4"/>
  <c r="U13" i="4"/>
  <c r="W76" i="4"/>
  <c r="W31" i="4"/>
  <c r="W44" i="4"/>
  <c r="W54" i="4"/>
  <c r="W74" i="4"/>
  <c r="W5" i="4"/>
  <c r="W57" i="4"/>
  <c r="W15" i="4"/>
  <c r="W21" i="4"/>
  <c r="W28" i="4"/>
  <c r="W79" i="4"/>
  <c r="W65" i="4"/>
  <c r="W67" i="4"/>
  <c r="W29" i="4"/>
  <c r="W69" i="4"/>
  <c r="W71" i="4"/>
  <c r="W37" i="4"/>
  <c r="W40" i="4"/>
  <c r="W72" i="4"/>
  <c r="W73" i="4"/>
  <c r="W45" i="4"/>
  <c r="W51" i="4"/>
  <c r="W7" i="4"/>
  <c r="W8" i="4"/>
  <c r="W14" i="4"/>
  <c r="W17" i="4"/>
  <c r="W18" i="4"/>
  <c r="W20" i="4"/>
  <c r="W23" i="4"/>
  <c r="W63" i="4"/>
  <c r="W25" i="4"/>
  <c r="U46" i="4"/>
  <c r="U76" i="4"/>
  <c r="U68" i="4"/>
  <c r="U42" i="4"/>
  <c r="U62" i="4"/>
  <c r="W55" i="4"/>
  <c r="W78" i="4"/>
  <c r="W30" i="4"/>
  <c r="W61" i="4"/>
  <c r="AB44" i="4"/>
  <c r="AB54" i="4"/>
  <c r="AB74" i="4"/>
  <c r="AB5" i="4"/>
  <c r="AB57" i="4"/>
  <c r="AB15" i="4"/>
  <c r="AB21" i="4"/>
  <c r="AB28" i="4"/>
  <c r="AB79" i="4"/>
  <c r="AB65" i="4"/>
  <c r="AB67" i="4"/>
  <c r="AB29" i="4"/>
  <c r="AB69" i="4"/>
  <c r="AB71" i="4"/>
  <c r="AB37" i="4"/>
  <c r="AB40" i="4"/>
  <c r="AB72" i="4"/>
  <c r="AB73" i="4"/>
  <c r="AB45" i="4"/>
  <c r="AB51" i="4"/>
  <c r="AB7" i="4"/>
  <c r="AB8" i="4"/>
  <c r="AB14" i="4"/>
  <c r="AB17" i="4"/>
  <c r="AB18" i="4"/>
  <c r="AB20" i="4"/>
  <c r="AB23" i="4"/>
  <c r="AB63" i="4"/>
  <c r="AB25" i="4"/>
  <c r="U82" i="4"/>
  <c r="U55" i="4"/>
  <c r="U27" i="4"/>
  <c r="U66" i="4"/>
  <c r="U39" i="4"/>
  <c r="U19" i="4"/>
  <c r="W46" i="4"/>
  <c r="W77" i="4"/>
  <c r="W66" i="4"/>
  <c r="W60" i="4"/>
  <c r="AC32" i="4"/>
  <c r="AC33" i="4"/>
  <c r="AC35" i="4"/>
  <c r="AC85" i="4"/>
  <c r="AC41" i="4"/>
  <c r="AC43" i="4"/>
  <c r="AC48" i="4"/>
  <c r="AC90" i="4"/>
  <c r="T46" i="4"/>
  <c r="AC46" i="4" s="1"/>
  <c r="T55" i="4"/>
  <c r="T53" i="4"/>
  <c r="T75" i="4"/>
  <c r="AC75" i="4" s="1"/>
  <c r="T6" i="4"/>
  <c r="AC6" i="4" s="1"/>
  <c r="T76" i="4"/>
  <c r="AC76" i="4" s="1"/>
  <c r="T77" i="4"/>
  <c r="T27" i="4"/>
  <c r="T78" i="4"/>
  <c r="AC78" i="4" s="1"/>
  <c r="T80" i="4"/>
  <c r="T64" i="4"/>
  <c r="T66" i="4"/>
  <c r="AC66" i="4" s="1"/>
  <c r="T68" i="4"/>
  <c r="AC68" i="4" s="1"/>
  <c r="T30" i="4"/>
  <c r="AC30" i="4" s="1"/>
  <c r="T70" i="4"/>
  <c r="T31" i="4"/>
  <c r="T38" i="4"/>
  <c r="AC38" i="4" s="1"/>
  <c r="T39" i="4"/>
  <c r="T42" i="4"/>
  <c r="T47" i="4"/>
  <c r="AC47" i="4" s="1"/>
  <c r="T60" i="4"/>
  <c r="AC60" i="4" s="1"/>
  <c r="T61" i="4"/>
  <c r="AC61" i="4" s="1"/>
  <c r="T9" i="4"/>
  <c r="T12" i="4"/>
  <c r="T13" i="4"/>
  <c r="AC13" i="4" s="1"/>
  <c r="T16" i="4"/>
  <c r="T62" i="4"/>
  <c r="T19" i="4"/>
  <c r="AC19" i="4" s="1"/>
  <c r="T24" i="4"/>
  <c r="AC24" i="4" s="1"/>
  <c r="T26" i="4"/>
  <c r="AC26" i="4" s="1"/>
  <c r="M3" i="2"/>
  <c r="H3" i="2"/>
  <c r="F3" i="2"/>
  <c r="E3" i="2"/>
  <c r="AC12" i="4" l="1"/>
  <c r="AC31" i="4"/>
  <c r="AC27" i="4"/>
  <c r="AC18" i="4"/>
  <c r="AC72" i="4"/>
  <c r="AC44" i="4"/>
  <c r="AC25" i="4"/>
  <c r="AC7" i="4"/>
  <c r="AC69" i="4"/>
  <c r="AC79" i="4"/>
  <c r="AC57" i="4"/>
  <c r="AC16" i="4"/>
  <c r="AC39" i="4"/>
  <c r="AC80" i="4"/>
  <c r="AC55" i="4"/>
  <c r="AC62" i="4"/>
  <c r="AC9" i="4"/>
  <c r="AC42" i="4"/>
  <c r="AC70" i="4"/>
  <c r="AC64" i="4"/>
  <c r="AC77" i="4"/>
  <c r="AC53" i="4"/>
  <c r="AC63" i="4"/>
  <c r="AC17" i="4"/>
  <c r="AC51" i="4"/>
  <c r="AC40" i="4"/>
  <c r="AC29" i="4"/>
  <c r="AB59" i="4"/>
  <c r="AC28" i="4"/>
  <c r="AC5" i="4"/>
  <c r="AC23" i="4"/>
  <c r="AC14" i="4"/>
  <c r="AC45" i="4"/>
  <c r="AC37" i="4"/>
  <c r="AC67" i="4"/>
  <c r="U59" i="4"/>
  <c r="W59" i="4"/>
  <c r="AC21" i="4"/>
  <c r="AC74" i="4"/>
  <c r="AC20" i="4"/>
  <c r="AC8" i="4"/>
  <c r="AC73" i="4"/>
  <c r="AC71" i="4"/>
  <c r="AC65" i="4"/>
  <c r="T59" i="4"/>
  <c r="AC15" i="4"/>
  <c r="AC54" i="4"/>
  <c r="AC59" i="4" l="1"/>
  <c r="B2" i="6"/>
  <c r="B3" i="6"/>
  <c r="B1" i="6"/>
  <c r="M86" i="2" l="1"/>
  <c r="L86" i="2"/>
  <c r="K86" i="2"/>
  <c r="J86" i="2"/>
  <c r="I86" i="2"/>
  <c r="H86" i="2"/>
  <c r="G86" i="2"/>
  <c r="F86" i="2"/>
  <c r="E86" i="2"/>
  <c r="S92" i="4" l="1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B4" i="4"/>
  <c r="AA4" i="4"/>
  <c r="Z4" i="4"/>
  <c r="Y4" i="4"/>
  <c r="X4" i="4"/>
  <c r="W4" i="4"/>
  <c r="V4" i="4"/>
  <c r="U4" i="4"/>
  <c r="T4" i="4"/>
  <c r="AC4" i="4" l="1"/>
  <c r="V92" i="4"/>
  <c r="Z92" i="4"/>
  <c r="W92" i="4"/>
  <c r="AA92" i="4"/>
  <c r="T92" i="4"/>
  <c r="X92" i="4"/>
  <c r="AB92" i="4"/>
  <c r="U92" i="4"/>
  <c r="Y92" i="4"/>
</calcChain>
</file>

<file path=xl/sharedStrings.xml><?xml version="1.0" encoding="utf-8"?>
<sst xmlns="http://schemas.openxmlformats.org/spreadsheetml/2006/main" count="773" uniqueCount="266">
  <si>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</si>
  <si>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</si>
  <si>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</si>
  <si>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</si>
  <si>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</si>
  <si>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</si>
  <si>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</si>
  <si>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</si>
  <si>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</si>
  <si>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</si>
  <si>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</si>
  <si>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</si>
  <si>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</si>
  <si>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</si>
  <si>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</si>
  <si>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</si>
  <si>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</si>
  <si>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</si>
  <si>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</si>
  <si>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</si>
  <si>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</si>
  <si>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</si>
  <si>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</si>
  <si>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</si>
  <si>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</si>
  <si>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</si>
  <si>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</si>
  <si>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</si>
  <si>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</si>
  <si>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</si>
  <si>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</si>
  <si>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</si>
  <si>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</si>
  <si>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</si>
  <si>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</si>
  <si>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</si>
  <si>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</si>
  <si>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</si>
  <si>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</si>
  <si>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</si>
  <si>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</si>
  <si>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</si>
  <si>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</si>
  <si>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</si>
  <si>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</si>
  <si>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</si>
  <si>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</si>
  <si>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</si>
  <si>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</si>
  <si>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</si>
  <si>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</si>
  <si>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</si>
  <si>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</si>
  <si>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</si>
  <si>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</si>
  <si>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</si>
  <si>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</si>
  <si>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</si>
  <si>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Zylem Report -01-Apr-2020 TO 30-Nov-2020</t>
  </si>
  <si>
    <t>Dealer Report -   01-Apr-2020 TO 30-Nov-2020</t>
  </si>
  <si>
    <t>Kisan Crop Care-2020-2021</t>
  </si>
  <si>
    <t>12-139/1, Main Road,</t>
  </si>
  <si>
    <t>JADCHERLA</t>
  </si>
  <si>
    <t>DIST: MAHABUBNAGAR</t>
  </si>
  <si>
    <t>BAYER CROP SCIENCE LTD</t>
  </si>
  <si>
    <t>1-Apr-2020 to 30-Nov-2020</t>
  </si>
  <si>
    <t>ADMIRE 125X(8X2 GR)-2GR</t>
  </si>
  <si>
    <t>ADMIRE (150X 30 GR)-30 GR</t>
  </si>
  <si>
    <t>ADMIRE (30X150GR)-150GR</t>
  </si>
  <si>
    <t>ADMIRE (60 X75 GR)-75 GR</t>
  </si>
  <si>
    <t>ADORA (100X10 ML)-10ML</t>
  </si>
  <si>
    <t>ADORA (50X100ML)-100ML</t>
  </si>
  <si>
    <t>ADUE (15X40GR)-40GR</t>
  </si>
  <si>
    <t>ALANTO (10X1LT)-1LT</t>
  </si>
  <si>
    <t>ALANTO (20X500ML)-500ML</t>
  </si>
  <si>
    <t>ALANTO(40X250ML)-250 ML</t>
  </si>
  <si>
    <t>ALANTO (50X100ML)-100ML</t>
  </si>
  <si>
    <t>ALIETTE (10X1KG)</t>
  </si>
  <si>
    <t>ALIETTE  (20X250GR)-250GR</t>
  </si>
  <si>
    <t>ALIETTE (20X500GR)-500GR</t>
  </si>
  <si>
    <t>ALIETTE (40X100GR)-100GR</t>
  </si>
  <si>
    <t>AMBITION (10X1LT)-1LT</t>
  </si>
  <si>
    <t>AMBITION (20X500ML)-500ML</t>
  </si>
  <si>
    <t>AMBITION (40X 250ML)-250ML</t>
  </si>
  <si>
    <t>ANTRACOL(10X1KG)-1KG</t>
  </si>
  <si>
    <t>ANTRACOL(20X500GR)-500GR</t>
  </si>
  <si>
    <t>ANTRACOL (40x250)-250GR</t>
  </si>
  <si>
    <t>ANTROCAL(50X100GR)</t>
  </si>
  <si>
    <t>BELT EXPERT (50X100ML)-100ML</t>
  </si>
  <si>
    <t>CONFIDOR (100X50ML)-50ML</t>
  </si>
  <si>
    <t>CONFIDOR (10X1LT)-1LT</t>
  </si>
  <si>
    <t>CONFIDOR (20X250ML)-250ML</t>
  </si>
  <si>
    <t>CONFIDOR (20X500ML)</t>
  </si>
  <si>
    <t>CONFIDOR (20X500ML)-500ML</t>
  </si>
  <si>
    <t>CONFIDOR (50X100ML)-100ML</t>
  </si>
  <si>
    <t>CONFIDOR SUPER(20X250ML)-250 ML</t>
  </si>
  <si>
    <t>CONFIDOR SUPER(20X500ML)-500ML</t>
  </si>
  <si>
    <t>Confidor Super (50x100ml)-100ml</t>
  </si>
  <si>
    <t>Confidor Super (50X50ML)-50ML</t>
  </si>
  <si>
    <t>COUNCIL ACTIV12X(5X90GR)</t>
  </si>
  <si>
    <t>COUNCIL ACTIVE 8X(10X45GR)-45GR</t>
  </si>
  <si>
    <t>DECIS EC100(50X100ML)-100ML</t>
  </si>
  <si>
    <t>DECIS EC 101, 2(50X100ML)-100ML</t>
  </si>
  <si>
    <t>DECIS EC 101, (40X250ML)-250ML</t>
  </si>
  <si>
    <t>DECIS EC24.6 (50X100ML)-100ML</t>
  </si>
  <si>
    <t>DECIS EC 28 (10X1LT )- 1LT</t>
  </si>
  <si>
    <t>DECIS EC 28(20X 500ML)-500ML</t>
  </si>
  <si>
    <t>DECIS EC28 (40X250ML)-250ML</t>
  </si>
  <si>
    <t>ETHREL (20X500ML)-500ML</t>
  </si>
  <si>
    <t>ETHREL (50X100ML)-100 ML</t>
  </si>
  <si>
    <t>EVERGOL XTEND(100X40ML)-40ML</t>
  </si>
  <si>
    <t>FAME (20X100ML)-100ML</t>
  </si>
  <si>
    <t>Fame  20X(10X10 Ml)-10 ML</t>
  </si>
  <si>
    <t>FAME (40X50ML)-50 ML</t>
  </si>
  <si>
    <t>FOLICUR (10X 1LT)-1LT</t>
  </si>
  <si>
    <t>FOLICUR (20X500ML)-500ML</t>
  </si>
  <si>
    <t>FOLICUR (40X250ML)-250ML</t>
  </si>
  <si>
    <t>FOLICUR(50X100ML)-100ML</t>
  </si>
  <si>
    <t>FOOST (20X250 GR)-250 GR</t>
  </si>
  <si>
    <t>FOOST (24X500GR)-500GR</t>
  </si>
  <si>
    <t>GAUCHO (100X 50 ML)-50 ML</t>
  </si>
  <si>
    <t>GAUCHO 50X100ML</t>
  </si>
  <si>
    <t>GAUCHO (50X100ML)-100ML</t>
  </si>
  <si>
    <t>GLAMORE(20X 100GR)-100GR</t>
  </si>
  <si>
    <t>GLAMORE (40X50GR)-50 GR</t>
  </si>
  <si>
    <t>GLAMORE (8X250 GR)-250 GR</t>
  </si>
  <si>
    <t>JUMP 160X(10X2GR)-2GR</t>
  </si>
  <si>
    <t>JUMP 2X(15X100GR)-100GR</t>
  </si>
  <si>
    <t>JUMP (80X40GR)-40GR</t>
  </si>
  <si>
    <t>LARVIN (10X1KG)-1KG</t>
  </si>
  <si>
    <t>LARVIN (20X250 GR)-250 GR</t>
  </si>
  <si>
    <t>LARVIN (20X500GR)-500GR</t>
  </si>
  <si>
    <t>LARVIN (40X100GR)-100GR</t>
  </si>
  <si>
    <t>LAUDIS (10X 57.5 ML)-57.5 ML</t>
  </si>
  <si>
    <t>LAUDIS (8X115ML)-115ML</t>
  </si>
  <si>
    <t>LESENTA (100X40GR)-40GR</t>
  </si>
  <si>
    <t>LESENTA (50X100GR)-100GR</t>
  </si>
  <si>
    <t>LUNA EXPERIENCE (40X250ML)-250ML</t>
  </si>
  <si>
    <t>LUNA EXPERIENCE (50X100ML)-100ML</t>
  </si>
  <si>
    <t>MELODY DUO(50X100GR)-100GR</t>
  </si>
  <si>
    <t>MOVENTO ENERGY (10X1LT)-1LT</t>
  </si>
  <si>
    <t>MOVENTO ENERGY (40X250ML)-250ML</t>
  </si>
  <si>
    <t>MOVENTO ENERGY (50X100ML)-100ML</t>
  </si>
  <si>
    <t>NATIVO (100X50GR)-50GR</t>
  </si>
  <si>
    <t>NATIVO-(10 X 1KG)-1KG</t>
  </si>
  <si>
    <t>NATIVO 20X(10X10GR)-10 GR</t>
  </si>
  <si>
    <t>NATIVO (20X500GR)-500GR</t>
  </si>
  <si>
    <t>NATIVO (40X250GR)-250GR</t>
  </si>
  <si>
    <t>NATIVO  (50X100GR)-100GR</t>
  </si>
  <si>
    <t>OBERON (100X50ML)-50ML</t>
  </si>
  <si>
    <t>OBERON(10X1 LT)-1 LT</t>
  </si>
  <si>
    <t>OBERON (20X500ML)-500ML</t>
  </si>
  <si>
    <t>OBERON(40X200ML)-200ML</t>
  </si>
  <si>
    <t>OBERON -500ML</t>
  </si>
  <si>
    <t>OBERON (50X100ML)-100ML</t>
  </si>
  <si>
    <t>PLANOFIX (40X250ML)-250ML</t>
  </si>
  <si>
    <t>PLANOFIX (50X100ML)-100ML</t>
  </si>
  <si>
    <t>RAXIL 5X(10X100GR)-100GR</t>
  </si>
  <si>
    <t>RAXIL 5X(25X40GR)-40GR</t>
  </si>
  <si>
    <t>RAXIL EASY(100X50 ML)-50ML</t>
  </si>
  <si>
    <t>RAXIL EASY (50X 100ML)-100ML</t>
  </si>
  <si>
    <t>REGENT(10X1LT)-1LT</t>
  </si>
  <si>
    <t>REGENT(20X250ML)-250ML</t>
  </si>
  <si>
    <t>REGENT(20X500ML)-500ML</t>
  </si>
  <si>
    <t>REGENT(50X100ML)-100ML</t>
  </si>
  <si>
    <t>REGENT GOLD (20X500ML)-500ML</t>
  </si>
  <si>
    <t>REGENT GOLD (40X250ML)-250ML</t>
  </si>
  <si>
    <t>REGENT GOLD (50X100ML)-100ML</t>
  </si>
  <si>
    <t>REGENT GR(20X1KG)-1KG</t>
  </si>
  <si>
    <t>REGENT GRO (20X1KG)-1KG</t>
  </si>
  <si>
    <t>REGENT ULTRA(5X4KG)-4KG</t>
  </si>
  <si>
    <t>REGENT ULTRA GRO (2X10KG)-10KG</t>
  </si>
  <si>
    <t>SOLOMON (20X500ML)</t>
  </si>
  <si>
    <t>SOLOMON (40X250ML)-250ML</t>
  </si>
  <si>
    <t>SOLOMON (50X100ML)-100ML</t>
  </si>
  <si>
    <t>AMBITION 40X250ML BOT IN</t>
  </si>
  <si>
    <t>ANTRACOL (T) WP70 10X1KG BAG IN</t>
  </si>
  <si>
    <t>ANTRACOL (T) WP70 20X500GR BAG IN</t>
  </si>
  <si>
    <t>ANTRACOL (T) WP70 40X250GR BAG IN</t>
  </si>
  <si>
    <t>DECIS EC101-2 50X100ML BOX IN</t>
  </si>
  <si>
    <t>DECIS EC101-2 40X250ML BOT IN</t>
  </si>
  <si>
    <t>FAME (T) SC480 10X(20X10ML) BOT IN</t>
  </si>
  <si>
    <t>NATIVO WG75 50X100GR BAG IN</t>
  </si>
  <si>
    <t>PLANOFIX SL4 5 40X250ML BOT IN</t>
  </si>
  <si>
    <t>PLANOFIX SL4 5 50X100ML BOT IN</t>
  </si>
  <si>
    <t>SOLOMON OD300 20X500ML BOT IN</t>
  </si>
  <si>
    <t>SOLOMON OD300 40X250ML BOT IN</t>
  </si>
  <si>
    <t>SOLOMON OD300 50X100ML BOT IN</t>
  </si>
  <si>
    <t>FOOST WP50 24X500G BAG IN</t>
  </si>
  <si>
    <t>GAUCHO FS600 50X100ML BOT IN</t>
  </si>
  <si>
    <t>REGENT ULTRA GR0 6 5X4KG BAG IN</t>
  </si>
  <si>
    <t>CONFIDOR (T) SL200 50X100ML BOT IN</t>
  </si>
  <si>
    <t>CONFIDOR SUPER (T) SC350 50X100ML BOT IN</t>
  </si>
  <si>
    <t>CONFIDOR SUPER (T) SC350 20X250ML BOT IN</t>
  </si>
  <si>
    <t>COUNCIL ACTIV WG30 8X(10X45GR) BOX IN</t>
  </si>
  <si>
    <t>COUNCIL ACTIV WG30 12X(5X90GR) BOX IN</t>
  </si>
  <si>
    <t>DECIS EC 28 10X1L BOT IN</t>
  </si>
  <si>
    <t>DECIS EC 28 50X100ML BOT IN</t>
  </si>
  <si>
    <t>DECIS EC 28 40X250ML BOT IN</t>
  </si>
  <si>
    <t>DECIS EC 28 20X500ML BOT IN</t>
  </si>
  <si>
    <t>FAME (T) SC480 20X100ML BOT IN</t>
  </si>
  <si>
    <t>FAME (T) SC480 40X50ML BOT IN</t>
  </si>
  <si>
    <t>FOLICUR (T) EC250 20X500ML BOT IN</t>
  </si>
  <si>
    <t>FOLICUR (T) EC250 10X1L BOT IN</t>
  </si>
  <si>
    <t>GAUCHO FS600 100X50ML BOT IN</t>
  </si>
  <si>
    <t>JUMP WG80 160X(10X2GR) BAG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</si>
  <si>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</si>
  <si>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</si>
  <si>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</si>
  <si>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</si>
  <si>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</si>
  <si>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</si>
  <si>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LAUDIS SC630 10X57.5ML BOT IN</t>
  </si>
  <si>
    <t>LUNA EXPERIENCE SC400 40X250ML BOT IN</t>
  </si>
  <si>
    <t>MOVENTO ENERGY SC240 10X1L BOT IN</t>
  </si>
  <si>
    <t>NATIVO WG75 40X250GR BAG IN</t>
  </si>
  <si>
    <t>OBERON (T) SC240 50X100ML BOT IN</t>
  </si>
  <si>
    <t>OBERON (T) SC240 40X200ML BOT IN</t>
  </si>
  <si>
    <t>OBERON (T) SC240 20X500ML BOT IN</t>
  </si>
  <si>
    <t>RAXIL (T) DS2 5X(25X40GR) BAG IN</t>
  </si>
  <si>
    <t>REGENT (T) SC50 50X100ML BOT IN</t>
  </si>
  <si>
    <t>REGENT (T) SC50 20X250ML BOT IN</t>
  </si>
  <si>
    <t>REGENT (T) SC50 20X500ML BOT IN</t>
  </si>
  <si>
    <t>REGENT (T) SC50 10X1L BOT IN</t>
  </si>
  <si>
    <t>AMBITION 10X1L BOT IN</t>
  </si>
  <si>
    <t>AMBITION 20X500ML BOT IN</t>
  </si>
  <si>
    <t>AMBITION 50X100ML BOT IN</t>
  </si>
  <si>
    <t>CONFIDOR SUPER (T) SC350 20X500ML BOT IN</t>
  </si>
  <si>
    <t>CONFIDOR SUPER (T) SC350 50X50ML BOT IN</t>
  </si>
  <si>
    <t>ETHREL SL39 20X500ML BOT IN</t>
  </si>
  <si>
    <t>ETHREL SL39 50X100ML BOT IN</t>
  </si>
  <si>
    <t>FOLICUR (T) EC250 40X250ML BOT IN</t>
  </si>
  <si>
    <t>FOLICUR (T) EC250 50X100ML BOT IN</t>
  </si>
  <si>
    <t>FOOST WP50 20X250G BAG IN</t>
  </si>
  <si>
    <t>JUMP WG80 2X(15X100GR) BOT IN</t>
  </si>
  <si>
    <t>LESENTA WG80 100X40GR BAG IN</t>
  </si>
  <si>
    <t>LESENTA WG80 50X100GR BAG IN</t>
  </si>
  <si>
    <t>LUNA EXPERIENCE SC400 50X100ML BOT IN</t>
  </si>
  <si>
    <t>MELODY DUO WP66 8 50X100GR BAG IN</t>
  </si>
  <si>
    <t>MOVENTO ENERGY SC240 40X250ML BOT IN</t>
  </si>
  <si>
    <t>MOVENTO ENERGY SC240 50X100ML BOT IN</t>
  </si>
  <si>
    <t>NATIVO WG75 100X50GR BAG IN</t>
  </si>
  <si>
    <t>NATIVO WG75 10X1KG BAG IN</t>
  </si>
  <si>
    <t>NATIVO WG75 20X(10X10GR) BAG IN</t>
  </si>
  <si>
    <t>NATIVO WG75 20X500GR BAG IN</t>
  </si>
  <si>
    <t>OBERON (T) SC240 100X50ML BOT IN</t>
  </si>
  <si>
    <t>OBERON (T) SC240 10X1L BOT IN</t>
  </si>
  <si>
    <t>RAXIL EASY FS60 100X50ML BOT IN</t>
  </si>
  <si>
    <t>RAXIL EASY FS60 50X100ML BOT IN</t>
  </si>
  <si>
    <t>REGENT GOLD SC200 20X500ML BOT IN</t>
  </si>
  <si>
    <t>REGENT GOLD SC200 40X250ML BOT IN</t>
  </si>
  <si>
    <t>REGENT GOLD SC200 50X100ML BOT IN</t>
  </si>
  <si>
    <t>REGENT GR0 3 20X1KG BAG IN</t>
  </si>
  <si>
    <t>EVERGOL XTEND FS308 100X40ML BOT IN</t>
  </si>
  <si>
    <t>RAXIL (T) DS2 2X5KG BAG IN</t>
  </si>
  <si>
    <t>REGENT ULTRA GR0.6 2X10KG BAG IN</t>
  </si>
  <si>
    <t>Stock and Sales FOR THE PERIOD 01-Apr-2020 TO 30-Nov-2020</t>
  </si>
  <si>
    <t>DISTRIBUTOR:Kisan Crop Care,</t>
  </si>
  <si>
    <t>Kisan Crop Care</t>
  </si>
  <si>
    <t>ALIETTE WP80 20X250GR BAG IN</t>
  </si>
  <si>
    <t>CONFIDOR (T) SL200 10X1L BOT IN</t>
  </si>
  <si>
    <t>CONFIDOR (T) SL200 20X250ML BOT IN</t>
  </si>
  <si>
    <t>REGENT GR0 3 4X5KG BAG IN</t>
  </si>
  <si>
    <t>SPINTOR SC495 10X(20X7ML) BOT IN</t>
  </si>
  <si>
    <t>GRANDTOTAL</t>
  </si>
  <si>
    <t>Generated on 1/8/2021 4:37:58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</si>
</sst>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.00&quot; UNIT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0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ProductLink_2021Jan0708115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ProductLink"/>
    </sheetNames>
    <sheetDataSet>
      <sheetData sheetId="0">
        <row r="2">
          <cell r="E2" t="str">
            <v>AMBITION (10X1LT)-1LT-UNIT</v>
          </cell>
          <cell r="F2" t="str">
            <v>AMBITION 10X1L BOT IN</v>
          </cell>
        </row>
        <row r="3">
          <cell r="E3" t="str">
            <v>AMBITION (20X500ML)-500ML-UNIT</v>
          </cell>
          <cell r="F3" t="str">
            <v>AMBITION 20X500ML BOT IN</v>
          </cell>
        </row>
        <row r="4">
          <cell r="E4" t="str">
            <v>ANTROCAL(50X100GR)-UNIT</v>
          </cell>
          <cell r="F4" t="str">
            <v>AMBITION 50X100ML BOT IN</v>
          </cell>
        </row>
        <row r="5">
          <cell r="E5" t="str">
            <v>BELT EXPERT (50X100ML)-100ML-UNIT</v>
          </cell>
          <cell r="F5" t="str">
            <v>BELT EXPERT SC480 50X100ML BOT IN</v>
          </cell>
        </row>
        <row r="6">
          <cell r="E6" t="str">
            <v>CONFIDOR (100X50ML)-50ML-UNIT</v>
          </cell>
          <cell r="F6" t="str">
            <v>CONFIDOR (T) SL200 100X50ML BOT IN</v>
          </cell>
        </row>
        <row r="7">
          <cell r="E7" t="str">
            <v>CONFIDOR (10X1LT)-1LT-UNIT</v>
          </cell>
          <cell r="F7" t="str">
            <v>CONFIDOR (T) SL200 100X50ML BOT IN</v>
          </cell>
        </row>
        <row r="8">
          <cell r="E8" t="str">
            <v>CONFIDOR (20X250ML)-250ML-UNIT</v>
          </cell>
          <cell r="F8" t="str">
            <v>CONFIDOR (T) SL200 10X1L BOT IN</v>
          </cell>
        </row>
        <row r="9">
          <cell r="E9" t="str">
            <v>CONFIDOR (20X500ML)-500ML-UNIT</v>
          </cell>
          <cell r="F9" t="str">
            <v>CONFIDOR (T) SL200 20X250ML BOT IN</v>
          </cell>
        </row>
        <row r="10">
          <cell r="E10" t="str">
            <v>CONFIDOR (20X500ML)-UNIT</v>
          </cell>
          <cell r="F10" t="str">
            <v>CONFIDOR (T) SL200 20X500ML BOT IN</v>
          </cell>
        </row>
        <row r="11">
          <cell r="E11" t="str">
            <v>CONFIDOR (50X100ML)-100ML-UNIT</v>
          </cell>
          <cell r="F11" t="str">
            <v>CONFIDOR (T) SL200 50X100ML BOT IN</v>
          </cell>
        </row>
        <row r="12">
          <cell r="E12" t="str">
            <v>Confidor Super (50x100ml)-100ml-UNIT</v>
          </cell>
          <cell r="F12" t="str">
            <v>CONFIDOR SUPER (T) SC350 50X100ML BOT IN</v>
          </cell>
        </row>
        <row r="13">
          <cell r="E13" t="str">
            <v>Confidor Super (50X50ML)-50ML-UNIT</v>
          </cell>
          <cell r="F13" t="str">
            <v>CONFIDOR SUPER (T) SC350 50X50ML BOT IN</v>
          </cell>
        </row>
        <row r="14">
          <cell r="E14" t="str">
            <v>CONFIDOR SUPER(20X250ML)-250 ML-UNIT</v>
          </cell>
          <cell r="F14" t="str">
            <v>CONFIDOR SUPER (T) SC350 20X250ML BOT IN</v>
          </cell>
        </row>
        <row r="15">
          <cell r="E15" t="str">
            <v>CONFIDOR SUPER(20X500ML)-500ML-UNIT</v>
          </cell>
          <cell r="F15" t="str">
            <v>CONFIDOR SUPER (T) SC350 20X500ML BOT IN</v>
          </cell>
        </row>
        <row r="16">
          <cell r="E16" t="str">
            <v>COUNCIL ACTIV12X(5X90GR)-UNIT</v>
          </cell>
          <cell r="F16" t="str">
            <v>COUNCIL ACTIV WG30 12X(5X90GR) BOX IN</v>
          </cell>
        </row>
        <row r="17">
          <cell r="E17" t="str">
            <v>COUNCIL ACTIVE 8X(10X45GR)-45GR-UNIT</v>
          </cell>
          <cell r="F17" t="str">
            <v>COUNCIL ACTIV WG30 8X(10X45GR) BOX IN</v>
          </cell>
        </row>
        <row r="18">
          <cell r="E18" t="str">
            <v>DECIS EC 101 (40X250ML)-250ML-UNIT</v>
          </cell>
          <cell r="F18" t="str">
            <v>DECIS EC101-2 40X250ML BOT IN</v>
          </cell>
        </row>
        <row r="19">
          <cell r="E19" t="str">
            <v>DECIS EC 101 2(50X100ML)-100ML-UNIT</v>
          </cell>
          <cell r="F19" t="str">
            <v>DECIS EC101-2 50X100ML BOX IN</v>
          </cell>
        </row>
        <row r="20">
          <cell r="E20" t="str">
            <v>DECIS EC 28 (10X1LT )- 1LT-UNIT</v>
          </cell>
          <cell r="F20" t="str">
            <v>DECIS EC 28 10X1L BOT IN</v>
          </cell>
        </row>
        <row r="21">
          <cell r="E21" t="str">
            <v>DECIS EC 28(20X 500ML)-500ML-UNIT</v>
          </cell>
          <cell r="F21" t="str">
            <v>DECIS EC 28 20X500ML BOT IN</v>
          </cell>
        </row>
        <row r="22">
          <cell r="E22" t="str">
            <v>DECIS EC100(50X100ML)-100ML-UNIT</v>
          </cell>
          <cell r="F22" t="str">
            <v>DECIS EC101-2 50X100ML BOX IN</v>
          </cell>
        </row>
        <row r="23">
          <cell r="E23" t="str">
            <v>DECIS EC24.6 (50X100ML)-100ML-UNIT</v>
          </cell>
          <cell r="F23" t="str">
            <v>DECIS EC 28 50X100ML BOT IN</v>
          </cell>
        </row>
        <row r="24">
          <cell r="E24" t="str">
            <v>DECIS EC28 (40X250ML)-250ML-UNIT</v>
          </cell>
          <cell r="F24" t="str">
            <v>DECIS EC 28 40X250ML BOT IN</v>
          </cell>
        </row>
        <row r="25">
          <cell r="E25" t="str">
            <v>ETHREL (20X500ML)-500ML-UNIT</v>
          </cell>
          <cell r="F25" t="str">
            <v>ETHREL SL39 20X500ML BOT IN</v>
          </cell>
        </row>
        <row r="26">
          <cell r="E26" t="str">
            <v>ETHREL (50X100ML)-100 ML-UNIT</v>
          </cell>
          <cell r="F26" t="str">
            <v>ETHREL SL39 50X100ML BOT IN</v>
          </cell>
        </row>
        <row r="27">
          <cell r="E27" t="str">
            <v>EVERGOL XTEND(100X40ML)-40ML-UNIT</v>
          </cell>
          <cell r="F27" t="str">
            <v>EVERGOL XTEND FS308 100X40ML BOT IN</v>
          </cell>
        </row>
        <row r="28">
          <cell r="E28" t="str">
            <v>FAME (20X100ML)-100ML-UNIT</v>
          </cell>
          <cell r="F28" t="str">
            <v>FAME (T) SC480 20X100ML BOT IN</v>
          </cell>
        </row>
        <row r="29">
          <cell r="E29" t="str">
            <v>FAME (40X50ML)-50 ML-UNIT</v>
          </cell>
          <cell r="F29" t="str">
            <v>FAME (T) SC480 40X50ML BOT IN</v>
          </cell>
        </row>
        <row r="30">
          <cell r="E30" t="str">
            <v>Fame 20X(10X10 Ml)-10 ML-UNIT</v>
          </cell>
          <cell r="F30" t="str">
            <v>FAME (T) SC480 10X(20X10ML) BOT IN</v>
          </cell>
        </row>
        <row r="31">
          <cell r="E31" t="str">
            <v>FOLICUR (10X 1LT)-1LT-UNIT</v>
          </cell>
          <cell r="F31" t="str">
            <v>FOLICUR (T) EC250 10X1L BOT IN</v>
          </cell>
        </row>
        <row r="32">
          <cell r="E32" t="str">
            <v>FOLICUR (20X500ML)-500ML-UNIT</v>
          </cell>
          <cell r="F32" t="str">
            <v>FOLICUR (T) EC250 20X500ML BOT IN</v>
          </cell>
        </row>
        <row r="33">
          <cell r="E33" t="str">
            <v>FOLICUR (40X250ML)-250ML-UNIT</v>
          </cell>
          <cell r="F33" t="str">
            <v>FOLICUR (T) EC250 40X250ML BOT IN</v>
          </cell>
        </row>
        <row r="34">
          <cell r="E34" t="str">
            <v>FOLICUR(50X100ML)-100ML-UNIT</v>
          </cell>
          <cell r="F34" t="str">
            <v>FOLICUR (T) EC250 50X100ML BOT IN</v>
          </cell>
        </row>
        <row r="35">
          <cell r="E35" t="str">
            <v>FOOST (20X250 GR)-250 GR-UNIT</v>
          </cell>
          <cell r="F35" t="str">
            <v>FOOST WP50 20X250G BAG IN</v>
          </cell>
        </row>
        <row r="36">
          <cell r="E36" t="str">
            <v>FOOST (24X500GR)-500GR-UNIT</v>
          </cell>
          <cell r="F36" t="str">
            <v>FOOST WP50 24X500G BAG IN</v>
          </cell>
        </row>
        <row r="37">
          <cell r="E37" t="str">
            <v>GAUCHO (100X 50 ML)-50 ML-UNIT</v>
          </cell>
          <cell r="F37" t="str">
            <v>GAUCHO FS600 100X50ML BOT IN</v>
          </cell>
        </row>
        <row r="38">
          <cell r="E38" t="str">
            <v>GAUCHO (50X100ML)-100ML-UNIT</v>
          </cell>
          <cell r="F38" t="str">
            <v>GAUCHO FS600 50X100ML BOT IN</v>
          </cell>
        </row>
        <row r="39">
          <cell r="E39" t="str">
            <v>GAUCHO 50X100ML-UNIT</v>
          </cell>
          <cell r="F39" t="str">
            <v>GAUCHO FS600 50X100ML BOT IN</v>
          </cell>
        </row>
        <row r="40">
          <cell r="E40" t="str">
            <v>JUMP (80X40GR)-40GR-UNIT</v>
          </cell>
          <cell r="F40" t="str">
            <v>JUMP WG80 80X40GR BAG IN</v>
          </cell>
        </row>
        <row r="41">
          <cell r="E41" t="str">
            <v>JUMP 160X(10X2GR)-2GR-UNIT</v>
          </cell>
          <cell r="F41" t="str">
            <v>JUMP WG80 160X(10X2GR) BAG IN</v>
          </cell>
        </row>
        <row r="42">
          <cell r="E42" t="str">
            <v>JUMP 2X(15X100GR)-100GR-UNIT</v>
          </cell>
          <cell r="F42" t="str">
            <v>JUMP WG80 2X(15X100GR) BOT IN</v>
          </cell>
        </row>
        <row r="43">
          <cell r="E43" t="str">
            <v>LARVIN (10X1KG)-1KG-UNIT</v>
          </cell>
          <cell r="F43" t="str">
            <v>LARVIN (T) WP75 10X1KG BAG IN</v>
          </cell>
        </row>
        <row r="44">
          <cell r="E44" t="str">
            <v>LARVIN (20X250 GR)-250 GR-UNIT</v>
          </cell>
          <cell r="F44" t="str">
            <v>LARVIN (T) WP75 20X250GR BAG IN</v>
          </cell>
        </row>
        <row r="45">
          <cell r="E45" t="str">
            <v>LARVIN (20X500GR)-500GR-UNIT</v>
          </cell>
          <cell r="F45" t="str">
            <v>LARVIN (T) WP75 20X500GR BAG IN</v>
          </cell>
        </row>
        <row r="46">
          <cell r="E46" t="str">
            <v>LARVIN (40X100GR)-100GR-UNIT</v>
          </cell>
          <cell r="F46" t="str">
            <v>LARVIN (T) WP75 40X100GR BAG IN</v>
          </cell>
        </row>
        <row r="47">
          <cell r="E47" t="str">
            <v>LAUDIS (10X 57.5 ML)-57.5 ML-UNIT</v>
          </cell>
          <cell r="F47" t="str">
            <v>LAUDIS SC630 10X57.5ML BOT IN</v>
          </cell>
        </row>
        <row r="48">
          <cell r="E48" t="str">
            <v>LAUDIS (8X115ML)-115ML-UNIT</v>
          </cell>
          <cell r="F48" t="str">
            <v>LAUDIS SC630 8X115ML BOT IN</v>
          </cell>
        </row>
        <row r="49">
          <cell r="E49" t="str">
            <v>LESENTA (100X40GR)-40GR-UNIT</v>
          </cell>
          <cell r="F49" t="str">
            <v>LESENTA WG80 100X40GR BAG IN</v>
          </cell>
        </row>
        <row r="50">
          <cell r="E50" t="str">
            <v>LESENTA (50X100GR)-100GR-UNIT</v>
          </cell>
          <cell r="F50" t="str">
            <v>LESENTA WG80 50X100GR BAG IN</v>
          </cell>
        </row>
        <row r="51">
          <cell r="E51" t="str">
            <v>LUNA EXPERIENCE (40X250ML)-250ML-UNIT</v>
          </cell>
          <cell r="F51" t="str">
            <v>LUNA EXPERIENCE SC400 40X250ML BOT IN</v>
          </cell>
        </row>
        <row r="52">
          <cell r="E52" t="str">
            <v>LUNA EXPERIENCE (50X100ML)-100ML-UNIT</v>
          </cell>
          <cell r="F52" t="str">
            <v>LUNA EXPERIENCE SC400 50X100ML BOT IN</v>
          </cell>
        </row>
        <row r="53">
          <cell r="E53" t="str">
            <v>MELODY DUO(50X100GR)-100GR-UNIT</v>
          </cell>
          <cell r="F53" t="str">
            <v>MELODY DUO WP66 8 50X100GR BAG IN</v>
          </cell>
        </row>
        <row r="54">
          <cell r="E54" t="str">
            <v>MOVENTO ENERGY (10X1LT)-1LT-UNIT</v>
          </cell>
          <cell r="F54" t="str">
            <v>MOVENTO ENERGY SC240 10X1L BOT IN</v>
          </cell>
        </row>
        <row r="55">
          <cell r="E55" t="str">
            <v>MOVENTO ENERGY (40X250ML)-250ML-UNIT</v>
          </cell>
          <cell r="F55" t="str">
            <v>MOVENTO ENERGY SC240 40X250ML BOT IN</v>
          </cell>
        </row>
        <row r="56">
          <cell r="E56" t="str">
            <v>MOVENTO ENERGY (50X100ML)-100ML-UNIT</v>
          </cell>
          <cell r="F56" t="str">
            <v>MOVENTO ENERGY SC240 50X100ML BOT IN</v>
          </cell>
        </row>
        <row r="57">
          <cell r="E57" t="str">
            <v>NATIVO (100X50GR)-50GR-UNIT</v>
          </cell>
          <cell r="F57" t="str">
            <v>NATIVO WG75 100X50GR BAG IN</v>
          </cell>
        </row>
        <row r="58">
          <cell r="E58" t="str">
            <v>NATIVO (20X500GR)-500GR-UNIT</v>
          </cell>
          <cell r="F58" t="str">
            <v>NATIVO WG75 20X500GR BAG IN</v>
          </cell>
        </row>
        <row r="59">
          <cell r="E59" t="str">
            <v>NATIVO (40X250GR)-250GR-UNIT</v>
          </cell>
          <cell r="F59" t="str">
            <v>NATIVO WG75 40X250GR BAG IN</v>
          </cell>
        </row>
        <row r="60">
          <cell r="E60" t="str">
            <v>NATIVO (50X100GR)-100GR-UNIT</v>
          </cell>
          <cell r="F60" t="str">
            <v>NATIVO WG75 50X100GR BAG IN</v>
          </cell>
        </row>
        <row r="61">
          <cell r="E61" t="str">
            <v>NATIVO 20X(10X10GR)-10 GR-UNIT</v>
          </cell>
          <cell r="F61" t="str">
            <v>NATIVO WG75 20X(10X10GR) BAG IN</v>
          </cell>
        </row>
        <row r="62">
          <cell r="E62" t="str">
            <v>NATIVO-(10 X 1KG)-1KG-UNIT</v>
          </cell>
          <cell r="F62" t="str">
            <v>NATIVO WG75 10X1KG BAG IN</v>
          </cell>
        </row>
        <row r="63">
          <cell r="E63" t="str">
            <v>OBERON (100X50ML)-50ML-UNIT</v>
          </cell>
          <cell r="F63" t="str">
            <v>OBERON (T) SC240 100X50ML BOT IN</v>
          </cell>
        </row>
        <row r="64">
          <cell r="E64" t="str">
            <v>OBERON (20X500ML)-500ML-UNIT</v>
          </cell>
          <cell r="F64" t="str">
            <v>OBERON (T) SC240 20X500ML BOT IN</v>
          </cell>
        </row>
        <row r="65">
          <cell r="E65" t="str">
            <v>OBERON (50X100ML)-100ML-UNIT</v>
          </cell>
          <cell r="F65" t="str">
            <v>OBERON (T) SC240 50X100ML BOT IN</v>
          </cell>
        </row>
        <row r="66">
          <cell r="E66" t="str">
            <v>OBERON -500ML-UNIT</v>
          </cell>
          <cell r="F66" t="str">
            <v>OBERON (T) SC240 20X500ML BOT IN</v>
          </cell>
        </row>
        <row r="67">
          <cell r="E67" t="str">
            <v>OBERON(10X1 LT)-1 LT-UNIT</v>
          </cell>
          <cell r="F67" t="str">
            <v>OBERON (T) SC240 10X1L BOT IN</v>
          </cell>
        </row>
        <row r="68">
          <cell r="E68" t="str">
            <v>OBERON(40X200ML)-200ML-UNIT</v>
          </cell>
          <cell r="F68" t="str">
            <v>OBERON (T) SC240 40X200ML BOT IN</v>
          </cell>
        </row>
        <row r="69">
          <cell r="E69" t="str">
            <v>RAXIL 5X(10X100GR)-100GR-UNIT</v>
          </cell>
          <cell r="F69" t="str">
            <v>RAXIL (T) DS2 2X5KG BAG IN</v>
          </cell>
        </row>
        <row r="70">
          <cell r="E70" t="str">
            <v>RAXIL 5X(25X40GR)-40GR-UNIT</v>
          </cell>
          <cell r="F70" t="str">
            <v>RAXIL (T) DS2 5X(25X40GR) BAG IN</v>
          </cell>
        </row>
        <row r="71">
          <cell r="E71" t="str">
            <v>RAXIL EASY (50X 100ML)-100ML-UNIT</v>
          </cell>
          <cell r="F71" t="str">
            <v>RAXIL EASY FS60 50X100ML BOT IN</v>
          </cell>
        </row>
        <row r="72">
          <cell r="E72" t="str">
            <v>RAXIL EASY(100X50 ML)-50ML-UNIT</v>
          </cell>
          <cell r="F72" t="str">
            <v>RAXIL EASY FS60 100X50ML BOT IN</v>
          </cell>
        </row>
        <row r="73">
          <cell r="E73" t="str">
            <v>REGENT GOLD (20X500ML)-500ML-UNIT</v>
          </cell>
          <cell r="F73" t="str">
            <v>REGENT GOLD SC200 20X500ML BOT IN</v>
          </cell>
        </row>
        <row r="74">
          <cell r="E74" t="str">
            <v>REGENT GOLD (40X250ML)-250ML-UNIT</v>
          </cell>
          <cell r="F74" t="str">
            <v>REGENT GOLD SC200 40X250ML BOT IN</v>
          </cell>
        </row>
        <row r="75">
          <cell r="E75" t="str">
            <v>REGENT GOLD (50X100ML)-100ML-UNIT</v>
          </cell>
          <cell r="F75" t="str">
            <v>REGENT GOLD SC200 50X100ML BOT IN</v>
          </cell>
        </row>
        <row r="76">
          <cell r="E76" t="str">
            <v>REGENT GR(20X1KG)-1KG-UNIT</v>
          </cell>
          <cell r="F76" t="str">
            <v>REGENT GR0 3 20X1KG BAG IN</v>
          </cell>
        </row>
        <row r="77">
          <cell r="E77" t="str">
            <v>REGENT GR(4X5KG)-5KG</v>
          </cell>
          <cell r="F77" t="str">
            <v>REGENT GR0 3 4X5KG BAG IN</v>
          </cell>
        </row>
        <row r="78">
          <cell r="E78" t="str">
            <v>REGENT GRO (20X1KG)-1KG-UNIT</v>
          </cell>
          <cell r="F78" t="str">
            <v>REGENT GR0 3 20X1KG BAG IN</v>
          </cell>
        </row>
        <row r="79">
          <cell r="E79" t="str">
            <v>REGENT ULTRA (5X4KG)-4KG</v>
          </cell>
          <cell r="F79" t="str">
            <v>REGENT ULTRA GR0 6 5X4KG BAG IN</v>
          </cell>
        </row>
        <row r="80">
          <cell r="E80" t="str">
            <v>REGENT ULTRA GRO (2X10KG)-10KG-UNIT</v>
          </cell>
          <cell r="F80" t="str">
            <v>REGENT ULTRA GR0.6 2X10KG BAG IN</v>
          </cell>
        </row>
        <row r="81">
          <cell r="E81" t="str">
            <v>REGENT ULTRA(5X4KG)-4KG-UNIT</v>
          </cell>
          <cell r="F81" t="str">
            <v>REGENT ULTRA GR0 6 5X4KG BAG IN</v>
          </cell>
        </row>
        <row r="82">
          <cell r="E82" t="str">
            <v>REGENT(10X1LT)-1LT-UNIT</v>
          </cell>
          <cell r="F82" t="str">
            <v>REGENT (T) SC50 10X1L BOT IN</v>
          </cell>
        </row>
        <row r="83">
          <cell r="E83" t="str">
            <v>REGENT(20X250ML)-250ML-UNIT</v>
          </cell>
          <cell r="F83" t="str">
            <v>REGENT (T) SC50 20X250ML BOT IN</v>
          </cell>
        </row>
        <row r="84">
          <cell r="E84" t="str">
            <v>REGENT(20X500ML)-500ML-UNIT</v>
          </cell>
          <cell r="F84" t="str">
            <v>REGENT (T) SC50 20X500ML BOT IN</v>
          </cell>
        </row>
        <row r="85">
          <cell r="E85" t="str">
            <v>REGENT(50X100ML)-100ML-UNIT</v>
          </cell>
          <cell r="F85" t="str">
            <v>REGENT (T) SC50 50X100ML BOT IN</v>
          </cell>
        </row>
        <row r="86">
          <cell r="E86" t="str">
            <v>SPINTOR 10X(20X7ML)-7ML</v>
          </cell>
          <cell r="F86" t="str">
            <v>SPINTOR SC495 10X(20X7ML) BOT IN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414865740742" createdVersion="6" refreshedVersion="6" minRefreshableVersion="3" recordCount="87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16" maxValue="1100"/>
    </cacheField>
    <cacheField name="Opening Balance Rate" numFmtId="0">
      <sharedItems containsString="0" containsBlank="1" containsNumber="1" minValue="77.77" maxValue="1820"/>
    </cacheField>
    <cacheField name="Opening Balance Value" numFmtId="0">
      <sharedItems containsString="0" containsBlank="1" containsNumber="1" minValue="6750" maxValue="473643.6"/>
    </cacheField>
    <cacheField name="Inwards Quantity" numFmtId="0">
      <sharedItems containsString="0" containsBlank="1" containsNumber="1" containsInteger="1" minValue="20" maxValue="1950"/>
    </cacheField>
    <cacheField name="Inwards Rate" numFmtId="0">
      <sharedItems containsString="0" containsBlank="1" containsNumber="1" minValue="62.71" maxValue="5673.17"/>
    </cacheField>
    <cacheField name="Inwards Value" numFmtId="0">
      <sharedItems containsString="0" containsBlank="1" containsNumber="1" minValue="3135.5" maxValue="1606748.4"/>
    </cacheField>
    <cacheField name="Outwards Quantity" numFmtId="0">
      <sharedItems containsString="0" containsBlank="1" containsNumber="1" containsInteger="1" minValue="16" maxValue="1930"/>
    </cacheField>
    <cacheField name="Outwards Rate" numFmtId="0">
      <sharedItems containsString="0" containsBlank="1" containsNumber="1" minValue="60" maxValue="5563.09"/>
    </cacheField>
    <cacheField name="Outwards Value" numFmtId="0">
      <sharedItems containsString="0" containsBlank="1" containsNumber="1" minValue="3000" maxValue="1540459.28"/>
    </cacheField>
    <cacheField name="Closing Balance Quantity" numFmtId="0">
      <sharedItems containsString="0" containsBlank="1" containsNumber="1" containsInteger="1" minValue="-100" maxValue="400"/>
    </cacheField>
    <cacheField name="Closing Balance Rate" numFmtId="0">
      <sharedItems containsString="0" containsBlank="1" containsNumber="1" minValue="32.82" maxValue="5673.17"/>
    </cacheField>
    <cacheField name="Closing Balance Value" numFmtId="0">
      <sharedItems containsString="0" containsBlank="1" containsNumber="1" minValue="-9270" maxValue="278835.65000000002"/>
    </cacheField>
    <cacheField name="Combi Name" numFmtId="165">
      <sharedItems/>
    </cacheField>
    <cacheField name="Master Name" numFmtId="0">
      <sharedItems count="186">
        <s v="ADMIRE WG70 125X(8X2GR) BAG IN"/>
        <s v="ADMIRE (T) WG70 150X30GR BOT IN"/>
        <s v="AMBITION 10X1L BOT IN"/>
        <s v="AMBITION 20X500ML BOT IN"/>
        <s v="AMBITION 40X250ML BOT IN"/>
        <s v="ANTRACOL (T) WP70 10X1KG BAG IN"/>
        <s v="ANTRACOL (T) WP70 20X500GR BAG IN"/>
        <s v="ANTRACOL (T) WP70 40X250GR BAG IN"/>
        <s v="AMBITION 50X100ML BOT IN"/>
        <s v="CONFIDOR (T) SL200 50X100ML BOT IN"/>
        <s v="CONFIDOR SUPER (T) SC350 20X250ML BOT IN"/>
        <s v="CONFIDOR SUPER (T) SC350 20X500ML BOT IN"/>
        <s v="CONFIDOR SUPER (T) SC350 50X100ML BOT IN"/>
        <s v="CONFIDOR SUPER (T) SC350 50X50ML BOT IN"/>
        <s v="COUNCIL ACTIV WG30 12X(5X90GR) BOX IN"/>
        <s v="COUNCIL ACTIV WG30 8X(10X45GR) BOX IN"/>
        <s v="DECIS EC101-2 50X100ML BOX IN"/>
        <s v="DECIS EC101-2 40X250ML BOT IN"/>
        <s v="DECIS EC 28 50X100ML BOT IN"/>
        <s v="DECIS EC 28 10X1L BOT IN"/>
        <s v="DECIS EC 28 20X500ML BOT IN"/>
        <s v="DECIS EC 28 40X250ML BOT IN"/>
        <s v="ETHREL SL39 20X500ML BOT IN"/>
        <s v="ETHREL SL39 50X100ML BOT IN"/>
        <s v="EVERGOL XTEND FS308 100X40ML BOT IN"/>
        <s v="FAME (T) SC480 20X100ML BOT IN"/>
        <s v="FAME (T) SC480 10X(20X10ML) BOT IN"/>
        <s v="FAME (T) SC480 40X50ML BOT IN"/>
        <s v="FOLICUR (T) EC250 10X1L BOT IN"/>
        <s v="FOLICUR (T) EC250 20X500ML BOT IN"/>
        <s v="FOLICUR (T) EC250 40X250ML BOT IN"/>
        <s v="FOLICUR (T) EC250 50X100ML BOT IN"/>
        <s v="FOOST WP50 20X250G BAG IN"/>
        <s v="FOOST WP50 24X500G BAG IN"/>
        <s v="GAUCHO FS600 100X50ML BOT IN"/>
        <s v="GAUCHO FS600 50X100ML BOT IN"/>
        <s v="JUMP WG80 160X(10X2GR) BAG IN"/>
        <s v="JUMP WG80 2X(15X100GR) BOT IN"/>
        <s v="JUMP WG80 80X40GR BAG IN"/>
        <s v="LARVIN (T) WP75 10X1KG BAG IN"/>
        <s v="LARVIN (T) WP75 20X250GR BAG IN"/>
        <s v="LARVIN (T) WP75 20X500GR BAG IN"/>
        <s v="LARVIN (T) WP75 40X100GR BAG IN"/>
        <s v="LAUDIS SC630 10X57.5ML BOT IN"/>
        <s v="LAUDIS SC630 8X115ML BOT IN"/>
        <s v="LESENTA WG80 100X40GR BAG IN"/>
        <s v="LESENTA WG80 50X100GR BAG IN"/>
        <s v="LUNA EXPERIENCE SC400 40X250ML BOT IN"/>
        <s v="LUNA EXPERIENCE SC400 50X100ML BOT IN"/>
        <s v="MELODY DUO WP66 8 50X100GR BAG IN"/>
        <s v="MOVENTO ENERGY SC240 10X1L BOT IN"/>
        <s v="MOVENTO ENERGY SC240 40X250ML BOT IN"/>
        <s v="MOVENTO ENERGY SC240 50X100ML BOT IN"/>
        <s v="NATIVO WG75 100X50GR BAG IN"/>
        <s v="NATIVO WG75 10X1KG BAG IN"/>
        <s v="NATIVO WG75 20X(10X10GR) BAG IN"/>
        <s v="NATIVO WG75 20X500GR BAG IN"/>
        <s v="NATIVO WG75 40X250GR BAG IN"/>
        <s v="NATIVO WG75 50X100GR BAG IN"/>
        <s v="OBERON (T) SC240 100X50ML BOT IN"/>
        <s v="OBERON (T) SC240 10X1L BOT IN"/>
        <s v="OBERON (T) SC240 20X500ML BOT IN"/>
        <s v="OBERON (T) SC240 40X200ML BOT IN"/>
        <s v="OBERON (T) SC240 50X100ML BOT IN"/>
        <s v="PLANOFIX SL4 5 40X250ML BOT IN"/>
        <s v="PLANOFIX SL4 5 50X100ML BOT IN"/>
        <s v="RAXIL (T) DS2 2X5KG BAG IN"/>
        <s v="RAXIL (T) DS2 5X(25X40GR) BAG IN"/>
        <s v="RAXIL EASY FS60 100X50ML BOT IN"/>
        <s v="RAXIL EASY FS60 50X100ML BOT IN"/>
        <s v="REGENT (T) SC50 10X1L BOT IN"/>
        <s v="REGENT (T) SC50 20X250ML BOT IN"/>
        <s v="REGENT (T) SC50 20X500ML BOT IN"/>
        <s v="REGENT (T) SC50 50X100ML BOT IN"/>
        <s v="REGENT GOLD SC200 20X500ML BOT IN"/>
        <s v="REGENT GOLD SC200 40X250ML BOT IN"/>
        <s v="REGENT GOLD SC200 50X100ML BOT IN"/>
        <s v="REGENT GR0 3 20X1KG BAG IN"/>
        <s v="REGENT ULTRA GR0 6 5X4KG BAG IN"/>
        <s v="REGENT ULTRA GR0.6 2X10KG BAG IN"/>
        <s v="SOLOMON OD300 20X500ML BOT IN"/>
        <s v="SOLOMON OD300 40X250ML BOT IN"/>
        <s v="SOLOMON OD300 50X100ML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SIMBOLA (T) SG20 10X1KG BOT IN" u="1"/>
        <s v="RICESTAR EC69 20X500ML BOT IN" u="1"/>
        <s v="ALION PLUS SC560 4X5L BOT IN" u="1"/>
        <e v="#N/A" u="1"/>
        <s v="VELUM PRIME SC400 20X500ML BOT IN" u="1"/>
        <s v="VELUM PRIME SC400 40X250ML BOT IN" u="1"/>
        <s v="VELUM PRIME SC400 50X100ML BOT IN" u="1"/>
        <s v="SENCOR WP70 60X100GR BAG IN" u="1"/>
        <s v="FLOTIS (T) SC262 5 20X500ML BOT IN" u="1"/>
        <s v="FLOTIS (T) SC262 5 40X250ML BOT IN" u="1"/>
        <s v="TOPSTAR (T) WP80 8X(20X22.5GR) BOX IN" u="1"/>
        <s v="ADMIRE (T) WG70 30X150GR BOT IN" u="1"/>
        <s v="GAUCHO FS600 2X5L BOT IN" u="1"/>
        <s v="FENOS QUICK SC150 40X250ML BOT IN" u="1"/>
        <s v="FENOS QUICK SC150 50X100ML BOT IN" u="1"/>
        <s v="DISCOUNTINUE PRODUCT" u="1"/>
        <s v="SUNRICE WG15 100X50GR BOT IN" u="1"/>
        <s v="LESENTA WG80 20X250GR BAG IN" u="1"/>
        <s v="FITREST SG5 16X250GR BOT IN" u="1"/>
        <s v="FITREST SG5 40X100GR BOT IN" u="1"/>
        <s v="PLANOFIX SL4 5 20X5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SECTIN WG60 10X1KG BAG IN" u="1"/>
        <s v="TOPSTAR (T) WP80 10X(10X35GR) BOX IN" u="1"/>
        <s v="TOPSTAR (T) WP80 4X(10X100GR) BOX IN" u="1"/>
        <s v="FAME (T) SC480 4X500ML BOT IN" u="1"/>
        <s v="FAME (T) SC480 8X250ML BOT IN" u="1"/>
        <s v="MELODY DUO WP66 8 10X400GR BAG IN" u="1"/>
        <s v="FITREST SG5 80X50GR BOT IN" u="1"/>
        <s v="WHIPSUPER (T) EC90 10X1L BOT IN" u="1"/>
        <s v="RICESTAR EC69 10X1L BOT IN" u="1"/>
        <s v="ADMIRE (T) WG70 60X75GR BOT IN" u="1"/>
        <s v="RAXIL EASY FS60 10X1L BOT IN" u="1"/>
        <s v="NEWPRODUCT_9060327" u="1"/>
        <s v="MOMIJI WG85 50X60G BOT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LAUDIS SC630 3X230ML BOT IN" u="1"/>
        <s v="PROFILER WG71 11 10X1KG BAG IN" u="1"/>
        <s v="GLAMORE WG80 40X50GR BOT IN" u="1"/>
        <s v="SPINTOR SC495 10X(20X7ML)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CONFIDOR SUPER (T) SC350 10X1L BOT IN" u="1"/>
        <s v="ANTRACOL (T) WP70 50X100GR BAG IN" u="1"/>
        <s v="GLAMORE WG80 20X100GR BOT IN" u="1"/>
        <s v="ATLANTIS KL3 6 15X160GR BOT IN" u="1"/>
        <s v="ALIETTE WP80 10X1KG BAG IN" u="1"/>
        <s v="ALANTO (T) SC240 10X1L BOT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MONCEREN SC250 20X500ML BOT IN" u="1"/>
        <s v="MONCEREN SC250 40X250ML BOT IN" u="1"/>
        <s v="MONCEREN SC250 50X100ML BOT IN" u="1"/>
        <s v="FLOTIS (T) SC262 5 2X5L BOT IN" u="1"/>
        <s v="CONFIDOR (T) SL200 10X1L BOT IN" u="1"/>
        <s v="GLAMORE WG80 8X250GR BAG IN" u="1"/>
        <s v="PROFILER WG71 11 5X2KG BAG IN" u="1"/>
        <s v="ETHREL SL39 10X1L BOT IN" u="1"/>
        <s v="BASTA SL150 10X1L BOT IN" u="1"/>
        <s v="FLOTIS (T) SC262 5 10X1L BOT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s v="ADMIRE 125X(8X2 GR)-2GR"/>
    <m/>
    <m/>
    <m/>
    <m/>
    <m/>
    <m/>
    <m/>
    <m/>
    <m/>
    <m/>
    <m/>
    <m/>
    <s v="ADMIRE 125X(8X2 GR)-2GR-UNIT"/>
    <x v="0"/>
  </r>
  <r>
    <s v="ADMIRE (150X 30 GR)-30 GR"/>
    <m/>
    <m/>
    <m/>
    <m/>
    <m/>
    <m/>
    <m/>
    <m/>
    <m/>
    <m/>
    <m/>
    <m/>
    <s v="ADMIRE (150X 30 GR)-30 GR-UNIT"/>
    <x v="1"/>
  </r>
  <r>
    <s v="AMBITION (10X1LT)-1LT"/>
    <m/>
    <m/>
    <m/>
    <m/>
    <m/>
    <m/>
    <m/>
    <m/>
    <m/>
    <m/>
    <m/>
    <m/>
    <s v="AMBITION (10X1LT)-1LT-UNIT"/>
    <x v="2"/>
  </r>
  <r>
    <s v="AMBITION (20X500ML)-500ML"/>
    <m/>
    <m/>
    <m/>
    <n v="40"/>
    <n v="410.99"/>
    <n v="16439.599999999999"/>
    <n v="40"/>
    <n v="430"/>
    <n v="17200"/>
    <m/>
    <m/>
    <m/>
    <s v="AMBITION (20X500ML)-500ML-UNIT"/>
    <x v="3"/>
  </r>
  <r>
    <s v="AMBITION (40X 250ML)-250ML"/>
    <m/>
    <m/>
    <m/>
    <n v="80"/>
    <n v="210.16"/>
    <n v="16812.8"/>
    <n v="27"/>
    <n v="200"/>
    <n v="5400"/>
    <n v="53"/>
    <n v="210.16"/>
    <n v="11138.48"/>
    <s v="AMBITION (40X 250ML)-250ML-UNIT"/>
    <x v="4"/>
  </r>
  <r>
    <s v="ANTRACOL(10X1KG)-1KG"/>
    <m/>
    <m/>
    <m/>
    <n v="610"/>
    <n v="513.07000000000005"/>
    <n v="312975.09999999998"/>
    <n v="450"/>
    <n v="540.94000000000005"/>
    <n v="243421.2"/>
    <n v="160"/>
    <n v="577.22"/>
    <n v="92354.4"/>
    <s v="ANTRACOL(10X1KG)-1KG-UNIT"/>
    <x v="5"/>
  </r>
  <r>
    <s v="ANTRACOL(20X500GR)-500GR"/>
    <m/>
    <m/>
    <m/>
    <n v="1200"/>
    <n v="269.67"/>
    <n v="323604"/>
    <n v="940"/>
    <n v="285.85000000000002"/>
    <n v="268699"/>
    <n v="260"/>
    <n v="269.67"/>
    <n v="70114.2"/>
    <s v="ANTRACOL(20X500GR)-500GR-UNIT"/>
    <x v="6"/>
  </r>
  <r>
    <s v="ANTRACOL (40x250)-250GR"/>
    <n v="160"/>
    <n v="141"/>
    <n v="22560"/>
    <n v="1000"/>
    <n v="141.4"/>
    <n v="141400"/>
    <n v="1160"/>
    <n v="148.91"/>
    <n v="172731.2"/>
    <m/>
    <m/>
    <n v="22560"/>
    <s v="ANTRACOL (40x250)-250GR-UNIT"/>
    <x v="7"/>
  </r>
  <r>
    <s v="ANTROCAL(50X100GR)"/>
    <n v="50"/>
    <n v="135"/>
    <n v="6750"/>
    <n v="50"/>
    <n v="62.71"/>
    <n v="3135.5"/>
    <n v="100"/>
    <n v="304.93"/>
    <n v="30493"/>
    <m/>
    <m/>
    <n v="3614.5"/>
    <s v="ANTROCAL(50X100GR)-UNIT"/>
    <x v="8"/>
  </r>
  <r>
    <s v="CONFIDOR (50X100ML)-100ML"/>
    <m/>
    <m/>
    <m/>
    <n v="100"/>
    <n v="205"/>
    <n v="20500"/>
    <n v="50"/>
    <n v="200"/>
    <n v="10000"/>
    <n v="50"/>
    <n v="205"/>
    <n v="10250"/>
    <s v="CONFIDOR (50X100ML)-100ML-UNIT"/>
    <x v="9"/>
  </r>
  <r>
    <s v="CONFIDOR SUPER(20X250ML)-250 ML"/>
    <m/>
    <m/>
    <m/>
    <n v="20"/>
    <n v="989.83"/>
    <n v="19796.599999999999"/>
    <n v="20"/>
    <n v="1049.19"/>
    <n v="20983.8"/>
    <m/>
    <m/>
    <m/>
    <s v="CONFIDOR SUPER(20X250ML)-250 ML-UNIT"/>
    <x v="10"/>
  </r>
  <r>
    <s v="CONFIDOR SUPER(20X500ML)-500ML"/>
    <m/>
    <m/>
    <m/>
    <m/>
    <m/>
    <m/>
    <m/>
    <m/>
    <m/>
    <m/>
    <m/>
    <m/>
    <s v="CONFIDOR SUPER(20X500ML)-500ML-UNIT"/>
    <x v="11"/>
  </r>
  <r>
    <s v="Confidor Super (50x100ml)-100ml"/>
    <m/>
    <m/>
    <m/>
    <n v="150"/>
    <n v="409.05"/>
    <n v="61357.5"/>
    <n v="150"/>
    <n v="433.59"/>
    <n v="65038.5"/>
    <m/>
    <m/>
    <m/>
    <s v="Confidor Super (50x100ml)-100ml-UNIT"/>
    <x v="12"/>
  </r>
  <r>
    <s v="Confidor Super (50X50ML)-50ML"/>
    <m/>
    <m/>
    <m/>
    <n v="50"/>
    <n v="205.93"/>
    <n v="10296.5"/>
    <n v="50"/>
    <n v="218.4"/>
    <n v="10920"/>
    <m/>
    <m/>
    <m/>
    <s v="Confidor Super (50X50ML)-50ML-UNIT"/>
    <x v="13"/>
  </r>
  <r>
    <s v="COUNCIL ACTIV12X(5X90GR)"/>
    <n v="40"/>
    <n v="776.25"/>
    <n v="31050"/>
    <n v="300"/>
    <n v="760"/>
    <n v="228000"/>
    <n v="155"/>
    <n v="805.46"/>
    <n v="124847"/>
    <n v="185"/>
    <n v="761.62"/>
    <n v="140900"/>
    <s v="COUNCIL ACTIV12X(5X90GR)-UNIT"/>
    <x v="14"/>
  </r>
  <r>
    <s v="COUNCIL ACTIVE 8X(10X45GR)-45GR"/>
    <m/>
    <m/>
    <m/>
    <n v="80"/>
    <n v="385"/>
    <n v="30800"/>
    <m/>
    <m/>
    <m/>
    <n v="80"/>
    <n v="385"/>
    <n v="30800"/>
    <s v="COUNCIL ACTIVE 8X(10X45GR)-45GR-UNIT"/>
    <x v="15"/>
  </r>
  <r>
    <s v="DECIS EC100(50X100ML)-100ML"/>
    <m/>
    <m/>
    <m/>
    <m/>
    <m/>
    <m/>
    <m/>
    <m/>
    <m/>
    <m/>
    <m/>
    <m/>
    <s v="DECIS EC100(50X100ML)-100ML-UNIT"/>
    <x v="16"/>
  </r>
  <r>
    <s v="DECIS EC 101, 2(50X100ML)-100ML"/>
    <n v="50"/>
    <n v="153.29"/>
    <n v="7664.5"/>
    <m/>
    <m/>
    <m/>
    <n v="50"/>
    <n v="60"/>
    <n v="3000"/>
    <m/>
    <m/>
    <m/>
    <s v="DECIS EC 101, 2(50X100ML)-100ML-UNIT"/>
    <x v="16"/>
  </r>
  <r>
    <s v="DECIS EC 101, (40X250ML)-250ML"/>
    <m/>
    <m/>
    <m/>
    <m/>
    <m/>
    <m/>
    <m/>
    <m/>
    <m/>
    <m/>
    <m/>
    <m/>
    <s v="DECIS EC 101, (40X250ML)-250ML-UNIT"/>
    <x v="17"/>
  </r>
  <r>
    <s v="DECIS EC24.6 (50X100ML)-100ML"/>
    <m/>
    <m/>
    <m/>
    <m/>
    <m/>
    <m/>
    <m/>
    <m/>
    <m/>
    <m/>
    <m/>
    <m/>
    <s v="DECIS EC24.6 (50X100ML)-100ML-UNIT"/>
    <x v="18"/>
  </r>
  <r>
    <s v="DECIS EC 28 (10X1LT )- 1LT"/>
    <n v="30"/>
    <n v="502.25"/>
    <n v="15067.5"/>
    <n v="100"/>
    <n v="492.25"/>
    <n v="49225"/>
    <n v="90"/>
    <n v="532.39"/>
    <n v="47915.1"/>
    <n v="40"/>
    <n v="492.25"/>
    <n v="19690"/>
    <s v="DECIS EC 28 (10X1LT )- 1LT-UNIT"/>
    <x v="19"/>
  </r>
  <r>
    <s v="DECIS EC 28(20X 500ML)-500ML"/>
    <n v="140"/>
    <n v="256.33"/>
    <n v="35886.400000000001"/>
    <n v="300"/>
    <n v="253.3"/>
    <n v="75990"/>
    <n v="220"/>
    <n v="250.93"/>
    <n v="55204"/>
    <n v="220"/>
    <n v="253.3"/>
    <n v="55726"/>
    <s v="DECIS EC 28(20X 500ML)-500ML-UNIT"/>
    <x v="20"/>
  </r>
  <r>
    <s v="DECIS EC28 (40X250ML)-250ML"/>
    <m/>
    <m/>
    <m/>
    <n v="400"/>
    <n v="137.93"/>
    <n v="55172"/>
    <n v="200"/>
    <n v="148.85"/>
    <n v="29770"/>
    <n v="200"/>
    <n v="137.93"/>
    <n v="27586"/>
    <s v="DECIS EC28 (40X250ML)-250ML-UNIT"/>
    <x v="21"/>
  </r>
  <r>
    <s v="ETHREL (20X500ML)-500ML"/>
    <m/>
    <m/>
    <m/>
    <m/>
    <m/>
    <m/>
    <m/>
    <m/>
    <m/>
    <m/>
    <m/>
    <m/>
    <s v="ETHREL (20X500ML)-500ML-UNIT"/>
    <x v="22"/>
  </r>
  <r>
    <s v="ETHREL (50X100ML)-100 ML"/>
    <m/>
    <m/>
    <m/>
    <n v="50"/>
    <n v="178.7"/>
    <n v="8935"/>
    <n v="50"/>
    <n v="200.02"/>
    <n v="10001"/>
    <m/>
    <m/>
    <m/>
    <s v="ETHREL (50X100ML)-100 ML-UNIT"/>
    <x v="23"/>
  </r>
  <r>
    <s v="EVERGOL XTEND(100X40ML)-40ML"/>
    <m/>
    <m/>
    <m/>
    <n v="400"/>
    <n v="244.42"/>
    <n v="97768"/>
    <n v="300"/>
    <n v="281.83999999999997"/>
    <n v="84553"/>
    <n v="100"/>
    <n v="244.42"/>
    <n v="24442"/>
    <s v="EVERGOL XTEND(100X40ML)-40ML-UNIT"/>
    <x v="24"/>
  </r>
  <r>
    <s v="FAME (20X100ML)-100ML"/>
    <n v="16"/>
    <n v="1500"/>
    <n v="24000"/>
    <m/>
    <m/>
    <m/>
    <n v="16"/>
    <n v="1500"/>
    <n v="24000"/>
    <m/>
    <m/>
    <m/>
    <s v="FAME (20X100ML)-100ML-UNIT"/>
    <x v="25"/>
  </r>
  <r>
    <s v="Fame  20X(10X10 Ml)-10 ML"/>
    <n v="260"/>
    <n v="155.08000000000001"/>
    <n v="40320.400000000001"/>
    <m/>
    <m/>
    <m/>
    <n v="160"/>
    <n v="163.21"/>
    <n v="26113.599999999999"/>
    <n v="100"/>
    <n v="155.54"/>
    <n v="15554"/>
    <s v="Fame  20X(10X10 Ml)-10 ML-UNIT"/>
    <x v="26"/>
  </r>
  <r>
    <s v="FAME (40X50ML)-50 ML"/>
    <m/>
    <m/>
    <m/>
    <m/>
    <m/>
    <m/>
    <m/>
    <m/>
    <m/>
    <m/>
    <m/>
    <m/>
    <s v="FAME (40X50ML)-50 ML-UNIT"/>
    <x v="27"/>
  </r>
  <r>
    <s v="FOLICUR (10X 1LT)-1LT"/>
    <n v="20"/>
    <n v="1820"/>
    <n v="36400"/>
    <n v="100"/>
    <n v="1750"/>
    <n v="175000"/>
    <n v="90"/>
    <n v="1913.64"/>
    <n v="172228"/>
    <n v="30"/>
    <n v="1750"/>
    <n v="52500"/>
    <s v="FOLICUR (10X 1LT)-1LT-UNIT"/>
    <x v="28"/>
  </r>
  <r>
    <s v="FOLICUR (20X500ML)-500ML"/>
    <n v="20"/>
    <n v="887.69"/>
    <n v="17753.849999999999"/>
    <n v="220"/>
    <n v="900"/>
    <n v="198000"/>
    <n v="180"/>
    <n v="981.91"/>
    <n v="176744"/>
    <n v="60"/>
    <n v="900"/>
    <n v="54000"/>
    <s v="FOLICUR (20X500ML)-500ML-UNIT"/>
    <x v="29"/>
  </r>
  <r>
    <s v="FOLICUR (40X250ML)-250ML"/>
    <n v="40"/>
    <n v="447.5"/>
    <n v="17900"/>
    <n v="480"/>
    <n v="457.5"/>
    <n v="219600"/>
    <n v="520"/>
    <n v="498.28"/>
    <n v="259104"/>
    <m/>
    <m/>
    <n v="400"/>
    <s v="FOLICUR (40X250ML)-250ML-UNIT"/>
    <x v="30"/>
  </r>
  <r>
    <s v="FOLICUR(50X100ML)-100ML"/>
    <m/>
    <m/>
    <m/>
    <n v="100"/>
    <n v="200"/>
    <n v="20000"/>
    <m/>
    <m/>
    <m/>
    <n v="100"/>
    <n v="200"/>
    <n v="20000"/>
    <s v="FOLICUR(50X100ML)-100ML-UNIT"/>
    <x v="31"/>
  </r>
  <r>
    <s v="FOOST (20X250 GR)-250 GR"/>
    <m/>
    <m/>
    <m/>
    <m/>
    <m/>
    <m/>
    <m/>
    <m/>
    <m/>
    <m/>
    <m/>
    <m/>
    <s v="FOOST (20X250 GR)-250 GR-UNIT"/>
    <x v="32"/>
  </r>
  <r>
    <s v="FOOST (24X500GR)-500GR"/>
    <m/>
    <m/>
    <m/>
    <m/>
    <m/>
    <m/>
    <m/>
    <m/>
    <m/>
    <m/>
    <m/>
    <m/>
    <s v="FOOST (24X500GR)-500GR-UNIT"/>
    <x v="33"/>
  </r>
  <r>
    <s v="GAUCHO (100X 50 ML)-50 ML"/>
    <m/>
    <m/>
    <m/>
    <m/>
    <m/>
    <m/>
    <m/>
    <m/>
    <m/>
    <m/>
    <m/>
    <m/>
    <s v="GAUCHO (100X 50 ML)-50 ML-UNIT"/>
    <x v="34"/>
  </r>
  <r>
    <s v="GAUCHO 50X100ML"/>
    <m/>
    <m/>
    <m/>
    <m/>
    <m/>
    <m/>
    <m/>
    <m/>
    <m/>
    <m/>
    <m/>
    <m/>
    <s v="GAUCHO 50X100ML-UNIT"/>
    <x v="35"/>
  </r>
  <r>
    <s v="GAUCHO (50X100ML)-100ML"/>
    <m/>
    <m/>
    <m/>
    <m/>
    <m/>
    <m/>
    <m/>
    <m/>
    <m/>
    <m/>
    <m/>
    <m/>
    <s v="GAUCHO (50X100ML)-100ML-UNIT"/>
    <x v="35"/>
  </r>
  <r>
    <s v="JUMP 160X(10X2GR)-2GR"/>
    <m/>
    <m/>
    <m/>
    <m/>
    <m/>
    <m/>
    <m/>
    <m/>
    <m/>
    <m/>
    <m/>
    <m/>
    <s v="JUMP 160X(10X2GR)-2GR-UNIT"/>
    <x v="36"/>
  </r>
  <r>
    <s v="JUMP 2X(15X100GR)-100GR"/>
    <m/>
    <m/>
    <m/>
    <m/>
    <m/>
    <m/>
    <m/>
    <m/>
    <m/>
    <m/>
    <m/>
    <m/>
    <s v="JUMP 2X(15X100GR)-100GR-UNIT"/>
    <x v="37"/>
  </r>
  <r>
    <s v="JUMP (80X40GR)-40GR"/>
    <m/>
    <m/>
    <m/>
    <m/>
    <m/>
    <m/>
    <m/>
    <m/>
    <m/>
    <m/>
    <m/>
    <m/>
    <s v="JUMP (80X40GR)-40GR-UNIT"/>
    <x v="38"/>
  </r>
  <r>
    <s v="LARVIN (10X1KG)-1KG"/>
    <m/>
    <m/>
    <m/>
    <m/>
    <m/>
    <m/>
    <m/>
    <m/>
    <m/>
    <m/>
    <m/>
    <m/>
    <s v="LARVIN (10X1KG)-1KG-UNIT"/>
    <x v="39"/>
  </r>
  <r>
    <s v="LARVIN (20X250 GR)-250 GR"/>
    <n v="160"/>
    <n v="573.11"/>
    <n v="91697.600000000006"/>
    <n v="200"/>
    <n v="591.08000000000004"/>
    <n v="118216"/>
    <n v="220"/>
    <n v="621.71"/>
    <n v="136776"/>
    <n v="140"/>
    <n v="583.38"/>
    <n v="81673"/>
    <s v="LARVIN (20X250 GR)-250 GR-UNIT"/>
    <x v="40"/>
  </r>
  <r>
    <s v="LARVIN (20X500GR)-500GR"/>
    <m/>
    <m/>
    <m/>
    <n v="120"/>
    <n v="1160.53"/>
    <n v="139263.6"/>
    <n v="120"/>
    <n v="1200"/>
    <n v="144000"/>
    <m/>
    <m/>
    <m/>
    <s v="LARVIN (20X500GR)-500GR-UNIT"/>
    <x v="41"/>
  </r>
  <r>
    <s v="LARVIN (40X100GR)-100GR"/>
    <m/>
    <m/>
    <m/>
    <m/>
    <m/>
    <m/>
    <m/>
    <m/>
    <m/>
    <m/>
    <m/>
    <m/>
    <s v="LARVIN (40X100GR)-100GR-UNIT"/>
    <x v="42"/>
  </r>
  <r>
    <s v="LAUDIS (10X 57.5 ML)-57.5 ML"/>
    <m/>
    <m/>
    <m/>
    <m/>
    <m/>
    <m/>
    <m/>
    <m/>
    <m/>
    <m/>
    <m/>
    <m/>
    <s v="LAUDIS (10X 57.5 ML)-57.5 ML-UNIT"/>
    <x v="43"/>
  </r>
  <r>
    <s v="LAUDIS (8X115ML)-115ML"/>
    <m/>
    <m/>
    <m/>
    <m/>
    <m/>
    <m/>
    <m/>
    <m/>
    <m/>
    <m/>
    <m/>
    <m/>
    <s v="LAUDIS (8X115ML)-115ML-UNIT"/>
    <x v="44"/>
  </r>
  <r>
    <s v="LESENTA (100X40GR)-40GR"/>
    <m/>
    <m/>
    <m/>
    <m/>
    <m/>
    <m/>
    <m/>
    <m/>
    <m/>
    <m/>
    <m/>
    <m/>
    <s v="LESENTA (100X40GR)-40GR-UNIT"/>
    <x v="45"/>
  </r>
  <r>
    <s v="LESENTA (50X100GR)-100GR"/>
    <m/>
    <m/>
    <m/>
    <m/>
    <m/>
    <m/>
    <m/>
    <m/>
    <m/>
    <m/>
    <m/>
    <m/>
    <s v="LESENTA (50X100GR)-100GR-UNIT"/>
    <x v="46"/>
  </r>
  <r>
    <s v="LUNA EXPERIENCE (40X250ML)-250ML"/>
    <m/>
    <m/>
    <m/>
    <m/>
    <m/>
    <m/>
    <m/>
    <m/>
    <m/>
    <m/>
    <m/>
    <m/>
    <s v="LUNA EXPERIENCE (40X250ML)-250ML-UNIT"/>
    <x v="47"/>
  </r>
  <r>
    <s v="LUNA EXPERIENCE (50X100ML)-100ML"/>
    <m/>
    <m/>
    <m/>
    <m/>
    <m/>
    <m/>
    <m/>
    <m/>
    <m/>
    <m/>
    <m/>
    <m/>
    <s v="LUNA EXPERIENCE (50X100ML)-100ML-UNIT"/>
    <x v="48"/>
  </r>
  <r>
    <s v="MELODY DUO(50X100GR)-100GR"/>
    <m/>
    <m/>
    <m/>
    <m/>
    <m/>
    <m/>
    <m/>
    <m/>
    <m/>
    <m/>
    <m/>
    <m/>
    <s v="MELODY DUO(50X100GR)-100GR-UNIT"/>
    <x v="49"/>
  </r>
  <r>
    <s v="MOVENTO ENERGY (10X1LT)-1LT"/>
    <m/>
    <m/>
    <m/>
    <n v="30"/>
    <n v="2347.37"/>
    <n v="70421.100000000006"/>
    <n v="30"/>
    <n v="2428.21"/>
    <n v="72846.3"/>
    <m/>
    <m/>
    <m/>
    <s v="MOVENTO ENERGY (10X1LT)-1LT-UNIT"/>
    <x v="50"/>
  </r>
  <r>
    <s v="MOVENTO ENERGY (40X250ML)-250ML"/>
    <m/>
    <m/>
    <m/>
    <n v="440"/>
    <n v="606.67999999999995"/>
    <n v="266940"/>
    <n v="443"/>
    <n v="604.11"/>
    <n v="267621.40999999997"/>
    <n v="-3"/>
    <n v="606.79999999999995"/>
    <n v="-1820.4"/>
    <s v="MOVENTO ENERGY (40X250ML)-250ML-UNIT"/>
    <x v="51"/>
  </r>
  <r>
    <s v="MOVENTO ENERGY (50X100ML)-100ML"/>
    <m/>
    <m/>
    <m/>
    <m/>
    <m/>
    <m/>
    <m/>
    <m/>
    <m/>
    <m/>
    <m/>
    <m/>
    <s v="MOVENTO ENERGY (50X100ML)-100ML-UNIT"/>
    <x v="52"/>
  </r>
  <r>
    <s v="NATIVO (100X50GR)-50GR"/>
    <n v="50"/>
    <n v="322.19"/>
    <n v="16109.5"/>
    <m/>
    <m/>
    <m/>
    <n v="75"/>
    <n v="341.52"/>
    <n v="25614"/>
    <n v="-25"/>
    <n v="644.38"/>
    <n v="16109.5"/>
    <s v="NATIVO (100X50GR)-50GR-UNIT"/>
    <x v="53"/>
  </r>
  <r>
    <s v="NATIVO-(10 X 1KG)-1KG"/>
    <m/>
    <m/>
    <m/>
    <n v="100"/>
    <n v="5673.17"/>
    <n v="567317"/>
    <n v="90"/>
    <n v="5563.09"/>
    <n v="500678"/>
    <n v="10"/>
    <n v="5673.17"/>
    <n v="56731.7"/>
    <s v="NATIVO-(10 X 1KG)-1KG-UNIT"/>
    <x v="54"/>
  </r>
  <r>
    <s v="NATIVO 20X(10X10GR)-10 GR"/>
    <n v="1100"/>
    <n v="77.77"/>
    <n v="85547"/>
    <m/>
    <m/>
    <m/>
    <n v="880"/>
    <n v="81.319999999999993"/>
    <n v="71563"/>
    <n v="220"/>
    <n v="77.77"/>
    <n v="17109.400000000001"/>
    <s v="NATIVO 20X(10X10GR)-10 GR-UNIT"/>
    <x v="55"/>
  </r>
  <r>
    <s v="NATIVO (20X500GR)-500GR"/>
    <m/>
    <m/>
    <m/>
    <n v="220"/>
    <n v="2888.6"/>
    <n v="635492"/>
    <n v="200"/>
    <n v="2859.18"/>
    <n v="571836.80000000005"/>
    <n v="20"/>
    <n v="2888.6"/>
    <n v="57772"/>
    <s v="NATIVO (20X500GR)-500GR-UNIT"/>
    <x v="56"/>
  </r>
  <r>
    <s v="NATIVO (40X250GR)-250GR"/>
    <m/>
    <m/>
    <m/>
    <n v="1080"/>
    <n v="1487.73"/>
    <n v="1606748.4"/>
    <n v="1024"/>
    <n v="1504.35"/>
    <n v="1540459.28"/>
    <n v="56"/>
    <n v="1487.73"/>
    <n v="83312.88"/>
    <s v="NATIVO (40X250GR)-250GR-UNIT"/>
    <x v="57"/>
  </r>
  <r>
    <s v="NATIVO  (50X100GR)-100GR"/>
    <m/>
    <m/>
    <m/>
    <n v="1950"/>
    <n v="635.30999999999995"/>
    <n v="1238845.5"/>
    <n v="1930"/>
    <n v="638.98"/>
    <n v="1233240.8"/>
    <n v="20"/>
    <n v="635.29"/>
    <n v="12705.8"/>
    <s v="NATIVO  (50X100GR)-100GR-UNIT"/>
    <x v="58"/>
  </r>
  <r>
    <s v="OBERON (100X50ML)-50ML"/>
    <m/>
    <m/>
    <m/>
    <m/>
    <m/>
    <m/>
    <m/>
    <m/>
    <m/>
    <m/>
    <m/>
    <m/>
    <s v="OBERON (100X50ML)-50ML-UNIT"/>
    <x v="59"/>
  </r>
  <r>
    <s v="OBERON(10X1 LT)-1 LT"/>
    <m/>
    <m/>
    <m/>
    <m/>
    <m/>
    <m/>
    <m/>
    <m/>
    <m/>
    <m/>
    <m/>
    <m/>
    <s v="OBERON(10X1 LT)-1 LT-UNIT"/>
    <x v="60"/>
  </r>
  <r>
    <s v="OBERON (20X500ML)-500ML"/>
    <m/>
    <m/>
    <m/>
    <m/>
    <m/>
    <m/>
    <m/>
    <m/>
    <m/>
    <m/>
    <m/>
    <m/>
    <s v="OBERON (20X500ML)-500ML-UNIT"/>
    <x v="61"/>
  </r>
  <r>
    <s v="OBERON(40X200ML)-200ML"/>
    <n v="80"/>
    <n v="787.51"/>
    <n v="63000.800000000003"/>
    <n v="1560"/>
    <n v="738.69"/>
    <n v="1152362.3999999999"/>
    <n v="1480"/>
    <n v="823.58"/>
    <n v="1218899.2"/>
    <n v="160"/>
    <n v="748.04"/>
    <n v="119686.39999999999"/>
    <s v="OBERON(40X200ML)-200ML-UNIT"/>
    <x v="62"/>
  </r>
  <r>
    <s v="OBERON -500ML"/>
    <m/>
    <m/>
    <m/>
    <m/>
    <m/>
    <m/>
    <m/>
    <m/>
    <m/>
    <m/>
    <m/>
    <m/>
    <s v="OBERON -500ML-UNIT"/>
    <x v="61"/>
  </r>
  <r>
    <s v="OBERON (50X100ML)-100ML"/>
    <n v="100"/>
    <n v="400.37"/>
    <n v="40037"/>
    <n v="1400"/>
    <n v="380.65"/>
    <n v="532910"/>
    <n v="1450"/>
    <n v="412.11"/>
    <n v="597566.5"/>
    <n v="50"/>
    <n v="388.44"/>
    <n v="19421.919999999998"/>
    <s v="OBERON (50X100ML)-100ML-UNIT"/>
    <x v="63"/>
  </r>
  <r>
    <s v="PLANOFIX (40X250ML)-250ML"/>
    <m/>
    <m/>
    <m/>
    <n v="200"/>
    <n v="163.77000000000001"/>
    <n v="32754"/>
    <n v="240"/>
    <n v="173.6"/>
    <n v="41664"/>
    <n v="-40"/>
    <n v="163.77000000000001"/>
    <n v="-6550.8"/>
    <s v="PLANOFIX (40X250ML)-250ML-UNIT"/>
    <x v="64"/>
  </r>
  <r>
    <s v="PLANOFIX (50X100ML)-100ML"/>
    <n v="250"/>
    <n v="81.430000000000007"/>
    <n v="20358.5"/>
    <n v="1150"/>
    <n v="67.22"/>
    <n v="77300"/>
    <n v="1500"/>
    <n v="70.78"/>
    <n v="106164"/>
    <n v="-100"/>
    <n v="32.82"/>
    <n v="-3281.5"/>
    <s v="PLANOFIX (50X100ML)-100ML-UNIT"/>
    <x v="65"/>
  </r>
  <r>
    <s v="RAXIL 5X(10X100GR)-100GR"/>
    <m/>
    <m/>
    <m/>
    <m/>
    <m/>
    <m/>
    <m/>
    <m/>
    <m/>
    <m/>
    <m/>
    <m/>
    <s v="RAXIL 5X(10X100GR)-100GR-UNIT"/>
    <x v="66"/>
  </r>
  <r>
    <s v="RAXIL 5X(25X40GR)-40GR"/>
    <m/>
    <m/>
    <m/>
    <m/>
    <m/>
    <m/>
    <m/>
    <m/>
    <m/>
    <m/>
    <m/>
    <m/>
    <s v="RAXIL 5X(25X40GR)-40GR-UNIT"/>
    <x v="67"/>
  </r>
  <r>
    <s v="RAXIL EASY(100X50 ML)-50ML"/>
    <m/>
    <m/>
    <m/>
    <m/>
    <m/>
    <m/>
    <m/>
    <m/>
    <m/>
    <m/>
    <m/>
    <m/>
    <s v="RAXIL EASY(100X50 ML)-50ML-UNIT"/>
    <x v="68"/>
  </r>
  <r>
    <s v="RAXIL EASY (50X 100ML)-100ML"/>
    <m/>
    <m/>
    <m/>
    <n v="50"/>
    <n v="399.84"/>
    <n v="19992"/>
    <n v="50"/>
    <n v="423.83"/>
    <n v="21191.5"/>
    <m/>
    <m/>
    <m/>
    <s v="RAXIL EASY (50X 100ML)-100ML-UNIT"/>
    <x v="69"/>
  </r>
  <r>
    <s v="REGENT(10X1LT)-1LT"/>
    <m/>
    <m/>
    <m/>
    <n v="130"/>
    <n v="895.96"/>
    <n v="116475.2"/>
    <n v="130"/>
    <n v="1042.49"/>
    <n v="135523.79999999999"/>
    <m/>
    <m/>
    <m/>
    <s v="REGENT(10X1LT)-1LT-UNIT"/>
    <x v="70"/>
  </r>
  <r>
    <s v="REGENT(20X250ML)-250ML"/>
    <m/>
    <m/>
    <m/>
    <n v="200"/>
    <n v="239.75"/>
    <n v="47950"/>
    <n v="200"/>
    <n v="279.76"/>
    <n v="55952"/>
    <m/>
    <m/>
    <m/>
    <s v="REGENT(20X250ML)-250ML-UNIT"/>
    <x v="71"/>
  </r>
  <r>
    <s v="REGENT(20X500ML)-500ML"/>
    <m/>
    <m/>
    <m/>
    <n v="160"/>
    <n v="471.66"/>
    <n v="75466.2"/>
    <n v="180"/>
    <n v="532.14"/>
    <n v="95785.8"/>
    <n v="-20"/>
    <n v="463.5"/>
    <n v="-9270"/>
    <s v="REGENT(20X500ML)-500ML-UNIT"/>
    <x v="72"/>
  </r>
  <r>
    <s v="REGENT(50X100ML)-100ML"/>
    <m/>
    <m/>
    <m/>
    <n v="150"/>
    <n v="103.46"/>
    <n v="15519"/>
    <n v="150"/>
    <n v="119.88"/>
    <n v="17982"/>
    <m/>
    <m/>
    <m/>
    <s v="REGENT(50X100ML)-100ML-UNIT"/>
    <x v="73"/>
  </r>
  <r>
    <s v="REGENT GOLD (20X500ML)-500ML"/>
    <m/>
    <m/>
    <m/>
    <m/>
    <m/>
    <m/>
    <m/>
    <m/>
    <m/>
    <m/>
    <m/>
    <m/>
    <s v="REGENT GOLD (20X500ML)-500ML-UNIT"/>
    <x v="74"/>
  </r>
  <r>
    <s v="REGENT GOLD (40X250ML)-250ML"/>
    <m/>
    <m/>
    <m/>
    <n v="320"/>
    <n v="921"/>
    <n v="294720"/>
    <n v="346"/>
    <n v="993.42"/>
    <n v="343722.4"/>
    <n v="-26"/>
    <m/>
    <m/>
    <s v="REGENT GOLD (40X250ML)-250ML-UNIT"/>
    <x v="75"/>
  </r>
  <r>
    <s v="REGENT GOLD (50X100ML)-100ML"/>
    <n v="50"/>
    <n v="379.96"/>
    <n v="18998.099999999999"/>
    <n v="900"/>
    <n v="379.33"/>
    <n v="341400"/>
    <n v="850"/>
    <n v="407.46"/>
    <n v="346344"/>
    <n v="100"/>
    <n v="383.5"/>
    <n v="38350"/>
    <s v="REGENT GOLD (50X100ML)-100ML-UNIT"/>
    <x v="76"/>
  </r>
  <r>
    <s v="REGENT GR(20X1KG)-1KG"/>
    <m/>
    <m/>
    <m/>
    <m/>
    <m/>
    <m/>
    <m/>
    <m/>
    <m/>
    <m/>
    <m/>
    <m/>
    <s v="REGENT GR(20X1KG)-1KG-UNIT"/>
    <x v="77"/>
  </r>
  <r>
    <s v="REGENT GRO (20X1KG)-1KG"/>
    <m/>
    <m/>
    <m/>
    <m/>
    <m/>
    <m/>
    <m/>
    <m/>
    <m/>
    <m/>
    <m/>
    <m/>
    <s v="REGENT GRO (20X1KG)-1KG-UNIT"/>
    <x v="77"/>
  </r>
  <r>
    <s v="REGENT ULTRA(5X4KG)-4KG"/>
    <n v="690"/>
    <n v="686.44"/>
    <n v="473643.6"/>
    <n v="1375"/>
    <n v="513.6"/>
    <n v="706202.75"/>
    <n v="1665"/>
    <n v="684.09"/>
    <n v="1139003.2"/>
    <n v="400"/>
    <n v="522.54"/>
    <n v="209017.60000000001"/>
    <s v="REGENT ULTRA(5X4KG)-4KG-UNIT"/>
    <x v="78"/>
  </r>
  <r>
    <s v="REGENT ULTRA GRO (2X10KG)-10KG"/>
    <m/>
    <m/>
    <m/>
    <n v="350"/>
    <n v="1244.8"/>
    <n v="435680.7"/>
    <n v="126"/>
    <n v="1649.36"/>
    <n v="207819.36"/>
    <n v="224"/>
    <n v="1244.8"/>
    <n v="278835.65000000002"/>
    <s v="REGENT ULTRA GRO (2X10KG)-10KG-UNIT"/>
    <x v="79"/>
  </r>
  <r>
    <s v="SOLOMON (20X500ML)"/>
    <m/>
    <m/>
    <m/>
    <n v="200"/>
    <n v="961.58"/>
    <n v="192316"/>
    <n v="200"/>
    <n v="1067.92"/>
    <n v="213584"/>
    <m/>
    <m/>
    <n v="19230.2"/>
    <s v="SOLOMON (20X500ML)-UNIT"/>
    <x v="80"/>
  </r>
  <r>
    <s v="SOLOMON (40X250ML)-250ML"/>
    <m/>
    <m/>
    <m/>
    <n v="240"/>
    <n v="513.58000000000004"/>
    <n v="123259.2"/>
    <n v="240"/>
    <n v="569.38"/>
    <n v="136650.4"/>
    <m/>
    <m/>
    <m/>
    <s v="SOLOMON (40X250ML)-250ML-UNIT"/>
    <x v="81"/>
  </r>
  <r>
    <s v="SOLOMON (50X100ML)-100ML"/>
    <m/>
    <m/>
    <m/>
    <n v="50"/>
    <n v="208.26"/>
    <n v="10413"/>
    <n v="50"/>
    <n v="235"/>
    <n v="11750"/>
    <m/>
    <m/>
    <n v="10413"/>
    <s v="SOLOMON (50X100ML)-100ML-UNIT"/>
    <x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9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85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7">
        <item m="1" x="103"/>
        <item m="1" x="94"/>
        <item x="33"/>
        <item x="35"/>
        <item x="78"/>
        <item m="1" x="111"/>
        <item x="0"/>
        <item m="1" x="167"/>
        <item m="1" x="160"/>
        <item m="1" x="166"/>
        <item m="1" x="165"/>
        <item m="1" x="183"/>
        <item m="1" x="159"/>
        <item m="1" x="181"/>
        <item m="1" x="182"/>
        <item m="1" x="156"/>
        <item x="5"/>
        <item x="7"/>
        <item x="6"/>
        <item m="1" x="158"/>
        <item x="9"/>
        <item m="1" x="172"/>
        <item m="1" x="98"/>
        <item m="1" x="99"/>
        <item x="12"/>
        <item x="10"/>
        <item x="15"/>
        <item x="14"/>
        <item x="19"/>
        <item x="18"/>
        <item x="21"/>
        <item x="20"/>
        <item m="1" x="88"/>
        <item x="26"/>
        <item x="25"/>
        <item m="1" x="130"/>
        <item m="1" x="129"/>
        <item x="27"/>
        <item x="29"/>
        <item x="28"/>
        <item m="1" x="151"/>
        <item m="1" x="112"/>
        <item x="34"/>
        <item m="1" x="185"/>
        <item m="1" x="143"/>
        <item m="1" x="140"/>
        <item m="1" x="142"/>
        <item x="36"/>
        <item x="38"/>
        <item x="42"/>
        <item x="39"/>
        <item x="40"/>
        <item x="41"/>
        <item x="44"/>
        <item m="1" x="146"/>
        <item x="43"/>
        <item m="1" x="90"/>
        <item x="47"/>
        <item m="1" x="131"/>
        <item m="1" x="138"/>
        <item m="1" x="150"/>
        <item m="1" x="169"/>
        <item m="1" x="168"/>
        <item x="50"/>
        <item x="57"/>
        <item x="58"/>
        <item m="1" x="108"/>
        <item x="63"/>
        <item x="62"/>
        <item x="61"/>
        <item x="65"/>
        <item m="1" x="147"/>
        <item m="1" x="86"/>
        <item m="1" x="85"/>
        <item x="67"/>
        <item m="1" x="141"/>
        <item x="73"/>
        <item x="71"/>
        <item m="1" x="125"/>
        <item x="72"/>
        <item m="1" x="87"/>
        <item x="70"/>
        <item m="1" x="134"/>
        <item m="1" x="101"/>
        <item m="1" x="84"/>
        <item m="1" x="126"/>
        <item m="1" x="83"/>
        <item m="1" x="107"/>
        <item m="1" x="178"/>
        <item m="1" x="100"/>
        <item m="1" x="123"/>
        <item m="1" x="153"/>
        <item m="1" x="152"/>
        <item x="82"/>
        <item m="1" x="96"/>
        <item x="81"/>
        <item x="80"/>
        <item m="1" x="154"/>
        <item m="1" x="116"/>
        <item m="1" x="110"/>
        <item m="1" x="163"/>
        <item m="1" x="162"/>
        <item m="1" x="173"/>
        <item m="1" x="122"/>
        <item m="1" x="137"/>
        <item m="1" x="136"/>
        <item x="1"/>
        <item m="1" x="179"/>
        <item m="1" x="135"/>
        <item m="1" x="102"/>
        <item x="2"/>
        <item x="3"/>
        <item x="4"/>
        <item x="8"/>
        <item m="1" x="176"/>
        <item m="1" x="115"/>
        <item m="1" x="92"/>
        <item m="1" x="93"/>
        <item m="1" x="97"/>
        <item m="1" x="155"/>
        <item x="11"/>
        <item x="13"/>
        <item m="1" x="184"/>
        <item m="1" x="89"/>
        <item m="1" x="175"/>
        <item x="22"/>
        <item x="23"/>
        <item m="1" x="95"/>
        <item m="1" x="113"/>
        <item m="1" x="114"/>
        <item m="1" x="118"/>
        <item m="1" x="119"/>
        <item m="1" x="132"/>
        <item m="1" x="177"/>
        <item m="1" x="171"/>
        <item m="1" x="109"/>
        <item x="30"/>
        <item x="31"/>
        <item x="32"/>
        <item m="1" x="157"/>
        <item m="1" x="148"/>
        <item m="1" x="121"/>
        <item x="37"/>
        <item x="45"/>
        <item m="1" x="117"/>
        <item x="46"/>
        <item m="1" x="164"/>
        <item x="48"/>
        <item x="49"/>
        <item m="1" x="170"/>
        <item x="51"/>
        <item x="52"/>
        <item m="1" x="145"/>
        <item m="1" x="180"/>
        <item m="1" x="144"/>
        <item x="53"/>
        <item x="54"/>
        <item x="55"/>
        <item x="56"/>
        <item x="59"/>
        <item x="60"/>
        <item m="1" x="91"/>
        <item m="1" x="120"/>
        <item x="64"/>
        <item m="1" x="174"/>
        <item x="68"/>
        <item x="69"/>
        <item x="74"/>
        <item x="75"/>
        <item x="76"/>
        <item x="77"/>
        <item m="1" x="139"/>
        <item m="1" x="124"/>
        <item m="1" x="149"/>
        <item m="1" x="127"/>
        <item m="1" x="128"/>
        <item m="1" x="104"/>
        <item m="1" x="105"/>
        <item m="1" x="106"/>
        <item m="1" x="133"/>
        <item m="1" x="161"/>
        <item x="16"/>
        <item x="17"/>
        <item x="24"/>
        <item x="66"/>
        <item x="79"/>
        <item t="default"/>
      </items>
    </pivotField>
  </pivotFields>
  <rowFields count="1">
    <field x="14"/>
  </rowFields>
  <rowItems count="84">
    <i>
      <x v="2"/>
    </i>
    <i>
      <x v="3"/>
    </i>
    <i>
      <x v="4"/>
    </i>
    <i>
      <x v="6"/>
    </i>
    <i>
      <x v="16"/>
    </i>
    <i>
      <x v="17"/>
    </i>
    <i>
      <x v="18"/>
    </i>
    <i>
      <x v="20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3"/>
    </i>
    <i>
      <x v="34"/>
    </i>
    <i>
      <x v="37"/>
    </i>
    <i>
      <x v="38"/>
    </i>
    <i>
      <x v="39"/>
    </i>
    <i>
      <x v="42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7"/>
    </i>
    <i>
      <x v="63"/>
    </i>
    <i>
      <x v="64"/>
    </i>
    <i>
      <x v="65"/>
    </i>
    <i>
      <x v="67"/>
    </i>
    <i>
      <x v="68"/>
    </i>
    <i>
      <x v="69"/>
    </i>
    <i>
      <x v="70"/>
    </i>
    <i>
      <x v="74"/>
    </i>
    <i>
      <x v="76"/>
    </i>
    <i>
      <x v="77"/>
    </i>
    <i>
      <x v="79"/>
    </i>
    <i>
      <x v="81"/>
    </i>
    <i>
      <x v="93"/>
    </i>
    <i>
      <x v="95"/>
    </i>
    <i>
      <x v="96"/>
    </i>
    <i>
      <x v="106"/>
    </i>
    <i>
      <x v="110"/>
    </i>
    <i>
      <x v="111"/>
    </i>
    <i>
      <x v="112"/>
    </i>
    <i>
      <x v="113"/>
    </i>
    <i>
      <x v="120"/>
    </i>
    <i>
      <x v="121"/>
    </i>
    <i>
      <x v="125"/>
    </i>
    <i>
      <x v="126"/>
    </i>
    <i>
      <x v="136"/>
    </i>
    <i>
      <x v="137"/>
    </i>
    <i>
      <x v="138"/>
    </i>
    <i>
      <x v="142"/>
    </i>
    <i>
      <x v="143"/>
    </i>
    <i>
      <x v="145"/>
    </i>
    <i>
      <x v="147"/>
    </i>
    <i>
      <x v="148"/>
    </i>
    <i>
      <x v="150"/>
    </i>
    <i>
      <x v="151"/>
    </i>
    <i>
      <x v="155"/>
    </i>
    <i>
      <x v="156"/>
    </i>
    <i>
      <x v="157"/>
    </i>
    <i>
      <x v="158"/>
    </i>
    <i>
      <x v="159"/>
    </i>
    <i>
      <x v="160"/>
    </i>
    <i>
      <x v="163"/>
    </i>
    <i>
      <x v="165"/>
    </i>
    <i>
      <x v="166"/>
    </i>
    <i>
      <x v="167"/>
    </i>
    <i>
      <x v="168"/>
    </i>
    <i>
      <x v="169"/>
    </i>
    <i>
      <x v="170"/>
    </i>
    <i>
      <x v="181"/>
    </i>
    <i>
      <x v="182"/>
    </i>
    <i>
      <x v="183"/>
    </i>
    <i>
      <x v="184"/>
    </i>
    <i>
      <x v="18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14" type="button" dataOnly="0" labelOnly="1" outline="0" axis="axisRow" fieldPosition="0"/>
    </format>
    <format dxfId="29">
      <pivotArea dataOnly="0" labelOnly="1" grandRow="1" outline="0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14" type="button" dataOnly="0" labelOnly="1" outline="0" axis="axisRow" fieldPosition="0"/>
    </format>
    <format dxfId="2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1.88671875" bestFit="1" customWidth="1"/>
    <col min="3" max="3" width="8" bestFit="1" customWidth="1"/>
    <col min="4" max="4" width="10.44140625" bestFit="1" customWidth="1"/>
    <col min="5" max="5" width="12.5546875" bestFit="1" customWidth="1"/>
    <col min="6" max="6" width="8" bestFit="1" customWidth="1"/>
    <col min="7" max="7" width="11.44140625" bestFit="1" customWidth="1"/>
    <col min="8" max="8" width="12.5546875" bestFit="1" customWidth="1"/>
    <col min="9" max="9" width="8" bestFit="1" customWidth="1"/>
    <col min="10" max="10" width="11.44140625" bestFit="1" customWidth="1"/>
    <col min="11" max="11" width="11.5546875" bestFit="1" customWidth="1"/>
    <col min="12" max="12" width="8" bestFit="1" customWidth="1"/>
    <col min="13" max="13" width="10.44140625" bestFit="1" customWidth="1"/>
  </cols>
  <sheetData>
    <row r="1" spans="1:13" ht="15.6" x14ac:dyDescent="0.3">
      <c r="A1" s="64" t="s">
        <v>60</v>
      </c>
      <c r="B1" s="64"/>
      <c r="C1" s="64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65" t="s">
        <v>61</v>
      </c>
      <c r="B2" s="65"/>
      <c r="C2" s="65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65" t="s">
        <v>62</v>
      </c>
      <c r="B3" s="65"/>
      <c r="C3" s="65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">
      <c r="A4" s="66" t="s">
        <v>63</v>
      </c>
      <c r="B4" s="66"/>
      <c r="C4" s="66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5.6" x14ac:dyDescent="0.3">
      <c r="A5" s="72" t="s">
        <v>64</v>
      </c>
      <c r="B5" s="72"/>
      <c r="C5" s="72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x14ac:dyDescent="0.3">
      <c r="A6" s="65" t="s">
        <v>45</v>
      </c>
      <c r="B6" s="65"/>
      <c r="C6" s="65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3">
      <c r="A7" s="65" t="s">
        <v>65</v>
      </c>
      <c r="B7" s="65"/>
      <c r="C7" s="65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3">
      <c r="A8" s="80" t="s">
        <v>46</v>
      </c>
      <c r="B8" s="67" t="s">
        <v>64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13" x14ac:dyDescent="0.3">
      <c r="A9" s="81" t="s">
        <v>46</v>
      </c>
      <c r="B9" s="68" t="s">
        <v>60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3" x14ac:dyDescent="0.3">
      <c r="A10" s="82" t="s">
        <v>47</v>
      </c>
      <c r="B10" s="70" t="s">
        <v>65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3" x14ac:dyDescent="0.3">
      <c r="A11" s="82" t="s">
        <v>46</v>
      </c>
      <c r="B11" s="73" t="s">
        <v>48</v>
      </c>
      <c r="C11" s="74"/>
      <c r="D11" s="74"/>
      <c r="E11" s="73" t="s">
        <v>49</v>
      </c>
      <c r="F11" s="74"/>
      <c r="G11" s="74"/>
      <c r="H11" s="73" t="s">
        <v>50</v>
      </c>
      <c r="I11" s="74"/>
      <c r="J11" s="74"/>
      <c r="K11" s="73" t="s">
        <v>51</v>
      </c>
      <c r="L11" s="74"/>
      <c r="M11" s="74"/>
    </row>
    <row r="12" spans="1:13" x14ac:dyDescent="0.3">
      <c r="A12" s="83" t="s">
        <v>46</v>
      </c>
      <c r="B12" s="62" t="s">
        <v>52</v>
      </c>
      <c r="C12" s="63" t="s">
        <v>53</v>
      </c>
      <c r="D12" s="62" t="s">
        <v>54</v>
      </c>
      <c r="E12" s="62" t="s">
        <v>52</v>
      </c>
      <c r="F12" s="63" t="s">
        <v>53</v>
      </c>
      <c r="G12" s="62" t="s">
        <v>54</v>
      </c>
      <c r="H12" s="62" t="s">
        <v>52</v>
      </c>
      <c r="I12" s="63" t="s">
        <v>53</v>
      </c>
      <c r="J12" s="62" t="s">
        <v>54</v>
      </c>
      <c r="K12" s="62" t="s">
        <v>52</v>
      </c>
      <c r="L12" s="63" t="s">
        <v>53</v>
      </c>
      <c r="M12" s="62" t="s">
        <v>54</v>
      </c>
    </row>
    <row r="13" spans="1:13" x14ac:dyDescent="0.3">
      <c r="A13" s="84" t="s">
        <v>66</v>
      </c>
      <c r="B13" s="85"/>
      <c r="C13" s="59"/>
      <c r="D13" s="60"/>
      <c r="E13" s="85"/>
      <c r="F13" s="59"/>
      <c r="G13" s="60"/>
      <c r="H13" s="85"/>
      <c r="I13" s="59"/>
      <c r="J13" s="60"/>
      <c r="K13" s="85"/>
      <c r="L13" s="59"/>
      <c r="M13" s="60"/>
    </row>
    <row r="14" spans="1:13" x14ac:dyDescent="0.3">
      <c r="A14" s="84" t="s">
        <v>67</v>
      </c>
      <c r="B14" s="86"/>
      <c r="C14" s="57"/>
      <c r="D14" s="58"/>
      <c r="E14" s="86"/>
      <c r="F14" s="57"/>
      <c r="G14" s="58"/>
      <c r="H14" s="86"/>
      <c r="I14" s="57"/>
      <c r="J14" s="58"/>
      <c r="K14" s="86"/>
      <c r="L14" s="57"/>
      <c r="M14" s="58"/>
    </row>
    <row r="15" spans="1:13" x14ac:dyDescent="0.3">
      <c r="A15" s="84" t="s">
        <v>68</v>
      </c>
      <c r="B15" s="86"/>
      <c r="C15" s="57"/>
      <c r="D15" s="58"/>
      <c r="E15" s="86"/>
      <c r="F15" s="57"/>
      <c r="G15" s="58"/>
      <c r="H15" s="86"/>
      <c r="I15" s="57"/>
      <c r="J15" s="58"/>
      <c r="K15" s="86"/>
      <c r="L15" s="57"/>
      <c r="M15" s="58"/>
    </row>
    <row r="16" spans="1:13" x14ac:dyDescent="0.3">
      <c r="A16" s="84" t="s">
        <v>69</v>
      </c>
      <c r="B16" s="86"/>
      <c r="C16" s="57"/>
      <c r="D16" s="58"/>
      <c r="E16" s="86"/>
      <c r="F16" s="57"/>
      <c r="G16" s="58"/>
      <c r="H16" s="86"/>
      <c r="I16" s="57"/>
      <c r="J16" s="58"/>
      <c r="K16" s="86"/>
      <c r="L16" s="57"/>
      <c r="M16" s="58"/>
    </row>
    <row r="17" spans="1:13" x14ac:dyDescent="0.3">
      <c r="A17" s="84" t="s">
        <v>70</v>
      </c>
      <c r="B17" s="86"/>
      <c r="C17" s="57"/>
      <c r="D17" s="58"/>
      <c r="E17" s="86"/>
      <c r="F17" s="57"/>
      <c r="G17" s="58"/>
      <c r="H17" s="86"/>
      <c r="I17" s="57"/>
      <c r="J17" s="58"/>
      <c r="K17" s="86"/>
      <c r="L17" s="57"/>
      <c r="M17" s="58"/>
    </row>
    <row r="18" spans="1:13" x14ac:dyDescent="0.3">
      <c r="A18" s="84" t="s">
        <v>71</v>
      </c>
      <c r="B18" s="86"/>
      <c r="C18" s="57"/>
      <c r="D18" s="58"/>
      <c r="E18" s="86"/>
      <c r="F18" s="57"/>
      <c r="G18" s="58"/>
      <c r="H18" s="86"/>
      <c r="I18" s="57"/>
      <c r="J18" s="58"/>
      <c r="K18" s="86"/>
      <c r="L18" s="57"/>
      <c r="M18" s="58"/>
    </row>
    <row r="19" spans="1:13" x14ac:dyDescent="0.3">
      <c r="A19" s="84" t="s">
        <v>72</v>
      </c>
      <c r="B19" s="86"/>
      <c r="C19" s="57"/>
      <c r="D19" s="58"/>
      <c r="E19" s="86"/>
      <c r="F19" s="57"/>
      <c r="G19" s="58"/>
      <c r="H19" s="86"/>
      <c r="I19" s="57"/>
      <c r="J19" s="58"/>
      <c r="K19" s="86"/>
      <c r="L19" s="57"/>
      <c r="M19" s="58"/>
    </row>
    <row r="20" spans="1:13" x14ac:dyDescent="0.3">
      <c r="A20" s="84" t="s">
        <v>73</v>
      </c>
      <c r="B20" s="86"/>
      <c r="C20" s="57"/>
      <c r="D20" s="58"/>
      <c r="E20" s="86"/>
      <c r="F20" s="57"/>
      <c r="G20" s="58"/>
      <c r="H20" s="86"/>
      <c r="I20" s="57"/>
      <c r="J20" s="58"/>
      <c r="K20" s="86"/>
      <c r="L20" s="57"/>
      <c r="M20" s="58"/>
    </row>
    <row r="21" spans="1:13" x14ac:dyDescent="0.3">
      <c r="A21" s="84" t="s">
        <v>74</v>
      </c>
      <c r="B21" s="86"/>
      <c r="C21" s="57"/>
      <c r="D21" s="58"/>
      <c r="E21" s="86"/>
      <c r="F21" s="57"/>
      <c r="G21" s="58"/>
      <c r="H21" s="86"/>
      <c r="I21" s="57"/>
      <c r="J21" s="58"/>
      <c r="K21" s="86"/>
      <c r="L21" s="57"/>
      <c r="M21" s="58"/>
    </row>
    <row r="22" spans="1:13" x14ac:dyDescent="0.3">
      <c r="A22" s="84" t="s">
        <v>75</v>
      </c>
      <c r="B22" s="86"/>
      <c r="C22" s="57"/>
      <c r="D22" s="58"/>
      <c r="E22" s="86"/>
      <c r="F22" s="57"/>
      <c r="G22" s="58"/>
      <c r="H22" s="86"/>
      <c r="I22" s="57"/>
      <c r="J22" s="58"/>
      <c r="K22" s="86"/>
      <c r="L22" s="57"/>
      <c r="M22" s="58"/>
    </row>
    <row r="23" spans="1:13" x14ac:dyDescent="0.3">
      <c r="A23" s="84" t="s">
        <v>76</v>
      </c>
      <c r="B23" s="86"/>
      <c r="C23" s="57"/>
      <c r="D23" s="58"/>
      <c r="E23" s="86"/>
      <c r="F23" s="57"/>
      <c r="G23" s="58"/>
      <c r="H23" s="86"/>
      <c r="I23" s="57"/>
      <c r="J23" s="58"/>
      <c r="K23" s="86"/>
      <c r="L23" s="57"/>
      <c r="M23" s="58"/>
    </row>
    <row r="24" spans="1:13" x14ac:dyDescent="0.3">
      <c r="A24" s="84" t="s">
        <v>77</v>
      </c>
      <c r="B24" s="86"/>
      <c r="C24" s="57"/>
      <c r="D24" s="58"/>
      <c r="E24" s="86"/>
      <c r="F24" s="57"/>
      <c r="G24" s="58"/>
      <c r="H24" s="86"/>
      <c r="I24" s="57"/>
      <c r="J24" s="58"/>
      <c r="K24" s="86"/>
      <c r="L24" s="57"/>
      <c r="M24" s="58"/>
    </row>
    <row r="25" spans="1:13" x14ac:dyDescent="0.3">
      <c r="A25" s="84" t="s">
        <v>78</v>
      </c>
      <c r="B25" s="86"/>
      <c r="C25" s="57"/>
      <c r="D25" s="58"/>
      <c r="E25" s="87">
        <v>60</v>
      </c>
      <c r="F25" s="55">
        <v>477.25</v>
      </c>
      <c r="G25" s="56">
        <v>28635</v>
      </c>
      <c r="H25" s="87">
        <v>60</v>
      </c>
      <c r="I25" s="55">
        <v>503.7</v>
      </c>
      <c r="J25" s="56">
        <v>30222.2</v>
      </c>
      <c r="K25" s="86"/>
      <c r="L25" s="57"/>
      <c r="M25" s="58"/>
    </row>
    <row r="26" spans="1:13" x14ac:dyDescent="0.3">
      <c r="A26" s="84" t="s">
        <v>79</v>
      </c>
      <c r="B26" s="86"/>
      <c r="C26" s="57"/>
      <c r="D26" s="58"/>
      <c r="E26" s="86"/>
      <c r="F26" s="57"/>
      <c r="G26" s="58"/>
      <c r="H26" s="86"/>
      <c r="I26" s="57"/>
      <c r="J26" s="58"/>
      <c r="K26" s="86"/>
      <c r="L26" s="57"/>
      <c r="M26" s="58"/>
    </row>
    <row r="27" spans="1:13" x14ac:dyDescent="0.3">
      <c r="A27" s="84" t="s">
        <v>80</v>
      </c>
      <c r="B27" s="86"/>
      <c r="C27" s="57"/>
      <c r="D27" s="58"/>
      <c r="E27" s="86"/>
      <c r="F27" s="57"/>
      <c r="G27" s="58"/>
      <c r="H27" s="86"/>
      <c r="I27" s="57"/>
      <c r="J27" s="58"/>
      <c r="K27" s="86"/>
      <c r="L27" s="57"/>
      <c r="M27" s="58"/>
    </row>
    <row r="28" spans="1:13" x14ac:dyDescent="0.3">
      <c r="A28" s="84" t="s">
        <v>81</v>
      </c>
      <c r="B28" s="86"/>
      <c r="C28" s="57"/>
      <c r="D28" s="58"/>
      <c r="E28" s="86"/>
      <c r="F28" s="57"/>
      <c r="G28" s="58"/>
      <c r="H28" s="86"/>
      <c r="I28" s="57"/>
      <c r="J28" s="58"/>
      <c r="K28" s="86"/>
      <c r="L28" s="57"/>
      <c r="M28" s="58"/>
    </row>
    <row r="29" spans="1:13" x14ac:dyDescent="0.3">
      <c r="A29" s="84" t="s">
        <v>82</v>
      </c>
      <c r="B29" s="86"/>
      <c r="C29" s="57"/>
      <c r="D29" s="58"/>
      <c r="E29" s="87">
        <v>40</v>
      </c>
      <c r="F29" s="55">
        <v>410.99</v>
      </c>
      <c r="G29" s="56">
        <v>16439.599999999999</v>
      </c>
      <c r="H29" s="87">
        <v>40</v>
      </c>
      <c r="I29" s="55">
        <v>430</v>
      </c>
      <c r="J29" s="56">
        <v>17200</v>
      </c>
      <c r="K29" s="86"/>
      <c r="L29" s="57"/>
      <c r="M29" s="58"/>
    </row>
    <row r="30" spans="1:13" x14ac:dyDescent="0.3">
      <c r="A30" s="84" t="s">
        <v>83</v>
      </c>
      <c r="B30" s="86"/>
      <c r="C30" s="57"/>
      <c r="D30" s="58"/>
      <c r="E30" s="87">
        <v>80</v>
      </c>
      <c r="F30" s="55">
        <v>210.16</v>
      </c>
      <c r="G30" s="56">
        <v>16812.8</v>
      </c>
      <c r="H30" s="87">
        <v>27</v>
      </c>
      <c r="I30" s="55">
        <v>200</v>
      </c>
      <c r="J30" s="56">
        <v>5400</v>
      </c>
      <c r="K30" s="87">
        <v>53</v>
      </c>
      <c r="L30" s="55">
        <v>210.16</v>
      </c>
      <c r="M30" s="56">
        <v>11138.48</v>
      </c>
    </row>
    <row r="31" spans="1:13" x14ac:dyDescent="0.3">
      <c r="A31" s="84" t="s">
        <v>84</v>
      </c>
      <c r="B31" s="86"/>
      <c r="C31" s="57"/>
      <c r="D31" s="58"/>
      <c r="E31" s="87">
        <v>610</v>
      </c>
      <c r="F31" s="55">
        <v>513.07000000000005</v>
      </c>
      <c r="G31" s="56">
        <v>312975.09999999998</v>
      </c>
      <c r="H31" s="87">
        <v>450</v>
      </c>
      <c r="I31" s="55">
        <v>540.94000000000005</v>
      </c>
      <c r="J31" s="56">
        <v>243421.2</v>
      </c>
      <c r="K31" s="87">
        <v>160</v>
      </c>
      <c r="L31" s="55">
        <v>577.22</v>
      </c>
      <c r="M31" s="56">
        <v>92354.4</v>
      </c>
    </row>
    <row r="32" spans="1:13" x14ac:dyDescent="0.3">
      <c r="A32" s="84" t="s">
        <v>85</v>
      </c>
      <c r="B32" s="86"/>
      <c r="C32" s="57"/>
      <c r="D32" s="58"/>
      <c r="E32" s="87">
        <v>1200</v>
      </c>
      <c r="F32" s="55">
        <v>269.67</v>
      </c>
      <c r="G32" s="56">
        <v>323604</v>
      </c>
      <c r="H32" s="87">
        <v>940</v>
      </c>
      <c r="I32" s="55">
        <v>285.85000000000002</v>
      </c>
      <c r="J32" s="56">
        <v>268699</v>
      </c>
      <c r="K32" s="87">
        <v>260</v>
      </c>
      <c r="L32" s="55">
        <v>269.67</v>
      </c>
      <c r="M32" s="56">
        <v>70114.2</v>
      </c>
    </row>
    <row r="33" spans="1:13" x14ac:dyDescent="0.3">
      <c r="A33" s="84" t="s">
        <v>86</v>
      </c>
      <c r="B33" s="87">
        <v>160</v>
      </c>
      <c r="C33" s="55">
        <v>141</v>
      </c>
      <c r="D33" s="56">
        <v>22560</v>
      </c>
      <c r="E33" s="87">
        <v>1000</v>
      </c>
      <c r="F33" s="55">
        <v>141.4</v>
      </c>
      <c r="G33" s="56">
        <v>141400</v>
      </c>
      <c r="H33" s="87">
        <v>1160</v>
      </c>
      <c r="I33" s="55">
        <v>148.91</v>
      </c>
      <c r="J33" s="56">
        <v>172731.2</v>
      </c>
      <c r="K33" s="86"/>
      <c r="L33" s="57"/>
      <c r="M33" s="56">
        <v>22560</v>
      </c>
    </row>
    <row r="34" spans="1:13" x14ac:dyDescent="0.3">
      <c r="A34" s="84" t="s">
        <v>87</v>
      </c>
      <c r="B34" s="87">
        <v>50</v>
      </c>
      <c r="C34" s="55">
        <v>135</v>
      </c>
      <c r="D34" s="56">
        <v>6750</v>
      </c>
      <c r="E34" s="87">
        <v>50</v>
      </c>
      <c r="F34" s="55">
        <v>62.71</v>
      </c>
      <c r="G34" s="56">
        <v>3135.5</v>
      </c>
      <c r="H34" s="87">
        <v>100</v>
      </c>
      <c r="I34" s="55">
        <v>304.93</v>
      </c>
      <c r="J34" s="56">
        <v>30493</v>
      </c>
      <c r="K34" s="86"/>
      <c r="L34" s="57"/>
      <c r="M34" s="56">
        <v>3614.5</v>
      </c>
    </row>
    <row r="35" spans="1:13" x14ac:dyDescent="0.3">
      <c r="A35" s="84" t="s">
        <v>88</v>
      </c>
      <c r="B35" s="86"/>
      <c r="C35" s="57"/>
      <c r="D35" s="58"/>
      <c r="E35" s="86"/>
      <c r="F35" s="57"/>
      <c r="G35" s="58"/>
      <c r="H35" s="86"/>
      <c r="I35" s="57"/>
      <c r="J35" s="58"/>
      <c r="K35" s="86"/>
      <c r="L35" s="57"/>
      <c r="M35" s="58"/>
    </row>
    <row r="36" spans="1:13" x14ac:dyDescent="0.3">
      <c r="A36" s="84" t="s">
        <v>89</v>
      </c>
      <c r="B36" s="86"/>
      <c r="C36" s="57"/>
      <c r="D36" s="58"/>
      <c r="E36" s="86"/>
      <c r="F36" s="57"/>
      <c r="G36" s="58"/>
      <c r="H36" s="86"/>
      <c r="I36" s="57"/>
      <c r="J36" s="58"/>
      <c r="K36" s="86"/>
      <c r="L36" s="57"/>
      <c r="M36" s="58"/>
    </row>
    <row r="37" spans="1:13" x14ac:dyDescent="0.3">
      <c r="A37" s="84" t="s">
        <v>90</v>
      </c>
      <c r="B37" s="86"/>
      <c r="C37" s="57"/>
      <c r="D37" s="58"/>
      <c r="E37" s="86"/>
      <c r="F37" s="57"/>
      <c r="G37" s="58"/>
      <c r="H37" s="86"/>
      <c r="I37" s="57"/>
      <c r="J37" s="58"/>
      <c r="K37" s="86"/>
      <c r="L37" s="57"/>
      <c r="M37" s="58"/>
    </row>
    <row r="38" spans="1:13" x14ac:dyDescent="0.3">
      <c r="A38" s="84" t="s">
        <v>91</v>
      </c>
      <c r="B38" s="86"/>
      <c r="C38" s="57"/>
      <c r="D38" s="58"/>
      <c r="E38" s="86"/>
      <c r="F38" s="57"/>
      <c r="G38" s="58"/>
      <c r="H38" s="86"/>
      <c r="I38" s="57"/>
      <c r="J38" s="58"/>
      <c r="K38" s="86"/>
      <c r="L38" s="57"/>
      <c r="M38" s="58"/>
    </row>
    <row r="39" spans="1:13" x14ac:dyDescent="0.3">
      <c r="A39" s="84" t="s">
        <v>92</v>
      </c>
      <c r="B39" s="86"/>
      <c r="C39" s="57"/>
      <c r="D39" s="58"/>
      <c r="E39" s="86"/>
      <c r="F39" s="57"/>
      <c r="G39" s="58"/>
      <c r="H39" s="86"/>
      <c r="I39" s="57"/>
      <c r="J39" s="58"/>
      <c r="K39" s="86"/>
      <c r="L39" s="57"/>
      <c r="M39" s="58"/>
    </row>
    <row r="40" spans="1:13" x14ac:dyDescent="0.3">
      <c r="A40" s="84" t="s">
        <v>93</v>
      </c>
      <c r="B40" s="86"/>
      <c r="C40" s="57"/>
      <c r="D40" s="58"/>
      <c r="E40" s="86"/>
      <c r="F40" s="57"/>
      <c r="G40" s="58"/>
      <c r="H40" s="86"/>
      <c r="I40" s="57"/>
      <c r="J40" s="58"/>
      <c r="K40" s="86"/>
      <c r="L40" s="57"/>
      <c r="M40" s="58"/>
    </row>
    <row r="41" spans="1:13" x14ac:dyDescent="0.3">
      <c r="A41" s="84" t="s">
        <v>94</v>
      </c>
      <c r="B41" s="86"/>
      <c r="C41" s="57"/>
      <c r="D41" s="58"/>
      <c r="E41" s="87">
        <v>100</v>
      </c>
      <c r="F41" s="55">
        <v>205</v>
      </c>
      <c r="G41" s="56">
        <v>20500</v>
      </c>
      <c r="H41" s="87">
        <v>50</v>
      </c>
      <c r="I41" s="55">
        <v>200</v>
      </c>
      <c r="J41" s="56">
        <v>10000</v>
      </c>
      <c r="K41" s="87">
        <v>50</v>
      </c>
      <c r="L41" s="55">
        <v>205</v>
      </c>
      <c r="M41" s="56">
        <v>10250</v>
      </c>
    </row>
    <row r="42" spans="1:13" x14ac:dyDescent="0.3">
      <c r="A42" s="84" t="s">
        <v>95</v>
      </c>
      <c r="B42" s="86"/>
      <c r="C42" s="57"/>
      <c r="D42" s="58"/>
      <c r="E42" s="87">
        <v>20</v>
      </c>
      <c r="F42" s="55">
        <v>989.83</v>
      </c>
      <c r="G42" s="56">
        <v>19796.599999999999</v>
      </c>
      <c r="H42" s="87">
        <v>20</v>
      </c>
      <c r="I42" s="55">
        <v>1049.19</v>
      </c>
      <c r="J42" s="56">
        <v>20983.8</v>
      </c>
      <c r="K42" s="86"/>
      <c r="L42" s="57"/>
      <c r="M42" s="58"/>
    </row>
    <row r="43" spans="1:13" x14ac:dyDescent="0.3">
      <c r="A43" s="84" t="s">
        <v>96</v>
      </c>
      <c r="B43" s="86"/>
      <c r="C43" s="57"/>
      <c r="D43" s="58"/>
      <c r="E43" s="86"/>
      <c r="F43" s="57"/>
      <c r="G43" s="58"/>
      <c r="H43" s="86"/>
      <c r="I43" s="57"/>
      <c r="J43" s="58"/>
      <c r="K43" s="86"/>
      <c r="L43" s="57"/>
      <c r="M43" s="58"/>
    </row>
    <row r="44" spans="1:13" x14ac:dyDescent="0.3">
      <c r="A44" s="84" t="s">
        <v>97</v>
      </c>
      <c r="B44" s="86"/>
      <c r="C44" s="57"/>
      <c r="D44" s="58"/>
      <c r="E44" s="87">
        <v>150</v>
      </c>
      <c r="F44" s="55">
        <v>409.05</v>
      </c>
      <c r="G44" s="56">
        <v>61357.5</v>
      </c>
      <c r="H44" s="87">
        <v>150</v>
      </c>
      <c r="I44" s="55">
        <v>433.59</v>
      </c>
      <c r="J44" s="56">
        <v>65038.5</v>
      </c>
      <c r="K44" s="86"/>
      <c r="L44" s="57"/>
      <c r="M44" s="58"/>
    </row>
    <row r="45" spans="1:13" x14ac:dyDescent="0.3">
      <c r="A45" s="84" t="s">
        <v>98</v>
      </c>
      <c r="B45" s="86"/>
      <c r="C45" s="57"/>
      <c r="D45" s="58"/>
      <c r="E45" s="87">
        <v>50</v>
      </c>
      <c r="F45" s="55">
        <v>205.93</v>
      </c>
      <c r="G45" s="56">
        <v>10296.5</v>
      </c>
      <c r="H45" s="87">
        <v>50</v>
      </c>
      <c r="I45" s="55">
        <v>218.4</v>
      </c>
      <c r="J45" s="56">
        <v>10920</v>
      </c>
      <c r="K45" s="86"/>
      <c r="L45" s="57"/>
      <c r="M45" s="58"/>
    </row>
    <row r="46" spans="1:13" x14ac:dyDescent="0.3">
      <c r="A46" s="84" t="s">
        <v>99</v>
      </c>
      <c r="B46" s="87">
        <v>40</v>
      </c>
      <c r="C46" s="55">
        <v>776.25</v>
      </c>
      <c r="D46" s="56">
        <v>31050</v>
      </c>
      <c r="E46" s="87">
        <v>300</v>
      </c>
      <c r="F46" s="55">
        <v>760</v>
      </c>
      <c r="G46" s="56">
        <v>228000</v>
      </c>
      <c r="H46" s="87">
        <v>155</v>
      </c>
      <c r="I46" s="55">
        <v>805.46</v>
      </c>
      <c r="J46" s="56">
        <v>124847</v>
      </c>
      <c r="K46" s="87">
        <v>185</v>
      </c>
      <c r="L46" s="55">
        <v>761.62</v>
      </c>
      <c r="M46" s="56">
        <v>140900</v>
      </c>
    </row>
    <row r="47" spans="1:13" x14ac:dyDescent="0.3">
      <c r="A47" s="84" t="s">
        <v>100</v>
      </c>
      <c r="B47" s="86"/>
      <c r="C47" s="57"/>
      <c r="D47" s="58"/>
      <c r="E47" s="87">
        <v>80</v>
      </c>
      <c r="F47" s="55">
        <v>385</v>
      </c>
      <c r="G47" s="56">
        <v>30800</v>
      </c>
      <c r="H47" s="86"/>
      <c r="I47" s="57"/>
      <c r="J47" s="58"/>
      <c r="K47" s="87">
        <v>80</v>
      </c>
      <c r="L47" s="55">
        <v>385</v>
      </c>
      <c r="M47" s="56">
        <v>30800</v>
      </c>
    </row>
    <row r="48" spans="1:13" x14ac:dyDescent="0.3">
      <c r="A48" s="84" t="s">
        <v>101</v>
      </c>
      <c r="B48" s="86"/>
      <c r="C48" s="57"/>
      <c r="D48" s="58"/>
      <c r="E48" s="86"/>
      <c r="F48" s="57"/>
      <c r="G48" s="58"/>
      <c r="H48" s="86"/>
      <c r="I48" s="57"/>
      <c r="J48" s="58"/>
      <c r="K48" s="86"/>
      <c r="L48" s="57"/>
      <c r="M48" s="58"/>
    </row>
    <row r="49" spans="1:13" x14ac:dyDescent="0.3">
      <c r="A49" s="84" t="s">
        <v>102</v>
      </c>
      <c r="B49" s="87">
        <v>50</v>
      </c>
      <c r="C49" s="55">
        <v>153.29</v>
      </c>
      <c r="D49" s="56">
        <v>7664.5</v>
      </c>
      <c r="E49" s="86"/>
      <c r="F49" s="57"/>
      <c r="G49" s="58"/>
      <c r="H49" s="87">
        <v>50</v>
      </c>
      <c r="I49" s="55">
        <v>60</v>
      </c>
      <c r="J49" s="56">
        <v>3000</v>
      </c>
      <c r="K49" s="86"/>
      <c r="L49" s="57"/>
      <c r="M49" s="58"/>
    </row>
    <row r="50" spans="1:13" x14ac:dyDescent="0.3">
      <c r="A50" s="84" t="s">
        <v>103</v>
      </c>
      <c r="B50" s="86"/>
      <c r="C50" s="57"/>
      <c r="D50" s="58"/>
      <c r="E50" s="86"/>
      <c r="F50" s="57"/>
      <c r="G50" s="58"/>
      <c r="H50" s="86"/>
      <c r="I50" s="57"/>
      <c r="J50" s="58"/>
      <c r="K50" s="86"/>
      <c r="L50" s="57"/>
      <c r="M50" s="58"/>
    </row>
    <row r="51" spans="1:13" x14ac:dyDescent="0.3">
      <c r="A51" s="84" t="s">
        <v>104</v>
      </c>
      <c r="B51" s="86"/>
      <c r="C51" s="57"/>
      <c r="D51" s="58"/>
      <c r="E51" s="86"/>
      <c r="F51" s="57"/>
      <c r="G51" s="58"/>
      <c r="H51" s="86"/>
      <c r="I51" s="57"/>
      <c r="J51" s="58"/>
      <c r="K51" s="86"/>
      <c r="L51" s="57"/>
      <c r="M51" s="58"/>
    </row>
    <row r="52" spans="1:13" x14ac:dyDescent="0.3">
      <c r="A52" s="84" t="s">
        <v>105</v>
      </c>
      <c r="B52" s="87">
        <v>30</v>
      </c>
      <c r="C52" s="55">
        <v>502.25</v>
      </c>
      <c r="D52" s="56">
        <v>15067.5</v>
      </c>
      <c r="E52" s="87">
        <v>100</v>
      </c>
      <c r="F52" s="55">
        <v>492.25</v>
      </c>
      <c r="G52" s="56">
        <v>49225</v>
      </c>
      <c r="H52" s="87">
        <v>90</v>
      </c>
      <c r="I52" s="55">
        <v>532.39</v>
      </c>
      <c r="J52" s="56">
        <v>47915.1</v>
      </c>
      <c r="K52" s="87">
        <v>40</v>
      </c>
      <c r="L52" s="55">
        <v>492.25</v>
      </c>
      <c r="M52" s="56">
        <v>19690</v>
      </c>
    </row>
    <row r="53" spans="1:13" x14ac:dyDescent="0.3">
      <c r="A53" s="84" t="s">
        <v>106</v>
      </c>
      <c r="B53" s="87">
        <v>140</v>
      </c>
      <c r="C53" s="55">
        <v>256.33</v>
      </c>
      <c r="D53" s="56">
        <v>35886.400000000001</v>
      </c>
      <c r="E53" s="87">
        <v>300</v>
      </c>
      <c r="F53" s="55">
        <v>253.3</v>
      </c>
      <c r="G53" s="56">
        <v>75990</v>
      </c>
      <c r="H53" s="87">
        <v>220</v>
      </c>
      <c r="I53" s="55">
        <v>250.93</v>
      </c>
      <c r="J53" s="56">
        <v>55204</v>
      </c>
      <c r="K53" s="87">
        <v>220</v>
      </c>
      <c r="L53" s="55">
        <v>253.3</v>
      </c>
      <c r="M53" s="56">
        <v>55726</v>
      </c>
    </row>
    <row r="54" spans="1:13" x14ac:dyDescent="0.3">
      <c r="A54" s="84" t="s">
        <v>107</v>
      </c>
      <c r="B54" s="86"/>
      <c r="C54" s="57"/>
      <c r="D54" s="58"/>
      <c r="E54" s="87">
        <v>400</v>
      </c>
      <c r="F54" s="55">
        <v>137.93</v>
      </c>
      <c r="G54" s="56">
        <v>55172</v>
      </c>
      <c r="H54" s="87">
        <v>200</v>
      </c>
      <c r="I54" s="55">
        <v>148.85</v>
      </c>
      <c r="J54" s="56">
        <v>29770</v>
      </c>
      <c r="K54" s="87">
        <v>200</v>
      </c>
      <c r="L54" s="55">
        <v>137.93</v>
      </c>
      <c r="M54" s="56">
        <v>27586</v>
      </c>
    </row>
    <row r="55" spans="1:13" x14ac:dyDescent="0.3">
      <c r="A55" s="84" t="s">
        <v>108</v>
      </c>
      <c r="B55" s="86"/>
      <c r="C55" s="57"/>
      <c r="D55" s="58"/>
      <c r="E55" s="86"/>
      <c r="F55" s="57"/>
      <c r="G55" s="58"/>
      <c r="H55" s="86"/>
      <c r="I55" s="57"/>
      <c r="J55" s="58"/>
      <c r="K55" s="86"/>
      <c r="L55" s="57"/>
      <c r="M55" s="58"/>
    </row>
    <row r="56" spans="1:13" x14ac:dyDescent="0.3">
      <c r="A56" s="84" t="s">
        <v>109</v>
      </c>
      <c r="B56" s="86"/>
      <c r="C56" s="57"/>
      <c r="D56" s="58"/>
      <c r="E56" s="87">
        <v>50</v>
      </c>
      <c r="F56" s="55">
        <v>178.7</v>
      </c>
      <c r="G56" s="56">
        <v>8935</v>
      </c>
      <c r="H56" s="87">
        <v>50</v>
      </c>
      <c r="I56" s="55">
        <v>200.02</v>
      </c>
      <c r="J56" s="56">
        <v>10001</v>
      </c>
      <c r="K56" s="86"/>
      <c r="L56" s="57"/>
      <c r="M56" s="58"/>
    </row>
    <row r="57" spans="1:13" x14ac:dyDescent="0.3">
      <c r="A57" s="84" t="s">
        <v>110</v>
      </c>
      <c r="B57" s="86"/>
      <c r="C57" s="57"/>
      <c r="D57" s="58"/>
      <c r="E57" s="87">
        <v>400</v>
      </c>
      <c r="F57" s="55">
        <v>244.42</v>
      </c>
      <c r="G57" s="56">
        <v>97768</v>
      </c>
      <c r="H57" s="87">
        <v>300</v>
      </c>
      <c r="I57" s="55">
        <v>281.83999999999997</v>
      </c>
      <c r="J57" s="56">
        <v>84553</v>
      </c>
      <c r="K57" s="87">
        <v>100</v>
      </c>
      <c r="L57" s="55">
        <v>244.42</v>
      </c>
      <c r="M57" s="56">
        <v>24442</v>
      </c>
    </row>
    <row r="58" spans="1:13" x14ac:dyDescent="0.3">
      <c r="A58" s="84" t="s">
        <v>111</v>
      </c>
      <c r="B58" s="87">
        <v>16</v>
      </c>
      <c r="C58" s="55">
        <v>1500</v>
      </c>
      <c r="D58" s="56">
        <v>24000</v>
      </c>
      <c r="E58" s="86"/>
      <c r="F58" s="57"/>
      <c r="G58" s="58"/>
      <c r="H58" s="87">
        <v>16</v>
      </c>
      <c r="I58" s="55">
        <v>1500</v>
      </c>
      <c r="J58" s="56">
        <v>24000</v>
      </c>
      <c r="K58" s="86"/>
      <c r="L58" s="57"/>
      <c r="M58" s="58"/>
    </row>
    <row r="59" spans="1:13" x14ac:dyDescent="0.3">
      <c r="A59" s="84" t="s">
        <v>112</v>
      </c>
      <c r="B59" s="87">
        <v>260</v>
      </c>
      <c r="C59" s="55">
        <v>155.08000000000001</v>
      </c>
      <c r="D59" s="56">
        <v>40320.400000000001</v>
      </c>
      <c r="E59" s="86"/>
      <c r="F59" s="57"/>
      <c r="G59" s="58"/>
      <c r="H59" s="87">
        <v>160</v>
      </c>
      <c r="I59" s="55">
        <v>163.21</v>
      </c>
      <c r="J59" s="56">
        <v>26113.599999999999</v>
      </c>
      <c r="K59" s="87">
        <v>100</v>
      </c>
      <c r="L59" s="55">
        <v>155.54</v>
      </c>
      <c r="M59" s="56">
        <v>15554</v>
      </c>
    </row>
    <row r="60" spans="1:13" x14ac:dyDescent="0.3">
      <c r="A60" s="84" t="s">
        <v>113</v>
      </c>
      <c r="B60" s="86"/>
      <c r="C60" s="57"/>
      <c r="D60" s="58"/>
      <c r="E60" s="86"/>
      <c r="F60" s="57"/>
      <c r="G60" s="58"/>
      <c r="H60" s="86"/>
      <c r="I60" s="57"/>
      <c r="J60" s="58"/>
      <c r="K60" s="86"/>
      <c r="L60" s="57"/>
      <c r="M60" s="58"/>
    </row>
    <row r="61" spans="1:13" x14ac:dyDescent="0.3">
      <c r="A61" s="84" t="s">
        <v>114</v>
      </c>
      <c r="B61" s="87">
        <v>20</v>
      </c>
      <c r="C61" s="55">
        <v>1820</v>
      </c>
      <c r="D61" s="56">
        <v>36400</v>
      </c>
      <c r="E61" s="87">
        <v>100</v>
      </c>
      <c r="F61" s="55">
        <v>1750</v>
      </c>
      <c r="G61" s="56">
        <v>175000</v>
      </c>
      <c r="H61" s="87">
        <v>90</v>
      </c>
      <c r="I61" s="55">
        <v>1913.64</v>
      </c>
      <c r="J61" s="56">
        <v>172228</v>
      </c>
      <c r="K61" s="87">
        <v>30</v>
      </c>
      <c r="L61" s="55">
        <v>1750</v>
      </c>
      <c r="M61" s="56">
        <v>52500</v>
      </c>
    </row>
    <row r="62" spans="1:13" x14ac:dyDescent="0.3">
      <c r="A62" s="84" t="s">
        <v>115</v>
      </c>
      <c r="B62" s="87">
        <v>20</v>
      </c>
      <c r="C62" s="55">
        <v>887.69</v>
      </c>
      <c r="D62" s="56">
        <v>17753.849999999999</v>
      </c>
      <c r="E62" s="87">
        <v>220</v>
      </c>
      <c r="F62" s="55">
        <v>900</v>
      </c>
      <c r="G62" s="56">
        <v>198000</v>
      </c>
      <c r="H62" s="87">
        <v>180</v>
      </c>
      <c r="I62" s="55">
        <v>981.91</v>
      </c>
      <c r="J62" s="56">
        <v>176744</v>
      </c>
      <c r="K62" s="87">
        <v>60</v>
      </c>
      <c r="L62" s="55">
        <v>900</v>
      </c>
      <c r="M62" s="56">
        <v>54000</v>
      </c>
    </row>
    <row r="63" spans="1:13" x14ac:dyDescent="0.3">
      <c r="A63" s="84" t="s">
        <v>116</v>
      </c>
      <c r="B63" s="87">
        <v>40</v>
      </c>
      <c r="C63" s="55">
        <v>447.5</v>
      </c>
      <c r="D63" s="56">
        <v>17900</v>
      </c>
      <c r="E63" s="87">
        <v>480</v>
      </c>
      <c r="F63" s="55">
        <v>457.5</v>
      </c>
      <c r="G63" s="56">
        <v>219600</v>
      </c>
      <c r="H63" s="87">
        <v>520</v>
      </c>
      <c r="I63" s="55">
        <v>498.28</v>
      </c>
      <c r="J63" s="56">
        <v>259104</v>
      </c>
      <c r="K63" s="86"/>
      <c r="L63" s="57"/>
      <c r="M63" s="56">
        <v>400</v>
      </c>
    </row>
    <row r="64" spans="1:13" x14ac:dyDescent="0.3">
      <c r="A64" s="84" t="s">
        <v>117</v>
      </c>
      <c r="B64" s="86"/>
      <c r="C64" s="57"/>
      <c r="D64" s="58"/>
      <c r="E64" s="87">
        <v>100</v>
      </c>
      <c r="F64" s="55">
        <v>200</v>
      </c>
      <c r="G64" s="56">
        <v>20000</v>
      </c>
      <c r="H64" s="86"/>
      <c r="I64" s="57"/>
      <c r="J64" s="58"/>
      <c r="K64" s="87">
        <v>100</v>
      </c>
      <c r="L64" s="55">
        <v>200</v>
      </c>
      <c r="M64" s="56">
        <v>20000</v>
      </c>
    </row>
    <row r="65" spans="1:13" x14ac:dyDescent="0.3">
      <c r="A65" s="84" t="s">
        <v>118</v>
      </c>
      <c r="B65" s="86"/>
      <c r="C65" s="57"/>
      <c r="D65" s="58"/>
      <c r="E65" s="86"/>
      <c r="F65" s="57"/>
      <c r="G65" s="58"/>
      <c r="H65" s="86"/>
      <c r="I65" s="57"/>
      <c r="J65" s="58"/>
      <c r="K65" s="86"/>
      <c r="L65" s="57"/>
      <c r="M65" s="58"/>
    </row>
    <row r="66" spans="1:13" x14ac:dyDescent="0.3">
      <c r="A66" s="84" t="s">
        <v>119</v>
      </c>
      <c r="B66" s="86"/>
      <c r="C66" s="57"/>
      <c r="D66" s="58"/>
      <c r="E66" s="86"/>
      <c r="F66" s="57"/>
      <c r="G66" s="58"/>
      <c r="H66" s="86"/>
      <c r="I66" s="57"/>
      <c r="J66" s="58"/>
      <c r="K66" s="86"/>
      <c r="L66" s="57"/>
      <c r="M66" s="58"/>
    </row>
    <row r="67" spans="1:13" x14ac:dyDescent="0.3">
      <c r="A67" s="84" t="s">
        <v>120</v>
      </c>
      <c r="B67" s="86"/>
      <c r="C67" s="57"/>
      <c r="D67" s="58"/>
      <c r="E67" s="86"/>
      <c r="F67" s="57"/>
      <c r="G67" s="58"/>
      <c r="H67" s="86"/>
      <c r="I67" s="57"/>
      <c r="J67" s="58"/>
      <c r="K67" s="86"/>
      <c r="L67" s="57"/>
      <c r="M67" s="58"/>
    </row>
    <row r="68" spans="1:13" x14ac:dyDescent="0.3">
      <c r="A68" s="84" t="s">
        <v>121</v>
      </c>
      <c r="B68" s="86"/>
      <c r="C68" s="57"/>
      <c r="D68" s="58"/>
      <c r="E68" s="86"/>
      <c r="F68" s="57"/>
      <c r="G68" s="58"/>
      <c r="H68" s="86"/>
      <c r="I68" s="57"/>
      <c r="J68" s="58"/>
      <c r="K68" s="86"/>
      <c r="L68" s="57"/>
      <c r="M68" s="58"/>
    </row>
    <row r="69" spans="1:13" x14ac:dyDescent="0.3">
      <c r="A69" s="84" t="s">
        <v>122</v>
      </c>
      <c r="B69" s="86"/>
      <c r="C69" s="57"/>
      <c r="D69" s="58"/>
      <c r="E69" s="86"/>
      <c r="F69" s="57"/>
      <c r="G69" s="58"/>
      <c r="H69" s="86"/>
      <c r="I69" s="57"/>
      <c r="J69" s="58"/>
      <c r="K69" s="86"/>
      <c r="L69" s="57"/>
      <c r="M69" s="58"/>
    </row>
    <row r="70" spans="1:13" x14ac:dyDescent="0.3">
      <c r="A70" s="84" t="s">
        <v>123</v>
      </c>
      <c r="B70" s="86"/>
      <c r="C70" s="57"/>
      <c r="D70" s="58"/>
      <c r="E70" s="86"/>
      <c r="F70" s="57"/>
      <c r="G70" s="58"/>
      <c r="H70" s="86"/>
      <c r="I70" s="57"/>
      <c r="J70" s="58"/>
      <c r="K70" s="86"/>
      <c r="L70" s="57"/>
      <c r="M70" s="58"/>
    </row>
    <row r="71" spans="1:13" x14ac:dyDescent="0.3">
      <c r="A71" s="84" t="s">
        <v>124</v>
      </c>
      <c r="B71" s="86"/>
      <c r="C71" s="57"/>
      <c r="D71" s="58"/>
      <c r="E71" s="86"/>
      <c r="F71" s="57"/>
      <c r="G71" s="58"/>
      <c r="H71" s="86"/>
      <c r="I71" s="57"/>
      <c r="J71" s="58"/>
      <c r="K71" s="86"/>
      <c r="L71" s="57"/>
      <c r="M71" s="58"/>
    </row>
    <row r="72" spans="1:13" x14ac:dyDescent="0.3">
      <c r="A72" s="84" t="s">
        <v>125</v>
      </c>
      <c r="B72" s="86"/>
      <c r="C72" s="57"/>
      <c r="D72" s="58"/>
      <c r="E72" s="86"/>
      <c r="F72" s="57"/>
      <c r="G72" s="58"/>
      <c r="H72" s="86"/>
      <c r="I72" s="57"/>
      <c r="J72" s="58"/>
      <c r="K72" s="86"/>
      <c r="L72" s="57"/>
      <c r="M72" s="58"/>
    </row>
    <row r="73" spans="1:13" x14ac:dyDescent="0.3">
      <c r="A73" s="84" t="s">
        <v>126</v>
      </c>
      <c r="B73" s="86"/>
      <c r="C73" s="57"/>
      <c r="D73" s="58"/>
      <c r="E73" s="86"/>
      <c r="F73" s="57"/>
      <c r="G73" s="58"/>
      <c r="H73" s="86"/>
      <c r="I73" s="57"/>
      <c r="J73" s="58"/>
      <c r="K73" s="86"/>
      <c r="L73" s="57"/>
      <c r="M73" s="58"/>
    </row>
    <row r="74" spans="1:13" x14ac:dyDescent="0.3">
      <c r="A74" s="84" t="s">
        <v>127</v>
      </c>
      <c r="B74" s="86"/>
      <c r="C74" s="57"/>
      <c r="D74" s="58"/>
      <c r="E74" s="86"/>
      <c r="F74" s="57"/>
      <c r="G74" s="58"/>
      <c r="H74" s="86"/>
      <c r="I74" s="57"/>
      <c r="J74" s="58"/>
      <c r="K74" s="86"/>
      <c r="L74" s="57"/>
      <c r="M74" s="58"/>
    </row>
    <row r="75" spans="1:13" x14ac:dyDescent="0.3">
      <c r="A75" s="84" t="s">
        <v>128</v>
      </c>
      <c r="B75" s="86"/>
      <c r="C75" s="57"/>
      <c r="D75" s="58"/>
      <c r="E75" s="86"/>
      <c r="F75" s="57"/>
      <c r="G75" s="58"/>
      <c r="H75" s="86"/>
      <c r="I75" s="57"/>
      <c r="J75" s="58"/>
      <c r="K75" s="86"/>
      <c r="L75" s="57"/>
      <c r="M75" s="58"/>
    </row>
    <row r="76" spans="1:13" x14ac:dyDescent="0.3">
      <c r="A76" s="84" t="s">
        <v>129</v>
      </c>
      <c r="B76" s="86"/>
      <c r="C76" s="57"/>
      <c r="D76" s="58"/>
      <c r="E76" s="86"/>
      <c r="F76" s="57"/>
      <c r="G76" s="58"/>
      <c r="H76" s="86"/>
      <c r="I76" s="57"/>
      <c r="J76" s="58"/>
      <c r="K76" s="86"/>
      <c r="L76" s="57"/>
      <c r="M76" s="58"/>
    </row>
    <row r="77" spans="1:13" x14ac:dyDescent="0.3">
      <c r="A77" s="84" t="s">
        <v>130</v>
      </c>
      <c r="B77" s="87">
        <v>160</v>
      </c>
      <c r="C77" s="55">
        <v>573.11</v>
      </c>
      <c r="D77" s="56">
        <v>91697.600000000006</v>
      </c>
      <c r="E77" s="87">
        <v>200</v>
      </c>
      <c r="F77" s="55">
        <v>591.08000000000004</v>
      </c>
      <c r="G77" s="56">
        <v>118216</v>
      </c>
      <c r="H77" s="87">
        <v>220</v>
      </c>
      <c r="I77" s="55">
        <v>621.71</v>
      </c>
      <c r="J77" s="56">
        <v>136776</v>
      </c>
      <c r="K77" s="87">
        <v>140</v>
      </c>
      <c r="L77" s="55">
        <v>583.38</v>
      </c>
      <c r="M77" s="56">
        <v>81673</v>
      </c>
    </row>
    <row r="78" spans="1:13" x14ac:dyDescent="0.3">
      <c r="A78" s="84" t="s">
        <v>131</v>
      </c>
      <c r="B78" s="86"/>
      <c r="C78" s="57"/>
      <c r="D78" s="58"/>
      <c r="E78" s="87">
        <v>120</v>
      </c>
      <c r="F78" s="55">
        <v>1160.53</v>
      </c>
      <c r="G78" s="56">
        <v>139263.6</v>
      </c>
      <c r="H78" s="87">
        <v>120</v>
      </c>
      <c r="I78" s="55">
        <v>1200</v>
      </c>
      <c r="J78" s="56">
        <v>144000</v>
      </c>
      <c r="K78" s="86"/>
      <c r="L78" s="57"/>
      <c r="M78" s="58"/>
    </row>
    <row r="79" spans="1:13" x14ac:dyDescent="0.3">
      <c r="A79" s="84" t="s">
        <v>132</v>
      </c>
      <c r="B79" s="86"/>
      <c r="C79" s="57"/>
      <c r="D79" s="58"/>
      <c r="E79" s="86"/>
      <c r="F79" s="57"/>
      <c r="G79" s="58"/>
      <c r="H79" s="86"/>
      <c r="I79" s="57"/>
      <c r="J79" s="58"/>
      <c r="K79" s="86"/>
      <c r="L79" s="57"/>
      <c r="M79" s="58"/>
    </row>
    <row r="80" spans="1:13" x14ac:dyDescent="0.3">
      <c r="A80" s="84" t="s">
        <v>133</v>
      </c>
      <c r="B80" s="86"/>
      <c r="C80" s="57"/>
      <c r="D80" s="58"/>
      <c r="E80" s="86"/>
      <c r="F80" s="57"/>
      <c r="G80" s="58"/>
      <c r="H80" s="86"/>
      <c r="I80" s="57"/>
      <c r="J80" s="58"/>
      <c r="K80" s="86"/>
      <c r="L80" s="57"/>
      <c r="M80" s="58"/>
    </row>
    <row r="81" spans="1:13" x14ac:dyDescent="0.3">
      <c r="A81" s="84" t="s">
        <v>134</v>
      </c>
      <c r="B81" s="86"/>
      <c r="C81" s="57"/>
      <c r="D81" s="58"/>
      <c r="E81" s="86"/>
      <c r="F81" s="57"/>
      <c r="G81" s="58"/>
      <c r="H81" s="86"/>
      <c r="I81" s="57"/>
      <c r="J81" s="58"/>
      <c r="K81" s="86"/>
      <c r="L81" s="57"/>
      <c r="M81" s="58"/>
    </row>
    <row r="82" spans="1:13" x14ac:dyDescent="0.3">
      <c r="A82" s="84" t="s">
        <v>135</v>
      </c>
      <c r="B82" s="86"/>
      <c r="C82" s="57"/>
      <c r="D82" s="58"/>
      <c r="E82" s="86"/>
      <c r="F82" s="57"/>
      <c r="G82" s="58"/>
      <c r="H82" s="86"/>
      <c r="I82" s="57"/>
      <c r="J82" s="58"/>
      <c r="K82" s="86"/>
      <c r="L82" s="57"/>
      <c r="M82" s="58"/>
    </row>
    <row r="83" spans="1:13" x14ac:dyDescent="0.3">
      <c r="A83" s="84" t="s">
        <v>136</v>
      </c>
      <c r="B83" s="86"/>
      <c r="C83" s="57"/>
      <c r="D83" s="58"/>
      <c r="E83" s="86"/>
      <c r="F83" s="57"/>
      <c r="G83" s="58"/>
      <c r="H83" s="86"/>
      <c r="I83" s="57"/>
      <c r="J83" s="58"/>
      <c r="K83" s="86"/>
      <c r="L83" s="57"/>
      <c r="M83" s="58"/>
    </row>
    <row r="84" spans="1:13" x14ac:dyDescent="0.3">
      <c r="A84" s="84" t="s">
        <v>137</v>
      </c>
      <c r="B84" s="86"/>
      <c r="C84" s="57"/>
      <c r="D84" s="58"/>
      <c r="E84" s="86"/>
      <c r="F84" s="57"/>
      <c r="G84" s="58"/>
      <c r="H84" s="86"/>
      <c r="I84" s="57"/>
      <c r="J84" s="58"/>
      <c r="K84" s="86"/>
      <c r="L84" s="57"/>
      <c r="M84" s="58"/>
    </row>
    <row r="85" spans="1:13" x14ac:dyDescent="0.3">
      <c r="A85" s="84" t="s">
        <v>138</v>
      </c>
      <c r="B85" s="86"/>
      <c r="C85" s="57"/>
      <c r="D85" s="58"/>
      <c r="E85" s="86"/>
      <c r="F85" s="57"/>
      <c r="G85" s="58"/>
      <c r="H85" s="86"/>
      <c r="I85" s="57"/>
      <c r="J85" s="58"/>
      <c r="K85" s="86"/>
      <c r="L85" s="57"/>
      <c r="M85" s="58"/>
    </row>
    <row r="86" spans="1:13" x14ac:dyDescent="0.3">
      <c r="A86" s="84" t="s">
        <v>139</v>
      </c>
      <c r="B86" s="86"/>
      <c r="C86" s="57"/>
      <c r="D86" s="58"/>
      <c r="E86" s="86"/>
      <c r="F86" s="57"/>
      <c r="G86" s="58"/>
      <c r="H86" s="86"/>
      <c r="I86" s="57"/>
      <c r="J86" s="58"/>
      <c r="K86" s="86"/>
      <c r="L86" s="57"/>
      <c r="M86" s="58"/>
    </row>
    <row r="87" spans="1:13" x14ac:dyDescent="0.3">
      <c r="A87" s="84" t="s">
        <v>140</v>
      </c>
      <c r="B87" s="86"/>
      <c r="C87" s="57"/>
      <c r="D87" s="58"/>
      <c r="E87" s="87">
        <v>30</v>
      </c>
      <c r="F87" s="55">
        <v>2347.37</v>
      </c>
      <c r="G87" s="56">
        <v>70421.100000000006</v>
      </c>
      <c r="H87" s="87">
        <v>30</v>
      </c>
      <c r="I87" s="55">
        <v>2428.21</v>
      </c>
      <c r="J87" s="56">
        <v>72846.3</v>
      </c>
      <c r="K87" s="86"/>
      <c r="L87" s="57"/>
      <c r="M87" s="58"/>
    </row>
    <row r="88" spans="1:13" x14ac:dyDescent="0.3">
      <c r="A88" s="84" t="s">
        <v>141</v>
      </c>
      <c r="B88" s="86"/>
      <c r="C88" s="57"/>
      <c r="D88" s="58"/>
      <c r="E88" s="87">
        <v>440</v>
      </c>
      <c r="F88" s="55">
        <v>606.67999999999995</v>
      </c>
      <c r="G88" s="56">
        <v>266940</v>
      </c>
      <c r="H88" s="87">
        <v>443</v>
      </c>
      <c r="I88" s="55">
        <v>604.11</v>
      </c>
      <c r="J88" s="56">
        <v>267621.40999999997</v>
      </c>
      <c r="K88" s="87">
        <v>-3</v>
      </c>
      <c r="L88" s="55">
        <v>606.79999999999995</v>
      </c>
      <c r="M88" s="56">
        <v>-1820.4</v>
      </c>
    </row>
    <row r="89" spans="1:13" x14ac:dyDescent="0.3">
      <c r="A89" s="84" t="s">
        <v>142</v>
      </c>
      <c r="B89" s="86"/>
      <c r="C89" s="57"/>
      <c r="D89" s="58"/>
      <c r="E89" s="86"/>
      <c r="F89" s="57"/>
      <c r="G89" s="58"/>
      <c r="H89" s="86"/>
      <c r="I89" s="57"/>
      <c r="J89" s="58"/>
      <c r="K89" s="86"/>
      <c r="L89" s="57"/>
      <c r="M89" s="58"/>
    </row>
    <row r="90" spans="1:13" x14ac:dyDescent="0.3">
      <c r="A90" s="84" t="s">
        <v>143</v>
      </c>
      <c r="B90" s="87">
        <v>50</v>
      </c>
      <c r="C90" s="55">
        <v>322.19</v>
      </c>
      <c r="D90" s="56">
        <v>16109.5</v>
      </c>
      <c r="E90" s="86"/>
      <c r="F90" s="57"/>
      <c r="G90" s="58"/>
      <c r="H90" s="87">
        <v>75</v>
      </c>
      <c r="I90" s="55">
        <v>341.52</v>
      </c>
      <c r="J90" s="56">
        <v>25614</v>
      </c>
      <c r="K90" s="87">
        <v>-25</v>
      </c>
      <c r="L90" s="55">
        <v>644.38</v>
      </c>
      <c r="M90" s="56">
        <v>16109.5</v>
      </c>
    </row>
    <row r="91" spans="1:13" x14ac:dyDescent="0.3">
      <c r="A91" s="84" t="s">
        <v>144</v>
      </c>
      <c r="B91" s="86"/>
      <c r="C91" s="57"/>
      <c r="D91" s="58"/>
      <c r="E91" s="87">
        <v>100</v>
      </c>
      <c r="F91" s="55">
        <v>5673.17</v>
      </c>
      <c r="G91" s="56">
        <v>567317</v>
      </c>
      <c r="H91" s="87">
        <v>90</v>
      </c>
      <c r="I91" s="55">
        <v>5563.09</v>
      </c>
      <c r="J91" s="56">
        <v>500678</v>
      </c>
      <c r="K91" s="87">
        <v>10</v>
      </c>
      <c r="L91" s="55">
        <v>5673.17</v>
      </c>
      <c r="M91" s="56">
        <v>56731.7</v>
      </c>
    </row>
    <row r="92" spans="1:13" x14ac:dyDescent="0.3">
      <c r="A92" s="84" t="s">
        <v>145</v>
      </c>
      <c r="B92" s="87">
        <v>1100</v>
      </c>
      <c r="C92" s="55">
        <v>77.77</v>
      </c>
      <c r="D92" s="56">
        <v>85547</v>
      </c>
      <c r="E92" s="86"/>
      <c r="F92" s="57"/>
      <c r="G92" s="58"/>
      <c r="H92" s="87">
        <v>880</v>
      </c>
      <c r="I92" s="55">
        <v>81.319999999999993</v>
      </c>
      <c r="J92" s="56">
        <v>71563</v>
      </c>
      <c r="K92" s="87">
        <v>220</v>
      </c>
      <c r="L92" s="55">
        <v>77.77</v>
      </c>
      <c r="M92" s="56">
        <v>17109.400000000001</v>
      </c>
    </row>
    <row r="93" spans="1:13" x14ac:dyDescent="0.3">
      <c r="A93" s="84" t="s">
        <v>146</v>
      </c>
      <c r="B93" s="86"/>
      <c r="C93" s="57"/>
      <c r="D93" s="58"/>
      <c r="E93" s="87">
        <v>220</v>
      </c>
      <c r="F93" s="55">
        <v>2888.6</v>
      </c>
      <c r="G93" s="56">
        <v>635492</v>
      </c>
      <c r="H93" s="87">
        <v>200</v>
      </c>
      <c r="I93" s="55">
        <v>2859.18</v>
      </c>
      <c r="J93" s="56">
        <v>571836.80000000005</v>
      </c>
      <c r="K93" s="87">
        <v>20</v>
      </c>
      <c r="L93" s="55">
        <v>2888.6</v>
      </c>
      <c r="M93" s="56">
        <v>57772</v>
      </c>
    </row>
    <row r="94" spans="1:13" x14ac:dyDescent="0.3">
      <c r="A94" s="84" t="s">
        <v>147</v>
      </c>
      <c r="B94" s="86"/>
      <c r="C94" s="57"/>
      <c r="D94" s="58"/>
      <c r="E94" s="87">
        <v>1080</v>
      </c>
      <c r="F94" s="55">
        <v>1487.73</v>
      </c>
      <c r="G94" s="56">
        <v>1606748.4</v>
      </c>
      <c r="H94" s="87">
        <v>1024</v>
      </c>
      <c r="I94" s="55">
        <v>1504.35</v>
      </c>
      <c r="J94" s="56">
        <v>1540459.28</v>
      </c>
      <c r="K94" s="87">
        <v>56</v>
      </c>
      <c r="L94" s="55">
        <v>1487.73</v>
      </c>
      <c r="M94" s="56">
        <v>83312.88</v>
      </c>
    </row>
    <row r="95" spans="1:13" x14ac:dyDescent="0.3">
      <c r="A95" s="84" t="s">
        <v>148</v>
      </c>
      <c r="B95" s="86"/>
      <c r="C95" s="57"/>
      <c r="D95" s="58"/>
      <c r="E95" s="87">
        <v>1950</v>
      </c>
      <c r="F95" s="55">
        <v>635.30999999999995</v>
      </c>
      <c r="G95" s="56">
        <v>1238845.5</v>
      </c>
      <c r="H95" s="87">
        <v>1930</v>
      </c>
      <c r="I95" s="55">
        <v>638.98</v>
      </c>
      <c r="J95" s="56">
        <v>1233240.8</v>
      </c>
      <c r="K95" s="87">
        <v>20</v>
      </c>
      <c r="L95" s="55">
        <v>635.29</v>
      </c>
      <c r="M95" s="56">
        <v>12705.8</v>
      </c>
    </row>
    <row r="96" spans="1:13" x14ac:dyDescent="0.3">
      <c r="A96" s="84" t="s">
        <v>149</v>
      </c>
      <c r="B96" s="86"/>
      <c r="C96" s="57"/>
      <c r="D96" s="58"/>
      <c r="E96" s="86"/>
      <c r="F96" s="57"/>
      <c r="G96" s="58"/>
      <c r="H96" s="86"/>
      <c r="I96" s="57"/>
      <c r="J96" s="58"/>
      <c r="K96" s="86"/>
      <c r="L96" s="57"/>
      <c r="M96" s="58"/>
    </row>
    <row r="97" spans="1:13" x14ac:dyDescent="0.3">
      <c r="A97" s="84" t="s">
        <v>150</v>
      </c>
      <c r="B97" s="86"/>
      <c r="C97" s="57"/>
      <c r="D97" s="58"/>
      <c r="E97" s="86"/>
      <c r="F97" s="57"/>
      <c r="G97" s="58"/>
      <c r="H97" s="86"/>
      <c r="I97" s="57"/>
      <c r="J97" s="58"/>
      <c r="K97" s="86"/>
      <c r="L97" s="57"/>
      <c r="M97" s="58"/>
    </row>
    <row r="98" spans="1:13" x14ac:dyDescent="0.3">
      <c r="A98" s="84" t="s">
        <v>151</v>
      </c>
      <c r="B98" s="86"/>
      <c r="C98" s="57"/>
      <c r="D98" s="58"/>
      <c r="E98" s="86"/>
      <c r="F98" s="57"/>
      <c r="G98" s="58"/>
      <c r="H98" s="86"/>
      <c r="I98" s="57"/>
      <c r="J98" s="58"/>
      <c r="K98" s="86"/>
      <c r="L98" s="57"/>
      <c r="M98" s="58"/>
    </row>
    <row r="99" spans="1:13" x14ac:dyDescent="0.3">
      <c r="A99" s="84" t="s">
        <v>152</v>
      </c>
      <c r="B99" s="87">
        <v>80</v>
      </c>
      <c r="C99" s="55">
        <v>787.51</v>
      </c>
      <c r="D99" s="56">
        <v>63000.800000000003</v>
      </c>
      <c r="E99" s="87">
        <v>1560</v>
      </c>
      <c r="F99" s="55">
        <v>738.69</v>
      </c>
      <c r="G99" s="56">
        <v>1152362.3999999999</v>
      </c>
      <c r="H99" s="87">
        <v>1480</v>
      </c>
      <c r="I99" s="55">
        <v>823.58</v>
      </c>
      <c r="J99" s="56">
        <v>1218899.2</v>
      </c>
      <c r="K99" s="87">
        <v>160</v>
      </c>
      <c r="L99" s="55">
        <v>748.04</v>
      </c>
      <c r="M99" s="56">
        <v>119686.39999999999</v>
      </c>
    </row>
    <row r="100" spans="1:13" x14ac:dyDescent="0.3">
      <c r="A100" s="84" t="s">
        <v>153</v>
      </c>
      <c r="B100" s="86"/>
      <c r="C100" s="57"/>
      <c r="D100" s="58"/>
      <c r="E100" s="86"/>
      <c r="F100" s="57"/>
      <c r="G100" s="58"/>
      <c r="H100" s="86"/>
      <c r="I100" s="57"/>
      <c r="J100" s="58"/>
      <c r="K100" s="86"/>
      <c r="L100" s="57"/>
      <c r="M100" s="58"/>
    </row>
    <row r="101" spans="1:13" x14ac:dyDescent="0.3">
      <c r="A101" s="84" t="s">
        <v>154</v>
      </c>
      <c r="B101" s="87">
        <v>100</v>
      </c>
      <c r="C101" s="55">
        <v>400.37</v>
      </c>
      <c r="D101" s="56">
        <v>40037</v>
      </c>
      <c r="E101" s="87">
        <v>1400</v>
      </c>
      <c r="F101" s="55">
        <v>380.65</v>
      </c>
      <c r="G101" s="56">
        <v>532910</v>
      </c>
      <c r="H101" s="87">
        <v>1450</v>
      </c>
      <c r="I101" s="55">
        <v>412.11</v>
      </c>
      <c r="J101" s="56">
        <v>597566.5</v>
      </c>
      <c r="K101" s="87">
        <v>50</v>
      </c>
      <c r="L101" s="55">
        <v>388.44</v>
      </c>
      <c r="M101" s="56">
        <v>19421.919999999998</v>
      </c>
    </row>
    <row r="102" spans="1:13" x14ac:dyDescent="0.3">
      <c r="A102" s="84" t="s">
        <v>155</v>
      </c>
      <c r="B102" s="86"/>
      <c r="C102" s="57"/>
      <c r="D102" s="58"/>
      <c r="E102" s="87">
        <v>200</v>
      </c>
      <c r="F102" s="55">
        <v>163.77000000000001</v>
      </c>
      <c r="G102" s="56">
        <v>32754</v>
      </c>
      <c r="H102" s="87">
        <v>240</v>
      </c>
      <c r="I102" s="55">
        <v>173.6</v>
      </c>
      <c r="J102" s="56">
        <v>41664</v>
      </c>
      <c r="K102" s="87">
        <v>-40</v>
      </c>
      <c r="L102" s="55">
        <v>163.77000000000001</v>
      </c>
      <c r="M102" s="56">
        <v>-6550.8</v>
      </c>
    </row>
    <row r="103" spans="1:13" x14ac:dyDescent="0.3">
      <c r="A103" s="84" t="s">
        <v>156</v>
      </c>
      <c r="B103" s="87">
        <v>250</v>
      </c>
      <c r="C103" s="55">
        <v>81.430000000000007</v>
      </c>
      <c r="D103" s="56">
        <v>20358.5</v>
      </c>
      <c r="E103" s="87">
        <v>1150</v>
      </c>
      <c r="F103" s="55">
        <v>67.22</v>
      </c>
      <c r="G103" s="56">
        <v>77300</v>
      </c>
      <c r="H103" s="87">
        <v>1500</v>
      </c>
      <c r="I103" s="55">
        <v>70.78</v>
      </c>
      <c r="J103" s="56">
        <v>106164</v>
      </c>
      <c r="K103" s="87">
        <v>-100</v>
      </c>
      <c r="L103" s="55">
        <v>32.82</v>
      </c>
      <c r="M103" s="56">
        <v>-3281.5</v>
      </c>
    </row>
    <row r="104" spans="1:13" x14ac:dyDescent="0.3">
      <c r="A104" s="84" t="s">
        <v>157</v>
      </c>
      <c r="B104" s="86"/>
      <c r="C104" s="57"/>
      <c r="D104" s="58"/>
      <c r="E104" s="86"/>
      <c r="F104" s="57"/>
      <c r="G104" s="58"/>
      <c r="H104" s="86"/>
      <c r="I104" s="57"/>
      <c r="J104" s="58"/>
      <c r="K104" s="86"/>
      <c r="L104" s="57"/>
      <c r="M104" s="58"/>
    </row>
    <row r="105" spans="1:13" x14ac:dyDescent="0.3">
      <c r="A105" s="84" t="s">
        <v>158</v>
      </c>
      <c r="B105" s="86"/>
      <c r="C105" s="57"/>
      <c r="D105" s="58"/>
      <c r="E105" s="86"/>
      <c r="F105" s="57"/>
      <c r="G105" s="58"/>
      <c r="H105" s="86"/>
      <c r="I105" s="57"/>
      <c r="J105" s="58"/>
      <c r="K105" s="86"/>
      <c r="L105" s="57"/>
      <c r="M105" s="58"/>
    </row>
    <row r="106" spans="1:13" x14ac:dyDescent="0.3">
      <c r="A106" s="84" t="s">
        <v>159</v>
      </c>
      <c r="B106" s="86"/>
      <c r="C106" s="57"/>
      <c r="D106" s="58"/>
      <c r="E106" s="86"/>
      <c r="F106" s="57"/>
      <c r="G106" s="58"/>
      <c r="H106" s="86"/>
      <c r="I106" s="57"/>
      <c r="J106" s="58"/>
      <c r="K106" s="86"/>
      <c r="L106" s="57"/>
      <c r="M106" s="58"/>
    </row>
    <row r="107" spans="1:13" x14ac:dyDescent="0.3">
      <c r="A107" s="84" t="s">
        <v>160</v>
      </c>
      <c r="B107" s="86"/>
      <c r="C107" s="57"/>
      <c r="D107" s="58"/>
      <c r="E107" s="87">
        <v>50</v>
      </c>
      <c r="F107" s="55">
        <v>399.84</v>
      </c>
      <c r="G107" s="56">
        <v>19992</v>
      </c>
      <c r="H107" s="87">
        <v>50</v>
      </c>
      <c r="I107" s="55">
        <v>423.83</v>
      </c>
      <c r="J107" s="56">
        <v>21191.5</v>
      </c>
      <c r="K107" s="86"/>
      <c r="L107" s="57"/>
      <c r="M107" s="58"/>
    </row>
    <row r="108" spans="1:13" x14ac:dyDescent="0.3">
      <c r="A108" s="84" t="s">
        <v>161</v>
      </c>
      <c r="B108" s="86"/>
      <c r="C108" s="57"/>
      <c r="D108" s="58"/>
      <c r="E108" s="87">
        <v>130</v>
      </c>
      <c r="F108" s="55">
        <v>895.96</v>
      </c>
      <c r="G108" s="56">
        <v>116475.2</v>
      </c>
      <c r="H108" s="87">
        <v>130</v>
      </c>
      <c r="I108" s="55">
        <v>1042.49</v>
      </c>
      <c r="J108" s="56">
        <v>135523.79999999999</v>
      </c>
      <c r="K108" s="86"/>
      <c r="L108" s="57"/>
      <c r="M108" s="58"/>
    </row>
    <row r="109" spans="1:13" x14ac:dyDescent="0.3">
      <c r="A109" s="84" t="s">
        <v>162</v>
      </c>
      <c r="B109" s="86"/>
      <c r="C109" s="57"/>
      <c r="D109" s="58"/>
      <c r="E109" s="87">
        <v>200</v>
      </c>
      <c r="F109" s="55">
        <v>239.75</v>
      </c>
      <c r="G109" s="56">
        <v>47950</v>
      </c>
      <c r="H109" s="87">
        <v>200</v>
      </c>
      <c r="I109" s="55">
        <v>279.76</v>
      </c>
      <c r="J109" s="56">
        <v>55952</v>
      </c>
      <c r="K109" s="86"/>
      <c r="L109" s="57"/>
      <c r="M109" s="58"/>
    </row>
    <row r="110" spans="1:13" x14ac:dyDescent="0.3">
      <c r="A110" s="84" t="s">
        <v>163</v>
      </c>
      <c r="B110" s="86"/>
      <c r="C110" s="57"/>
      <c r="D110" s="58"/>
      <c r="E110" s="87">
        <v>160</v>
      </c>
      <c r="F110" s="55">
        <v>471.66</v>
      </c>
      <c r="G110" s="56">
        <v>75466.2</v>
      </c>
      <c r="H110" s="87">
        <v>180</v>
      </c>
      <c r="I110" s="55">
        <v>532.14</v>
      </c>
      <c r="J110" s="56">
        <v>95785.8</v>
      </c>
      <c r="K110" s="87">
        <v>-20</v>
      </c>
      <c r="L110" s="55">
        <v>463.5</v>
      </c>
      <c r="M110" s="56">
        <v>-9270</v>
      </c>
    </row>
    <row r="111" spans="1:13" x14ac:dyDescent="0.3">
      <c r="A111" s="84" t="s">
        <v>164</v>
      </c>
      <c r="B111" s="86"/>
      <c r="C111" s="57"/>
      <c r="D111" s="58"/>
      <c r="E111" s="87">
        <v>150</v>
      </c>
      <c r="F111" s="55">
        <v>103.46</v>
      </c>
      <c r="G111" s="56">
        <v>15519</v>
      </c>
      <c r="H111" s="87">
        <v>150</v>
      </c>
      <c r="I111" s="55">
        <v>119.88</v>
      </c>
      <c r="J111" s="56">
        <v>17982</v>
      </c>
      <c r="K111" s="86"/>
      <c r="L111" s="57"/>
      <c r="M111" s="58"/>
    </row>
    <row r="112" spans="1:13" x14ac:dyDescent="0.3">
      <c r="A112" s="84" t="s">
        <v>165</v>
      </c>
      <c r="B112" s="86"/>
      <c r="C112" s="57"/>
      <c r="D112" s="58"/>
      <c r="E112" s="86"/>
      <c r="F112" s="57"/>
      <c r="G112" s="58"/>
      <c r="H112" s="86"/>
      <c r="I112" s="57"/>
      <c r="J112" s="58"/>
      <c r="K112" s="86"/>
      <c r="L112" s="57"/>
      <c r="M112" s="58"/>
    </row>
    <row r="113" spans="1:13" x14ac:dyDescent="0.3">
      <c r="A113" s="84" t="s">
        <v>166</v>
      </c>
      <c r="B113" s="86"/>
      <c r="C113" s="57"/>
      <c r="D113" s="58"/>
      <c r="E113" s="87">
        <v>320</v>
      </c>
      <c r="F113" s="55">
        <v>921</v>
      </c>
      <c r="G113" s="56">
        <v>294720</v>
      </c>
      <c r="H113" s="87">
        <v>346</v>
      </c>
      <c r="I113" s="55">
        <v>993.42</v>
      </c>
      <c r="J113" s="56">
        <v>343722.4</v>
      </c>
      <c r="K113" s="87">
        <v>-26</v>
      </c>
      <c r="L113" s="57"/>
      <c r="M113" s="58"/>
    </row>
    <row r="114" spans="1:13" x14ac:dyDescent="0.3">
      <c r="A114" s="84" t="s">
        <v>167</v>
      </c>
      <c r="B114" s="87">
        <v>50</v>
      </c>
      <c r="C114" s="55">
        <v>379.96</v>
      </c>
      <c r="D114" s="56">
        <v>18998.099999999999</v>
      </c>
      <c r="E114" s="87">
        <v>900</v>
      </c>
      <c r="F114" s="55">
        <v>379.33</v>
      </c>
      <c r="G114" s="56">
        <v>341400</v>
      </c>
      <c r="H114" s="87">
        <v>850</v>
      </c>
      <c r="I114" s="55">
        <v>407.46</v>
      </c>
      <c r="J114" s="56">
        <v>346344</v>
      </c>
      <c r="K114" s="87">
        <v>100</v>
      </c>
      <c r="L114" s="55">
        <v>383.5</v>
      </c>
      <c r="M114" s="56">
        <v>38350</v>
      </c>
    </row>
    <row r="115" spans="1:13" x14ac:dyDescent="0.3">
      <c r="A115" s="84" t="s">
        <v>168</v>
      </c>
      <c r="B115" s="86"/>
      <c r="C115" s="57"/>
      <c r="D115" s="58"/>
      <c r="E115" s="86"/>
      <c r="F115" s="57"/>
      <c r="G115" s="58"/>
      <c r="H115" s="86"/>
      <c r="I115" s="57"/>
      <c r="J115" s="58"/>
      <c r="K115" s="86"/>
      <c r="L115" s="57"/>
      <c r="M115" s="58"/>
    </row>
    <row r="116" spans="1:13" x14ac:dyDescent="0.3">
      <c r="A116" s="84" t="s">
        <v>169</v>
      </c>
      <c r="B116" s="86"/>
      <c r="C116" s="57"/>
      <c r="D116" s="58"/>
      <c r="E116" s="86"/>
      <c r="F116" s="57"/>
      <c r="G116" s="58"/>
      <c r="H116" s="86"/>
      <c r="I116" s="57"/>
      <c r="J116" s="58"/>
      <c r="K116" s="86"/>
      <c r="L116" s="57"/>
      <c r="M116" s="58"/>
    </row>
    <row r="117" spans="1:13" x14ac:dyDescent="0.3">
      <c r="A117" s="84" t="s">
        <v>170</v>
      </c>
      <c r="B117" s="87">
        <v>690</v>
      </c>
      <c r="C117" s="55">
        <v>686.44</v>
      </c>
      <c r="D117" s="56">
        <v>473643.6</v>
      </c>
      <c r="E117" s="87">
        <v>1375</v>
      </c>
      <c r="F117" s="55">
        <v>513.6</v>
      </c>
      <c r="G117" s="56">
        <v>706202.75</v>
      </c>
      <c r="H117" s="87">
        <v>1665</v>
      </c>
      <c r="I117" s="55">
        <v>684.09</v>
      </c>
      <c r="J117" s="56">
        <v>1139003.2</v>
      </c>
      <c r="K117" s="87">
        <v>400</v>
      </c>
      <c r="L117" s="55">
        <v>522.54</v>
      </c>
      <c r="M117" s="56">
        <v>209017.60000000001</v>
      </c>
    </row>
    <row r="118" spans="1:13" x14ac:dyDescent="0.3">
      <c r="A118" s="84" t="s">
        <v>171</v>
      </c>
      <c r="B118" s="86"/>
      <c r="C118" s="57"/>
      <c r="D118" s="58"/>
      <c r="E118" s="87">
        <v>350</v>
      </c>
      <c r="F118" s="55">
        <v>1244.8</v>
      </c>
      <c r="G118" s="56">
        <v>435680.7</v>
      </c>
      <c r="H118" s="87">
        <v>126</v>
      </c>
      <c r="I118" s="55">
        <v>1649.36</v>
      </c>
      <c r="J118" s="56">
        <v>207819.36</v>
      </c>
      <c r="K118" s="87">
        <v>224</v>
      </c>
      <c r="L118" s="55">
        <v>1244.8</v>
      </c>
      <c r="M118" s="56">
        <v>278835.65000000002</v>
      </c>
    </row>
    <row r="119" spans="1:13" x14ac:dyDescent="0.3">
      <c r="A119" s="84" t="s">
        <v>172</v>
      </c>
      <c r="B119" s="86"/>
      <c r="C119" s="57"/>
      <c r="D119" s="58"/>
      <c r="E119" s="87">
        <v>200</v>
      </c>
      <c r="F119" s="55">
        <v>961.58</v>
      </c>
      <c r="G119" s="56">
        <v>192316</v>
      </c>
      <c r="H119" s="87">
        <v>200</v>
      </c>
      <c r="I119" s="55">
        <v>1067.92</v>
      </c>
      <c r="J119" s="56">
        <v>213584</v>
      </c>
      <c r="K119" s="86"/>
      <c r="L119" s="57"/>
      <c r="M119" s="56">
        <v>19230.2</v>
      </c>
    </row>
    <row r="120" spans="1:13" x14ac:dyDescent="0.3">
      <c r="A120" s="84" t="s">
        <v>173</v>
      </c>
      <c r="B120" s="86"/>
      <c r="C120" s="57"/>
      <c r="D120" s="58"/>
      <c r="E120" s="87">
        <v>240</v>
      </c>
      <c r="F120" s="55">
        <v>513.58000000000004</v>
      </c>
      <c r="G120" s="56">
        <v>123259.2</v>
      </c>
      <c r="H120" s="87">
        <v>240</v>
      </c>
      <c r="I120" s="55">
        <v>569.38</v>
      </c>
      <c r="J120" s="56">
        <v>136650.4</v>
      </c>
      <c r="K120" s="86"/>
      <c r="L120" s="57"/>
      <c r="M120" s="58"/>
    </row>
    <row r="121" spans="1:13" x14ac:dyDescent="0.3">
      <c r="A121" s="84" t="s">
        <v>174</v>
      </c>
      <c r="B121" s="86"/>
      <c r="C121" s="57"/>
      <c r="D121" s="58"/>
      <c r="E121" s="87">
        <v>50</v>
      </c>
      <c r="F121" s="55">
        <v>208.26</v>
      </c>
      <c r="G121" s="56">
        <v>10413</v>
      </c>
      <c r="H121" s="87">
        <v>50</v>
      </c>
      <c r="I121" s="55">
        <v>235</v>
      </c>
      <c r="J121" s="56">
        <v>11750</v>
      </c>
      <c r="K121" s="86"/>
      <c r="L121" s="57"/>
      <c r="M121" s="56">
        <v>10413</v>
      </c>
    </row>
    <row r="122" spans="1:13" x14ac:dyDescent="0.3">
      <c r="A122" s="88" t="s">
        <v>20</v>
      </c>
      <c r="B122" s="89">
        <v>3306</v>
      </c>
      <c r="C122" s="90"/>
      <c r="D122" s="91">
        <v>1064744.75</v>
      </c>
      <c r="E122" s="89">
        <v>18465</v>
      </c>
      <c r="F122" s="90"/>
      <c r="G122" s="91">
        <v>10931406.65</v>
      </c>
      <c r="H122" s="89">
        <v>18947</v>
      </c>
      <c r="I122" s="90"/>
      <c r="J122" s="91">
        <v>11142826.35</v>
      </c>
      <c r="K122" s="89">
        <v>2824</v>
      </c>
      <c r="L122" s="90"/>
      <c r="M122" s="91">
        <v>1651075.93</v>
      </c>
    </row>
  </sheetData>
  <mergeCells count="14">
    <mergeCell ref="A7:C7"/>
    <mergeCell ref="B8:M8"/>
    <mergeCell ref="B9:M9"/>
    <mergeCell ref="A1:C1"/>
    <mergeCell ref="A2:C2"/>
    <mergeCell ref="A3:C3"/>
    <mergeCell ref="A4:C4"/>
    <mergeCell ref="A5:C5"/>
    <mergeCell ref="A6:C6"/>
    <mergeCell ref="B10:M10"/>
    <mergeCell ref="B11:D11"/>
    <mergeCell ref="E11:G11"/>
    <mergeCell ref="H11:J11"/>
    <mergeCell ref="K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88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66</v>
      </c>
      <c r="B2"/>
      <c r="C2"/>
      <c r="D2"/>
      <c r="E2"/>
      <c r="F2"/>
      <c r="G2"/>
      <c r="H2"/>
      <c r="I2"/>
      <c r="J2"/>
      <c r="K2"/>
      <c r="L2"/>
      <c r="M2"/>
      <c r="N2" s="44" t="str">
        <f>A2&amp;"-UNIT"</f>
        <v>ADMIRE 125X(8X2 GR)-2GR-UNIT</v>
      </c>
      <c r="O2" s="30" t="s">
        <v>44</v>
      </c>
      <c r="Q2" s="45" t="s">
        <v>188</v>
      </c>
      <c r="R2" s="54"/>
      <c r="S2" s="54"/>
      <c r="T2" s="54"/>
      <c r="U2" s="54"/>
    </row>
    <row r="3" spans="1:21" x14ac:dyDescent="0.3">
      <c r="A3" t="s">
        <v>67</v>
      </c>
      <c r="B3"/>
      <c r="C3"/>
      <c r="D3"/>
      <c r="E3"/>
      <c r="F3"/>
      <c r="G3"/>
      <c r="H3"/>
      <c r="I3"/>
      <c r="J3"/>
      <c r="K3"/>
      <c r="L3"/>
      <c r="M3"/>
      <c r="N3" s="44" t="str">
        <f t="shared" ref="N3:N44" si="0">A3&amp;"-UNIT"</f>
        <v>ADMIRE (150X 30 GR)-30 GR-UNIT</v>
      </c>
      <c r="O3" s="30" t="s">
        <v>57</v>
      </c>
      <c r="Q3" s="45" t="s">
        <v>189</v>
      </c>
      <c r="R3" s="54"/>
      <c r="S3" s="54"/>
      <c r="T3" s="54"/>
      <c r="U3" s="54"/>
    </row>
    <row r="4" spans="1:21" x14ac:dyDescent="0.3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 s="44" t="str">
        <f t="shared" si="0"/>
        <v>AMBITION (10X1LT)-1LT-UNIT</v>
      </c>
      <c r="O4" s="30" t="str">
        <f>VLOOKUP(N4,'[3]Opration TeamMember_ProductLink'!$E$2:$F$86,2,0)</f>
        <v>AMBITION 10X1L BOT IN</v>
      </c>
      <c r="Q4" s="45" t="s">
        <v>190</v>
      </c>
      <c r="R4" s="54">
        <v>690</v>
      </c>
      <c r="S4" s="54">
        <v>1375</v>
      </c>
      <c r="T4" s="54">
        <v>1665</v>
      </c>
      <c r="U4" s="54">
        <v>400</v>
      </c>
    </row>
    <row r="5" spans="1:21" x14ac:dyDescent="0.3">
      <c r="A5" t="s">
        <v>82</v>
      </c>
      <c r="B5"/>
      <c r="C5"/>
      <c r="D5"/>
      <c r="E5">
        <v>40</v>
      </c>
      <c r="F5">
        <v>410.99</v>
      </c>
      <c r="G5">
        <v>16439.599999999999</v>
      </c>
      <c r="H5">
        <v>40</v>
      </c>
      <c r="I5">
        <v>430</v>
      </c>
      <c r="J5">
        <v>17200</v>
      </c>
      <c r="K5"/>
      <c r="L5"/>
      <c r="M5"/>
      <c r="N5" s="44" t="str">
        <f t="shared" si="0"/>
        <v>AMBITION (20X500ML)-500ML-UNIT</v>
      </c>
      <c r="O5" s="30" t="str">
        <f>VLOOKUP(N5,'[3]Opration TeamMember_ProductLink'!$E$2:$F$86,2,0)</f>
        <v>AMBITION 20X500ML BOT IN</v>
      </c>
      <c r="Q5" s="45" t="s">
        <v>44</v>
      </c>
      <c r="R5" s="54"/>
      <c r="S5" s="54"/>
      <c r="T5" s="54"/>
      <c r="U5" s="54"/>
    </row>
    <row r="6" spans="1:21" x14ac:dyDescent="0.3">
      <c r="A6" t="s">
        <v>83</v>
      </c>
      <c r="B6"/>
      <c r="C6"/>
      <c r="D6"/>
      <c r="E6">
        <v>80</v>
      </c>
      <c r="F6">
        <v>210.16</v>
      </c>
      <c r="G6">
        <v>16812.8</v>
      </c>
      <c r="H6">
        <v>27</v>
      </c>
      <c r="I6">
        <v>200</v>
      </c>
      <c r="J6">
        <v>5400</v>
      </c>
      <c r="K6">
        <v>53</v>
      </c>
      <c r="L6">
        <v>210.16</v>
      </c>
      <c r="M6">
        <v>11138.48</v>
      </c>
      <c r="N6" s="44" t="str">
        <f t="shared" si="0"/>
        <v>AMBITION (40X 250ML)-250ML-UNIT</v>
      </c>
      <c r="O6" s="30" t="s">
        <v>175</v>
      </c>
      <c r="Q6" s="45" t="s">
        <v>176</v>
      </c>
      <c r="R6" s="54"/>
      <c r="S6" s="54">
        <v>610</v>
      </c>
      <c r="T6" s="54">
        <v>450</v>
      </c>
      <c r="U6" s="54">
        <v>160</v>
      </c>
    </row>
    <row r="7" spans="1:21" x14ac:dyDescent="0.3">
      <c r="A7" t="s">
        <v>84</v>
      </c>
      <c r="B7"/>
      <c r="C7"/>
      <c r="D7"/>
      <c r="E7">
        <v>610</v>
      </c>
      <c r="F7">
        <v>513.07000000000005</v>
      </c>
      <c r="G7">
        <v>312975.09999999998</v>
      </c>
      <c r="H7">
        <v>450</v>
      </c>
      <c r="I7">
        <v>540.94000000000005</v>
      </c>
      <c r="J7">
        <v>243421.2</v>
      </c>
      <c r="K7">
        <v>160</v>
      </c>
      <c r="L7">
        <v>577.22</v>
      </c>
      <c r="M7">
        <v>92354.4</v>
      </c>
      <c r="N7" s="44" t="str">
        <f t="shared" si="0"/>
        <v>ANTRACOL(10X1KG)-1KG-UNIT</v>
      </c>
      <c r="O7" s="30" t="s">
        <v>176</v>
      </c>
      <c r="Q7" s="45" t="s">
        <v>178</v>
      </c>
      <c r="R7" s="54">
        <v>160</v>
      </c>
      <c r="S7" s="54">
        <v>1000</v>
      </c>
      <c r="T7" s="54">
        <v>1160</v>
      </c>
      <c r="U7" s="54"/>
    </row>
    <row r="8" spans="1:21" x14ac:dyDescent="0.3">
      <c r="A8" t="s">
        <v>85</v>
      </c>
      <c r="B8"/>
      <c r="C8"/>
      <c r="D8"/>
      <c r="E8">
        <v>1200</v>
      </c>
      <c r="F8">
        <v>269.67</v>
      </c>
      <c r="G8">
        <v>323604</v>
      </c>
      <c r="H8">
        <v>940</v>
      </c>
      <c r="I8">
        <v>285.85000000000002</v>
      </c>
      <c r="J8">
        <v>268699</v>
      </c>
      <c r="K8">
        <v>260</v>
      </c>
      <c r="L8">
        <v>269.67</v>
      </c>
      <c r="M8">
        <v>70114.2</v>
      </c>
      <c r="N8" s="44" t="str">
        <f t="shared" si="0"/>
        <v>ANTRACOL(20X500GR)-500GR-UNIT</v>
      </c>
      <c r="O8" s="30" t="s">
        <v>177</v>
      </c>
      <c r="Q8" s="45" t="s">
        <v>177</v>
      </c>
      <c r="R8" s="54"/>
      <c r="S8" s="54">
        <v>1200</v>
      </c>
      <c r="T8" s="54">
        <v>940</v>
      </c>
      <c r="U8" s="54">
        <v>260</v>
      </c>
    </row>
    <row r="9" spans="1:21" x14ac:dyDescent="0.3">
      <c r="A9" t="s">
        <v>86</v>
      </c>
      <c r="B9">
        <v>160</v>
      </c>
      <c r="C9">
        <v>141</v>
      </c>
      <c r="D9">
        <v>22560</v>
      </c>
      <c r="E9">
        <v>1000</v>
      </c>
      <c r="F9">
        <v>141.4</v>
      </c>
      <c r="G9">
        <v>141400</v>
      </c>
      <c r="H9">
        <v>1160</v>
      </c>
      <c r="I9">
        <v>148.91</v>
      </c>
      <c r="J9">
        <v>172731.2</v>
      </c>
      <c r="K9"/>
      <c r="L9"/>
      <c r="M9">
        <v>22560</v>
      </c>
      <c r="N9" s="44" t="str">
        <f t="shared" si="0"/>
        <v>ANTRACOL (40x250)-250GR-UNIT</v>
      </c>
      <c r="O9" s="30" t="s">
        <v>178</v>
      </c>
      <c r="Q9" s="45" t="s">
        <v>191</v>
      </c>
      <c r="R9" s="54"/>
      <c r="S9" s="54">
        <v>100</v>
      </c>
      <c r="T9" s="54">
        <v>50</v>
      </c>
      <c r="U9" s="54">
        <v>50</v>
      </c>
    </row>
    <row r="10" spans="1:21" x14ac:dyDescent="0.3">
      <c r="A10" t="s">
        <v>87</v>
      </c>
      <c r="B10">
        <v>50</v>
      </c>
      <c r="C10">
        <v>135</v>
      </c>
      <c r="D10">
        <v>6750</v>
      </c>
      <c r="E10">
        <v>50</v>
      </c>
      <c r="F10">
        <v>62.71</v>
      </c>
      <c r="G10">
        <v>3135.5</v>
      </c>
      <c r="H10">
        <v>100</v>
      </c>
      <c r="I10">
        <v>304.93</v>
      </c>
      <c r="J10">
        <v>30493</v>
      </c>
      <c r="K10"/>
      <c r="L10"/>
      <c r="M10">
        <v>3614.5</v>
      </c>
      <c r="N10" s="44" t="str">
        <f t="shared" si="0"/>
        <v>ANTROCAL(50X100GR)-UNIT</v>
      </c>
      <c r="O10" s="30" t="str">
        <f>VLOOKUP(N10,'[3]Opration TeamMember_ProductLink'!$E$2:$F$86,2,0)</f>
        <v>AMBITION 50X100ML BOT IN</v>
      </c>
      <c r="Q10" s="45" t="s">
        <v>192</v>
      </c>
      <c r="R10" s="54"/>
      <c r="S10" s="54">
        <v>150</v>
      </c>
      <c r="T10" s="54">
        <v>150</v>
      </c>
      <c r="U10" s="54"/>
    </row>
    <row r="11" spans="1:21" x14ac:dyDescent="0.3">
      <c r="A11" t="s">
        <v>94</v>
      </c>
      <c r="B11"/>
      <c r="C11"/>
      <c r="D11"/>
      <c r="E11">
        <v>100</v>
      </c>
      <c r="F11">
        <v>205</v>
      </c>
      <c r="G11">
        <v>20500</v>
      </c>
      <c r="H11">
        <v>50</v>
      </c>
      <c r="I11">
        <v>200</v>
      </c>
      <c r="J11">
        <v>10000</v>
      </c>
      <c r="K11">
        <v>50</v>
      </c>
      <c r="L11">
        <v>205</v>
      </c>
      <c r="M11">
        <v>10250</v>
      </c>
      <c r="N11" s="44" t="str">
        <f t="shared" si="0"/>
        <v>CONFIDOR (50X100ML)-100ML-UNIT</v>
      </c>
      <c r="O11" s="30" t="str">
        <f>VLOOKUP(N11,'[3]Opration TeamMember_ProductLink'!$E$2:$F$86,2,0)</f>
        <v>CONFIDOR (T) SL200 50X100ML BOT IN</v>
      </c>
      <c r="Q11" s="45" t="s">
        <v>193</v>
      </c>
      <c r="R11" s="54"/>
      <c r="S11" s="54">
        <v>20</v>
      </c>
      <c r="T11" s="54">
        <v>20</v>
      </c>
      <c r="U11" s="54"/>
    </row>
    <row r="12" spans="1:21" x14ac:dyDescent="0.3">
      <c r="A12" t="s">
        <v>95</v>
      </c>
      <c r="B12"/>
      <c r="C12"/>
      <c r="D12"/>
      <c r="E12">
        <v>20</v>
      </c>
      <c r="F12">
        <v>989.83</v>
      </c>
      <c r="G12">
        <v>19796.599999999999</v>
      </c>
      <c r="H12">
        <v>20</v>
      </c>
      <c r="I12">
        <v>1049.19</v>
      </c>
      <c r="J12">
        <v>20983.8</v>
      </c>
      <c r="K12"/>
      <c r="L12"/>
      <c r="M12"/>
      <c r="N12" s="44" t="str">
        <f t="shared" si="0"/>
        <v>CONFIDOR SUPER(20X250ML)-250 ML-UNIT</v>
      </c>
      <c r="O12" s="30" t="str">
        <f>VLOOKUP(N12,'[3]Opration TeamMember_ProductLink'!$E$2:$F$86,2,0)</f>
        <v>CONFIDOR SUPER (T) SC350 20X250ML BOT IN</v>
      </c>
      <c r="Q12" s="45" t="s">
        <v>194</v>
      </c>
      <c r="R12" s="54"/>
      <c r="S12" s="54">
        <v>80</v>
      </c>
      <c r="T12" s="54"/>
      <c r="U12" s="54">
        <v>80</v>
      </c>
    </row>
    <row r="13" spans="1:21" x14ac:dyDescent="0.3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 s="44" t="str">
        <f t="shared" si="0"/>
        <v>CONFIDOR SUPER(20X500ML)-500ML-UNIT</v>
      </c>
      <c r="O13" s="30" t="str">
        <f>VLOOKUP(N13,'[3]Opration TeamMember_ProductLink'!$E$2:$F$86,2,0)</f>
        <v>CONFIDOR SUPER (T) SC350 20X500ML BOT IN</v>
      </c>
      <c r="Q13" s="45" t="s">
        <v>195</v>
      </c>
      <c r="R13" s="54">
        <v>40</v>
      </c>
      <c r="S13" s="54">
        <v>300</v>
      </c>
      <c r="T13" s="54">
        <v>155</v>
      </c>
      <c r="U13" s="54">
        <v>185</v>
      </c>
    </row>
    <row r="14" spans="1:21" x14ac:dyDescent="0.3">
      <c r="A14" t="s">
        <v>97</v>
      </c>
      <c r="B14"/>
      <c r="C14"/>
      <c r="D14"/>
      <c r="E14">
        <v>150</v>
      </c>
      <c r="F14">
        <v>409.05</v>
      </c>
      <c r="G14">
        <v>61357.5</v>
      </c>
      <c r="H14">
        <v>150</v>
      </c>
      <c r="I14">
        <v>433.59</v>
      </c>
      <c r="J14">
        <v>65038.5</v>
      </c>
      <c r="K14"/>
      <c r="L14"/>
      <c r="M14"/>
      <c r="N14" s="44" t="str">
        <f t="shared" si="0"/>
        <v>Confidor Super (50x100ml)-100ml-UNIT</v>
      </c>
      <c r="O14" s="30" t="str">
        <f>VLOOKUP(N14,'[3]Opration TeamMember_ProductLink'!$E$2:$F$86,2,0)</f>
        <v>CONFIDOR SUPER (T) SC350 50X100ML BOT IN</v>
      </c>
      <c r="Q14" s="45" t="s">
        <v>196</v>
      </c>
      <c r="R14" s="54">
        <v>30</v>
      </c>
      <c r="S14" s="54">
        <v>100</v>
      </c>
      <c r="T14" s="54">
        <v>90</v>
      </c>
      <c r="U14" s="54">
        <v>40</v>
      </c>
    </row>
    <row r="15" spans="1:21" x14ac:dyDescent="0.3">
      <c r="A15" t="s">
        <v>98</v>
      </c>
      <c r="B15"/>
      <c r="C15"/>
      <c r="D15"/>
      <c r="E15">
        <v>50</v>
      </c>
      <c r="F15">
        <v>205.93</v>
      </c>
      <c r="G15">
        <v>10296.5</v>
      </c>
      <c r="H15">
        <v>50</v>
      </c>
      <c r="I15">
        <v>218.4</v>
      </c>
      <c r="J15">
        <v>10920</v>
      </c>
      <c r="K15"/>
      <c r="L15"/>
      <c r="M15"/>
      <c r="N15" s="44" t="str">
        <f t="shared" si="0"/>
        <v>Confidor Super (50X50ML)-50ML-UNIT</v>
      </c>
      <c r="O15" s="30" t="str">
        <f>VLOOKUP(N15,'[3]Opration TeamMember_ProductLink'!$E$2:$F$86,2,0)</f>
        <v>CONFIDOR SUPER (T) SC350 50X50ML BOT IN</v>
      </c>
      <c r="Q15" s="45" t="s">
        <v>197</v>
      </c>
      <c r="R15" s="54"/>
      <c r="S15" s="54"/>
      <c r="T15" s="54"/>
      <c r="U15" s="54"/>
    </row>
    <row r="16" spans="1:21" x14ac:dyDescent="0.3">
      <c r="A16" t="s">
        <v>99</v>
      </c>
      <c r="B16">
        <v>40</v>
      </c>
      <c r="C16">
        <v>776.25</v>
      </c>
      <c r="D16">
        <v>31050</v>
      </c>
      <c r="E16">
        <v>300</v>
      </c>
      <c r="F16">
        <v>760</v>
      </c>
      <c r="G16">
        <v>228000</v>
      </c>
      <c r="H16">
        <v>155</v>
      </c>
      <c r="I16">
        <v>805.46</v>
      </c>
      <c r="J16">
        <v>124847</v>
      </c>
      <c r="K16">
        <v>185</v>
      </c>
      <c r="L16">
        <v>761.62</v>
      </c>
      <c r="M16">
        <v>140900</v>
      </c>
      <c r="N16" s="44" t="str">
        <f t="shared" si="0"/>
        <v>COUNCIL ACTIV12X(5X90GR)-UNIT</v>
      </c>
      <c r="O16" s="30" t="str">
        <f>VLOOKUP(N16,'[3]Opration TeamMember_ProductLink'!$E$2:$F$86,2,0)</f>
        <v>COUNCIL ACTIV WG30 12X(5X90GR) BOX IN</v>
      </c>
      <c r="Q16" s="45" t="s">
        <v>198</v>
      </c>
      <c r="R16" s="54"/>
      <c r="S16" s="54">
        <v>400</v>
      </c>
      <c r="T16" s="54">
        <v>200</v>
      </c>
      <c r="U16" s="54">
        <v>200</v>
      </c>
    </row>
    <row r="17" spans="1:21" x14ac:dyDescent="0.3">
      <c r="A17" t="s">
        <v>100</v>
      </c>
      <c r="B17"/>
      <c r="C17"/>
      <c r="D17"/>
      <c r="E17">
        <v>80</v>
      </c>
      <c r="F17">
        <v>385</v>
      </c>
      <c r="G17">
        <v>30800</v>
      </c>
      <c r="H17"/>
      <c r="I17"/>
      <c r="J17"/>
      <c r="K17">
        <v>80</v>
      </c>
      <c r="L17">
        <v>385</v>
      </c>
      <c r="M17">
        <v>30800</v>
      </c>
      <c r="N17" s="44" t="str">
        <f t="shared" si="0"/>
        <v>COUNCIL ACTIVE 8X(10X45GR)-45GR-UNIT</v>
      </c>
      <c r="O17" s="30" t="str">
        <f>VLOOKUP(N17,'[3]Opration TeamMember_ProductLink'!$E$2:$F$86,2,0)</f>
        <v>COUNCIL ACTIV WG30 8X(10X45GR) BOX IN</v>
      </c>
      <c r="Q17" s="45" t="s">
        <v>199</v>
      </c>
      <c r="R17" s="54">
        <v>140</v>
      </c>
      <c r="S17" s="54">
        <v>300</v>
      </c>
      <c r="T17" s="54">
        <v>220</v>
      </c>
      <c r="U17" s="54">
        <v>220</v>
      </c>
    </row>
    <row r="18" spans="1:21" x14ac:dyDescent="0.3">
      <c r="A18" t="s">
        <v>101</v>
      </c>
      <c r="B18"/>
      <c r="C18"/>
      <c r="D18"/>
      <c r="E18"/>
      <c r="F18"/>
      <c r="G18"/>
      <c r="H18"/>
      <c r="I18"/>
      <c r="J18"/>
      <c r="K18"/>
      <c r="L18"/>
      <c r="M18"/>
      <c r="N18" s="44" t="str">
        <f t="shared" si="0"/>
        <v>DECIS EC100(50X100ML)-100ML-UNIT</v>
      </c>
      <c r="O18" s="30" t="str">
        <f>VLOOKUP(N18,'[3]Opration TeamMember_ProductLink'!$E$2:$F$86,2,0)</f>
        <v>DECIS EC101-2 50X100ML BOX IN</v>
      </c>
      <c r="Q18" s="45" t="s">
        <v>181</v>
      </c>
      <c r="R18" s="54">
        <v>260</v>
      </c>
      <c r="S18" s="54"/>
      <c r="T18" s="54">
        <v>160</v>
      </c>
      <c r="U18" s="54">
        <v>100</v>
      </c>
    </row>
    <row r="19" spans="1:21" x14ac:dyDescent="0.3">
      <c r="A19" t="s">
        <v>102</v>
      </c>
      <c r="B19">
        <v>50</v>
      </c>
      <c r="C19">
        <v>153.29</v>
      </c>
      <c r="D19">
        <v>7664.5</v>
      </c>
      <c r="E19"/>
      <c r="F19"/>
      <c r="G19"/>
      <c r="H19">
        <v>50</v>
      </c>
      <c r="I19">
        <v>60</v>
      </c>
      <c r="J19">
        <v>3000</v>
      </c>
      <c r="K19"/>
      <c r="L19"/>
      <c r="M19"/>
      <c r="N19" s="44" t="str">
        <f t="shared" si="0"/>
        <v>DECIS EC 101, 2(50X100ML)-100ML-UNIT</v>
      </c>
      <c r="O19" s="30" t="s">
        <v>179</v>
      </c>
      <c r="Q19" s="45" t="s">
        <v>200</v>
      </c>
      <c r="R19" s="54">
        <v>16</v>
      </c>
      <c r="S19" s="54"/>
      <c r="T19" s="54">
        <v>16</v>
      </c>
      <c r="U19" s="54"/>
    </row>
    <row r="20" spans="1:21" x14ac:dyDescent="0.3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 s="44" t="str">
        <f t="shared" si="0"/>
        <v>DECIS EC 101, (40X250ML)-250ML-UNIT</v>
      </c>
      <c r="O20" s="30" t="s">
        <v>180</v>
      </c>
      <c r="Q20" s="45" t="s">
        <v>201</v>
      </c>
      <c r="R20" s="54"/>
      <c r="S20" s="54"/>
      <c r="T20" s="54"/>
      <c r="U20" s="54"/>
    </row>
    <row r="21" spans="1:21" x14ac:dyDescent="0.3">
      <c r="A21" t="s">
        <v>104</v>
      </c>
      <c r="B21"/>
      <c r="C21"/>
      <c r="D21"/>
      <c r="E21"/>
      <c r="F21"/>
      <c r="G21"/>
      <c r="H21"/>
      <c r="I21"/>
      <c r="J21"/>
      <c r="K21"/>
      <c r="L21"/>
      <c r="M21"/>
      <c r="N21" s="44" t="str">
        <f t="shared" si="0"/>
        <v>DECIS EC24.6 (50X100ML)-100ML-UNIT</v>
      </c>
      <c r="O21" s="30" t="str">
        <f>VLOOKUP(N21,'[3]Opration TeamMember_ProductLink'!$E$2:$F$86,2,0)</f>
        <v>DECIS EC 28 50X100ML BOT IN</v>
      </c>
      <c r="Q21" s="45" t="s">
        <v>202</v>
      </c>
      <c r="R21" s="54">
        <v>20</v>
      </c>
      <c r="S21" s="54">
        <v>220</v>
      </c>
      <c r="T21" s="54">
        <v>180</v>
      </c>
      <c r="U21" s="54">
        <v>60</v>
      </c>
    </row>
    <row r="22" spans="1:21" x14ac:dyDescent="0.3">
      <c r="A22" t="s">
        <v>105</v>
      </c>
      <c r="B22">
        <v>30</v>
      </c>
      <c r="C22">
        <v>502.25</v>
      </c>
      <c r="D22">
        <v>15067.5</v>
      </c>
      <c r="E22">
        <v>100</v>
      </c>
      <c r="F22">
        <v>492.25</v>
      </c>
      <c r="G22">
        <v>49225</v>
      </c>
      <c r="H22">
        <v>90</v>
      </c>
      <c r="I22">
        <v>532.39</v>
      </c>
      <c r="J22">
        <v>47915.1</v>
      </c>
      <c r="K22">
        <v>40</v>
      </c>
      <c r="L22">
        <v>492.25</v>
      </c>
      <c r="M22">
        <v>19690</v>
      </c>
      <c r="N22" s="44" t="str">
        <f t="shared" si="0"/>
        <v>DECIS EC 28 (10X1LT )- 1LT-UNIT</v>
      </c>
      <c r="O22" s="30" t="str">
        <f>VLOOKUP(N22,'[3]Opration TeamMember_ProductLink'!$E$2:$F$86,2,0)</f>
        <v>DECIS EC 28 10X1L BOT IN</v>
      </c>
      <c r="Q22" s="45" t="s">
        <v>203</v>
      </c>
      <c r="R22" s="54">
        <v>20</v>
      </c>
      <c r="S22" s="54">
        <v>100</v>
      </c>
      <c r="T22" s="54">
        <v>90</v>
      </c>
      <c r="U22" s="54">
        <v>30</v>
      </c>
    </row>
    <row r="23" spans="1:21" x14ac:dyDescent="0.3">
      <c r="A23" t="s">
        <v>106</v>
      </c>
      <c r="B23">
        <v>140</v>
      </c>
      <c r="C23">
        <v>256.33</v>
      </c>
      <c r="D23">
        <v>35886.400000000001</v>
      </c>
      <c r="E23">
        <v>300</v>
      </c>
      <c r="F23">
        <v>253.3</v>
      </c>
      <c r="G23">
        <v>75990</v>
      </c>
      <c r="H23">
        <v>220</v>
      </c>
      <c r="I23">
        <v>250.93</v>
      </c>
      <c r="J23">
        <v>55204</v>
      </c>
      <c r="K23">
        <v>220</v>
      </c>
      <c r="L23">
        <v>253.3</v>
      </c>
      <c r="M23">
        <v>55726</v>
      </c>
      <c r="N23" s="44" t="str">
        <f t="shared" si="0"/>
        <v>DECIS EC 28(20X 500ML)-500ML-UNIT</v>
      </c>
      <c r="O23" s="30" t="str">
        <f>VLOOKUP(N23,'[3]Opration TeamMember_ProductLink'!$E$2:$F$86,2,0)</f>
        <v>DECIS EC 28 20X500ML BOT IN</v>
      </c>
      <c r="Q23" s="45" t="s">
        <v>204</v>
      </c>
      <c r="R23" s="54"/>
      <c r="S23" s="54"/>
      <c r="T23" s="54"/>
      <c r="U23" s="54"/>
    </row>
    <row r="24" spans="1:21" x14ac:dyDescent="0.3">
      <c r="A24" t="s">
        <v>107</v>
      </c>
      <c r="B24"/>
      <c r="C24"/>
      <c r="D24"/>
      <c r="E24">
        <v>400</v>
      </c>
      <c r="F24">
        <v>137.93</v>
      </c>
      <c r="G24">
        <v>55172</v>
      </c>
      <c r="H24">
        <v>200</v>
      </c>
      <c r="I24">
        <v>148.85</v>
      </c>
      <c r="J24">
        <v>29770</v>
      </c>
      <c r="K24">
        <v>200</v>
      </c>
      <c r="L24">
        <v>137.93</v>
      </c>
      <c r="M24">
        <v>27586</v>
      </c>
      <c r="N24" s="44" t="str">
        <f t="shared" si="0"/>
        <v>DECIS EC28 (40X250ML)-250ML-UNIT</v>
      </c>
      <c r="O24" s="30" t="str">
        <f>VLOOKUP(N24,'[3]Opration TeamMember_ProductLink'!$E$2:$F$86,2,0)</f>
        <v>DECIS EC 28 40X250ML BOT IN</v>
      </c>
      <c r="Q24" s="45" t="s">
        <v>205</v>
      </c>
      <c r="R24" s="54"/>
      <c r="S24" s="54"/>
      <c r="T24" s="54"/>
      <c r="U24" s="54"/>
    </row>
    <row r="25" spans="1:21" x14ac:dyDescent="0.3">
      <c r="A25" t="s">
        <v>108</v>
      </c>
      <c r="B25"/>
      <c r="C25"/>
      <c r="D25"/>
      <c r="E25"/>
      <c r="F25"/>
      <c r="G25"/>
      <c r="H25"/>
      <c r="I25"/>
      <c r="J25"/>
      <c r="K25"/>
      <c r="L25"/>
      <c r="M25"/>
      <c r="N25" s="44" t="str">
        <f t="shared" si="0"/>
        <v>ETHREL (20X500ML)-500ML-UNIT</v>
      </c>
      <c r="O25" s="30" t="str">
        <f>VLOOKUP(N25,'[3]Opration TeamMember_ProductLink'!$E$2:$F$86,2,0)</f>
        <v>ETHREL SL39 20X500ML BOT IN</v>
      </c>
      <c r="Q25" s="45" t="s">
        <v>206</v>
      </c>
      <c r="R25" s="54"/>
      <c r="S25" s="54"/>
      <c r="T25" s="54"/>
      <c r="U25" s="54"/>
    </row>
    <row r="26" spans="1:21" x14ac:dyDescent="0.3">
      <c r="A26" t="s">
        <v>109</v>
      </c>
      <c r="B26"/>
      <c r="C26"/>
      <c r="D26"/>
      <c r="E26">
        <v>50</v>
      </c>
      <c r="F26">
        <v>178.7</v>
      </c>
      <c r="G26">
        <v>8935</v>
      </c>
      <c r="H26">
        <v>50</v>
      </c>
      <c r="I26">
        <v>200.02</v>
      </c>
      <c r="J26">
        <v>10001</v>
      </c>
      <c r="K26"/>
      <c r="L26"/>
      <c r="M26"/>
      <c r="N26" s="44" t="str">
        <f t="shared" si="0"/>
        <v>ETHREL (50X100ML)-100 ML-UNIT</v>
      </c>
      <c r="O26" s="30" t="str">
        <f>VLOOKUP(N26,'[3]Opration TeamMember_ProductLink'!$E$2:$F$86,2,0)</f>
        <v>ETHREL SL39 50X100ML BOT IN</v>
      </c>
      <c r="Q26" s="45" t="s">
        <v>207</v>
      </c>
      <c r="R26" s="54"/>
      <c r="S26" s="54"/>
      <c r="T26" s="54"/>
      <c r="U26" s="54"/>
    </row>
    <row r="27" spans="1:21" x14ac:dyDescent="0.3">
      <c r="A27" t="s">
        <v>110</v>
      </c>
      <c r="B27"/>
      <c r="C27"/>
      <c r="D27"/>
      <c r="E27">
        <v>400</v>
      </c>
      <c r="F27">
        <v>244.42</v>
      </c>
      <c r="G27">
        <v>97768</v>
      </c>
      <c r="H27">
        <v>300</v>
      </c>
      <c r="I27">
        <v>281.83999999999997</v>
      </c>
      <c r="J27">
        <v>84553</v>
      </c>
      <c r="K27">
        <v>100</v>
      </c>
      <c r="L27">
        <v>244.42</v>
      </c>
      <c r="M27">
        <v>24442</v>
      </c>
      <c r="N27" s="44" t="str">
        <f t="shared" si="0"/>
        <v>EVERGOL XTEND(100X40ML)-40ML-UNIT</v>
      </c>
      <c r="O27" s="30" t="str">
        <f>VLOOKUP(N27,'[3]Opration TeamMember_ProductLink'!$E$2:$F$86,2,0)</f>
        <v>EVERGOL XTEND FS308 100X40ML BOT IN</v>
      </c>
      <c r="Q27" s="45" t="s">
        <v>208</v>
      </c>
      <c r="R27" s="54"/>
      <c r="S27" s="54"/>
      <c r="T27" s="54"/>
      <c r="U27" s="54"/>
    </row>
    <row r="28" spans="1:21" x14ac:dyDescent="0.3">
      <c r="A28" t="s">
        <v>111</v>
      </c>
      <c r="B28">
        <v>16</v>
      </c>
      <c r="C28">
        <v>1500</v>
      </c>
      <c r="D28">
        <v>24000</v>
      </c>
      <c r="E28"/>
      <c r="F28"/>
      <c r="G28"/>
      <c r="H28">
        <v>16</v>
      </c>
      <c r="I28">
        <v>1500</v>
      </c>
      <c r="J28">
        <v>24000</v>
      </c>
      <c r="K28"/>
      <c r="L28"/>
      <c r="M28"/>
      <c r="N28" s="44" t="str">
        <f t="shared" si="0"/>
        <v>FAME (20X100ML)-100ML-UNIT</v>
      </c>
      <c r="O28" s="30" t="str">
        <f>VLOOKUP(N28,'[3]Opration TeamMember_ProductLink'!$E$2:$F$86,2,0)</f>
        <v>FAME (T) SC480 20X100ML BOT IN</v>
      </c>
      <c r="Q28" s="45" t="s">
        <v>209</v>
      </c>
      <c r="R28" s="54">
        <v>160</v>
      </c>
      <c r="S28" s="54">
        <v>200</v>
      </c>
      <c r="T28" s="54">
        <v>220</v>
      </c>
      <c r="U28" s="54">
        <v>140</v>
      </c>
    </row>
    <row r="29" spans="1:21" x14ac:dyDescent="0.3">
      <c r="A29" t="s">
        <v>112</v>
      </c>
      <c r="B29">
        <v>260</v>
      </c>
      <c r="C29">
        <v>155.08000000000001</v>
      </c>
      <c r="D29">
        <v>40320.400000000001</v>
      </c>
      <c r="E29"/>
      <c r="F29"/>
      <c r="G29"/>
      <c r="H29">
        <v>160</v>
      </c>
      <c r="I29">
        <v>163.21</v>
      </c>
      <c r="J29">
        <v>26113.599999999999</v>
      </c>
      <c r="K29">
        <v>100</v>
      </c>
      <c r="L29">
        <v>155.54</v>
      </c>
      <c r="M29">
        <v>15554</v>
      </c>
      <c r="N29" s="44" t="str">
        <f t="shared" si="0"/>
        <v>Fame  20X(10X10 Ml)-10 ML-UNIT</v>
      </c>
      <c r="O29" s="30" t="s">
        <v>181</v>
      </c>
      <c r="Q29" s="45" t="s">
        <v>210</v>
      </c>
      <c r="R29" s="54"/>
      <c r="S29" s="54">
        <v>120</v>
      </c>
      <c r="T29" s="54">
        <v>120</v>
      </c>
      <c r="U29" s="54"/>
    </row>
    <row r="30" spans="1:21" x14ac:dyDescent="0.3">
      <c r="A30" t="s">
        <v>113</v>
      </c>
      <c r="B30"/>
      <c r="C30"/>
      <c r="D30"/>
      <c r="E30"/>
      <c r="F30"/>
      <c r="G30"/>
      <c r="H30"/>
      <c r="I30"/>
      <c r="J30"/>
      <c r="K30"/>
      <c r="L30"/>
      <c r="M30"/>
      <c r="N30" s="44" t="str">
        <f t="shared" si="0"/>
        <v>FAME (40X50ML)-50 ML-UNIT</v>
      </c>
      <c r="O30" s="30" t="str">
        <f>VLOOKUP(N30,'[3]Opration TeamMember_ProductLink'!$E$2:$F$86,2,0)</f>
        <v>FAME (T) SC480 40X50ML BOT IN</v>
      </c>
      <c r="Q30" s="45" t="s">
        <v>211</v>
      </c>
      <c r="R30" s="54"/>
      <c r="S30" s="54"/>
      <c r="T30" s="54"/>
      <c r="U30" s="54"/>
    </row>
    <row r="31" spans="1:21" x14ac:dyDescent="0.3">
      <c r="A31" t="s">
        <v>114</v>
      </c>
      <c r="B31">
        <v>20</v>
      </c>
      <c r="C31">
        <v>1820</v>
      </c>
      <c r="D31">
        <v>36400</v>
      </c>
      <c r="E31">
        <v>100</v>
      </c>
      <c r="F31">
        <v>1750</v>
      </c>
      <c r="G31">
        <v>175000</v>
      </c>
      <c r="H31">
        <v>90</v>
      </c>
      <c r="I31">
        <v>1913.64</v>
      </c>
      <c r="J31">
        <v>172228</v>
      </c>
      <c r="K31">
        <v>30</v>
      </c>
      <c r="L31">
        <v>1750</v>
      </c>
      <c r="M31">
        <v>52500</v>
      </c>
      <c r="N31" s="44" t="str">
        <f t="shared" si="0"/>
        <v>FOLICUR (10X 1LT)-1LT-UNIT</v>
      </c>
      <c r="O31" s="30" t="str">
        <f>VLOOKUP(N31,'[3]Opration TeamMember_ProductLink'!$E$2:$F$86,2,0)</f>
        <v>FOLICUR (T) EC250 10X1L BOT IN</v>
      </c>
      <c r="Q31" s="45" t="s">
        <v>212</v>
      </c>
      <c r="R31" s="54"/>
      <c r="S31" s="54"/>
      <c r="T31" s="54"/>
      <c r="U31" s="54"/>
    </row>
    <row r="32" spans="1:21" x14ac:dyDescent="0.3">
      <c r="A32" t="s">
        <v>115</v>
      </c>
      <c r="B32">
        <v>20</v>
      </c>
      <c r="C32">
        <v>887.69</v>
      </c>
      <c r="D32">
        <v>17753.849999999999</v>
      </c>
      <c r="E32">
        <v>220</v>
      </c>
      <c r="F32">
        <v>900</v>
      </c>
      <c r="G32">
        <v>198000</v>
      </c>
      <c r="H32">
        <v>180</v>
      </c>
      <c r="I32">
        <v>981.91</v>
      </c>
      <c r="J32">
        <v>176744</v>
      </c>
      <c r="K32">
        <v>60</v>
      </c>
      <c r="L32">
        <v>900</v>
      </c>
      <c r="M32">
        <v>54000</v>
      </c>
      <c r="N32" s="44" t="str">
        <f t="shared" si="0"/>
        <v>FOLICUR (20X500ML)-500ML-UNIT</v>
      </c>
      <c r="O32" s="30" t="str">
        <f>VLOOKUP(N32,'[3]Opration TeamMember_ProductLink'!$E$2:$F$86,2,0)</f>
        <v>FOLICUR (T) EC250 20X500ML BOT IN</v>
      </c>
      <c r="Q32" s="45" t="s">
        <v>213</v>
      </c>
      <c r="R32" s="54"/>
      <c r="S32" s="54"/>
      <c r="T32" s="54"/>
      <c r="U32" s="54"/>
    </row>
    <row r="33" spans="1:21" x14ac:dyDescent="0.3">
      <c r="A33" t="s">
        <v>116</v>
      </c>
      <c r="B33">
        <v>40</v>
      </c>
      <c r="C33">
        <v>447.5</v>
      </c>
      <c r="D33">
        <v>17900</v>
      </c>
      <c r="E33">
        <v>480</v>
      </c>
      <c r="F33">
        <v>457.5</v>
      </c>
      <c r="G33">
        <v>219600</v>
      </c>
      <c r="H33">
        <v>520</v>
      </c>
      <c r="I33">
        <v>498.28</v>
      </c>
      <c r="J33">
        <v>259104</v>
      </c>
      <c r="K33"/>
      <c r="L33"/>
      <c r="M33">
        <v>400</v>
      </c>
      <c r="N33" s="44" t="str">
        <f t="shared" si="0"/>
        <v>FOLICUR (40X250ML)-250ML-UNIT</v>
      </c>
      <c r="O33" s="30" t="str">
        <f>VLOOKUP(N33,'[3]Opration TeamMember_ProductLink'!$E$2:$F$86,2,0)</f>
        <v>FOLICUR (T) EC250 40X250ML BOT IN</v>
      </c>
      <c r="Q33" s="45" t="s">
        <v>214</v>
      </c>
      <c r="R33" s="54"/>
      <c r="S33" s="54">
        <v>30</v>
      </c>
      <c r="T33" s="54">
        <v>30</v>
      </c>
      <c r="U33" s="54"/>
    </row>
    <row r="34" spans="1:21" x14ac:dyDescent="0.3">
      <c r="A34" t="s">
        <v>117</v>
      </c>
      <c r="B34"/>
      <c r="C34"/>
      <c r="D34"/>
      <c r="E34">
        <v>100</v>
      </c>
      <c r="F34">
        <v>200</v>
      </c>
      <c r="G34">
        <v>20000</v>
      </c>
      <c r="H34"/>
      <c r="I34"/>
      <c r="J34"/>
      <c r="K34">
        <v>100</v>
      </c>
      <c r="L34">
        <v>200</v>
      </c>
      <c r="M34">
        <v>20000</v>
      </c>
      <c r="N34" s="44" t="str">
        <f t="shared" si="0"/>
        <v>FOLICUR(50X100ML)-100ML-UNIT</v>
      </c>
      <c r="O34" s="30" t="str">
        <f>VLOOKUP(N34,'[3]Opration TeamMember_ProductLink'!$E$2:$F$86,2,0)</f>
        <v>FOLICUR (T) EC250 50X100ML BOT IN</v>
      </c>
      <c r="Q34" s="45" t="s">
        <v>215</v>
      </c>
      <c r="R34" s="54"/>
      <c r="S34" s="54">
        <v>1080</v>
      </c>
      <c r="T34" s="54">
        <v>1024</v>
      </c>
      <c r="U34" s="54">
        <v>56</v>
      </c>
    </row>
    <row r="35" spans="1:21" x14ac:dyDescent="0.3">
      <c r="A35" t="s">
        <v>118</v>
      </c>
      <c r="B35"/>
      <c r="C35"/>
      <c r="D35"/>
      <c r="E35"/>
      <c r="F35"/>
      <c r="G35"/>
      <c r="H35"/>
      <c r="I35"/>
      <c r="J35"/>
      <c r="K35"/>
      <c r="L35"/>
      <c r="M35"/>
      <c r="N35" s="44" t="str">
        <f t="shared" si="0"/>
        <v>FOOST (20X250 GR)-250 GR-UNIT</v>
      </c>
      <c r="O35" s="30" t="str">
        <f>VLOOKUP(N35,'[3]Opration TeamMember_ProductLink'!$E$2:$F$86,2,0)</f>
        <v>FOOST WP50 20X250G BAG IN</v>
      </c>
      <c r="Q35" s="45" t="s">
        <v>182</v>
      </c>
      <c r="R35" s="54"/>
      <c r="S35" s="54">
        <v>1950</v>
      </c>
      <c r="T35" s="54">
        <v>1930</v>
      </c>
      <c r="U35" s="54">
        <v>20</v>
      </c>
    </row>
    <row r="36" spans="1:21" x14ac:dyDescent="0.3">
      <c r="A36" t="s">
        <v>119</v>
      </c>
      <c r="B36"/>
      <c r="C36"/>
      <c r="D36"/>
      <c r="E36"/>
      <c r="F36"/>
      <c r="G36"/>
      <c r="H36"/>
      <c r="I36"/>
      <c r="J36"/>
      <c r="K36"/>
      <c r="L36"/>
      <c r="M36"/>
      <c r="N36" s="44" t="str">
        <f t="shared" si="0"/>
        <v>FOOST (24X500GR)-500GR-UNIT</v>
      </c>
      <c r="O36" s="30" t="str">
        <f>VLOOKUP(N36,'[3]Opration TeamMember_ProductLink'!$E$2:$F$86,2,0)</f>
        <v>FOOST WP50 24X500G BAG IN</v>
      </c>
      <c r="Q36" s="45" t="s">
        <v>216</v>
      </c>
      <c r="R36" s="54">
        <v>100</v>
      </c>
      <c r="S36" s="54">
        <v>1400</v>
      </c>
      <c r="T36" s="54">
        <v>1450</v>
      </c>
      <c r="U36" s="54">
        <v>50</v>
      </c>
    </row>
    <row r="37" spans="1:21" x14ac:dyDescent="0.3">
      <c r="A37" t="s">
        <v>120</v>
      </c>
      <c r="B37"/>
      <c r="C37"/>
      <c r="D37"/>
      <c r="E37"/>
      <c r="F37"/>
      <c r="G37"/>
      <c r="H37"/>
      <c r="I37"/>
      <c r="J37"/>
      <c r="K37"/>
      <c r="L37"/>
      <c r="M37"/>
      <c r="N37" s="44" t="str">
        <f t="shared" si="0"/>
        <v>GAUCHO (100X 50 ML)-50 ML-UNIT</v>
      </c>
      <c r="O37" s="30" t="str">
        <f>VLOOKUP(N37,'[3]Opration TeamMember_ProductLink'!$E$2:$F$86,2,0)</f>
        <v>GAUCHO FS600 100X50ML BOT IN</v>
      </c>
      <c r="Q37" s="45" t="s">
        <v>217</v>
      </c>
      <c r="R37" s="54">
        <v>80</v>
      </c>
      <c r="S37" s="54">
        <v>1560</v>
      </c>
      <c r="T37" s="54">
        <v>1480</v>
      </c>
      <c r="U37" s="54">
        <v>160</v>
      </c>
    </row>
    <row r="38" spans="1:21" x14ac:dyDescent="0.3">
      <c r="A38" t="s">
        <v>121</v>
      </c>
      <c r="B38"/>
      <c r="C38"/>
      <c r="D38"/>
      <c r="E38"/>
      <c r="F38"/>
      <c r="G38"/>
      <c r="H38"/>
      <c r="I38"/>
      <c r="J38"/>
      <c r="K38"/>
      <c r="L38"/>
      <c r="M38"/>
      <c r="N38" s="44" t="str">
        <f t="shared" si="0"/>
        <v>GAUCHO 50X100ML-UNIT</v>
      </c>
      <c r="O38" s="30" t="str">
        <f>VLOOKUP(N38,'[3]Opration TeamMember_ProductLink'!$E$2:$F$86,2,0)</f>
        <v>GAUCHO FS600 50X100ML BOT IN</v>
      </c>
      <c r="Q38" s="45" t="s">
        <v>218</v>
      </c>
      <c r="R38" s="54"/>
      <c r="S38" s="54"/>
      <c r="T38" s="54"/>
      <c r="U38" s="54"/>
    </row>
    <row r="39" spans="1:21" x14ac:dyDescent="0.3">
      <c r="A39" t="s">
        <v>122</v>
      </c>
      <c r="B39"/>
      <c r="C39"/>
      <c r="D39"/>
      <c r="E39"/>
      <c r="F39"/>
      <c r="G39"/>
      <c r="H39"/>
      <c r="I39"/>
      <c r="J39"/>
      <c r="K39"/>
      <c r="L39"/>
      <c r="M39"/>
      <c r="N39" s="44" t="str">
        <f t="shared" si="0"/>
        <v>GAUCHO (50X100ML)-100ML-UNIT</v>
      </c>
      <c r="O39" s="30" t="str">
        <f>VLOOKUP(N39,'[3]Opration TeamMember_ProductLink'!$E$2:$F$86,2,0)</f>
        <v>GAUCHO FS600 50X100ML BOT IN</v>
      </c>
      <c r="Q39" s="45" t="s">
        <v>184</v>
      </c>
      <c r="R39" s="54">
        <v>250</v>
      </c>
      <c r="S39" s="54">
        <v>1150</v>
      </c>
      <c r="T39" s="54">
        <v>1500</v>
      </c>
      <c r="U39" s="54">
        <v>-100</v>
      </c>
    </row>
    <row r="40" spans="1:21" x14ac:dyDescent="0.3">
      <c r="A40" t="s">
        <v>126</v>
      </c>
      <c r="B40"/>
      <c r="C40"/>
      <c r="D40"/>
      <c r="E40"/>
      <c r="F40"/>
      <c r="G40"/>
      <c r="H40"/>
      <c r="I40"/>
      <c r="J40"/>
      <c r="K40"/>
      <c r="L40"/>
      <c r="M40"/>
      <c r="N40" s="44" t="str">
        <f t="shared" si="0"/>
        <v>JUMP 160X(10X2GR)-2GR-UNIT</v>
      </c>
      <c r="O40" s="30" t="str">
        <f>VLOOKUP(N40,'[3]Opration TeamMember_ProductLink'!$E$2:$F$86,2,0)</f>
        <v>JUMP WG80 160X(10X2GR) BAG IN</v>
      </c>
      <c r="Q40" s="45" t="s">
        <v>219</v>
      </c>
      <c r="R40" s="54"/>
      <c r="S40" s="54"/>
      <c r="T40" s="54"/>
      <c r="U40" s="54"/>
    </row>
    <row r="41" spans="1:21" x14ac:dyDescent="0.3">
      <c r="A41" t="s">
        <v>127</v>
      </c>
      <c r="B41"/>
      <c r="C41"/>
      <c r="D41"/>
      <c r="E41"/>
      <c r="F41"/>
      <c r="G41"/>
      <c r="H41"/>
      <c r="I41"/>
      <c r="J41"/>
      <c r="K41"/>
      <c r="L41"/>
      <c r="M41"/>
      <c r="N41" s="44" t="str">
        <f t="shared" si="0"/>
        <v>JUMP 2X(15X100GR)-100GR-UNIT</v>
      </c>
      <c r="O41" s="30" t="str">
        <f>VLOOKUP(N41,'[3]Opration TeamMember_ProductLink'!$E$2:$F$86,2,0)</f>
        <v>JUMP WG80 2X(15X100GR) BOT IN</v>
      </c>
      <c r="Q41" s="45" t="s">
        <v>220</v>
      </c>
      <c r="R41" s="54"/>
      <c r="S41" s="54">
        <v>150</v>
      </c>
      <c r="T41" s="54">
        <v>150</v>
      </c>
      <c r="U41" s="54"/>
    </row>
    <row r="42" spans="1:21" x14ac:dyDescent="0.3">
      <c r="A42" t="s">
        <v>128</v>
      </c>
      <c r="B42"/>
      <c r="C42"/>
      <c r="D42"/>
      <c r="E42"/>
      <c r="F42"/>
      <c r="G42"/>
      <c r="H42"/>
      <c r="I42"/>
      <c r="J42"/>
      <c r="K42"/>
      <c r="L42"/>
      <c r="M42"/>
      <c r="N42" s="44" t="str">
        <f t="shared" si="0"/>
        <v>JUMP (80X40GR)-40GR-UNIT</v>
      </c>
      <c r="O42" s="30" t="str">
        <f>VLOOKUP(N42,'[3]Opration TeamMember_ProductLink'!$E$2:$F$86,2,0)</f>
        <v>JUMP WG80 80X40GR BAG IN</v>
      </c>
      <c r="Q42" s="45" t="s">
        <v>221</v>
      </c>
      <c r="R42" s="54"/>
      <c r="S42" s="54">
        <v>200</v>
      </c>
      <c r="T42" s="54">
        <v>200</v>
      </c>
      <c r="U42" s="54"/>
    </row>
    <row r="43" spans="1:21" x14ac:dyDescent="0.3">
      <c r="A43" t="s">
        <v>129</v>
      </c>
      <c r="B43"/>
      <c r="C43"/>
      <c r="D43"/>
      <c r="E43"/>
      <c r="F43"/>
      <c r="G43"/>
      <c r="H43"/>
      <c r="I43"/>
      <c r="J43"/>
      <c r="K43"/>
      <c r="L43"/>
      <c r="M43"/>
      <c r="N43" s="44" t="str">
        <f t="shared" si="0"/>
        <v>LARVIN (10X1KG)-1KG-UNIT</v>
      </c>
      <c r="O43" s="30" t="str">
        <f>VLOOKUP(N43,'[3]Opration TeamMember_ProductLink'!$E$2:$F$86,2,0)</f>
        <v>LARVIN (T) WP75 10X1KG BAG IN</v>
      </c>
      <c r="Q43" s="45" t="s">
        <v>222</v>
      </c>
      <c r="R43" s="54"/>
      <c r="S43" s="54">
        <v>160</v>
      </c>
      <c r="T43" s="54">
        <v>180</v>
      </c>
      <c r="U43" s="54">
        <v>-20</v>
      </c>
    </row>
    <row r="44" spans="1:21" x14ac:dyDescent="0.3">
      <c r="A44" t="s">
        <v>130</v>
      </c>
      <c r="B44">
        <v>160</v>
      </c>
      <c r="C44">
        <v>573.11</v>
      </c>
      <c r="D44">
        <v>91697.600000000006</v>
      </c>
      <c r="E44">
        <v>200</v>
      </c>
      <c r="F44">
        <v>591.08000000000004</v>
      </c>
      <c r="G44">
        <v>118216</v>
      </c>
      <c r="H44">
        <v>220</v>
      </c>
      <c r="I44">
        <v>621.71</v>
      </c>
      <c r="J44">
        <v>136776</v>
      </c>
      <c r="K44">
        <v>140</v>
      </c>
      <c r="L44">
        <v>583.38</v>
      </c>
      <c r="M44">
        <v>81673</v>
      </c>
      <c r="N44" s="44" t="str">
        <f t="shared" si="0"/>
        <v>LARVIN (20X250 GR)-250 GR-UNIT</v>
      </c>
      <c r="O44" s="30" t="str">
        <f>VLOOKUP(N44,'[3]Opration TeamMember_ProductLink'!$E$2:$F$86,2,0)</f>
        <v>LARVIN (T) WP75 20X250GR BAG IN</v>
      </c>
      <c r="Q44" s="45" t="s">
        <v>223</v>
      </c>
      <c r="R44" s="54"/>
      <c r="S44" s="54">
        <v>130</v>
      </c>
      <c r="T44" s="54">
        <v>130</v>
      </c>
      <c r="U44" s="54"/>
    </row>
    <row r="45" spans="1:21" x14ac:dyDescent="0.3">
      <c r="A45" t="s">
        <v>131</v>
      </c>
      <c r="B45"/>
      <c r="C45"/>
      <c r="D45"/>
      <c r="E45">
        <v>120</v>
      </c>
      <c r="F45">
        <v>1160.53</v>
      </c>
      <c r="G45">
        <v>139263.6</v>
      </c>
      <c r="H45">
        <v>120</v>
      </c>
      <c r="I45">
        <v>1200</v>
      </c>
      <c r="J45">
        <v>144000</v>
      </c>
      <c r="K45"/>
      <c r="L45"/>
      <c r="M45"/>
      <c r="N45" s="44" t="str">
        <f t="shared" ref="N45:N88" si="1">A45&amp;"-UNIT"</f>
        <v>LARVIN (20X500GR)-500GR-UNIT</v>
      </c>
      <c r="O45" s="30" t="str">
        <f>VLOOKUP(N45,'[3]Opration TeamMember_ProductLink'!$E$2:$F$86,2,0)</f>
        <v>LARVIN (T) WP75 20X500GR BAG IN</v>
      </c>
      <c r="Q45" s="45" t="s">
        <v>187</v>
      </c>
      <c r="R45" s="54"/>
      <c r="S45" s="54">
        <v>50</v>
      </c>
      <c r="T45" s="54">
        <v>50</v>
      </c>
      <c r="U45" s="54"/>
    </row>
    <row r="46" spans="1:21" x14ac:dyDescent="0.3">
      <c r="A46" t="s">
        <v>132</v>
      </c>
      <c r="B46"/>
      <c r="C46"/>
      <c r="D46"/>
      <c r="E46"/>
      <c r="F46"/>
      <c r="G46"/>
      <c r="H46"/>
      <c r="I46"/>
      <c r="J46"/>
      <c r="K46"/>
      <c r="L46"/>
      <c r="M46"/>
      <c r="N46" s="44" t="str">
        <f t="shared" si="1"/>
        <v>LARVIN (40X100GR)-100GR-UNIT</v>
      </c>
      <c r="O46" s="30" t="str">
        <f>VLOOKUP(N46,'[3]Opration TeamMember_ProductLink'!$E$2:$F$86,2,0)</f>
        <v>LARVIN (T) WP75 40X100GR BAG IN</v>
      </c>
      <c r="Q46" s="45" t="s">
        <v>186</v>
      </c>
      <c r="R46" s="54"/>
      <c r="S46" s="54">
        <v>240</v>
      </c>
      <c r="T46" s="54">
        <v>240</v>
      </c>
      <c r="U46" s="54"/>
    </row>
    <row r="47" spans="1:21" x14ac:dyDescent="0.3">
      <c r="A47" t="s">
        <v>133</v>
      </c>
      <c r="B47"/>
      <c r="C47"/>
      <c r="D47"/>
      <c r="E47"/>
      <c r="F47"/>
      <c r="G47"/>
      <c r="H47"/>
      <c r="I47"/>
      <c r="J47"/>
      <c r="K47"/>
      <c r="L47"/>
      <c r="M47"/>
      <c r="N47" s="44" t="str">
        <f t="shared" si="1"/>
        <v>LAUDIS (10X 57.5 ML)-57.5 ML-UNIT</v>
      </c>
      <c r="O47" s="30" t="str">
        <f>VLOOKUP(N47,'[3]Opration TeamMember_ProductLink'!$E$2:$F$86,2,0)</f>
        <v>LAUDIS SC630 10X57.5ML BOT IN</v>
      </c>
      <c r="Q47" s="45" t="s">
        <v>185</v>
      </c>
      <c r="R47" s="54"/>
      <c r="S47" s="54">
        <v>200</v>
      </c>
      <c r="T47" s="54">
        <v>200</v>
      </c>
      <c r="U47" s="54"/>
    </row>
    <row r="48" spans="1:21" x14ac:dyDescent="0.3">
      <c r="A48" t="s">
        <v>134</v>
      </c>
      <c r="B48"/>
      <c r="C48"/>
      <c r="D48"/>
      <c r="E48"/>
      <c r="F48"/>
      <c r="G48"/>
      <c r="H48"/>
      <c r="I48"/>
      <c r="J48"/>
      <c r="K48"/>
      <c r="L48"/>
      <c r="M48"/>
      <c r="N48" s="44" t="str">
        <f t="shared" si="1"/>
        <v>LAUDIS (8X115ML)-115ML-UNIT</v>
      </c>
      <c r="O48" s="30" t="str">
        <f>VLOOKUP(N48,'[3]Opration TeamMember_ProductLink'!$E$2:$F$86,2,0)</f>
        <v>LAUDIS SC630 8X115ML BOT IN</v>
      </c>
      <c r="Q48" s="45" t="s">
        <v>57</v>
      </c>
      <c r="R48" s="54"/>
      <c r="S48" s="54"/>
      <c r="T48" s="54"/>
      <c r="U48" s="54"/>
    </row>
    <row r="49" spans="1:21" x14ac:dyDescent="0.3">
      <c r="A49" t="s">
        <v>135</v>
      </c>
      <c r="B49"/>
      <c r="C49"/>
      <c r="D49"/>
      <c r="E49"/>
      <c r="F49"/>
      <c r="G49"/>
      <c r="H49"/>
      <c r="I49"/>
      <c r="J49"/>
      <c r="K49"/>
      <c r="L49"/>
      <c r="M49"/>
      <c r="N49" s="44" t="str">
        <f t="shared" si="1"/>
        <v>LESENTA (100X40GR)-40GR-UNIT</v>
      </c>
      <c r="O49" s="30" t="str">
        <f>VLOOKUP(N49,'[3]Opration TeamMember_ProductLink'!$E$2:$F$86,2,0)</f>
        <v>LESENTA WG80 100X40GR BAG IN</v>
      </c>
      <c r="Q49" s="45" t="s">
        <v>224</v>
      </c>
      <c r="R49" s="54"/>
      <c r="S49" s="54"/>
      <c r="T49" s="54"/>
      <c r="U49" s="54"/>
    </row>
    <row r="50" spans="1:21" x14ac:dyDescent="0.3">
      <c r="A50" t="s">
        <v>136</v>
      </c>
      <c r="B50"/>
      <c r="C50"/>
      <c r="D50"/>
      <c r="E50"/>
      <c r="F50"/>
      <c r="G50"/>
      <c r="H50"/>
      <c r="I50"/>
      <c r="J50"/>
      <c r="K50"/>
      <c r="L50"/>
      <c r="M50"/>
      <c r="N50" s="44" t="str">
        <f t="shared" si="1"/>
        <v>LESENTA (50X100GR)-100GR-UNIT</v>
      </c>
      <c r="O50" s="30" t="str">
        <f>VLOOKUP(N50,'[3]Opration TeamMember_ProductLink'!$E$2:$F$86,2,0)</f>
        <v>LESENTA WG80 50X100GR BAG IN</v>
      </c>
      <c r="Q50" s="45" t="s">
        <v>225</v>
      </c>
      <c r="R50" s="54"/>
      <c r="S50" s="54">
        <v>40</v>
      </c>
      <c r="T50" s="54">
        <v>40</v>
      </c>
      <c r="U50" s="54"/>
    </row>
    <row r="51" spans="1:21" x14ac:dyDescent="0.3">
      <c r="A51" t="s">
        <v>137</v>
      </c>
      <c r="B51"/>
      <c r="C51"/>
      <c r="D51"/>
      <c r="E51"/>
      <c r="F51"/>
      <c r="G51"/>
      <c r="H51"/>
      <c r="I51"/>
      <c r="J51"/>
      <c r="K51"/>
      <c r="L51"/>
      <c r="M51"/>
      <c r="N51" s="44" t="str">
        <f t="shared" si="1"/>
        <v>LUNA EXPERIENCE (40X250ML)-250ML-UNIT</v>
      </c>
      <c r="O51" s="30" t="str">
        <f>VLOOKUP(N51,'[3]Opration TeamMember_ProductLink'!$E$2:$F$86,2,0)</f>
        <v>LUNA EXPERIENCE SC400 40X250ML BOT IN</v>
      </c>
      <c r="Q51" s="45" t="s">
        <v>175</v>
      </c>
      <c r="R51" s="54"/>
      <c r="S51" s="54">
        <v>80</v>
      </c>
      <c r="T51" s="54">
        <v>27</v>
      </c>
      <c r="U51" s="54">
        <v>53</v>
      </c>
    </row>
    <row r="52" spans="1:21" x14ac:dyDescent="0.3">
      <c r="A52" t="s">
        <v>138</v>
      </c>
      <c r="B52"/>
      <c r="C52"/>
      <c r="D52"/>
      <c r="E52"/>
      <c r="F52"/>
      <c r="G52"/>
      <c r="H52"/>
      <c r="I52"/>
      <c r="J52"/>
      <c r="K52"/>
      <c r="L52"/>
      <c r="M52"/>
      <c r="N52" s="44" t="str">
        <f t="shared" si="1"/>
        <v>LUNA EXPERIENCE (50X100ML)-100ML-UNIT</v>
      </c>
      <c r="O52" s="30" t="str">
        <f>VLOOKUP(N52,'[3]Opration TeamMember_ProductLink'!$E$2:$F$86,2,0)</f>
        <v>LUNA EXPERIENCE SC400 50X100ML BOT IN</v>
      </c>
      <c r="Q52" s="45" t="s">
        <v>226</v>
      </c>
      <c r="R52" s="54">
        <v>50</v>
      </c>
      <c r="S52" s="54">
        <v>50</v>
      </c>
      <c r="T52" s="54">
        <v>100</v>
      </c>
      <c r="U52" s="54"/>
    </row>
    <row r="53" spans="1:21" x14ac:dyDescent="0.3">
      <c r="A53" t="s">
        <v>139</v>
      </c>
      <c r="B53"/>
      <c r="C53"/>
      <c r="D53"/>
      <c r="E53"/>
      <c r="F53"/>
      <c r="G53"/>
      <c r="H53"/>
      <c r="I53"/>
      <c r="J53"/>
      <c r="K53"/>
      <c r="L53"/>
      <c r="M53"/>
      <c r="N53" s="44" t="str">
        <f t="shared" si="1"/>
        <v>MELODY DUO(50X100GR)-100GR-UNIT</v>
      </c>
      <c r="O53" s="30" t="str">
        <f>VLOOKUP(N53,'[3]Opration TeamMember_ProductLink'!$E$2:$F$86,2,0)</f>
        <v>MELODY DUO WP66 8 50X100GR BAG IN</v>
      </c>
      <c r="Q53" s="45" t="s">
        <v>227</v>
      </c>
      <c r="R53" s="54"/>
      <c r="S53" s="54"/>
      <c r="T53" s="54"/>
      <c r="U53" s="54"/>
    </row>
    <row r="54" spans="1:21" x14ac:dyDescent="0.3">
      <c r="A54" t="s">
        <v>140</v>
      </c>
      <c r="B54"/>
      <c r="C54"/>
      <c r="D54"/>
      <c r="E54">
        <v>30</v>
      </c>
      <c r="F54">
        <v>2347.37</v>
      </c>
      <c r="G54">
        <v>70421.100000000006</v>
      </c>
      <c r="H54">
        <v>30</v>
      </c>
      <c r="I54">
        <v>2428.21</v>
      </c>
      <c r="J54">
        <v>72846.3</v>
      </c>
      <c r="K54"/>
      <c r="L54"/>
      <c r="M54"/>
      <c r="N54" s="44" t="str">
        <f t="shared" si="1"/>
        <v>MOVENTO ENERGY (10X1LT)-1LT-UNIT</v>
      </c>
      <c r="O54" s="30" t="str">
        <f>VLOOKUP(N54,'[3]Opration TeamMember_ProductLink'!$E$2:$F$86,2,0)</f>
        <v>MOVENTO ENERGY SC240 10X1L BOT IN</v>
      </c>
      <c r="Q54" s="45" t="s">
        <v>228</v>
      </c>
      <c r="R54" s="54"/>
      <c r="S54" s="54">
        <v>50</v>
      </c>
      <c r="T54" s="54">
        <v>50</v>
      </c>
      <c r="U54" s="54"/>
    </row>
    <row r="55" spans="1:21" x14ac:dyDescent="0.3">
      <c r="A55" t="s">
        <v>141</v>
      </c>
      <c r="B55"/>
      <c r="C55"/>
      <c r="D55"/>
      <c r="E55">
        <v>440</v>
      </c>
      <c r="F55">
        <v>606.67999999999995</v>
      </c>
      <c r="G55">
        <v>266940</v>
      </c>
      <c r="H55">
        <v>443</v>
      </c>
      <c r="I55">
        <v>604.11</v>
      </c>
      <c r="J55">
        <v>267621.40999999997</v>
      </c>
      <c r="K55">
        <v>-3</v>
      </c>
      <c r="L55">
        <v>606.79999999999995</v>
      </c>
      <c r="M55">
        <v>-1820.4</v>
      </c>
      <c r="N55" s="44" t="str">
        <f t="shared" si="1"/>
        <v>MOVENTO ENERGY (40X250ML)-250ML-UNIT</v>
      </c>
      <c r="O55" s="30" t="str">
        <f>VLOOKUP(N55,'[3]Opration TeamMember_ProductLink'!$E$2:$F$86,2,0)</f>
        <v>MOVENTO ENERGY SC240 40X250ML BOT IN</v>
      </c>
      <c r="Q55" s="45" t="s">
        <v>229</v>
      </c>
      <c r="R55" s="54"/>
      <c r="S55" s="54"/>
      <c r="T55" s="54"/>
      <c r="U55" s="54"/>
    </row>
    <row r="56" spans="1:21" x14ac:dyDescent="0.3">
      <c r="A56" t="s">
        <v>142</v>
      </c>
      <c r="B56"/>
      <c r="C56"/>
      <c r="D56"/>
      <c r="E56"/>
      <c r="F56"/>
      <c r="G56"/>
      <c r="H56"/>
      <c r="I56"/>
      <c r="J56"/>
      <c r="K56"/>
      <c r="L56"/>
      <c r="M56"/>
      <c r="N56" s="44" t="str">
        <f t="shared" si="1"/>
        <v>MOVENTO ENERGY (50X100ML)-100ML-UNIT</v>
      </c>
      <c r="O56" s="30" t="str">
        <f>VLOOKUP(N56,'[3]Opration TeamMember_ProductLink'!$E$2:$F$86,2,0)</f>
        <v>MOVENTO ENERGY SC240 50X100ML BOT IN</v>
      </c>
      <c r="Q56" s="45" t="s">
        <v>230</v>
      </c>
      <c r="R56" s="54"/>
      <c r="S56" s="54">
        <v>50</v>
      </c>
      <c r="T56" s="54">
        <v>50</v>
      </c>
      <c r="U56" s="54"/>
    </row>
    <row r="57" spans="1:21" x14ac:dyDescent="0.3">
      <c r="A57" t="s">
        <v>143</v>
      </c>
      <c r="B57">
        <v>50</v>
      </c>
      <c r="C57">
        <v>322.19</v>
      </c>
      <c r="D57">
        <v>16109.5</v>
      </c>
      <c r="E57"/>
      <c r="F57"/>
      <c r="G57"/>
      <c r="H57">
        <v>75</v>
      </c>
      <c r="I57">
        <v>341.52</v>
      </c>
      <c r="J57">
        <v>25614</v>
      </c>
      <c r="K57">
        <v>-25</v>
      </c>
      <c r="L57">
        <v>644.38</v>
      </c>
      <c r="M57">
        <v>16109.5</v>
      </c>
      <c r="N57" s="44" t="str">
        <f t="shared" si="1"/>
        <v>NATIVO (100X50GR)-50GR-UNIT</v>
      </c>
      <c r="O57" s="30" t="str">
        <f>VLOOKUP(N57,'[3]Opration TeamMember_ProductLink'!$E$2:$F$86,2,0)</f>
        <v>NATIVO WG75 100X50GR BAG IN</v>
      </c>
      <c r="Q57" s="45" t="s">
        <v>231</v>
      </c>
      <c r="R57" s="54">
        <v>40</v>
      </c>
      <c r="S57" s="54">
        <v>480</v>
      </c>
      <c r="T57" s="54">
        <v>520</v>
      </c>
      <c r="U57" s="54"/>
    </row>
    <row r="58" spans="1:21" x14ac:dyDescent="0.3">
      <c r="A58" t="s">
        <v>144</v>
      </c>
      <c r="B58"/>
      <c r="C58"/>
      <c r="D58"/>
      <c r="E58">
        <v>100</v>
      </c>
      <c r="F58">
        <v>5673.17</v>
      </c>
      <c r="G58">
        <v>567317</v>
      </c>
      <c r="H58">
        <v>90</v>
      </c>
      <c r="I58">
        <v>5563.09</v>
      </c>
      <c r="J58">
        <v>500678</v>
      </c>
      <c r="K58">
        <v>10</v>
      </c>
      <c r="L58">
        <v>5673.17</v>
      </c>
      <c r="M58">
        <v>56731.7</v>
      </c>
      <c r="N58" s="44" t="str">
        <f t="shared" si="1"/>
        <v>NATIVO-(10 X 1KG)-1KG-UNIT</v>
      </c>
      <c r="O58" s="30" t="str">
        <f>VLOOKUP(N58,'[3]Opration TeamMember_ProductLink'!$E$2:$F$86,2,0)</f>
        <v>NATIVO WG75 10X1KG BAG IN</v>
      </c>
      <c r="Q58" s="45" t="s">
        <v>232</v>
      </c>
      <c r="R58" s="54"/>
      <c r="S58" s="54">
        <v>100</v>
      </c>
      <c r="T58" s="54"/>
      <c r="U58" s="54">
        <v>100</v>
      </c>
    </row>
    <row r="59" spans="1:21" x14ac:dyDescent="0.3">
      <c r="A59" t="s">
        <v>145</v>
      </c>
      <c r="B59">
        <v>1100</v>
      </c>
      <c r="C59">
        <v>77.77</v>
      </c>
      <c r="D59">
        <v>85547</v>
      </c>
      <c r="E59"/>
      <c r="F59"/>
      <c r="G59"/>
      <c r="H59">
        <v>880</v>
      </c>
      <c r="I59">
        <v>81.319999999999993</v>
      </c>
      <c r="J59">
        <v>71563</v>
      </c>
      <c r="K59">
        <v>220</v>
      </c>
      <c r="L59">
        <v>77.77</v>
      </c>
      <c r="M59">
        <v>17109.400000000001</v>
      </c>
      <c r="N59" s="44" t="str">
        <f t="shared" si="1"/>
        <v>NATIVO 20X(10X10GR)-10 GR-UNIT</v>
      </c>
      <c r="O59" s="30" t="str">
        <f>VLOOKUP(N59,'[3]Opration TeamMember_ProductLink'!$E$2:$F$86,2,0)</f>
        <v>NATIVO WG75 20X(10X10GR) BAG IN</v>
      </c>
      <c r="Q59" s="45" t="s">
        <v>233</v>
      </c>
      <c r="R59" s="54"/>
      <c r="S59" s="54"/>
      <c r="T59" s="54"/>
      <c r="U59" s="54"/>
    </row>
    <row r="60" spans="1:21" x14ac:dyDescent="0.3">
      <c r="A60" t="s">
        <v>146</v>
      </c>
      <c r="B60"/>
      <c r="C60"/>
      <c r="D60"/>
      <c r="E60">
        <v>220</v>
      </c>
      <c r="F60">
        <v>2888.6</v>
      </c>
      <c r="G60">
        <v>635492</v>
      </c>
      <c r="H60">
        <v>200</v>
      </c>
      <c r="I60">
        <v>2859.18</v>
      </c>
      <c r="J60">
        <v>571836.80000000005</v>
      </c>
      <c r="K60">
        <v>20</v>
      </c>
      <c r="L60">
        <v>2888.6</v>
      </c>
      <c r="M60">
        <v>57772</v>
      </c>
      <c r="N60" s="44" t="str">
        <f t="shared" si="1"/>
        <v>NATIVO (20X500GR)-500GR-UNIT</v>
      </c>
      <c r="O60" s="30" t="str">
        <f>VLOOKUP(N60,'[3]Opration TeamMember_ProductLink'!$E$2:$F$86,2,0)</f>
        <v>NATIVO WG75 20X500GR BAG IN</v>
      </c>
      <c r="Q60" s="45" t="s">
        <v>234</v>
      </c>
      <c r="R60" s="54"/>
      <c r="S60" s="54"/>
      <c r="T60" s="54"/>
      <c r="U60" s="54"/>
    </row>
    <row r="61" spans="1:21" x14ac:dyDescent="0.3">
      <c r="A61" t="s">
        <v>147</v>
      </c>
      <c r="B61"/>
      <c r="C61"/>
      <c r="D61"/>
      <c r="E61">
        <v>1080</v>
      </c>
      <c r="F61">
        <v>1487.73</v>
      </c>
      <c r="G61">
        <v>1606748.4</v>
      </c>
      <c r="H61">
        <v>1024</v>
      </c>
      <c r="I61">
        <v>1504.35</v>
      </c>
      <c r="J61">
        <v>1540459.28</v>
      </c>
      <c r="K61">
        <v>56</v>
      </c>
      <c r="L61">
        <v>1487.73</v>
      </c>
      <c r="M61">
        <v>83312.88</v>
      </c>
      <c r="N61" s="44" t="str">
        <f t="shared" si="1"/>
        <v>NATIVO (40X250GR)-250GR-UNIT</v>
      </c>
      <c r="O61" s="30" t="str">
        <f>VLOOKUP(N61,'[3]Opration TeamMember_ProductLink'!$E$2:$F$86,2,0)</f>
        <v>NATIVO WG75 40X250GR BAG IN</v>
      </c>
      <c r="Q61" s="45" t="s">
        <v>235</v>
      </c>
      <c r="R61" s="54"/>
      <c r="S61" s="54"/>
      <c r="T61" s="54"/>
      <c r="U61" s="54"/>
    </row>
    <row r="62" spans="1:21" x14ac:dyDescent="0.3">
      <c r="A62" t="s">
        <v>148</v>
      </c>
      <c r="B62"/>
      <c r="C62"/>
      <c r="D62"/>
      <c r="E62">
        <v>1950</v>
      </c>
      <c r="F62">
        <v>635.30999999999995</v>
      </c>
      <c r="G62">
        <v>1238845.5</v>
      </c>
      <c r="H62">
        <v>1930</v>
      </c>
      <c r="I62">
        <v>638.98</v>
      </c>
      <c r="J62">
        <v>1233240.8</v>
      </c>
      <c r="K62">
        <v>20</v>
      </c>
      <c r="L62">
        <v>635.29</v>
      </c>
      <c r="M62">
        <v>12705.8</v>
      </c>
      <c r="N62" s="44" t="str">
        <f t="shared" si="1"/>
        <v>NATIVO  (50X100GR)-100GR-UNIT</v>
      </c>
      <c r="O62" s="30" t="s">
        <v>182</v>
      </c>
      <c r="Q62" s="45" t="s">
        <v>236</v>
      </c>
      <c r="R62" s="54"/>
      <c r="S62" s="54"/>
      <c r="T62" s="54"/>
      <c r="U62" s="54"/>
    </row>
    <row r="63" spans="1:21" x14ac:dyDescent="0.3">
      <c r="A63" t="s">
        <v>149</v>
      </c>
      <c r="B63"/>
      <c r="C63"/>
      <c r="D63"/>
      <c r="E63"/>
      <c r="F63"/>
      <c r="G63"/>
      <c r="H63"/>
      <c r="I63"/>
      <c r="J63"/>
      <c r="K63"/>
      <c r="L63"/>
      <c r="M63"/>
      <c r="N63" s="44" t="str">
        <f t="shared" si="1"/>
        <v>OBERON (100X50ML)-50ML-UNIT</v>
      </c>
      <c r="O63" s="30" t="str">
        <f>VLOOKUP(N63,'[3]Opration TeamMember_ProductLink'!$E$2:$F$86,2,0)</f>
        <v>OBERON (T) SC240 100X50ML BOT IN</v>
      </c>
      <c r="Q63" s="45" t="s">
        <v>237</v>
      </c>
      <c r="R63" s="54"/>
      <c r="S63" s="54"/>
      <c r="T63" s="54"/>
      <c r="U63" s="54"/>
    </row>
    <row r="64" spans="1:21" x14ac:dyDescent="0.3">
      <c r="A64" t="s">
        <v>150</v>
      </c>
      <c r="B64"/>
      <c r="C64"/>
      <c r="D64"/>
      <c r="E64"/>
      <c r="F64"/>
      <c r="G64"/>
      <c r="H64"/>
      <c r="I64"/>
      <c r="J64"/>
      <c r="K64"/>
      <c r="L64"/>
      <c r="M64"/>
      <c r="N64" s="44" t="str">
        <f t="shared" si="1"/>
        <v>OBERON(10X1 LT)-1 LT-UNIT</v>
      </c>
      <c r="O64" s="30" t="str">
        <f>VLOOKUP(N64,'[3]Opration TeamMember_ProductLink'!$E$2:$F$86,2,0)</f>
        <v>OBERON (T) SC240 10X1L BOT IN</v>
      </c>
      <c r="Q64" s="45" t="s">
        <v>238</v>
      </c>
      <c r="R64" s="54"/>
      <c r="S64" s="54"/>
      <c r="T64" s="54"/>
      <c r="U64" s="54"/>
    </row>
    <row r="65" spans="1:21" x14ac:dyDescent="0.3">
      <c r="A65" t="s">
        <v>151</v>
      </c>
      <c r="B65"/>
      <c r="C65"/>
      <c r="D65"/>
      <c r="E65"/>
      <c r="F65"/>
      <c r="G65"/>
      <c r="H65"/>
      <c r="I65"/>
      <c r="J65"/>
      <c r="K65"/>
      <c r="L65"/>
      <c r="M65"/>
      <c r="N65" s="44" t="str">
        <f t="shared" si="1"/>
        <v>OBERON (20X500ML)-500ML-UNIT</v>
      </c>
      <c r="O65" s="30" t="str">
        <f>VLOOKUP(N65,'[3]Opration TeamMember_ProductLink'!$E$2:$F$86,2,0)</f>
        <v>OBERON (T) SC240 20X500ML BOT IN</v>
      </c>
      <c r="Q65" s="45" t="s">
        <v>239</v>
      </c>
      <c r="R65" s="54"/>
      <c r="S65" s="54">
        <v>440</v>
      </c>
      <c r="T65" s="54">
        <v>443</v>
      </c>
      <c r="U65" s="54">
        <v>-3</v>
      </c>
    </row>
    <row r="66" spans="1:21" x14ac:dyDescent="0.3">
      <c r="A66" t="s">
        <v>152</v>
      </c>
      <c r="B66">
        <v>80</v>
      </c>
      <c r="C66">
        <v>787.51</v>
      </c>
      <c r="D66">
        <v>63000.800000000003</v>
      </c>
      <c r="E66">
        <v>1560</v>
      </c>
      <c r="F66">
        <v>738.69</v>
      </c>
      <c r="G66">
        <v>1152362.3999999999</v>
      </c>
      <c r="H66">
        <v>1480</v>
      </c>
      <c r="I66">
        <v>823.58</v>
      </c>
      <c r="J66">
        <v>1218899.2</v>
      </c>
      <c r="K66">
        <v>160</v>
      </c>
      <c r="L66">
        <v>748.04</v>
      </c>
      <c r="M66">
        <v>119686.39999999999</v>
      </c>
      <c r="N66" s="44" t="str">
        <f t="shared" si="1"/>
        <v>OBERON(40X200ML)-200ML-UNIT</v>
      </c>
      <c r="O66" s="30" t="str">
        <f>VLOOKUP(N66,'[3]Opration TeamMember_ProductLink'!$E$2:$F$86,2,0)</f>
        <v>OBERON (T) SC240 40X200ML BOT IN</v>
      </c>
      <c r="Q66" s="45" t="s">
        <v>240</v>
      </c>
      <c r="R66" s="54"/>
      <c r="S66" s="54"/>
      <c r="T66" s="54"/>
      <c r="U66" s="54"/>
    </row>
    <row r="67" spans="1:21" x14ac:dyDescent="0.3">
      <c r="A67" t="s">
        <v>153</v>
      </c>
      <c r="B67"/>
      <c r="C67"/>
      <c r="D67"/>
      <c r="E67"/>
      <c r="F67"/>
      <c r="G67"/>
      <c r="H67"/>
      <c r="I67"/>
      <c r="J67"/>
      <c r="K67"/>
      <c r="L67"/>
      <c r="M67"/>
      <c r="N67" s="44" t="str">
        <f t="shared" si="1"/>
        <v>OBERON -500ML-UNIT</v>
      </c>
      <c r="O67" s="30" t="str">
        <f>VLOOKUP(N67,'[3]Opration TeamMember_ProductLink'!$E$2:$F$86,2,0)</f>
        <v>OBERON (T) SC240 20X500ML BOT IN</v>
      </c>
      <c r="Q67" s="45" t="s">
        <v>241</v>
      </c>
      <c r="R67" s="54">
        <v>50</v>
      </c>
      <c r="S67" s="54"/>
      <c r="T67" s="54">
        <v>75</v>
      </c>
      <c r="U67" s="54">
        <v>-25</v>
      </c>
    </row>
    <row r="68" spans="1:21" x14ac:dyDescent="0.3">
      <c r="A68" t="s">
        <v>154</v>
      </c>
      <c r="B68">
        <v>100</v>
      </c>
      <c r="C68">
        <v>400.37</v>
      </c>
      <c r="D68">
        <v>40037</v>
      </c>
      <c r="E68">
        <v>1400</v>
      </c>
      <c r="F68">
        <v>380.65</v>
      </c>
      <c r="G68">
        <v>532910</v>
      </c>
      <c r="H68">
        <v>1450</v>
      </c>
      <c r="I68">
        <v>412.11</v>
      </c>
      <c r="J68">
        <v>597566.5</v>
      </c>
      <c r="K68">
        <v>50</v>
      </c>
      <c r="L68">
        <v>388.44</v>
      </c>
      <c r="M68">
        <v>19421.919999999998</v>
      </c>
      <c r="N68" s="44" t="str">
        <f t="shared" si="1"/>
        <v>OBERON (50X100ML)-100ML-UNIT</v>
      </c>
      <c r="O68" s="30" t="str">
        <f>VLOOKUP(N68,'[3]Opration TeamMember_ProductLink'!$E$2:$F$86,2,0)</f>
        <v>OBERON (T) SC240 50X100ML BOT IN</v>
      </c>
      <c r="Q68" s="45" t="s">
        <v>242</v>
      </c>
      <c r="R68" s="54"/>
      <c r="S68" s="54">
        <v>100</v>
      </c>
      <c r="T68" s="54">
        <v>90</v>
      </c>
      <c r="U68" s="54">
        <v>10</v>
      </c>
    </row>
    <row r="69" spans="1:21" x14ac:dyDescent="0.3">
      <c r="A69" t="s">
        <v>155</v>
      </c>
      <c r="B69"/>
      <c r="C69"/>
      <c r="D69"/>
      <c r="E69">
        <v>200</v>
      </c>
      <c r="F69">
        <v>163.77000000000001</v>
      </c>
      <c r="G69">
        <v>32754</v>
      </c>
      <c r="H69">
        <v>240</v>
      </c>
      <c r="I69">
        <v>173.6</v>
      </c>
      <c r="J69">
        <v>41664</v>
      </c>
      <c r="K69">
        <v>-40</v>
      </c>
      <c r="L69">
        <v>163.77000000000001</v>
      </c>
      <c r="M69">
        <v>-6550.8</v>
      </c>
      <c r="N69" s="44" t="str">
        <f t="shared" si="1"/>
        <v>PLANOFIX (40X250ML)-250ML-UNIT</v>
      </c>
      <c r="O69" s="30" t="s">
        <v>183</v>
      </c>
      <c r="Q69" s="45" t="s">
        <v>243</v>
      </c>
      <c r="R69" s="54">
        <v>1100</v>
      </c>
      <c r="S69" s="54"/>
      <c r="T69" s="54">
        <v>880</v>
      </c>
      <c r="U69" s="54">
        <v>220</v>
      </c>
    </row>
    <row r="70" spans="1:21" x14ac:dyDescent="0.3">
      <c r="A70" t="s">
        <v>156</v>
      </c>
      <c r="B70">
        <v>250</v>
      </c>
      <c r="C70">
        <v>81.430000000000007</v>
      </c>
      <c r="D70">
        <v>20358.5</v>
      </c>
      <c r="E70">
        <v>1150</v>
      </c>
      <c r="F70">
        <v>67.22</v>
      </c>
      <c r="G70">
        <v>77300</v>
      </c>
      <c r="H70">
        <v>1500</v>
      </c>
      <c r="I70">
        <v>70.78</v>
      </c>
      <c r="J70">
        <v>106164</v>
      </c>
      <c r="K70">
        <v>-100</v>
      </c>
      <c r="L70">
        <v>32.82</v>
      </c>
      <c r="M70">
        <v>-3281.5</v>
      </c>
      <c r="N70" s="44" t="str">
        <f t="shared" si="1"/>
        <v>PLANOFIX (50X100ML)-100ML-UNIT</v>
      </c>
      <c r="O70" s="30" t="s">
        <v>184</v>
      </c>
      <c r="Q70" s="45" t="s">
        <v>244</v>
      </c>
      <c r="R70" s="54"/>
      <c r="S70" s="54">
        <v>220</v>
      </c>
      <c r="T70" s="54">
        <v>200</v>
      </c>
      <c r="U70" s="54">
        <v>20</v>
      </c>
    </row>
    <row r="71" spans="1:21" x14ac:dyDescent="0.3">
      <c r="A71" t="s">
        <v>157</v>
      </c>
      <c r="B71"/>
      <c r="C71"/>
      <c r="D71"/>
      <c r="E71"/>
      <c r="F71"/>
      <c r="G71"/>
      <c r="H71"/>
      <c r="I71"/>
      <c r="J71"/>
      <c r="K71"/>
      <c r="L71"/>
      <c r="M71"/>
      <c r="N71" s="44" t="str">
        <f t="shared" si="1"/>
        <v>RAXIL 5X(10X100GR)-100GR-UNIT</v>
      </c>
      <c r="O71" s="30" t="str">
        <f>VLOOKUP(N71,'[3]Opration TeamMember_ProductLink'!$E$2:$F$86,2,0)</f>
        <v>RAXIL (T) DS2 2X5KG BAG IN</v>
      </c>
      <c r="Q71" s="45" t="s">
        <v>245</v>
      </c>
      <c r="R71" s="54"/>
      <c r="S71" s="54"/>
      <c r="T71" s="54"/>
      <c r="U71" s="54"/>
    </row>
    <row r="72" spans="1:21" x14ac:dyDescent="0.3">
      <c r="A72" t="s">
        <v>158</v>
      </c>
      <c r="B72"/>
      <c r="C72"/>
      <c r="D72"/>
      <c r="E72"/>
      <c r="F72"/>
      <c r="G72"/>
      <c r="H72"/>
      <c r="I72"/>
      <c r="J72"/>
      <c r="K72"/>
      <c r="L72"/>
      <c r="M72"/>
      <c r="N72" s="44" t="str">
        <f t="shared" si="1"/>
        <v>RAXIL 5X(25X40GR)-40GR-UNIT</v>
      </c>
      <c r="O72" s="30" t="str">
        <f>VLOOKUP(N72,'[3]Opration TeamMember_ProductLink'!$E$2:$F$86,2,0)</f>
        <v>RAXIL (T) DS2 5X(25X40GR) BAG IN</v>
      </c>
      <c r="Q72" s="45" t="s">
        <v>246</v>
      </c>
      <c r="R72" s="54"/>
      <c r="S72" s="54"/>
      <c r="T72" s="54"/>
      <c r="U72" s="54"/>
    </row>
    <row r="73" spans="1:21" x14ac:dyDescent="0.3">
      <c r="A73" t="s">
        <v>159</v>
      </c>
      <c r="B73"/>
      <c r="C73"/>
      <c r="D73"/>
      <c r="E73"/>
      <c r="F73"/>
      <c r="G73"/>
      <c r="H73"/>
      <c r="I73"/>
      <c r="J73"/>
      <c r="K73"/>
      <c r="L73"/>
      <c r="M73"/>
      <c r="N73" s="44" t="str">
        <f t="shared" si="1"/>
        <v>RAXIL EASY(100X50 ML)-50ML-UNIT</v>
      </c>
      <c r="O73" s="30" t="str">
        <f>VLOOKUP(N73,'[3]Opration TeamMember_ProductLink'!$E$2:$F$86,2,0)</f>
        <v>RAXIL EASY FS60 100X50ML BOT IN</v>
      </c>
      <c r="Q73" s="45" t="s">
        <v>183</v>
      </c>
      <c r="R73" s="54"/>
      <c r="S73" s="54">
        <v>200</v>
      </c>
      <c r="T73" s="54">
        <v>240</v>
      </c>
      <c r="U73" s="54">
        <v>-40</v>
      </c>
    </row>
    <row r="74" spans="1:21" x14ac:dyDescent="0.3">
      <c r="A74" t="s">
        <v>160</v>
      </c>
      <c r="B74"/>
      <c r="C74"/>
      <c r="D74"/>
      <c r="E74">
        <v>50</v>
      </c>
      <c r="F74">
        <v>399.84</v>
      </c>
      <c r="G74">
        <v>19992</v>
      </c>
      <c r="H74">
        <v>50</v>
      </c>
      <c r="I74">
        <v>423.83</v>
      </c>
      <c r="J74">
        <v>21191.5</v>
      </c>
      <c r="K74"/>
      <c r="L74"/>
      <c r="M74"/>
      <c r="N74" s="44" t="str">
        <f t="shared" si="1"/>
        <v>RAXIL EASY (50X 100ML)-100ML-UNIT</v>
      </c>
      <c r="O74" s="30" t="str">
        <f>VLOOKUP(N74,'[3]Opration TeamMember_ProductLink'!$E$2:$F$86,2,0)</f>
        <v>RAXIL EASY FS60 50X100ML BOT IN</v>
      </c>
      <c r="Q74" s="45" t="s">
        <v>247</v>
      </c>
      <c r="R74" s="54"/>
      <c r="S74" s="54"/>
      <c r="T74" s="54"/>
      <c r="U74" s="54"/>
    </row>
    <row r="75" spans="1:21" x14ac:dyDescent="0.3">
      <c r="A75" t="s">
        <v>161</v>
      </c>
      <c r="B75"/>
      <c r="C75"/>
      <c r="D75"/>
      <c r="E75">
        <v>130</v>
      </c>
      <c r="F75">
        <v>895.96</v>
      </c>
      <c r="G75">
        <v>116475.2</v>
      </c>
      <c r="H75">
        <v>130</v>
      </c>
      <c r="I75">
        <v>1042.49</v>
      </c>
      <c r="J75">
        <v>135523.79999999999</v>
      </c>
      <c r="K75"/>
      <c r="L75"/>
      <c r="M75"/>
      <c r="N75" s="44" t="str">
        <f t="shared" si="1"/>
        <v>REGENT(10X1LT)-1LT-UNIT</v>
      </c>
      <c r="O75" s="30" t="str">
        <f>VLOOKUP(N75,'[3]Opration TeamMember_ProductLink'!$E$2:$F$86,2,0)</f>
        <v>REGENT (T) SC50 10X1L BOT IN</v>
      </c>
      <c r="Q75" s="45" t="s">
        <v>248</v>
      </c>
      <c r="R75" s="54"/>
      <c r="S75" s="54">
        <v>50</v>
      </c>
      <c r="T75" s="54">
        <v>50</v>
      </c>
      <c r="U75" s="54"/>
    </row>
    <row r="76" spans="1:21" x14ac:dyDescent="0.3">
      <c r="A76" t="s">
        <v>162</v>
      </c>
      <c r="B76"/>
      <c r="C76"/>
      <c r="D76"/>
      <c r="E76">
        <v>200</v>
      </c>
      <c r="F76">
        <v>239.75</v>
      </c>
      <c r="G76">
        <v>47950</v>
      </c>
      <c r="H76">
        <v>200</v>
      </c>
      <c r="I76">
        <v>279.76</v>
      </c>
      <c r="J76">
        <v>55952</v>
      </c>
      <c r="K76"/>
      <c r="L76"/>
      <c r="M76"/>
      <c r="N76" s="44" t="str">
        <f t="shared" si="1"/>
        <v>REGENT(20X250ML)-250ML-UNIT</v>
      </c>
      <c r="O76" s="30" t="str">
        <f>VLOOKUP(N76,'[3]Opration TeamMember_ProductLink'!$E$2:$F$86,2,0)</f>
        <v>REGENT (T) SC50 20X250ML BOT IN</v>
      </c>
      <c r="Q76" s="45" t="s">
        <v>249</v>
      </c>
      <c r="R76" s="54"/>
      <c r="S76" s="54"/>
      <c r="T76" s="54"/>
      <c r="U76" s="54"/>
    </row>
    <row r="77" spans="1:21" x14ac:dyDescent="0.3">
      <c r="A77" t="s">
        <v>163</v>
      </c>
      <c r="B77"/>
      <c r="C77"/>
      <c r="D77"/>
      <c r="E77">
        <v>160</v>
      </c>
      <c r="F77">
        <v>471.66</v>
      </c>
      <c r="G77">
        <v>75466.2</v>
      </c>
      <c r="H77">
        <v>180</v>
      </c>
      <c r="I77">
        <v>532.14</v>
      </c>
      <c r="J77">
        <v>95785.8</v>
      </c>
      <c r="K77">
        <v>-20</v>
      </c>
      <c r="L77">
        <v>463.5</v>
      </c>
      <c r="M77">
        <v>-9270</v>
      </c>
      <c r="N77" s="44" t="str">
        <f t="shared" si="1"/>
        <v>REGENT(20X500ML)-500ML-UNIT</v>
      </c>
      <c r="O77" s="30" t="str">
        <f>VLOOKUP(N77,'[3]Opration TeamMember_ProductLink'!$E$2:$F$86,2,0)</f>
        <v>REGENT (T) SC50 20X500ML BOT IN</v>
      </c>
      <c r="Q77" s="45" t="s">
        <v>250</v>
      </c>
      <c r="R77" s="54"/>
      <c r="S77" s="54">
        <v>320</v>
      </c>
      <c r="T77" s="54">
        <v>346</v>
      </c>
      <c r="U77" s="54">
        <v>-26</v>
      </c>
    </row>
    <row r="78" spans="1:21" x14ac:dyDescent="0.3">
      <c r="A78" t="s">
        <v>164</v>
      </c>
      <c r="B78"/>
      <c r="C78"/>
      <c r="D78"/>
      <c r="E78">
        <v>150</v>
      </c>
      <c r="F78">
        <v>103.46</v>
      </c>
      <c r="G78">
        <v>15519</v>
      </c>
      <c r="H78">
        <v>150</v>
      </c>
      <c r="I78">
        <v>119.88</v>
      </c>
      <c r="J78">
        <v>17982</v>
      </c>
      <c r="K78"/>
      <c r="L78"/>
      <c r="M78"/>
      <c r="N78" s="44" t="str">
        <f t="shared" si="1"/>
        <v>REGENT(50X100ML)-100ML-UNIT</v>
      </c>
      <c r="O78" s="30" t="str">
        <f>VLOOKUP(N78,'[3]Opration TeamMember_ProductLink'!$E$2:$F$86,2,0)</f>
        <v>REGENT (T) SC50 50X100ML BOT IN</v>
      </c>
      <c r="Q78" s="45" t="s">
        <v>251</v>
      </c>
      <c r="R78" s="54">
        <v>50</v>
      </c>
      <c r="S78" s="54">
        <v>900</v>
      </c>
      <c r="T78" s="54">
        <v>850</v>
      </c>
      <c r="U78" s="54">
        <v>100</v>
      </c>
    </row>
    <row r="79" spans="1:21" x14ac:dyDescent="0.3">
      <c r="A79" t="s">
        <v>165</v>
      </c>
      <c r="B79"/>
      <c r="C79"/>
      <c r="D79"/>
      <c r="E79"/>
      <c r="F79"/>
      <c r="G79"/>
      <c r="H79"/>
      <c r="I79"/>
      <c r="J79"/>
      <c r="K79"/>
      <c r="L79"/>
      <c r="M79"/>
      <c r="N79" s="44" t="str">
        <f t="shared" si="1"/>
        <v>REGENT GOLD (20X500ML)-500ML-UNIT</v>
      </c>
      <c r="O79" s="30" t="str">
        <f>VLOOKUP(N79,'[3]Opration TeamMember_ProductLink'!$E$2:$F$86,2,0)</f>
        <v>REGENT GOLD SC200 20X500ML BOT IN</v>
      </c>
      <c r="Q79" s="45" t="s">
        <v>252</v>
      </c>
      <c r="R79" s="54"/>
      <c r="S79" s="54"/>
      <c r="T79" s="54"/>
      <c r="U79" s="54"/>
    </row>
    <row r="80" spans="1:21" x14ac:dyDescent="0.3">
      <c r="A80" t="s">
        <v>166</v>
      </c>
      <c r="B80"/>
      <c r="C80"/>
      <c r="D80"/>
      <c r="E80">
        <v>320</v>
      </c>
      <c r="F80">
        <v>921</v>
      </c>
      <c r="G80">
        <v>294720</v>
      </c>
      <c r="H80">
        <v>346</v>
      </c>
      <c r="I80">
        <v>993.42</v>
      </c>
      <c r="J80">
        <v>343722.4</v>
      </c>
      <c r="K80">
        <v>-26</v>
      </c>
      <c r="L80"/>
      <c r="M80"/>
      <c r="N80" s="44" t="str">
        <f t="shared" si="1"/>
        <v>REGENT GOLD (40X250ML)-250ML-UNIT</v>
      </c>
      <c r="O80" s="30" t="str">
        <f>VLOOKUP(N80,'[3]Opration TeamMember_ProductLink'!$E$2:$F$86,2,0)</f>
        <v>REGENT GOLD SC200 40X250ML BOT IN</v>
      </c>
      <c r="Q80" s="45" t="s">
        <v>179</v>
      </c>
      <c r="R80" s="54">
        <v>50</v>
      </c>
      <c r="S80" s="54"/>
      <c r="T80" s="54">
        <v>50</v>
      </c>
      <c r="U80" s="54"/>
    </row>
    <row r="81" spans="1:21" x14ac:dyDescent="0.3">
      <c r="A81" t="s">
        <v>167</v>
      </c>
      <c r="B81">
        <v>50</v>
      </c>
      <c r="C81">
        <v>379.96</v>
      </c>
      <c r="D81">
        <v>18998.099999999999</v>
      </c>
      <c r="E81">
        <v>900</v>
      </c>
      <c r="F81">
        <v>379.33</v>
      </c>
      <c r="G81">
        <v>341400</v>
      </c>
      <c r="H81">
        <v>850</v>
      </c>
      <c r="I81">
        <v>407.46</v>
      </c>
      <c r="J81">
        <v>346344</v>
      </c>
      <c r="K81">
        <v>100</v>
      </c>
      <c r="L81">
        <v>383.5</v>
      </c>
      <c r="M81">
        <v>38350</v>
      </c>
      <c r="N81" s="44" t="str">
        <f t="shared" si="1"/>
        <v>REGENT GOLD (50X100ML)-100ML-UNIT</v>
      </c>
      <c r="O81" s="30" t="str">
        <f>VLOOKUP(N81,'[3]Opration TeamMember_ProductLink'!$E$2:$F$86,2,0)</f>
        <v>REGENT GOLD SC200 50X100ML BOT IN</v>
      </c>
      <c r="Q81" s="45" t="s">
        <v>180</v>
      </c>
      <c r="R81" s="54"/>
      <c r="S81" s="54"/>
      <c r="T81" s="54"/>
      <c r="U81" s="54"/>
    </row>
    <row r="82" spans="1:21" x14ac:dyDescent="0.3">
      <c r="A82" t="s">
        <v>168</v>
      </c>
      <c r="B82"/>
      <c r="C82"/>
      <c r="D82"/>
      <c r="E82"/>
      <c r="F82"/>
      <c r="G82"/>
      <c r="H82"/>
      <c r="I82"/>
      <c r="J82"/>
      <c r="K82"/>
      <c r="L82"/>
      <c r="M82"/>
      <c r="N82" s="44" t="str">
        <f t="shared" si="1"/>
        <v>REGENT GR(20X1KG)-1KG-UNIT</v>
      </c>
      <c r="O82" s="30" t="str">
        <f>VLOOKUP(N82,'[3]Opration TeamMember_ProductLink'!$E$2:$F$86,2,0)</f>
        <v>REGENT GR0 3 20X1KG BAG IN</v>
      </c>
      <c r="Q82" s="45" t="s">
        <v>253</v>
      </c>
      <c r="R82" s="54"/>
      <c r="S82" s="54">
        <v>400</v>
      </c>
      <c r="T82" s="54">
        <v>300</v>
      </c>
      <c r="U82" s="54">
        <v>100</v>
      </c>
    </row>
    <row r="83" spans="1:21" x14ac:dyDescent="0.3">
      <c r="A83" t="s">
        <v>169</v>
      </c>
      <c r="B83"/>
      <c r="C83"/>
      <c r="D83"/>
      <c r="E83"/>
      <c r="F83"/>
      <c r="G83"/>
      <c r="H83"/>
      <c r="I83"/>
      <c r="J83"/>
      <c r="K83"/>
      <c r="L83"/>
      <c r="M83"/>
      <c r="N83" s="44" t="str">
        <f t="shared" si="1"/>
        <v>REGENT GRO (20X1KG)-1KG-UNIT</v>
      </c>
      <c r="O83" s="30" t="str">
        <f>VLOOKUP(N83,'[3]Opration TeamMember_ProductLink'!$E$2:$F$86,2,0)</f>
        <v>REGENT GR0 3 20X1KG BAG IN</v>
      </c>
      <c r="Q83" s="45" t="s">
        <v>254</v>
      </c>
      <c r="R83" s="54"/>
      <c r="S83" s="54"/>
      <c r="T83" s="54"/>
      <c r="U83" s="54"/>
    </row>
    <row r="84" spans="1:21" x14ac:dyDescent="0.3">
      <c r="A84" t="s">
        <v>170</v>
      </c>
      <c r="B84">
        <v>690</v>
      </c>
      <c r="C84">
        <v>686.44</v>
      </c>
      <c r="D84">
        <v>473643.6</v>
      </c>
      <c r="E84">
        <v>1375</v>
      </c>
      <c r="F84">
        <v>513.6</v>
      </c>
      <c r="G84">
        <v>706202.75</v>
      </c>
      <c r="H84">
        <v>1665</v>
      </c>
      <c r="I84">
        <v>684.09</v>
      </c>
      <c r="J84">
        <v>1139003.2</v>
      </c>
      <c r="K84">
        <v>400</v>
      </c>
      <c r="L84">
        <v>522.54</v>
      </c>
      <c r="M84">
        <v>209017.60000000001</v>
      </c>
      <c r="N84" s="44" t="str">
        <f t="shared" si="1"/>
        <v>REGENT ULTRA(5X4KG)-4KG-UNIT</v>
      </c>
      <c r="O84" s="30" t="str">
        <f>VLOOKUP(N84,'[3]Opration TeamMember_ProductLink'!$E$2:$F$86,2,0)</f>
        <v>REGENT ULTRA GR0 6 5X4KG BAG IN</v>
      </c>
      <c r="Q84" s="45" t="s">
        <v>255</v>
      </c>
      <c r="R84" s="54"/>
      <c r="S84" s="54">
        <v>350</v>
      </c>
      <c r="T84" s="54">
        <v>126</v>
      </c>
      <c r="U84" s="54">
        <v>224</v>
      </c>
    </row>
    <row r="85" spans="1:21" x14ac:dyDescent="0.3">
      <c r="A85" t="s">
        <v>171</v>
      </c>
      <c r="B85"/>
      <c r="C85"/>
      <c r="D85"/>
      <c r="E85">
        <v>350</v>
      </c>
      <c r="F85">
        <v>1244.8</v>
      </c>
      <c r="G85">
        <v>435680.7</v>
      </c>
      <c r="H85">
        <v>126</v>
      </c>
      <c r="I85">
        <v>1649.36</v>
      </c>
      <c r="J85">
        <v>207819.36</v>
      </c>
      <c r="K85">
        <v>224</v>
      </c>
      <c r="L85">
        <v>1244.8</v>
      </c>
      <c r="M85">
        <v>278835.65000000002</v>
      </c>
      <c r="N85" s="44" t="str">
        <f t="shared" si="1"/>
        <v>REGENT ULTRA GRO (2X10KG)-10KG-UNIT</v>
      </c>
      <c r="O85" s="30" t="str">
        <f>VLOOKUP(N85,'[3]Opration TeamMember_ProductLink'!$E$2:$F$86,2,0)</f>
        <v>REGENT ULTRA GR0.6 2X10KG BAG IN</v>
      </c>
      <c r="Q85" s="45" t="s">
        <v>20</v>
      </c>
      <c r="R85" s="54">
        <v>3306</v>
      </c>
      <c r="S85" s="54">
        <v>18405</v>
      </c>
      <c r="T85" s="54">
        <v>18887</v>
      </c>
      <c r="U85" s="54">
        <v>2824</v>
      </c>
    </row>
    <row r="86" spans="1:21" x14ac:dyDescent="0.3">
      <c r="A86" t="s">
        <v>172</v>
      </c>
      <c r="B86"/>
      <c r="C86"/>
      <c r="D86"/>
      <c r="E86">
        <v>200</v>
      </c>
      <c r="F86">
        <v>961.58</v>
      </c>
      <c r="G86">
        <v>192316</v>
      </c>
      <c r="H86">
        <v>200</v>
      </c>
      <c r="I86">
        <v>1067.92</v>
      </c>
      <c r="J86">
        <v>213584</v>
      </c>
      <c r="K86"/>
      <c r="L86"/>
      <c r="M86">
        <v>19230.2</v>
      </c>
      <c r="N86" s="44" t="str">
        <f t="shared" si="1"/>
        <v>SOLOMON (20X500ML)-UNIT</v>
      </c>
      <c r="O86" s="30" t="s">
        <v>185</v>
      </c>
      <c r="Q86"/>
      <c r="R86"/>
      <c r="S86"/>
      <c r="T86"/>
      <c r="U86"/>
    </row>
    <row r="87" spans="1:21" x14ac:dyDescent="0.3">
      <c r="A87" t="s">
        <v>173</v>
      </c>
      <c r="B87"/>
      <c r="C87"/>
      <c r="D87"/>
      <c r="E87">
        <v>240</v>
      </c>
      <c r="F87">
        <v>513.58000000000004</v>
      </c>
      <c r="G87">
        <v>123259.2</v>
      </c>
      <c r="H87">
        <v>240</v>
      </c>
      <c r="I87">
        <v>569.38</v>
      </c>
      <c r="J87">
        <v>136650.4</v>
      </c>
      <c r="K87"/>
      <c r="L87"/>
      <c r="M87"/>
      <c r="N87" s="44" t="str">
        <f t="shared" si="1"/>
        <v>SOLOMON (40X250ML)-250ML-UNIT</v>
      </c>
      <c r="O87" s="30" t="s">
        <v>186</v>
      </c>
      <c r="Q87"/>
      <c r="R87"/>
      <c r="S87"/>
      <c r="T87"/>
      <c r="U87"/>
    </row>
    <row r="88" spans="1:21" x14ac:dyDescent="0.3">
      <c r="A88" t="s">
        <v>174</v>
      </c>
      <c r="B88"/>
      <c r="C88"/>
      <c r="D88"/>
      <c r="E88">
        <v>50</v>
      </c>
      <c r="F88">
        <v>208.26</v>
      </c>
      <c r="G88">
        <v>10413</v>
      </c>
      <c r="H88">
        <v>50</v>
      </c>
      <c r="I88">
        <v>235</v>
      </c>
      <c r="J88">
        <v>11750</v>
      </c>
      <c r="K88"/>
      <c r="L88"/>
      <c r="M88">
        <v>10413</v>
      </c>
      <c r="N88" s="44" t="str">
        <f t="shared" si="1"/>
        <v>SOLOMON (50X100ML)-100ML-UNIT</v>
      </c>
      <c r="O88" s="30" t="s">
        <v>187</v>
      </c>
      <c r="Q88"/>
      <c r="R88"/>
      <c r="S88"/>
      <c r="T88"/>
      <c r="U8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8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188</v>
      </c>
      <c r="C3" s="3"/>
      <c r="D3" s="4"/>
      <c r="E3" s="38">
        <f t="shared" ref="E3:E85" ca="1" si="0">VLOOKUP($B3,FinalDealer_vlookup,2,0)</f>
        <v>0</v>
      </c>
      <c r="F3" s="39">
        <f t="shared" ref="F3:F85" ca="1" si="1">VLOOKUP($B3,FinalDealer_vlookup,3,0)</f>
        <v>0</v>
      </c>
      <c r="G3" s="40">
        <v>0</v>
      </c>
      <c r="H3" s="40">
        <f t="shared" ref="H3:H85" ca="1" si="2">VLOOKUP($B3,FinalDealer_vlookup,4,0)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85" ca="1" si="3">VLOOKUP($B3,FinalDealer_vlookup,5,0)</f>
        <v>0</v>
      </c>
    </row>
    <row r="4" spans="1:13" x14ac:dyDescent="0.3">
      <c r="A4" s="16"/>
      <c r="B4" s="4" t="s">
        <v>189</v>
      </c>
      <c r="C4" s="3"/>
      <c r="D4" s="4"/>
      <c r="E4" s="42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0</v>
      </c>
    </row>
    <row r="5" spans="1:13" x14ac:dyDescent="0.3">
      <c r="A5" s="16"/>
      <c r="B5" s="4" t="s">
        <v>190</v>
      </c>
      <c r="C5" s="3"/>
      <c r="D5" s="4"/>
      <c r="E5" s="42">
        <f t="shared" ca="1" si="0"/>
        <v>690</v>
      </c>
      <c r="F5" s="39">
        <f t="shared" ca="1" si="1"/>
        <v>1375</v>
      </c>
      <c r="G5" s="39">
        <v>0</v>
      </c>
      <c r="H5" s="39">
        <f t="shared" ca="1" si="2"/>
        <v>1665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400</v>
      </c>
    </row>
    <row r="6" spans="1:13" x14ac:dyDescent="0.3">
      <c r="A6" s="16"/>
      <c r="B6" s="4" t="s">
        <v>44</v>
      </c>
      <c r="C6" s="3"/>
      <c r="D6" s="4"/>
      <c r="E6" s="42">
        <f t="shared" ca="1" si="0"/>
        <v>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0</v>
      </c>
    </row>
    <row r="7" spans="1:13" x14ac:dyDescent="0.3">
      <c r="A7" s="16"/>
      <c r="B7" s="4" t="s">
        <v>176</v>
      </c>
      <c r="C7" s="3"/>
      <c r="D7" s="4"/>
      <c r="E7" s="42">
        <f t="shared" ca="1" si="0"/>
        <v>0</v>
      </c>
      <c r="F7" s="39">
        <f t="shared" ca="1" si="1"/>
        <v>610</v>
      </c>
      <c r="G7" s="39">
        <v>0</v>
      </c>
      <c r="H7" s="39">
        <f t="shared" ca="1" si="2"/>
        <v>450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160</v>
      </c>
    </row>
    <row r="8" spans="1:13" x14ac:dyDescent="0.3">
      <c r="A8" s="16"/>
      <c r="B8" s="4" t="s">
        <v>178</v>
      </c>
      <c r="C8" s="3"/>
      <c r="D8" s="4"/>
      <c r="E8" s="42">
        <f t="shared" ca="1" si="0"/>
        <v>160</v>
      </c>
      <c r="F8" s="39">
        <f t="shared" ca="1" si="1"/>
        <v>1000</v>
      </c>
      <c r="G8" s="39">
        <v>0</v>
      </c>
      <c r="H8" s="39">
        <f t="shared" ca="1" si="2"/>
        <v>1160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177</v>
      </c>
      <c r="C9" s="3"/>
      <c r="D9" s="4"/>
      <c r="E9" s="42">
        <f t="shared" ca="1" si="0"/>
        <v>0</v>
      </c>
      <c r="F9" s="39">
        <f t="shared" ca="1" si="1"/>
        <v>1200</v>
      </c>
      <c r="G9" s="39">
        <v>0</v>
      </c>
      <c r="H9" s="39">
        <f t="shared" ca="1" si="2"/>
        <v>940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260</v>
      </c>
    </row>
    <row r="10" spans="1:13" x14ac:dyDescent="0.3">
      <c r="A10" s="16"/>
      <c r="B10" s="4" t="s">
        <v>191</v>
      </c>
      <c r="C10" s="3"/>
      <c r="D10" s="4"/>
      <c r="E10" s="42">
        <f t="shared" ca="1" si="0"/>
        <v>0</v>
      </c>
      <c r="F10" s="39">
        <f t="shared" ca="1" si="1"/>
        <v>100</v>
      </c>
      <c r="G10" s="39">
        <v>0</v>
      </c>
      <c r="H10" s="39">
        <f t="shared" ca="1" si="2"/>
        <v>50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50</v>
      </c>
    </row>
    <row r="11" spans="1:13" x14ac:dyDescent="0.3">
      <c r="A11" s="16"/>
      <c r="B11" s="4" t="s">
        <v>192</v>
      </c>
      <c r="C11" s="3"/>
      <c r="D11" s="4"/>
      <c r="E11" s="42">
        <f t="shared" ca="1" si="0"/>
        <v>0</v>
      </c>
      <c r="F11" s="39">
        <f t="shared" ca="1" si="1"/>
        <v>150</v>
      </c>
      <c r="G11" s="39">
        <v>0</v>
      </c>
      <c r="H11" s="39">
        <f t="shared" ca="1" si="2"/>
        <v>150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193</v>
      </c>
      <c r="C12" s="3"/>
      <c r="D12" s="4"/>
      <c r="E12" s="42">
        <f t="shared" ca="1" si="0"/>
        <v>0</v>
      </c>
      <c r="F12" s="39">
        <f t="shared" ca="1" si="1"/>
        <v>20</v>
      </c>
      <c r="G12" s="39">
        <v>0</v>
      </c>
      <c r="H12" s="39">
        <f t="shared" ca="1" si="2"/>
        <v>20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194</v>
      </c>
      <c r="C13" s="3"/>
      <c r="D13" s="4"/>
      <c r="E13" s="42">
        <f t="shared" ca="1" si="0"/>
        <v>0</v>
      </c>
      <c r="F13" s="39">
        <f t="shared" ca="1" si="1"/>
        <v>80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80</v>
      </c>
    </row>
    <row r="14" spans="1:13" x14ac:dyDescent="0.3">
      <c r="A14" s="16"/>
      <c r="B14" s="4" t="s">
        <v>195</v>
      </c>
      <c r="C14" s="3"/>
      <c r="D14" s="4"/>
      <c r="E14" s="42">
        <f t="shared" ca="1" si="0"/>
        <v>40</v>
      </c>
      <c r="F14" s="39">
        <f t="shared" ca="1" si="1"/>
        <v>300</v>
      </c>
      <c r="G14" s="39">
        <v>0</v>
      </c>
      <c r="H14" s="39">
        <f t="shared" ca="1" si="2"/>
        <v>155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185</v>
      </c>
    </row>
    <row r="15" spans="1:13" x14ac:dyDescent="0.3">
      <c r="A15" s="16"/>
      <c r="B15" s="4" t="s">
        <v>196</v>
      </c>
      <c r="C15" s="3"/>
      <c r="D15" s="4"/>
      <c r="E15" s="42">
        <f t="shared" ca="1" si="0"/>
        <v>30</v>
      </c>
      <c r="F15" s="39">
        <f t="shared" ca="1" si="1"/>
        <v>100</v>
      </c>
      <c r="G15" s="39">
        <v>0</v>
      </c>
      <c r="H15" s="39">
        <f t="shared" ca="1" si="2"/>
        <v>90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40</v>
      </c>
    </row>
    <row r="16" spans="1:13" x14ac:dyDescent="0.3">
      <c r="A16" s="16"/>
      <c r="B16" s="4" t="s">
        <v>197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0</v>
      </c>
    </row>
    <row r="17" spans="1:13" x14ac:dyDescent="0.3">
      <c r="A17" s="16"/>
      <c r="B17" s="4" t="s">
        <v>198</v>
      </c>
      <c r="C17" s="3"/>
      <c r="D17" s="4"/>
      <c r="E17" s="42">
        <f t="shared" ca="1" si="0"/>
        <v>0</v>
      </c>
      <c r="F17" s="39">
        <f t="shared" ca="1" si="1"/>
        <v>400</v>
      </c>
      <c r="G17" s="39">
        <v>0</v>
      </c>
      <c r="H17" s="39">
        <f t="shared" ca="1" si="2"/>
        <v>200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200</v>
      </c>
    </row>
    <row r="18" spans="1:13" x14ac:dyDescent="0.3">
      <c r="A18" s="16"/>
      <c r="B18" s="4" t="s">
        <v>199</v>
      </c>
      <c r="C18" s="3"/>
      <c r="D18" s="4"/>
      <c r="E18" s="42">
        <f t="shared" ca="1" si="0"/>
        <v>140</v>
      </c>
      <c r="F18" s="39">
        <f t="shared" ca="1" si="1"/>
        <v>300</v>
      </c>
      <c r="G18" s="39">
        <v>0</v>
      </c>
      <c r="H18" s="39">
        <f t="shared" ca="1" si="2"/>
        <v>220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220</v>
      </c>
    </row>
    <row r="19" spans="1:13" x14ac:dyDescent="0.3">
      <c r="A19" s="16"/>
      <c r="B19" s="4" t="s">
        <v>181</v>
      </c>
      <c r="C19" s="3"/>
      <c r="D19" s="4"/>
      <c r="E19" s="42">
        <f t="shared" ca="1" si="0"/>
        <v>260</v>
      </c>
      <c r="F19" s="39">
        <f t="shared" ca="1" si="1"/>
        <v>0</v>
      </c>
      <c r="G19" s="39">
        <v>0</v>
      </c>
      <c r="H19" s="39">
        <f t="shared" ca="1" si="2"/>
        <v>160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100</v>
      </c>
    </row>
    <row r="20" spans="1:13" x14ac:dyDescent="0.3">
      <c r="A20" s="16"/>
      <c r="B20" s="4" t="s">
        <v>200</v>
      </c>
      <c r="C20" s="3"/>
      <c r="D20" s="4"/>
      <c r="E20" s="42">
        <f t="shared" ca="1" si="0"/>
        <v>16</v>
      </c>
      <c r="F20" s="39">
        <f t="shared" ca="1" si="1"/>
        <v>0</v>
      </c>
      <c r="G20" s="39">
        <v>0</v>
      </c>
      <c r="H20" s="39">
        <f t="shared" ca="1" si="2"/>
        <v>16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0</v>
      </c>
    </row>
    <row r="21" spans="1:13" x14ac:dyDescent="0.3">
      <c r="A21" s="16"/>
      <c r="B21" s="4" t="s">
        <v>201</v>
      </c>
      <c r="C21" s="3"/>
      <c r="D21" s="4"/>
      <c r="E21" s="42">
        <f t="shared" ca="1" si="0"/>
        <v>0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202</v>
      </c>
      <c r="C22" s="3"/>
      <c r="D22" s="4"/>
      <c r="E22" s="42">
        <f t="shared" ca="1" si="0"/>
        <v>20</v>
      </c>
      <c r="F22" s="39">
        <f t="shared" ca="1" si="1"/>
        <v>220</v>
      </c>
      <c r="G22" s="39">
        <v>0</v>
      </c>
      <c r="H22" s="39">
        <f t="shared" ca="1" si="2"/>
        <v>180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60</v>
      </c>
    </row>
    <row r="23" spans="1:13" x14ac:dyDescent="0.3">
      <c r="A23" s="16"/>
      <c r="B23" s="4" t="s">
        <v>203</v>
      </c>
      <c r="C23" s="3"/>
      <c r="D23" s="4"/>
      <c r="E23" s="42">
        <f t="shared" ca="1" si="0"/>
        <v>20</v>
      </c>
      <c r="F23" s="39">
        <f t="shared" ca="1" si="1"/>
        <v>100</v>
      </c>
      <c r="G23" s="39">
        <v>0</v>
      </c>
      <c r="H23" s="39">
        <f t="shared" ca="1" si="2"/>
        <v>90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30</v>
      </c>
    </row>
    <row r="24" spans="1:13" x14ac:dyDescent="0.3">
      <c r="A24" s="16"/>
      <c r="B24" s="4" t="s">
        <v>204</v>
      </c>
      <c r="C24" s="3"/>
      <c r="D24" s="4"/>
      <c r="E24" s="42">
        <f t="shared" ca="1" si="0"/>
        <v>0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0</v>
      </c>
    </row>
    <row r="25" spans="1:13" x14ac:dyDescent="0.3">
      <c r="A25" s="16"/>
      <c r="B25" s="4" t="s">
        <v>205</v>
      </c>
      <c r="C25" s="3"/>
      <c r="D25" s="4"/>
      <c r="E25" s="42">
        <f t="shared" ca="1" si="0"/>
        <v>0</v>
      </c>
      <c r="F25" s="39">
        <f t="shared" ca="1" si="1"/>
        <v>0</v>
      </c>
      <c r="G25" s="39">
        <v>0</v>
      </c>
      <c r="H25" s="39">
        <f t="shared" ca="1" si="2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0</v>
      </c>
    </row>
    <row r="26" spans="1:13" x14ac:dyDescent="0.3">
      <c r="A26" s="16"/>
      <c r="B26" s="4" t="s">
        <v>206</v>
      </c>
      <c r="C26" s="3"/>
      <c r="D26" s="4"/>
      <c r="E26" s="42">
        <f t="shared" ca="1" si="0"/>
        <v>0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0</v>
      </c>
    </row>
    <row r="27" spans="1:13" x14ac:dyDescent="0.3">
      <c r="A27" s="16"/>
      <c r="B27" s="4" t="s">
        <v>207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208</v>
      </c>
      <c r="C28" s="3"/>
      <c r="D28" s="4"/>
      <c r="E28" s="42">
        <f t="shared" ca="1" si="0"/>
        <v>0</v>
      </c>
      <c r="F28" s="39">
        <f t="shared" ca="1" si="1"/>
        <v>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0</v>
      </c>
    </row>
    <row r="29" spans="1:13" x14ac:dyDescent="0.3">
      <c r="A29" s="16"/>
      <c r="B29" s="4" t="s">
        <v>209</v>
      </c>
      <c r="C29" s="3"/>
      <c r="D29" s="4"/>
      <c r="E29" s="42">
        <f t="shared" ca="1" si="0"/>
        <v>160</v>
      </c>
      <c r="F29" s="39">
        <f t="shared" ca="1" si="1"/>
        <v>200</v>
      </c>
      <c r="G29" s="39">
        <v>0</v>
      </c>
      <c r="H29" s="39">
        <f t="shared" ca="1" si="2"/>
        <v>220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140</v>
      </c>
    </row>
    <row r="30" spans="1:13" x14ac:dyDescent="0.3">
      <c r="A30" s="16"/>
      <c r="B30" s="4" t="s">
        <v>210</v>
      </c>
      <c r="C30" s="3"/>
      <c r="D30" s="4"/>
      <c r="E30" s="42">
        <f t="shared" ca="1" si="0"/>
        <v>0</v>
      </c>
      <c r="F30" s="39">
        <f t="shared" ca="1" si="1"/>
        <v>120</v>
      </c>
      <c r="G30" s="39">
        <v>0</v>
      </c>
      <c r="H30" s="39">
        <f t="shared" ca="1" si="2"/>
        <v>120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0</v>
      </c>
    </row>
    <row r="31" spans="1:13" x14ac:dyDescent="0.3">
      <c r="A31" s="16"/>
      <c r="B31" s="4" t="s">
        <v>211</v>
      </c>
      <c r="C31" s="3"/>
      <c r="D31" s="4"/>
      <c r="E31" s="42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212</v>
      </c>
      <c r="C32" s="3"/>
      <c r="D32" s="4"/>
      <c r="E32" s="42">
        <f t="shared" ca="1" si="0"/>
        <v>0</v>
      </c>
      <c r="F32" s="39">
        <f t="shared" ca="1" si="1"/>
        <v>0</v>
      </c>
      <c r="G32" s="39">
        <v>0</v>
      </c>
      <c r="H32" s="39">
        <f t="shared" ca="1" si="2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0</v>
      </c>
    </row>
    <row r="33" spans="1:13" x14ac:dyDescent="0.3">
      <c r="A33" s="16"/>
      <c r="B33" s="4" t="s">
        <v>213</v>
      </c>
      <c r="C33" s="3"/>
      <c r="D33" s="4"/>
      <c r="E33" s="42">
        <f t="shared" ca="1" si="0"/>
        <v>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214</v>
      </c>
      <c r="C34" s="3"/>
      <c r="D34" s="4"/>
      <c r="E34" s="42">
        <f t="shared" ca="1" si="0"/>
        <v>0</v>
      </c>
      <c r="F34" s="39">
        <f t="shared" ca="1" si="1"/>
        <v>30</v>
      </c>
      <c r="G34" s="39">
        <v>0</v>
      </c>
      <c r="H34" s="39">
        <f t="shared" ca="1" si="2"/>
        <v>30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215</v>
      </c>
      <c r="C35" s="3"/>
      <c r="D35" s="4"/>
      <c r="E35" s="42">
        <f t="shared" ca="1" si="0"/>
        <v>0</v>
      </c>
      <c r="F35" s="39">
        <f t="shared" ca="1" si="1"/>
        <v>1080</v>
      </c>
      <c r="G35" s="39">
        <v>0</v>
      </c>
      <c r="H35" s="39">
        <f t="shared" ca="1" si="2"/>
        <v>1024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56</v>
      </c>
    </row>
    <row r="36" spans="1:13" x14ac:dyDescent="0.3">
      <c r="A36" s="16"/>
      <c r="B36" s="4" t="s">
        <v>182</v>
      </c>
      <c r="C36" s="3"/>
      <c r="D36" s="4"/>
      <c r="E36" s="42">
        <f t="shared" ca="1" si="0"/>
        <v>0</v>
      </c>
      <c r="F36" s="39">
        <f t="shared" ca="1" si="1"/>
        <v>1950</v>
      </c>
      <c r="G36" s="39">
        <v>0</v>
      </c>
      <c r="H36" s="39">
        <f t="shared" ca="1" si="2"/>
        <v>1930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20</v>
      </c>
    </row>
    <row r="37" spans="1:13" x14ac:dyDescent="0.3">
      <c r="A37" s="16"/>
      <c r="B37" s="4" t="s">
        <v>216</v>
      </c>
      <c r="C37" s="3"/>
      <c r="D37" s="4"/>
      <c r="E37" s="42">
        <f t="shared" ca="1" si="0"/>
        <v>100</v>
      </c>
      <c r="F37" s="39">
        <f t="shared" ca="1" si="1"/>
        <v>1400</v>
      </c>
      <c r="G37" s="39">
        <v>0</v>
      </c>
      <c r="H37" s="39">
        <f t="shared" ca="1" si="2"/>
        <v>1450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50</v>
      </c>
    </row>
    <row r="38" spans="1:13" x14ac:dyDescent="0.3">
      <c r="A38" s="16"/>
      <c r="B38" s="4" t="s">
        <v>217</v>
      </c>
      <c r="C38" s="3"/>
      <c r="D38" s="4"/>
      <c r="E38" s="42">
        <f t="shared" ca="1" si="0"/>
        <v>80</v>
      </c>
      <c r="F38" s="39">
        <f t="shared" ca="1" si="1"/>
        <v>1560</v>
      </c>
      <c r="G38" s="39">
        <v>0</v>
      </c>
      <c r="H38" s="39">
        <f t="shared" ca="1" si="2"/>
        <v>1480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160</v>
      </c>
    </row>
    <row r="39" spans="1:13" x14ac:dyDescent="0.3">
      <c r="A39" s="16"/>
      <c r="B39" s="4" t="s">
        <v>218</v>
      </c>
      <c r="C39" s="3"/>
      <c r="D39" s="4"/>
      <c r="E39" s="42">
        <f t="shared" ca="1" si="0"/>
        <v>0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0</v>
      </c>
    </row>
    <row r="40" spans="1:13" x14ac:dyDescent="0.3">
      <c r="A40" s="16"/>
      <c r="B40" s="4" t="s">
        <v>184</v>
      </c>
      <c r="C40" s="3"/>
      <c r="D40" s="4"/>
      <c r="E40" s="42">
        <f t="shared" ca="1" si="0"/>
        <v>250</v>
      </c>
      <c r="F40" s="39">
        <f t="shared" ca="1" si="1"/>
        <v>1150</v>
      </c>
      <c r="G40" s="39">
        <v>0</v>
      </c>
      <c r="H40" s="39">
        <f t="shared" ca="1" si="2"/>
        <v>1500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-100</v>
      </c>
    </row>
    <row r="41" spans="1:13" x14ac:dyDescent="0.3">
      <c r="A41" s="16"/>
      <c r="B41" s="4" t="s">
        <v>219</v>
      </c>
      <c r="C41" s="3"/>
      <c r="D41" s="4"/>
      <c r="E41" s="42">
        <f t="shared" ca="1" si="0"/>
        <v>0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220</v>
      </c>
      <c r="C42" s="3"/>
      <c r="D42" s="4"/>
      <c r="E42" s="42">
        <f t="shared" ca="1" si="0"/>
        <v>0</v>
      </c>
      <c r="F42" s="39">
        <f t="shared" ca="1" si="1"/>
        <v>150</v>
      </c>
      <c r="G42" s="39">
        <v>0</v>
      </c>
      <c r="H42" s="39">
        <f t="shared" ca="1" si="2"/>
        <v>150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221</v>
      </c>
      <c r="C43" s="3"/>
      <c r="D43" s="4"/>
      <c r="E43" s="42">
        <f t="shared" ca="1" si="0"/>
        <v>0</v>
      </c>
      <c r="F43" s="39">
        <f t="shared" ca="1" si="1"/>
        <v>200</v>
      </c>
      <c r="G43" s="39">
        <v>0</v>
      </c>
      <c r="H43" s="39">
        <f t="shared" ca="1" si="2"/>
        <v>200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0</v>
      </c>
    </row>
    <row r="44" spans="1:13" x14ac:dyDescent="0.3">
      <c r="A44" s="16"/>
      <c r="B44" s="4" t="s">
        <v>222</v>
      </c>
      <c r="C44" s="3"/>
      <c r="D44" s="4"/>
      <c r="E44" s="42">
        <f t="shared" ca="1" si="0"/>
        <v>0</v>
      </c>
      <c r="F44" s="39">
        <f t="shared" ca="1" si="1"/>
        <v>160</v>
      </c>
      <c r="G44" s="39">
        <v>0</v>
      </c>
      <c r="H44" s="39">
        <f t="shared" ca="1" si="2"/>
        <v>180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-20</v>
      </c>
    </row>
    <row r="45" spans="1:13" x14ac:dyDescent="0.3">
      <c r="A45" s="16"/>
      <c r="B45" s="4" t="s">
        <v>223</v>
      </c>
      <c r="C45" s="3"/>
      <c r="D45" s="4"/>
      <c r="E45" s="42">
        <f t="shared" ca="1" si="0"/>
        <v>0</v>
      </c>
      <c r="F45" s="39">
        <f t="shared" ca="1" si="1"/>
        <v>130</v>
      </c>
      <c r="G45" s="39">
        <v>0</v>
      </c>
      <c r="H45" s="39">
        <f t="shared" ca="1" si="2"/>
        <v>130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0</v>
      </c>
    </row>
    <row r="46" spans="1:13" x14ac:dyDescent="0.3">
      <c r="A46" s="16"/>
      <c r="B46" s="4" t="s">
        <v>187</v>
      </c>
      <c r="C46" s="3"/>
      <c r="D46" s="4"/>
      <c r="E46" s="42">
        <f t="shared" ca="1" si="0"/>
        <v>0</v>
      </c>
      <c r="F46" s="39">
        <f t="shared" ca="1" si="1"/>
        <v>50</v>
      </c>
      <c r="G46" s="39">
        <v>0</v>
      </c>
      <c r="H46" s="39">
        <f t="shared" ca="1" si="2"/>
        <v>50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186</v>
      </c>
      <c r="C47" s="3"/>
      <c r="D47" s="4"/>
      <c r="E47" s="42">
        <f t="shared" ca="1" si="0"/>
        <v>0</v>
      </c>
      <c r="F47" s="39">
        <f t="shared" ca="1" si="1"/>
        <v>240</v>
      </c>
      <c r="G47" s="39">
        <v>0</v>
      </c>
      <c r="H47" s="39">
        <f t="shared" ca="1" si="2"/>
        <v>240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0</v>
      </c>
    </row>
    <row r="48" spans="1:13" x14ac:dyDescent="0.3">
      <c r="A48" s="16"/>
      <c r="B48" s="4" t="s">
        <v>185</v>
      </c>
      <c r="C48" s="3"/>
      <c r="D48" s="4"/>
      <c r="E48" s="42">
        <f t="shared" ca="1" si="0"/>
        <v>0</v>
      </c>
      <c r="F48" s="39">
        <f t="shared" ca="1" si="1"/>
        <v>200</v>
      </c>
      <c r="G48" s="39">
        <v>0</v>
      </c>
      <c r="H48" s="39">
        <f t="shared" ca="1" si="2"/>
        <v>200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0</v>
      </c>
    </row>
    <row r="49" spans="1:13" x14ac:dyDescent="0.3">
      <c r="A49" s="16"/>
      <c r="B49" s="4" t="s">
        <v>57</v>
      </c>
      <c r="C49" s="3"/>
      <c r="D49" s="4"/>
      <c r="E49" s="42">
        <f t="shared" ca="1" si="0"/>
        <v>0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224</v>
      </c>
      <c r="C50" s="3"/>
      <c r="D50" s="4"/>
      <c r="E50" s="42">
        <f t="shared" ca="1" si="0"/>
        <v>0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225</v>
      </c>
      <c r="C51" s="3"/>
      <c r="D51" s="4"/>
      <c r="E51" s="42">
        <f t="shared" ca="1" si="0"/>
        <v>0</v>
      </c>
      <c r="F51" s="39">
        <f t="shared" ca="1" si="1"/>
        <v>40</v>
      </c>
      <c r="G51" s="39">
        <v>0</v>
      </c>
      <c r="H51" s="39">
        <f t="shared" ca="1" si="2"/>
        <v>40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0</v>
      </c>
    </row>
    <row r="52" spans="1:13" x14ac:dyDescent="0.3">
      <c r="A52" s="16"/>
      <c r="B52" s="4" t="s">
        <v>175</v>
      </c>
      <c r="C52" s="3"/>
      <c r="D52" s="4"/>
      <c r="E52" s="42">
        <f t="shared" ca="1" si="0"/>
        <v>0</v>
      </c>
      <c r="F52" s="39">
        <f t="shared" ca="1" si="1"/>
        <v>80</v>
      </c>
      <c r="G52" s="39">
        <v>0</v>
      </c>
      <c r="H52" s="39">
        <f t="shared" ca="1" si="2"/>
        <v>27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53</v>
      </c>
    </row>
    <row r="53" spans="1:13" x14ac:dyDescent="0.3">
      <c r="A53" s="16"/>
      <c r="B53" s="4" t="s">
        <v>226</v>
      </c>
      <c r="C53" s="3"/>
      <c r="D53" s="4"/>
      <c r="E53" s="42">
        <f t="shared" ca="1" si="0"/>
        <v>50</v>
      </c>
      <c r="F53" s="39">
        <f t="shared" ca="1" si="1"/>
        <v>50</v>
      </c>
      <c r="G53" s="39">
        <v>0</v>
      </c>
      <c r="H53" s="39">
        <f t="shared" ca="1" si="2"/>
        <v>100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0</v>
      </c>
    </row>
    <row r="54" spans="1:13" x14ac:dyDescent="0.3">
      <c r="A54" s="16"/>
      <c r="B54" s="4" t="s">
        <v>227</v>
      </c>
      <c r="C54" s="3"/>
      <c r="D54" s="4"/>
      <c r="E54" s="42">
        <f t="shared" ca="1" si="0"/>
        <v>0</v>
      </c>
      <c r="F54" s="39">
        <f t="shared" ca="1" si="1"/>
        <v>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228</v>
      </c>
      <c r="C55" s="3"/>
      <c r="D55" s="4"/>
      <c r="E55" s="42">
        <f t="shared" ca="1" si="0"/>
        <v>0</v>
      </c>
      <c r="F55" s="39">
        <f t="shared" ca="1" si="1"/>
        <v>50</v>
      </c>
      <c r="G55" s="39">
        <v>0</v>
      </c>
      <c r="H55" s="39">
        <f t="shared" ca="1" si="2"/>
        <v>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229</v>
      </c>
      <c r="C56" s="3"/>
      <c r="D56" s="4"/>
      <c r="E56" s="42">
        <f t="shared" ca="1" si="0"/>
        <v>0</v>
      </c>
      <c r="F56" s="39">
        <f t="shared" ca="1" si="1"/>
        <v>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0</v>
      </c>
    </row>
    <row r="57" spans="1:13" x14ac:dyDescent="0.3">
      <c r="A57" s="16"/>
      <c r="B57" s="4" t="s">
        <v>230</v>
      </c>
      <c r="C57" s="3"/>
      <c r="D57" s="4"/>
      <c r="E57" s="42">
        <f t="shared" ca="1" si="0"/>
        <v>0</v>
      </c>
      <c r="F57" s="39">
        <f t="shared" ca="1" si="1"/>
        <v>50</v>
      </c>
      <c r="G57" s="39">
        <v>0</v>
      </c>
      <c r="H57" s="39">
        <f t="shared" ca="1" si="2"/>
        <v>50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0</v>
      </c>
    </row>
    <row r="58" spans="1:13" x14ac:dyDescent="0.3">
      <c r="A58" s="16"/>
      <c r="B58" s="4" t="s">
        <v>231</v>
      </c>
      <c r="C58" s="3"/>
      <c r="D58" s="4"/>
      <c r="E58" s="42">
        <f t="shared" ca="1" si="0"/>
        <v>40</v>
      </c>
      <c r="F58" s="39">
        <f t="shared" ca="1" si="1"/>
        <v>480</v>
      </c>
      <c r="G58" s="39">
        <v>0</v>
      </c>
      <c r="H58" s="39">
        <f t="shared" ca="1" si="2"/>
        <v>520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0</v>
      </c>
    </row>
    <row r="59" spans="1:13" x14ac:dyDescent="0.3">
      <c r="A59" s="16"/>
      <c r="B59" s="4" t="s">
        <v>232</v>
      </c>
      <c r="C59" s="3"/>
      <c r="D59" s="4"/>
      <c r="E59" s="42">
        <f t="shared" ca="1" si="0"/>
        <v>0</v>
      </c>
      <c r="F59" s="39">
        <f t="shared" ca="1" si="1"/>
        <v>100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100</v>
      </c>
    </row>
    <row r="60" spans="1:13" x14ac:dyDescent="0.3">
      <c r="A60" s="16"/>
      <c r="B60" s="4" t="s">
        <v>233</v>
      </c>
      <c r="C60" s="3"/>
      <c r="D60" s="4"/>
      <c r="E60" s="42">
        <f t="shared" ca="1" si="0"/>
        <v>0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0</v>
      </c>
    </row>
    <row r="61" spans="1:13" x14ac:dyDescent="0.3">
      <c r="A61" s="16"/>
      <c r="B61" s="4" t="s">
        <v>234</v>
      </c>
      <c r="C61" s="3"/>
      <c r="D61" s="4"/>
      <c r="E61" s="42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0</v>
      </c>
    </row>
    <row r="62" spans="1:13" x14ac:dyDescent="0.3">
      <c r="A62" s="16"/>
      <c r="B62" s="4" t="s">
        <v>235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236</v>
      </c>
      <c r="C63" s="3"/>
      <c r="D63" s="4"/>
      <c r="E63" s="42">
        <f t="shared" ca="1" si="0"/>
        <v>0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0</v>
      </c>
    </row>
    <row r="64" spans="1:13" x14ac:dyDescent="0.3">
      <c r="A64" s="16"/>
      <c r="B64" s="4" t="s">
        <v>237</v>
      </c>
      <c r="C64" s="3"/>
      <c r="D64" s="4"/>
      <c r="E64" s="42">
        <f t="shared" ca="1" si="0"/>
        <v>0</v>
      </c>
      <c r="F64" s="39">
        <f t="shared" ca="1" si="1"/>
        <v>0</v>
      </c>
      <c r="G64" s="39">
        <v>0</v>
      </c>
      <c r="H64" s="39">
        <f t="shared" ca="1" si="2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0</v>
      </c>
    </row>
    <row r="65" spans="1:13" x14ac:dyDescent="0.3">
      <c r="A65" s="16"/>
      <c r="B65" s="4" t="s">
        <v>238</v>
      </c>
      <c r="C65" s="3"/>
      <c r="D65" s="4"/>
      <c r="E65" s="42">
        <f t="shared" ca="1" si="0"/>
        <v>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0</v>
      </c>
    </row>
    <row r="66" spans="1:13" x14ac:dyDescent="0.3">
      <c r="A66" s="16"/>
      <c r="B66" s="4" t="s">
        <v>239</v>
      </c>
      <c r="C66" s="3"/>
      <c r="D66" s="4"/>
      <c r="E66" s="42">
        <f t="shared" ca="1" si="0"/>
        <v>0</v>
      </c>
      <c r="F66" s="39">
        <f t="shared" ca="1" si="1"/>
        <v>440</v>
      </c>
      <c r="G66" s="39">
        <v>0</v>
      </c>
      <c r="H66" s="39">
        <f t="shared" ca="1" si="2"/>
        <v>443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-3</v>
      </c>
    </row>
    <row r="67" spans="1:13" x14ac:dyDescent="0.3">
      <c r="A67" s="16"/>
      <c r="B67" s="4" t="s">
        <v>240</v>
      </c>
      <c r="C67" s="3"/>
      <c r="D67" s="4"/>
      <c r="E67" s="42">
        <f t="shared" ca="1" si="0"/>
        <v>0</v>
      </c>
      <c r="F67" s="39">
        <f t="shared" ca="1" si="1"/>
        <v>0</v>
      </c>
      <c r="G67" s="39">
        <v>0</v>
      </c>
      <c r="H67" s="39">
        <f t="shared" ca="1" si="2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0</v>
      </c>
    </row>
    <row r="68" spans="1:13" x14ac:dyDescent="0.3">
      <c r="A68" s="16"/>
      <c r="B68" s="4" t="s">
        <v>241</v>
      </c>
      <c r="C68" s="3"/>
      <c r="D68" s="4"/>
      <c r="E68" s="42">
        <f t="shared" ca="1" si="0"/>
        <v>50</v>
      </c>
      <c r="F68" s="39">
        <f t="shared" ca="1" si="1"/>
        <v>0</v>
      </c>
      <c r="G68" s="39">
        <v>0</v>
      </c>
      <c r="H68" s="39">
        <f t="shared" ca="1" si="2"/>
        <v>75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-25</v>
      </c>
    </row>
    <row r="69" spans="1:13" x14ac:dyDescent="0.3">
      <c r="A69" s="16"/>
      <c r="B69" s="4" t="s">
        <v>242</v>
      </c>
      <c r="C69" s="3"/>
      <c r="D69" s="4"/>
      <c r="E69" s="42">
        <f t="shared" ca="1" si="0"/>
        <v>0</v>
      </c>
      <c r="F69" s="39">
        <f t="shared" ca="1" si="1"/>
        <v>100</v>
      </c>
      <c r="G69" s="39">
        <v>0</v>
      </c>
      <c r="H69" s="39">
        <f t="shared" ca="1" si="2"/>
        <v>90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10</v>
      </c>
    </row>
    <row r="70" spans="1:13" x14ac:dyDescent="0.3">
      <c r="A70" s="16"/>
      <c r="B70" s="4" t="s">
        <v>243</v>
      </c>
      <c r="C70" s="3"/>
      <c r="D70" s="4"/>
      <c r="E70" s="42">
        <f t="shared" ca="1" si="0"/>
        <v>1100</v>
      </c>
      <c r="F70" s="39">
        <f t="shared" ca="1" si="1"/>
        <v>0</v>
      </c>
      <c r="G70" s="39">
        <v>0</v>
      </c>
      <c r="H70" s="39">
        <f t="shared" ca="1" si="2"/>
        <v>880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220</v>
      </c>
    </row>
    <row r="71" spans="1:13" x14ac:dyDescent="0.3">
      <c r="A71" s="16"/>
      <c r="B71" s="4" t="s">
        <v>244</v>
      </c>
      <c r="C71" s="3"/>
      <c r="D71" s="4"/>
      <c r="E71" s="42">
        <f t="shared" ca="1" si="0"/>
        <v>0</v>
      </c>
      <c r="F71" s="39">
        <f t="shared" ca="1" si="1"/>
        <v>220</v>
      </c>
      <c r="G71" s="39">
        <v>0</v>
      </c>
      <c r="H71" s="39">
        <f t="shared" ca="1" si="2"/>
        <v>200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20</v>
      </c>
    </row>
    <row r="72" spans="1:13" x14ac:dyDescent="0.3">
      <c r="A72" s="16"/>
      <c r="B72" s="4" t="s">
        <v>245</v>
      </c>
      <c r="C72" s="3"/>
      <c r="D72" s="4"/>
      <c r="E72" s="42">
        <f t="shared" ca="1" si="0"/>
        <v>0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0</v>
      </c>
    </row>
    <row r="73" spans="1:13" x14ac:dyDescent="0.3">
      <c r="A73" s="16"/>
      <c r="B73" s="4" t="s">
        <v>246</v>
      </c>
      <c r="C73" s="3"/>
      <c r="D73" s="4"/>
      <c r="E73" s="42">
        <f t="shared" ca="1" si="0"/>
        <v>0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0</v>
      </c>
    </row>
    <row r="74" spans="1:13" x14ac:dyDescent="0.3">
      <c r="A74" s="16"/>
      <c r="B74" s="4" t="s">
        <v>183</v>
      </c>
      <c r="C74" s="3"/>
      <c r="D74" s="4"/>
      <c r="E74" s="42">
        <f t="shared" ca="1" si="0"/>
        <v>0</v>
      </c>
      <c r="F74" s="39">
        <f t="shared" ca="1" si="1"/>
        <v>200</v>
      </c>
      <c r="G74" s="39">
        <v>0</v>
      </c>
      <c r="H74" s="39">
        <f t="shared" ca="1" si="2"/>
        <v>240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-40</v>
      </c>
    </row>
    <row r="75" spans="1:13" x14ac:dyDescent="0.3">
      <c r="A75" s="16"/>
      <c r="B75" s="4" t="s">
        <v>247</v>
      </c>
      <c r="C75" s="3"/>
      <c r="D75" s="4"/>
      <c r="E75" s="42">
        <f t="shared" ca="1" si="0"/>
        <v>0</v>
      </c>
      <c r="F75" s="39">
        <f t="shared" ca="1" si="1"/>
        <v>0</v>
      </c>
      <c r="G75" s="39">
        <v>0</v>
      </c>
      <c r="H75" s="39">
        <f t="shared" ca="1" si="2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248</v>
      </c>
      <c r="C76" s="3"/>
      <c r="D76" s="4"/>
      <c r="E76" s="42">
        <f t="shared" ca="1" si="0"/>
        <v>0</v>
      </c>
      <c r="F76" s="39">
        <f t="shared" ca="1" si="1"/>
        <v>50</v>
      </c>
      <c r="G76" s="39">
        <v>0</v>
      </c>
      <c r="H76" s="39">
        <f t="shared" ca="1" si="2"/>
        <v>50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0</v>
      </c>
    </row>
    <row r="77" spans="1:13" x14ac:dyDescent="0.3">
      <c r="A77" s="16"/>
      <c r="B77" s="4" t="s">
        <v>249</v>
      </c>
      <c r="C77" s="3"/>
      <c r="D77" s="4"/>
      <c r="E77" s="42">
        <f t="shared" ca="1" si="0"/>
        <v>0</v>
      </c>
      <c r="F77" s="39">
        <f t="shared" ca="1" si="1"/>
        <v>0</v>
      </c>
      <c r="G77" s="39">
        <v>0</v>
      </c>
      <c r="H77" s="39">
        <f t="shared" ca="1" si="2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0</v>
      </c>
    </row>
    <row r="78" spans="1:13" x14ac:dyDescent="0.3">
      <c r="A78" s="16"/>
      <c r="B78" s="4" t="s">
        <v>250</v>
      </c>
      <c r="C78" s="3"/>
      <c r="D78" s="4"/>
      <c r="E78" s="42">
        <f t="shared" ca="1" si="0"/>
        <v>0</v>
      </c>
      <c r="F78" s="39">
        <f t="shared" ca="1" si="1"/>
        <v>320</v>
      </c>
      <c r="G78" s="39">
        <v>0</v>
      </c>
      <c r="H78" s="39">
        <f t="shared" ca="1" si="2"/>
        <v>346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-26</v>
      </c>
    </row>
    <row r="79" spans="1:13" x14ac:dyDescent="0.3">
      <c r="A79" s="16"/>
      <c r="B79" s="4" t="s">
        <v>251</v>
      </c>
      <c r="C79" s="3"/>
      <c r="D79" s="4"/>
      <c r="E79" s="42">
        <f t="shared" ca="1" si="0"/>
        <v>50</v>
      </c>
      <c r="F79" s="39">
        <f t="shared" ca="1" si="1"/>
        <v>900</v>
      </c>
      <c r="G79" s="39">
        <v>0</v>
      </c>
      <c r="H79" s="39">
        <f t="shared" ca="1" si="2"/>
        <v>850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100</v>
      </c>
    </row>
    <row r="80" spans="1:13" x14ac:dyDescent="0.3">
      <c r="A80" s="16"/>
      <c r="B80" s="4" t="s">
        <v>252</v>
      </c>
      <c r="C80" s="3"/>
      <c r="D80" s="4"/>
      <c r="E80" s="42">
        <f t="shared" ca="1" si="0"/>
        <v>0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0</v>
      </c>
    </row>
    <row r="81" spans="1:13" x14ac:dyDescent="0.3">
      <c r="A81" s="16"/>
      <c r="B81" s="4" t="s">
        <v>179</v>
      </c>
      <c r="C81" s="3"/>
      <c r="D81" s="4"/>
      <c r="E81" s="42">
        <f t="shared" ca="1" si="0"/>
        <v>50</v>
      </c>
      <c r="F81" s="39">
        <f t="shared" ca="1" si="1"/>
        <v>0</v>
      </c>
      <c r="G81" s="39">
        <v>0</v>
      </c>
      <c r="H81" s="39">
        <f t="shared" ca="1" si="2"/>
        <v>50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0</v>
      </c>
    </row>
    <row r="82" spans="1:13" x14ac:dyDescent="0.3">
      <c r="A82" s="16"/>
      <c r="B82" s="4" t="s">
        <v>180</v>
      </c>
      <c r="C82" s="3"/>
      <c r="D82" s="4"/>
      <c r="E82" s="42">
        <f t="shared" ca="1" si="0"/>
        <v>0</v>
      </c>
      <c r="F82" s="39">
        <f t="shared" ca="1" si="1"/>
        <v>0</v>
      </c>
      <c r="G82" s="39">
        <v>0</v>
      </c>
      <c r="H82" s="39">
        <f t="shared" ca="1" si="2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253</v>
      </c>
      <c r="C83" s="3"/>
      <c r="D83" s="4"/>
      <c r="E83" s="42">
        <f t="shared" ca="1" si="0"/>
        <v>0</v>
      </c>
      <c r="F83" s="39">
        <f t="shared" ca="1" si="1"/>
        <v>400</v>
      </c>
      <c r="G83" s="39">
        <v>0</v>
      </c>
      <c r="H83" s="39">
        <f t="shared" ca="1" si="2"/>
        <v>300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100</v>
      </c>
    </row>
    <row r="84" spans="1:13" x14ac:dyDescent="0.3">
      <c r="A84" s="16"/>
      <c r="B84" s="4" t="s">
        <v>254</v>
      </c>
      <c r="C84" s="3"/>
      <c r="D84" s="4"/>
      <c r="E84" s="42">
        <f t="shared" ca="1" si="0"/>
        <v>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0</v>
      </c>
    </row>
    <row r="85" spans="1:13" ht="15" thickBot="1" x14ac:dyDescent="0.35">
      <c r="A85" s="16"/>
      <c r="B85" s="4" t="s">
        <v>255</v>
      </c>
      <c r="C85" s="3"/>
      <c r="D85" s="4"/>
      <c r="E85" s="42">
        <f t="shared" ca="1" si="0"/>
        <v>0</v>
      </c>
      <c r="F85" s="39">
        <f t="shared" ca="1" si="1"/>
        <v>350</v>
      </c>
      <c r="G85" s="39">
        <v>0</v>
      </c>
      <c r="H85" s="39">
        <f t="shared" ca="1" si="2"/>
        <v>126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224</v>
      </c>
    </row>
    <row r="86" spans="1:13" ht="15" thickBot="1" x14ac:dyDescent="0.35">
      <c r="A86" s="16"/>
      <c r="B86" s="19"/>
      <c r="C86" s="18"/>
      <c r="D86" s="19" t="s">
        <v>18</v>
      </c>
      <c r="E86" s="24">
        <f ca="1">SUM(E3:E85)</f>
        <v>3306</v>
      </c>
      <c r="F86" s="24">
        <f ca="1">SUM(F3:F85)</f>
        <v>18405</v>
      </c>
      <c r="G86" s="24">
        <f>SUM(G3:G85)</f>
        <v>0</v>
      </c>
      <c r="H86" s="24">
        <f ca="1">SUM(H3:H85)</f>
        <v>18887</v>
      </c>
      <c r="I86" s="24">
        <f>SUM(I3:I85)</f>
        <v>0</v>
      </c>
      <c r="J86" s="24">
        <f>SUM(J3:J85)</f>
        <v>0</v>
      </c>
      <c r="K86" s="24">
        <f>SUM(K3:K85)</f>
        <v>0</v>
      </c>
      <c r="L86" s="24">
        <f>SUM(L3:L85)</f>
        <v>0</v>
      </c>
      <c r="M86" s="25">
        <f ca="1">SUM(M3:M85)</f>
        <v>2824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6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4" customHeight="1" x14ac:dyDescent="0.3">
      <c r="A3" s="76" t="s">
        <v>256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" customHeight="1" x14ac:dyDescent="0.3">
      <c r="A4" s="76" t="s">
        <v>265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4.4" customHeight="1" x14ac:dyDescent="0.3">
      <c r="A5" s="76" t="s">
        <v>42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" customHeight="1" x14ac:dyDescent="0.3">
      <c r="A6" s="75" t="s">
        <v>55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4.4" customHeight="1" x14ac:dyDescent="0.3">
      <c r="A7" s="75" t="s">
        <v>257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x14ac:dyDescent="0.3">
      <c r="A8" s="46" t="s">
        <v>12</v>
      </c>
      <c r="B8" s="46" t="s">
        <v>56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258</v>
      </c>
      <c r="B9" s="48">
        <v>4072038</v>
      </c>
      <c r="C9" s="47" t="s">
        <v>259</v>
      </c>
      <c r="D9" s="48">
        <v>0</v>
      </c>
      <c r="E9" s="48">
        <v>60</v>
      </c>
      <c r="F9" s="48">
        <v>0</v>
      </c>
      <c r="G9" s="48">
        <v>60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</row>
    <row r="10" spans="1:12" x14ac:dyDescent="0.3">
      <c r="A10" s="47" t="s">
        <v>258</v>
      </c>
      <c r="B10" s="48">
        <v>4072038</v>
      </c>
      <c r="C10" s="47" t="s">
        <v>225</v>
      </c>
      <c r="D10" s="48">
        <v>0</v>
      </c>
      <c r="E10" s="48">
        <v>40</v>
      </c>
      <c r="F10" s="48">
        <v>0</v>
      </c>
      <c r="G10" s="48">
        <v>40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</row>
    <row r="11" spans="1:12" x14ac:dyDescent="0.3">
      <c r="A11" s="47" t="s">
        <v>258</v>
      </c>
      <c r="B11" s="48">
        <v>4072038</v>
      </c>
      <c r="C11" s="47" t="s">
        <v>175</v>
      </c>
      <c r="D11" s="48">
        <v>0</v>
      </c>
      <c r="E11" s="48">
        <v>80</v>
      </c>
      <c r="F11" s="48">
        <v>0</v>
      </c>
      <c r="G11" s="48">
        <v>27</v>
      </c>
      <c r="H11" s="48">
        <v>0</v>
      </c>
      <c r="I11" s="48">
        <v>0</v>
      </c>
      <c r="J11" s="48">
        <v>0</v>
      </c>
      <c r="K11" s="48">
        <v>0</v>
      </c>
      <c r="L11" s="48">
        <v>53</v>
      </c>
    </row>
    <row r="12" spans="1:12" x14ac:dyDescent="0.3">
      <c r="A12" s="47" t="s">
        <v>258</v>
      </c>
      <c r="B12" s="48">
        <v>4072038</v>
      </c>
      <c r="C12" s="47" t="s">
        <v>176</v>
      </c>
      <c r="D12" s="48">
        <v>0</v>
      </c>
      <c r="E12" s="48">
        <v>610</v>
      </c>
      <c r="F12" s="48">
        <v>0</v>
      </c>
      <c r="G12" s="48">
        <v>450</v>
      </c>
      <c r="H12" s="48">
        <v>0</v>
      </c>
      <c r="I12" s="48">
        <v>0</v>
      </c>
      <c r="J12" s="48">
        <v>0</v>
      </c>
      <c r="K12" s="48">
        <v>0</v>
      </c>
      <c r="L12" s="48">
        <v>160</v>
      </c>
    </row>
    <row r="13" spans="1:12" x14ac:dyDescent="0.3">
      <c r="A13" s="47" t="s">
        <v>258</v>
      </c>
      <c r="B13" s="48">
        <v>4072038</v>
      </c>
      <c r="C13" s="47" t="s">
        <v>177</v>
      </c>
      <c r="D13" s="48">
        <v>0</v>
      </c>
      <c r="E13" s="48">
        <v>1200</v>
      </c>
      <c r="F13" s="48">
        <v>0</v>
      </c>
      <c r="G13" s="48">
        <v>940</v>
      </c>
      <c r="H13" s="48">
        <v>0</v>
      </c>
      <c r="I13" s="48">
        <v>0</v>
      </c>
      <c r="J13" s="48">
        <v>0</v>
      </c>
      <c r="K13" s="48">
        <v>0</v>
      </c>
      <c r="L13" s="48">
        <v>260</v>
      </c>
    </row>
    <row r="14" spans="1:12" x14ac:dyDescent="0.3">
      <c r="A14" s="47" t="s">
        <v>258</v>
      </c>
      <c r="B14" s="48">
        <v>4072038</v>
      </c>
      <c r="C14" s="47" t="s">
        <v>178</v>
      </c>
      <c r="D14" s="48">
        <v>160</v>
      </c>
      <c r="E14" s="48">
        <v>1000</v>
      </c>
      <c r="F14" s="48">
        <v>0</v>
      </c>
      <c r="G14" s="48">
        <v>1160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</row>
    <row r="15" spans="1:12" x14ac:dyDescent="0.3">
      <c r="A15" s="47" t="s">
        <v>258</v>
      </c>
      <c r="B15" s="48">
        <v>4072038</v>
      </c>
      <c r="C15" s="47" t="s">
        <v>191</v>
      </c>
      <c r="D15" s="48">
        <v>0</v>
      </c>
      <c r="E15" s="48">
        <v>100</v>
      </c>
      <c r="F15" s="48">
        <v>0</v>
      </c>
      <c r="G15" s="48">
        <v>50</v>
      </c>
      <c r="H15" s="48">
        <v>0</v>
      </c>
      <c r="I15" s="48">
        <v>0</v>
      </c>
      <c r="J15" s="48">
        <v>0</v>
      </c>
      <c r="K15" s="48">
        <v>0</v>
      </c>
      <c r="L15" s="48">
        <v>50</v>
      </c>
    </row>
    <row r="16" spans="1:12" x14ac:dyDescent="0.3">
      <c r="A16" s="47" t="s">
        <v>258</v>
      </c>
      <c r="B16" s="48">
        <v>4072038</v>
      </c>
      <c r="C16" s="47" t="s">
        <v>193</v>
      </c>
      <c r="D16" s="48">
        <v>0</v>
      </c>
      <c r="E16" s="48">
        <v>20</v>
      </c>
      <c r="F16" s="48">
        <v>0</v>
      </c>
      <c r="G16" s="48">
        <v>20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</row>
    <row r="17" spans="1:12" x14ac:dyDescent="0.3">
      <c r="A17" s="47" t="s">
        <v>258</v>
      </c>
      <c r="B17" s="48">
        <v>4072038</v>
      </c>
      <c r="C17" s="47" t="s">
        <v>192</v>
      </c>
      <c r="D17" s="48">
        <v>0</v>
      </c>
      <c r="E17" s="48">
        <v>150</v>
      </c>
      <c r="F17" s="48">
        <v>0</v>
      </c>
      <c r="G17" s="48">
        <v>150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</row>
    <row r="18" spans="1:12" x14ac:dyDescent="0.3">
      <c r="A18" s="47" t="s">
        <v>258</v>
      </c>
      <c r="B18" s="48">
        <v>4072038</v>
      </c>
      <c r="C18" s="47" t="s">
        <v>228</v>
      </c>
      <c r="D18" s="48">
        <v>0</v>
      </c>
      <c r="E18" s="48">
        <v>50</v>
      </c>
      <c r="F18" s="48">
        <v>0</v>
      </c>
      <c r="G18" s="48">
        <v>50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x14ac:dyDescent="0.3">
      <c r="A19" s="47" t="s">
        <v>258</v>
      </c>
      <c r="B19" s="48">
        <v>4072038</v>
      </c>
      <c r="C19" s="47" t="s">
        <v>195</v>
      </c>
      <c r="D19" s="48">
        <v>40</v>
      </c>
      <c r="E19" s="48">
        <v>300</v>
      </c>
      <c r="F19" s="48">
        <v>0</v>
      </c>
      <c r="G19" s="48">
        <v>155</v>
      </c>
      <c r="H19" s="48">
        <v>0</v>
      </c>
      <c r="I19" s="48">
        <v>0</v>
      </c>
      <c r="J19" s="48">
        <v>0</v>
      </c>
      <c r="K19" s="48">
        <v>0</v>
      </c>
      <c r="L19" s="48">
        <v>185</v>
      </c>
    </row>
    <row r="20" spans="1:12" x14ac:dyDescent="0.3">
      <c r="A20" s="47" t="s">
        <v>258</v>
      </c>
      <c r="B20" s="48">
        <v>4072038</v>
      </c>
      <c r="C20" s="47" t="s">
        <v>194</v>
      </c>
      <c r="D20" s="48">
        <v>0</v>
      </c>
      <c r="E20" s="48">
        <v>80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80</v>
      </c>
    </row>
    <row r="21" spans="1:12" x14ac:dyDescent="0.3">
      <c r="A21" s="47" t="s">
        <v>258</v>
      </c>
      <c r="B21" s="48">
        <v>4072038</v>
      </c>
      <c r="C21" s="47" t="s">
        <v>196</v>
      </c>
      <c r="D21" s="48">
        <v>30</v>
      </c>
      <c r="E21" s="48">
        <v>100</v>
      </c>
      <c r="F21" s="48">
        <v>0</v>
      </c>
      <c r="G21" s="48">
        <v>90</v>
      </c>
      <c r="H21" s="48">
        <v>0</v>
      </c>
      <c r="I21" s="48">
        <v>0</v>
      </c>
      <c r="J21" s="48">
        <v>0</v>
      </c>
      <c r="K21" s="48">
        <v>0</v>
      </c>
      <c r="L21" s="48">
        <v>40</v>
      </c>
    </row>
    <row r="22" spans="1:12" x14ac:dyDescent="0.3">
      <c r="A22" s="47" t="s">
        <v>258</v>
      </c>
      <c r="B22" s="48">
        <v>4072038</v>
      </c>
      <c r="C22" s="47" t="s">
        <v>199</v>
      </c>
      <c r="D22" s="48">
        <v>140</v>
      </c>
      <c r="E22" s="48">
        <v>300</v>
      </c>
      <c r="F22" s="48">
        <v>0</v>
      </c>
      <c r="G22" s="48">
        <v>220</v>
      </c>
      <c r="H22" s="48">
        <v>0</v>
      </c>
      <c r="I22" s="48">
        <v>0</v>
      </c>
      <c r="J22" s="48">
        <v>0</v>
      </c>
      <c r="K22" s="48">
        <v>0</v>
      </c>
      <c r="L22" s="48">
        <v>220</v>
      </c>
    </row>
    <row r="23" spans="1:12" x14ac:dyDescent="0.3">
      <c r="A23" s="47" t="s">
        <v>258</v>
      </c>
      <c r="B23" s="48">
        <v>4072038</v>
      </c>
      <c r="C23" s="47" t="s">
        <v>198</v>
      </c>
      <c r="D23" s="48">
        <v>0</v>
      </c>
      <c r="E23" s="48">
        <v>400</v>
      </c>
      <c r="F23" s="48">
        <v>0</v>
      </c>
      <c r="G23" s="48">
        <v>200</v>
      </c>
      <c r="H23" s="48">
        <v>0</v>
      </c>
      <c r="I23" s="48">
        <v>0</v>
      </c>
      <c r="J23" s="48">
        <v>0</v>
      </c>
      <c r="K23" s="48">
        <v>0</v>
      </c>
      <c r="L23" s="48">
        <v>200</v>
      </c>
    </row>
    <row r="24" spans="1:12" x14ac:dyDescent="0.3">
      <c r="A24" s="47" t="s">
        <v>258</v>
      </c>
      <c r="B24" s="48">
        <v>4072038</v>
      </c>
      <c r="C24" s="47" t="s">
        <v>230</v>
      </c>
      <c r="D24" s="48">
        <v>0</v>
      </c>
      <c r="E24" s="48">
        <v>50</v>
      </c>
      <c r="F24" s="48">
        <v>0</v>
      </c>
      <c r="G24" s="48">
        <v>50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</row>
    <row r="25" spans="1:12" x14ac:dyDescent="0.3">
      <c r="A25" s="47" t="s">
        <v>258</v>
      </c>
      <c r="B25" s="48">
        <v>4072038</v>
      </c>
      <c r="C25" s="47" t="s">
        <v>253</v>
      </c>
      <c r="D25" s="48">
        <v>0</v>
      </c>
      <c r="E25" s="48">
        <v>400</v>
      </c>
      <c r="F25" s="48">
        <v>0</v>
      </c>
      <c r="G25" s="48">
        <v>300</v>
      </c>
      <c r="H25" s="48">
        <v>0</v>
      </c>
      <c r="I25" s="48">
        <v>0</v>
      </c>
      <c r="J25" s="48">
        <v>0</v>
      </c>
      <c r="K25" s="48">
        <v>0</v>
      </c>
      <c r="L25" s="48">
        <v>100</v>
      </c>
    </row>
    <row r="26" spans="1:12" x14ac:dyDescent="0.3">
      <c r="A26" s="47" t="s">
        <v>258</v>
      </c>
      <c r="B26" s="48">
        <v>4072038</v>
      </c>
      <c r="C26" s="47" t="s">
        <v>181</v>
      </c>
      <c r="D26" s="48">
        <v>260</v>
      </c>
      <c r="E26" s="48">
        <v>0</v>
      </c>
      <c r="F26" s="48">
        <v>0</v>
      </c>
      <c r="G26" s="48">
        <v>160</v>
      </c>
      <c r="H26" s="48">
        <v>0</v>
      </c>
      <c r="I26" s="48">
        <v>0</v>
      </c>
      <c r="J26" s="48">
        <v>0</v>
      </c>
      <c r="K26" s="48">
        <v>0</v>
      </c>
      <c r="L26" s="48">
        <v>100</v>
      </c>
    </row>
    <row r="27" spans="1:12" x14ac:dyDescent="0.3">
      <c r="A27" s="47" t="s">
        <v>258</v>
      </c>
      <c r="B27" s="48">
        <v>4072038</v>
      </c>
      <c r="C27" s="47" t="s">
        <v>200</v>
      </c>
      <c r="D27" s="48">
        <v>16</v>
      </c>
      <c r="E27" s="48">
        <v>0</v>
      </c>
      <c r="F27" s="48">
        <v>0</v>
      </c>
      <c r="G27" s="48">
        <v>16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</row>
    <row r="28" spans="1:12" x14ac:dyDescent="0.3">
      <c r="A28" s="47" t="s">
        <v>258</v>
      </c>
      <c r="B28" s="48">
        <v>4072038</v>
      </c>
      <c r="C28" s="47" t="s">
        <v>203</v>
      </c>
      <c r="D28" s="48">
        <v>20</v>
      </c>
      <c r="E28" s="48">
        <v>100</v>
      </c>
      <c r="F28" s="48">
        <v>0</v>
      </c>
      <c r="G28" s="48">
        <v>90</v>
      </c>
      <c r="H28" s="48">
        <v>0</v>
      </c>
      <c r="I28" s="48">
        <v>0</v>
      </c>
      <c r="J28" s="48">
        <v>0</v>
      </c>
      <c r="K28" s="48">
        <v>0</v>
      </c>
      <c r="L28" s="48">
        <v>30</v>
      </c>
    </row>
    <row r="29" spans="1:12" x14ac:dyDescent="0.3">
      <c r="A29" s="47" t="s">
        <v>258</v>
      </c>
      <c r="B29" s="48">
        <v>4072038</v>
      </c>
      <c r="C29" s="47" t="s">
        <v>202</v>
      </c>
      <c r="D29" s="48">
        <v>20</v>
      </c>
      <c r="E29" s="48">
        <v>220</v>
      </c>
      <c r="F29" s="48">
        <v>0</v>
      </c>
      <c r="G29" s="48">
        <v>180</v>
      </c>
      <c r="H29" s="48">
        <v>0</v>
      </c>
      <c r="I29" s="48">
        <v>0</v>
      </c>
      <c r="J29" s="48">
        <v>0</v>
      </c>
      <c r="K29" s="48">
        <v>0</v>
      </c>
      <c r="L29" s="48">
        <v>60</v>
      </c>
    </row>
    <row r="30" spans="1:12" x14ac:dyDescent="0.3">
      <c r="A30" s="47" t="s">
        <v>258</v>
      </c>
      <c r="B30" s="48">
        <v>4072038</v>
      </c>
      <c r="C30" s="47" t="s">
        <v>231</v>
      </c>
      <c r="D30" s="48">
        <v>40</v>
      </c>
      <c r="E30" s="48">
        <v>480</v>
      </c>
      <c r="F30" s="48">
        <v>0</v>
      </c>
      <c r="G30" s="48">
        <v>520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</row>
    <row r="31" spans="1:12" x14ac:dyDescent="0.3">
      <c r="A31" s="47" t="s">
        <v>258</v>
      </c>
      <c r="B31" s="48">
        <v>4072038</v>
      </c>
      <c r="C31" s="47" t="s">
        <v>232</v>
      </c>
      <c r="D31" s="48">
        <v>0</v>
      </c>
      <c r="E31" s="48">
        <v>100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100</v>
      </c>
    </row>
    <row r="32" spans="1:12" x14ac:dyDescent="0.3">
      <c r="A32" s="47" t="s">
        <v>258</v>
      </c>
      <c r="B32" s="48">
        <v>4072038</v>
      </c>
      <c r="C32" s="47" t="s">
        <v>209</v>
      </c>
      <c r="D32" s="48">
        <v>160</v>
      </c>
      <c r="E32" s="48">
        <v>600</v>
      </c>
      <c r="F32" s="48">
        <v>400</v>
      </c>
      <c r="G32" s="48">
        <v>220</v>
      </c>
      <c r="H32" s="48">
        <v>0</v>
      </c>
      <c r="I32" s="48">
        <v>0</v>
      </c>
      <c r="J32" s="48">
        <v>0</v>
      </c>
      <c r="K32" s="48">
        <v>0</v>
      </c>
      <c r="L32" s="48">
        <v>140</v>
      </c>
    </row>
    <row r="33" spans="1:12" x14ac:dyDescent="0.3">
      <c r="A33" s="47" t="s">
        <v>258</v>
      </c>
      <c r="B33" s="48">
        <v>4072038</v>
      </c>
      <c r="C33" s="47" t="s">
        <v>210</v>
      </c>
      <c r="D33" s="48">
        <v>0</v>
      </c>
      <c r="E33" s="48">
        <v>120</v>
      </c>
      <c r="F33" s="48">
        <v>0</v>
      </c>
      <c r="G33" s="48">
        <v>120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</row>
    <row r="34" spans="1:12" x14ac:dyDescent="0.3">
      <c r="A34" s="47" t="s">
        <v>258</v>
      </c>
      <c r="B34" s="48">
        <v>4072038</v>
      </c>
      <c r="C34" s="47" t="s">
        <v>214</v>
      </c>
      <c r="D34" s="48">
        <v>0</v>
      </c>
      <c r="E34" s="48">
        <v>30</v>
      </c>
      <c r="F34" s="48">
        <v>0</v>
      </c>
      <c r="G34" s="48">
        <v>30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x14ac:dyDescent="0.3">
      <c r="A35" s="47" t="s">
        <v>258</v>
      </c>
      <c r="B35" s="48">
        <v>4072038</v>
      </c>
      <c r="C35" s="47" t="s">
        <v>239</v>
      </c>
      <c r="D35" s="48">
        <v>0</v>
      </c>
      <c r="E35" s="48">
        <v>440</v>
      </c>
      <c r="F35" s="48">
        <v>0</v>
      </c>
      <c r="G35" s="48">
        <v>443</v>
      </c>
      <c r="H35" s="48">
        <v>0</v>
      </c>
      <c r="I35" s="48">
        <v>0</v>
      </c>
      <c r="J35" s="48">
        <v>0</v>
      </c>
      <c r="K35" s="48">
        <v>0</v>
      </c>
      <c r="L35" s="48">
        <v>-3</v>
      </c>
    </row>
    <row r="36" spans="1:12" x14ac:dyDescent="0.3">
      <c r="A36" s="47" t="s">
        <v>258</v>
      </c>
      <c r="B36" s="48">
        <v>4072038</v>
      </c>
      <c r="C36" s="47" t="s">
        <v>241</v>
      </c>
      <c r="D36" s="48">
        <v>50</v>
      </c>
      <c r="E36" s="48">
        <v>0</v>
      </c>
      <c r="F36" s="48">
        <v>0</v>
      </c>
      <c r="G36" s="48">
        <v>75</v>
      </c>
      <c r="H36" s="48">
        <v>0</v>
      </c>
      <c r="I36" s="48">
        <v>0</v>
      </c>
      <c r="J36" s="48">
        <v>0</v>
      </c>
      <c r="K36" s="48">
        <v>0</v>
      </c>
      <c r="L36" s="48">
        <v>-25</v>
      </c>
    </row>
    <row r="37" spans="1:12" x14ac:dyDescent="0.3">
      <c r="A37" s="47" t="s">
        <v>258</v>
      </c>
      <c r="B37" s="48">
        <v>4072038</v>
      </c>
      <c r="C37" s="47" t="s">
        <v>242</v>
      </c>
      <c r="D37" s="48">
        <v>0</v>
      </c>
      <c r="E37" s="48">
        <v>100</v>
      </c>
      <c r="F37" s="48">
        <v>0</v>
      </c>
      <c r="G37" s="48">
        <v>90</v>
      </c>
      <c r="H37" s="48">
        <v>0</v>
      </c>
      <c r="I37" s="48">
        <v>0</v>
      </c>
      <c r="J37" s="48">
        <v>0</v>
      </c>
      <c r="K37" s="48">
        <v>0</v>
      </c>
      <c r="L37" s="48">
        <v>10</v>
      </c>
    </row>
    <row r="38" spans="1:12" x14ac:dyDescent="0.3">
      <c r="A38" s="47" t="s">
        <v>258</v>
      </c>
      <c r="B38" s="48">
        <v>4072038</v>
      </c>
      <c r="C38" s="47" t="s">
        <v>243</v>
      </c>
      <c r="D38" s="48">
        <v>1100</v>
      </c>
      <c r="E38" s="48">
        <v>0</v>
      </c>
      <c r="F38" s="48">
        <v>0</v>
      </c>
      <c r="G38" s="48">
        <v>880</v>
      </c>
      <c r="H38" s="48">
        <v>0</v>
      </c>
      <c r="I38" s="48">
        <v>0</v>
      </c>
      <c r="J38" s="48">
        <v>0</v>
      </c>
      <c r="K38" s="48">
        <v>0</v>
      </c>
      <c r="L38" s="48">
        <v>220</v>
      </c>
    </row>
    <row r="39" spans="1:12" x14ac:dyDescent="0.3">
      <c r="A39" s="47" t="s">
        <v>258</v>
      </c>
      <c r="B39" s="48">
        <v>4072038</v>
      </c>
      <c r="C39" s="47" t="s">
        <v>244</v>
      </c>
      <c r="D39" s="48">
        <v>0</v>
      </c>
      <c r="E39" s="48">
        <v>220</v>
      </c>
      <c r="F39" s="48">
        <v>0</v>
      </c>
      <c r="G39" s="48">
        <v>200</v>
      </c>
      <c r="H39" s="48">
        <v>0</v>
      </c>
      <c r="I39" s="48">
        <v>0</v>
      </c>
      <c r="J39" s="48">
        <v>0</v>
      </c>
      <c r="K39" s="48">
        <v>0</v>
      </c>
      <c r="L39" s="48">
        <v>20</v>
      </c>
    </row>
    <row r="40" spans="1:12" x14ac:dyDescent="0.3">
      <c r="A40" s="47" t="s">
        <v>258</v>
      </c>
      <c r="B40" s="48">
        <v>4072038</v>
      </c>
      <c r="C40" s="47" t="s">
        <v>215</v>
      </c>
      <c r="D40" s="48">
        <v>0</v>
      </c>
      <c r="E40" s="48">
        <v>1080</v>
      </c>
      <c r="F40" s="48">
        <v>0</v>
      </c>
      <c r="G40" s="48">
        <v>1064</v>
      </c>
      <c r="H40" s="48">
        <v>40</v>
      </c>
      <c r="I40" s="48">
        <v>0</v>
      </c>
      <c r="J40" s="48">
        <v>0</v>
      </c>
      <c r="K40" s="48">
        <v>0</v>
      </c>
      <c r="L40" s="48">
        <v>56</v>
      </c>
    </row>
    <row r="41" spans="1:12" x14ac:dyDescent="0.3">
      <c r="A41" s="47" t="s">
        <v>258</v>
      </c>
      <c r="B41" s="48">
        <v>4072038</v>
      </c>
      <c r="C41" s="47" t="s">
        <v>182</v>
      </c>
      <c r="D41" s="48">
        <v>0</v>
      </c>
      <c r="E41" s="48">
        <v>1950</v>
      </c>
      <c r="F41" s="48">
        <v>0</v>
      </c>
      <c r="G41" s="48">
        <v>2190</v>
      </c>
      <c r="H41" s="48">
        <v>260</v>
      </c>
      <c r="I41" s="48">
        <v>0</v>
      </c>
      <c r="J41" s="48">
        <v>0</v>
      </c>
      <c r="K41" s="48">
        <v>0</v>
      </c>
      <c r="L41" s="48">
        <v>20</v>
      </c>
    </row>
    <row r="42" spans="1:12" x14ac:dyDescent="0.3">
      <c r="A42" s="47" t="s">
        <v>258</v>
      </c>
      <c r="B42" s="48">
        <v>4072038</v>
      </c>
      <c r="C42" s="47" t="s">
        <v>217</v>
      </c>
      <c r="D42" s="48">
        <v>80</v>
      </c>
      <c r="E42" s="48">
        <v>1560</v>
      </c>
      <c r="F42" s="48">
        <v>0</v>
      </c>
      <c r="G42" s="48">
        <v>1480</v>
      </c>
      <c r="H42" s="48">
        <v>0</v>
      </c>
      <c r="I42" s="48">
        <v>0</v>
      </c>
      <c r="J42" s="48">
        <v>0</v>
      </c>
      <c r="K42" s="48">
        <v>0</v>
      </c>
      <c r="L42" s="48">
        <v>160</v>
      </c>
    </row>
    <row r="43" spans="1:12" x14ac:dyDescent="0.3">
      <c r="A43" s="47" t="s">
        <v>258</v>
      </c>
      <c r="B43" s="48">
        <v>4072038</v>
      </c>
      <c r="C43" s="47" t="s">
        <v>216</v>
      </c>
      <c r="D43" s="48">
        <v>100</v>
      </c>
      <c r="E43" s="48">
        <v>1400</v>
      </c>
      <c r="F43" s="48">
        <v>0</v>
      </c>
      <c r="G43" s="48">
        <v>1475</v>
      </c>
      <c r="H43" s="48">
        <v>25</v>
      </c>
      <c r="I43" s="48">
        <v>0</v>
      </c>
      <c r="J43" s="48">
        <v>0</v>
      </c>
      <c r="K43" s="48">
        <v>0</v>
      </c>
      <c r="L43" s="48">
        <v>50</v>
      </c>
    </row>
    <row r="44" spans="1:12" x14ac:dyDescent="0.3">
      <c r="A44" s="47" t="s">
        <v>258</v>
      </c>
      <c r="B44" s="48">
        <v>4072038</v>
      </c>
      <c r="C44" s="47" t="s">
        <v>183</v>
      </c>
      <c r="D44" s="48">
        <v>0</v>
      </c>
      <c r="E44" s="48">
        <v>200</v>
      </c>
      <c r="F44" s="48">
        <v>0</v>
      </c>
      <c r="G44" s="48">
        <v>240</v>
      </c>
      <c r="H44" s="48">
        <v>0</v>
      </c>
      <c r="I44" s="48">
        <v>0</v>
      </c>
      <c r="J44" s="48">
        <v>0</v>
      </c>
      <c r="K44" s="48">
        <v>0</v>
      </c>
      <c r="L44" s="48">
        <v>-40</v>
      </c>
    </row>
    <row r="45" spans="1:12" x14ac:dyDescent="0.3">
      <c r="A45" s="47" t="s">
        <v>258</v>
      </c>
      <c r="B45" s="48">
        <v>4072038</v>
      </c>
      <c r="C45" s="47" t="s">
        <v>184</v>
      </c>
      <c r="D45" s="48">
        <v>250</v>
      </c>
      <c r="E45" s="48">
        <v>1150</v>
      </c>
      <c r="F45" s="48">
        <v>0</v>
      </c>
      <c r="G45" s="48">
        <v>1550</v>
      </c>
      <c r="H45" s="48">
        <v>50</v>
      </c>
      <c r="I45" s="48">
        <v>0</v>
      </c>
      <c r="J45" s="48">
        <v>0</v>
      </c>
      <c r="K45" s="48">
        <v>0</v>
      </c>
      <c r="L45" s="48">
        <v>-100</v>
      </c>
    </row>
    <row r="46" spans="1:12" x14ac:dyDescent="0.3">
      <c r="A46" s="47" t="s">
        <v>258</v>
      </c>
      <c r="B46" s="48">
        <v>4072038</v>
      </c>
      <c r="C46" s="47" t="s">
        <v>248</v>
      </c>
      <c r="D46" s="48">
        <v>0</v>
      </c>
      <c r="E46" s="48">
        <v>50</v>
      </c>
      <c r="F46" s="48">
        <v>0</v>
      </c>
      <c r="G46" s="48">
        <v>50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</row>
    <row r="47" spans="1:12" x14ac:dyDescent="0.3">
      <c r="A47" s="47" t="s">
        <v>258</v>
      </c>
      <c r="B47" s="48">
        <v>4072038</v>
      </c>
      <c r="C47" s="47" t="s">
        <v>223</v>
      </c>
      <c r="D47" s="48">
        <v>0</v>
      </c>
      <c r="E47" s="48">
        <v>170</v>
      </c>
      <c r="F47" s="48">
        <v>40</v>
      </c>
      <c r="G47" s="48">
        <v>130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</row>
    <row r="48" spans="1:12" x14ac:dyDescent="0.3">
      <c r="A48" s="47" t="s">
        <v>258</v>
      </c>
      <c r="B48" s="48">
        <v>4072038</v>
      </c>
      <c r="C48" s="47" t="s">
        <v>221</v>
      </c>
      <c r="D48" s="48">
        <v>0</v>
      </c>
      <c r="E48" s="48">
        <v>340</v>
      </c>
      <c r="F48" s="48">
        <v>140</v>
      </c>
      <c r="G48" s="48">
        <v>200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</row>
    <row r="49" spans="1:12" x14ac:dyDescent="0.3">
      <c r="A49" s="47" t="s">
        <v>258</v>
      </c>
      <c r="B49" s="48">
        <v>4072038</v>
      </c>
      <c r="C49" s="47" t="s">
        <v>222</v>
      </c>
      <c r="D49" s="48">
        <v>0</v>
      </c>
      <c r="E49" s="48">
        <v>320</v>
      </c>
      <c r="F49" s="48">
        <v>160</v>
      </c>
      <c r="G49" s="48">
        <v>180</v>
      </c>
      <c r="H49" s="48">
        <v>0</v>
      </c>
      <c r="I49" s="48">
        <v>0</v>
      </c>
      <c r="J49" s="48">
        <v>0</v>
      </c>
      <c r="K49" s="48">
        <v>0</v>
      </c>
      <c r="L49" s="48">
        <v>-20</v>
      </c>
    </row>
    <row r="50" spans="1:12" x14ac:dyDescent="0.3">
      <c r="A50" s="47" t="s">
        <v>258</v>
      </c>
      <c r="B50" s="48">
        <v>4072038</v>
      </c>
      <c r="C50" s="47" t="s">
        <v>220</v>
      </c>
      <c r="D50" s="48">
        <v>0</v>
      </c>
      <c r="E50" s="48">
        <v>150</v>
      </c>
      <c r="F50" s="48">
        <v>0</v>
      </c>
      <c r="G50" s="48">
        <v>150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</row>
    <row r="51" spans="1:12" x14ac:dyDescent="0.3">
      <c r="A51" s="47" t="s">
        <v>258</v>
      </c>
      <c r="B51" s="48">
        <v>4072038</v>
      </c>
      <c r="C51" s="47" t="s">
        <v>250</v>
      </c>
      <c r="D51" s="48">
        <v>0</v>
      </c>
      <c r="E51" s="48">
        <v>320</v>
      </c>
      <c r="F51" s="48">
        <v>0</v>
      </c>
      <c r="G51" s="48">
        <v>346</v>
      </c>
      <c r="H51" s="48">
        <v>0</v>
      </c>
      <c r="I51" s="48">
        <v>0</v>
      </c>
      <c r="J51" s="48">
        <v>0</v>
      </c>
      <c r="K51" s="48">
        <v>0</v>
      </c>
      <c r="L51" s="48">
        <v>-26</v>
      </c>
    </row>
    <row r="52" spans="1:12" x14ac:dyDescent="0.3">
      <c r="A52" s="47" t="s">
        <v>258</v>
      </c>
      <c r="B52" s="48">
        <v>4072038</v>
      </c>
      <c r="C52" s="47" t="s">
        <v>251</v>
      </c>
      <c r="D52" s="48">
        <v>50</v>
      </c>
      <c r="E52" s="48">
        <v>900</v>
      </c>
      <c r="F52" s="48">
        <v>0</v>
      </c>
      <c r="G52" s="48">
        <v>865</v>
      </c>
      <c r="H52" s="48">
        <v>15</v>
      </c>
      <c r="I52" s="48">
        <v>0</v>
      </c>
      <c r="J52" s="48">
        <v>0</v>
      </c>
      <c r="K52" s="48">
        <v>0</v>
      </c>
      <c r="L52" s="48">
        <v>100</v>
      </c>
    </row>
    <row r="53" spans="1:12" x14ac:dyDescent="0.3">
      <c r="A53" s="47" t="s">
        <v>258</v>
      </c>
      <c r="B53" s="48">
        <v>4072038</v>
      </c>
      <c r="C53" s="47" t="s">
        <v>190</v>
      </c>
      <c r="D53" s="48">
        <v>690</v>
      </c>
      <c r="E53" s="48">
        <v>1375</v>
      </c>
      <c r="F53" s="48">
        <v>0</v>
      </c>
      <c r="G53" s="48">
        <v>1665</v>
      </c>
      <c r="H53" s="48">
        <v>0</v>
      </c>
      <c r="I53" s="48">
        <v>0</v>
      </c>
      <c r="J53" s="48">
        <v>0</v>
      </c>
      <c r="K53" s="48">
        <v>0</v>
      </c>
      <c r="L53" s="48">
        <v>400</v>
      </c>
    </row>
    <row r="54" spans="1:12" x14ac:dyDescent="0.3">
      <c r="A54" s="47" t="s">
        <v>258</v>
      </c>
      <c r="B54" s="48">
        <v>4072038</v>
      </c>
      <c r="C54" s="47" t="s">
        <v>255</v>
      </c>
      <c r="D54" s="48">
        <v>0</v>
      </c>
      <c r="E54" s="48">
        <v>350</v>
      </c>
      <c r="F54" s="48">
        <v>0</v>
      </c>
      <c r="G54" s="48">
        <v>126</v>
      </c>
      <c r="H54" s="48">
        <v>0</v>
      </c>
      <c r="I54" s="48">
        <v>0</v>
      </c>
      <c r="J54" s="48">
        <v>0</v>
      </c>
      <c r="K54" s="48">
        <v>0</v>
      </c>
      <c r="L54" s="48">
        <v>224</v>
      </c>
    </row>
    <row r="55" spans="1:12" x14ac:dyDescent="0.3">
      <c r="A55" s="47" t="s">
        <v>258</v>
      </c>
      <c r="B55" s="48">
        <v>4072038</v>
      </c>
      <c r="C55" s="47" t="s">
        <v>185</v>
      </c>
      <c r="D55" s="48">
        <v>0</v>
      </c>
      <c r="E55" s="48">
        <v>240</v>
      </c>
      <c r="F55" s="48">
        <v>40</v>
      </c>
      <c r="G55" s="48">
        <v>200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</row>
    <row r="56" spans="1:12" x14ac:dyDescent="0.3">
      <c r="A56" s="47" t="s">
        <v>258</v>
      </c>
      <c r="B56" s="48">
        <v>4072038</v>
      </c>
      <c r="C56" s="47" t="s">
        <v>186</v>
      </c>
      <c r="D56" s="48">
        <v>0</v>
      </c>
      <c r="E56" s="48">
        <v>520</v>
      </c>
      <c r="F56" s="48">
        <v>280</v>
      </c>
      <c r="G56" s="48">
        <v>240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x14ac:dyDescent="0.3">
      <c r="A57" s="47" t="s">
        <v>258</v>
      </c>
      <c r="B57" s="48">
        <v>4072038</v>
      </c>
      <c r="C57" s="47" t="s">
        <v>187</v>
      </c>
      <c r="D57" s="48">
        <v>0</v>
      </c>
      <c r="E57" s="48">
        <v>50</v>
      </c>
      <c r="F57" s="48">
        <v>0</v>
      </c>
      <c r="G57" s="48">
        <v>50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</row>
    <row r="58" spans="1:12" x14ac:dyDescent="0.3">
      <c r="A58" s="47" t="s">
        <v>258</v>
      </c>
      <c r="B58" s="48">
        <v>4072038</v>
      </c>
      <c r="C58" s="47" t="s">
        <v>226</v>
      </c>
      <c r="D58" s="48">
        <v>50</v>
      </c>
      <c r="E58" s="48">
        <v>50</v>
      </c>
      <c r="F58" s="48">
        <v>0</v>
      </c>
      <c r="G58" s="48">
        <v>100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59" spans="1:12" x14ac:dyDescent="0.3">
      <c r="A59" s="47" t="s">
        <v>258</v>
      </c>
      <c r="B59" s="48">
        <v>4072038</v>
      </c>
      <c r="C59" s="47" t="s">
        <v>179</v>
      </c>
      <c r="D59" s="48">
        <v>50</v>
      </c>
      <c r="E59" s="48">
        <v>0</v>
      </c>
      <c r="F59" s="48">
        <v>0</v>
      </c>
      <c r="G59" s="48">
        <v>50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</row>
    <row r="60" spans="1:12" x14ac:dyDescent="0.3">
      <c r="A60" s="92" t="s">
        <v>264</v>
      </c>
      <c r="B60" s="47"/>
      <c r="C60" s="47"/>
      <c r="D60" s="48">
        <v>3306</v>
      </c>
      <c r="E60" s="48">
        <v>19525</v>
      </c>
      <c r="F60" s="48">
        <v>1060</v>
      </c>
      <c r="G60" s="48">
        <v>19337</v>
      </c>
      <c r="H60" s="48">
        <v>390</v>
      </c>
      <c r="I60" s="48">
        <v>0</v>
      </c>
      <c r="J60" s="48">
        <v>0</v>
      </c>
      <c r="K60" s="48">
        <v>0</v>
      </c>
      <c r="L60" s="48">
        <v>2824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88"/>
  <sheetViews>
    <sheetView workbookViewId="0">
      <selection activeCell="C1" sqref="C1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259</v>
      </c>
      <c r="B1">
        <f>VLOOKUP(A1,'[2]Opration TeamMember_ItemMaster_'!$B$9:$E$991,4,0)</f>
        <v>33</v>
      </c>
      <c r="C1">
        <v>0</v>
      </c>
    </row>
    <row r="2" spans="1:3" x14ac:dyDescent="0.3">
      <c r="A2" t="s">
        <v>225</v>
      </c>
      <c r="B2">
        <f>VLOOKUP(A2,'[2]Opration TeamMember_ItemMaster_'!$B$9:$E$991,4,0)</f>
        <v>40</v>
      </c>
      <c r="C2">
        <v>0</v>
      </c>
    </row>
    <row r="3" spans="1:3" x14ac:dyDescent="0.3">
      <c r="A3" t="s">
        <v>175</v>
      </c>
      <c r="B3">
        <f>VLOOKUP(A3,'[2]Opration TeamMember_ItemMaster_'!$B$9:$E$991,4,0)</f>
        <v>41</v>
      </c>
      <c r="C3">
        <v>0</v>
      </c>
    </row>
    <row r="4" spans="1:3" x14ac:dyDescent="0.3">
      <c r="A4" t="s">
        <v>176</v>
      </c>
      <c r="B4">
        <f>VLOOKUP(A4,'[2]Opration TeamMember_ItemMaster_'!$B$9:$E$991,4,0)</f>
        <v>42</v>
      </c>
      <c r="C4">
        <v>0</v>
      </c>
    </row>
    <row r="5" spans="1:3" x14ac:dyDescent="0.3">
      <c r="A5" t="s">
        <v>177</v>
      </c>
      <c r="B5">
        <f>VLOOKUP(A5,'[2]Opration TeamMember_ItemMaster_'!$B$9:$E$991,4,0)</f>
        <v>43</v>
      </c>
      <c r="C5">
        <v>0</v>
      </c>
    </row>
    <row r="6" spans="1:3" x14ac:dyDescent="0.3">
      <c r="A6" t="s">
        <v>178</v>
      </c>
      <c r="B6">
        <f>VLOOKUP(A6,'[2]Opration TeamMember_ItemMaster_'!$B$9:$E$991,4,0)</f>
        <v>44</v>
      </c>
      <c r="C6">
        <v>160</v>
      </c>
    </row>
    <row r="7" spans="1:3" x14ac:dyDescent="0.3">
      <c r="A7" t="s">
        <v>260</v>
      </c>
      <c r="B7">
        <f>VLOOKUP(A7,'[2]Opration TeamMember_ItemMaster_'!$B$9:$E$991,4,0)</f>
        <v>113</v>
      </c>
      <c r="C7">
        <v>0</v>
      </c>
    </row>
    <row r="8" spans="1:3" x14ac:dyDescent="0.3">
      <c r="A8" t="s">
        <v>261</v>
      </c>
      <c r="B8">
        <f>VLOOKUP(A8,'[2]Opration TeamMember_ItemMaster_'!$B$9:$E$991,4,0)</f>
        <v>114</v>
      </c>
      <c r="C8">
        <v>0</v>
      </c>
    </row>
    <row r="9" spans="1:3" x14ac:dyDescent="0.3">
      <c r="A9" t="s">
        <v>191</v>
      </c>
      <c r="B9">
        <f>VLOOKUP(A9,'[2]Opration TeamMember_ItemMaster_'!$B$9:$E$991,4,0)</f>
        <v>116</v>
      </c>
      <c r="C9">
        <v>0</v>
      </c>
    </row>
    <row r="10" spans="1:3" x14ac:dyDescent="0.3">
      <c r="A10" t="s">
        <v>193</v>
      </c>
      <c r="B10">
        <f>VLOOKUP(A10,'[2]Opration TeamMember_ItemMaster_'!$B$9:$E$991,4,0)</f>
        <v>118</v>
      </c>
      <c r="C10">
        <v>0</v>
      </c>
    </row>
    <row r="11" spans="1:3" x14ac:dyDescent="0.3">
      <c r="A11" t="s">
        <v>192</v>
      </c>
      <c r="B11">
        <f>VLOOKUP(A11,'[2]Opration TeamMember_ItemMaster_'!$B$9:$E$991,4,0)</f>
        <v>120</v>
      </c>
      <c r="C11">
        <v>0</v>
      </c>
    </row>
    <row r="12" spans="1:3" x14ac:dyDescent="0.3">
      <c r="A12" t="s">
        <v>228</v>
      </c>
      <c r="B12">
        <f>VLOOKUP(A12,'[2]Opration TeamMember_ItemMaster_'!$B$9:$E$991,4,0)</f>
        <v>121</v>
      </c>
      <c r="C12">
        <v>0</v>
      </c>
    </row>
    <row r="13" spans="1:3" x14ac:dyDescent="0.3">
      <c r="A13" t="s">
        <v>195</v>
      </c>
      <c r="B13">
        <f>VLOOKUP(A13,'[2]Opration TeamMember_ItemMaster_'!$B$9:$E$991,4,0)</f>
        <v>122</v>
      </c>
      <c r="C13">
        <v>40</v>
      </c>
    </row>
    <row r="14" spans="1:3" x14ac:dyDescent="0.3">
      <c r="A14" t="s">
        <v>194</v>
      </c>
      <c r="B14">
        <f>VLOOKUP(A14,'[2]Opration TeamMember_ItemMaster_'!$B$9:$E$991,4,0)</f>
        <v>123</v>
      </c>
      <c r="C14">
        <v>0</v>
      </c>
    </row>
    <row r="15" spans="1:3" x14ac:dyDescent="0.3">
      <c r="A15" t="s">
        <v>196</v>
      </c>
      <c r="B15">
        <f>VLOOKUP(A15,'[2]Opration TeamMember_ItemMaster_'!$B$9:$E$991,4,0)</f>
        <v>124</v>
      </c>
      <c r="C15">
        <v>30</v>
      </c>
    </row>
    <row r="16" spans="1:3" x14ac:dyDescent="0.3">
      <c r="A16" t="s">
        <v>199</v>
      </c>
      <c r="B16">
        <f>VLOOKUP(A16,'[2]Opration TeamMember_ItemMaster_'!$B$9:$E$991,4,0)</f>
        <v>125</v>
      </c>
      <c r="C16">
        <v>140</v>
      </c>
    </row>
    <row r="17" spans="1:3" x14ac:dyDescent="0.3">
      <c r="A17" t="s">
        <v>198</v>
      </c>
      <c r="B17">
        <f>VLOOKUP(A17,'[2]Opration TeamMember_ItemMaster_'!$B$9:$E$991,4,0)</f>
        <v>126</v>
      </c>
      <c r="C17">
        <v>0</v>
      </c>
    </row>
    <row r="18" spans="1:3" x14ac:dyDescent="0.3">
      <c r="A18" t="s">
        <v>230</v>
      </c>
      <c r="B18">
        <f>VLOOKUP(A18,'[2]Opration TeamMember_ItemMaster_'!$B$9:$E$991,4,0)</f>
        <v>138</v>
      </c>
      <c r="C18">
        <v>0</v>
      </c>
    </row>
    <row r="19" spans="1:3" x14ac:dyDescent="0.3">
      <c r="A19" t="s">
        <v>253</v>
      </c>
      <c r="B19">
        <f>VLOOKUP(A19,'[2]Opration TeamMember_ItemMaster_'!$B$9:$E$991,4,0)</f>
        <v>139</v>
      </c>
      <c r="C19">
        <v>0</v>
      </c>
    </row>
    <row r="20" spans="1:3" x14ac:dyDescent="0.3">
      <c r="A20" t="s">
        <v>181</v>
      </c>
      <c r="B20">
        <f>VLOOKUP(A20,'[2]Opration TeamMember_ItemMaster_'!$B$9:$E$991,4,0)</f>
        <v>144</v>
      </c>
      <c r="C20">
        <v>260</v>
      </c>
    </row>
    <row r="21" spans="1:3" x14ac:dyDescent="0.3">
      <c r="A21" t="s">
        <v>200</v>
      </c>
      <c r="B21">
        <f>VLOOKUP(A21,'[2]Opration TeamMember_ItemMaster_'!$B$9:$E$991,4,0)</f>
        <v>145</v>
      </c>
      <c r="C21">
        <v>16</v>
      </c>
    </row>
    <row r="22" spans="1:3" x14ac:dyDescent="0.3">
      <c r="A22" t="s">
        <v>203</v>
      </c>
      <c r="B22">
        <f>VLOOKUP(A22,'[2]Opration TeamMember_ItemMaster_'!$B$9:$E$991,4,0)</f>
        <v>162</v>
      </c>
      <c r="C22">
        <v>20</v>
      </c>
    </row>
    <row r="23" spans="1:3" x14ac:dyDescent="0.3">
      <c r="A23" t="s">
        <v>202</v>
      </c>
      <c r="B23">
        <f>VLOOKUP(A23,'[2]Opration TeamMember_ItemMaster_'!$B$9:$E$991,4,0)</f>
        <v>163</v>
      </c>
      <c r="C23">
        <v>20</v>
      </c>
    </row>
    <row r="24" spans="1:3" x14ac:dyDescent="0.3">
      <c r="A24" t="s">
        <v>231</v>
      </c>
      <c r="B24">
        <f>VLOOKUP(A24,'[2]Opration TeamMember_ItemMaster_'!$B$9:$E$991,4,0)</f>
        <v>164</v>
      </c>
      <c r="C24">
        <v>40</v>
      </c>
    </row>
    <row r="25" spans="1:3" x14ac:dyDescent="0.3">
      <c r="A25" t="s">
        <v>232</v>
      </c>
      <c r="B25">
        <f>VLOOKUP(A25,'[2]Opration TeamMember_ItemMaster_'!$B$9:$E$991,4,0)</f>
        <v>165</v>
      </c>
      <c r="C25">
        <v>0</v>
      </c>
    </row>
    <row r="26" spans="1:3" x14ac:dyDescent="0.3">
      <c r="A26" t="s">
        <v>209</v>
      </c>
      <c r="B26">
        <f>VLOOKUP(A26,'[2]Opration TeamMember_ItemMaster_'!$B$9:$E$991,4,0)</f>
        <v>205</v>
      </c>
      <c r="C26">
        <v>160</v>
      </c>
    </row>
    <row r="27" spans="1:3" x14ac:dyDescent="0.3">
      <c r="A27" t="s">
        <v>210</v>
      </c>
      <c r="B27">
        <f>VLOOKUP(A27,'[2]Opration TeamMember_ItemMaster_'!$B$9:$E$991,4,0)</f>
        <v>206</v>
      </c>
      <c r="C27">
        <v>0</v>
      </c>
    </row>
    <row r="28" spans="1:3" x14ac:dyDescent="0.3">
      <c r="A28" t="s">
        <v>214</v>
      </c>
      <c r="B28">
        <f>VLOOKUP(A28,'[2]Opration TeamMember_ItemMaster_'!$B$9:$E$991,4,0)</f>
        <v>271</v>
      </c>
      <c r="C28">
        <v>0</v>
      </c>
    </row>
    <row r="29" spans="1:3" x14ac:dyDescent="0.3">
      <c r="A29" t="s">
        <v>239</v>
      </c>
      <c r="B29">
        <f>VLOOKUP(A29,'[2]Opration TeamMember_ItemMaster_'!$B$9:$E$991,4,0)</f>
        <v>273</v>
      </c>
      <c r="C29">
        <v>0</v>
      </c>
    </row>
    <row r="30" spans="1:3" x14ac:dyDescent="0.3">
      <c r="A30" t="s">
        <v>241</v>
      </c>
      <c r="B30">
        <f>VLOOKUP(A30,'[2]Opration TeamMember_ItemMaster_'!$B$9:$E$991,4,0)</f>
        <v>289</v>
      </c>
      <c r="C30">
        <v>50</v>
      </c>
    </row>
    <row r="31" spans="1:3" x14ac:dyDescent="0.3">
      <c r="A31" t="s">
        <v>242</v>
      </c>
      <c r="B31">
        <f>VLOOKUP(A31,'[2]Opration TeamMember_ItemMaster_'!$B$9:$E$991,4,0)</f>
        <v>290</v>
      </c>
      <c r="C31">
        <v>0</v>
      </c>
    </row>
    <row r="32" spans="1:3" x14ac:dyDescent="0.3">
      <c r="A32" t="s">
        <v>243</v>
      </c>
      <c r="B32">
        <f>VLOOKUP(A32,'[2]Opration TeamMember_ItemMaster_'!$B$9:$E$991,4,0)</f>
        <v>291</v>
      </c>
      <c r="C32">
        <v>1100</v>
      </c>
    </row>
    <row r="33" spans="1:3" x14ac:dyDescent="0.3">
      <c r="A33" t="s">
        <v>244</v>
      </c>
      <c r="B33">
        <f>VLOOKUP(A33,'[2]Opration TeamMember_ItemMaster_'!$B$9:$E$991,4,0)</f>
        <v>292</v>
      </c>
      <c r="C33">
        <v>0</v>
      </c>
    </row>
    <row r="34" spans="1:3" x14ac:dyDescent="0.3">
      <c r="A34" t="s">
        <v>215</v>
      </c>
      <c r="B34">
        <f>VLOOKUP(A34,'[2]Opration TeamMember_ItemMaster_'!$B$9:$E$991,4,0)</f>
        <v>293</v>
      </c>
      <c r="C34">
        <v>0</v>
      </c>
    </row>
    <row r="35" spans="1:3" x14ac:dyDescent="0.3">
      <c r="A35" t="s">
        <v>182</v>
      </c>
      <c r="B35">
        <f>VLOOKUP(A35,'[2]Opration TeamMember_ItemMaster_'!$B$9:$E$991,4,0)</f>
        <v>294</v>
      </c>
      <c r="C35">
        <v>0</v>
      </c>
    </row>
    <row r="36" spans="1:3" x14ac:dyDescent="0.3">
      <c r="A36" t="s">
        <v>217</v>
      </c>
      <c r="B36">
        <f>VLOOKUP(A36,'[2]Opration TeamMember_ItemMaster_'!$B$9:$E$991,4,0)</f>
        <v>299</v>
      </c>
      <c r="C36">
        <v>80</v>
      </c>
    </row>
    <row r="37" spans="1:3" x14ac:dyDescent="0.3">
      <c r="A37" t="s">
        <v>216</v>
      </c>
      <c r="B37">
        <f>VLOOKUP(A37,'[2]Opration TeamMember_ItemMaster_'!$B$9:$E$991,4,0)</f>
        <v>300</v>
      </c>
      <c r="C37">
        <v>100</v>
      </c>
    </row>
    <row r="38" spans="1:3" x14ac:dyDescent="0.3">
      <c r="A38" t="s">
        <v>183</v>
      </c>
      <c r="B38">
        <f>VLOOKUP(A38,'[2]Opration TeamMember_ItemMaster_'!$B$9:$E$991,4,0)</f>
        <v>306</v>
      </c>
      <c r="C38">
        <v>0</v>
      </c>
    </row>
    <row r="39" spans="1:3" x14ac:dyDescent="0.3">
      <c r="A39" t="s">
        <v>184</v>
      </c>
      <c r="B39">
        <f>VLOOKUP(A39,'[2]Opration TeamMember_ItemMaster_'!$B$9:$E$991,4,0)</f>
        <v>307</v>
      </c>
      <c r="C39">
        <v>250</v>
      </c>
    </row>
    <row r="40" spans="1:3" x14ac:dyDescent="0.3">
      <c r="A40" t="s">
        <v>248</v>
      </c>
      <c r="B40">
        <f>VLOOKUP(A40,'[2]Opration TeamMember_ItemMaster_'!$B$9:$E$991,4,0)</f>
        <v>323</v>
      </c>
      <c r="C40">
        <v>0</v>
      </c>
    </row>
    <row r="41" spans="1:3" x14ac:dyDescent="0.3">
      <c r="A41" t="s">
        <v>223</v>
      </c>
      <c r="B41">
        <f>VLOOKUP(A41,'[2]Opration TeamMember_ItemMaster_'!$B$9:$E$991,4,0)</f>
        <v>324</v>
      </c>
      <c r="C41">
        <v>0</v>
      </c>
    </row>
    <row r="42" spans="1:3" x14ac:dyDescent="0.3">
      <c r="A42" t="s">
        <v>221</v>
      </c>
      <c r="B42">
        <f>VLOOKUP(A42,'[2]Opration TeamMember_ItemMaster_'!$B$9:$E$991,4,0)</f>
        <v>325</v>
      </c>
      <c r="C42">
        <v>0</v>
      </c>
    </row>
    <row r="43" spans="1:3" x14ac:dyDescent="0.3">
      <c r="A43" t="s">
        <v>222</v>
      </c>
      <c r="B43">
        <f>VLOOKUP(A43,'[2]Opration TeamMember_ItemMaster_'!$B$9:$E$991,4,0)</f>
        <v>326</v>
      </c>
      <c r="C43">
        <v>0</v>
      </c>
    </row>
    <row r="44" spans="1:3" x14ac:dyDescent="0.3">
      <c r="A44" t="s">
        <v>220</v>
      </c>
      <c r="B44">
        <f>VLOOKUP(A44,'[2]Opration TeamMember_ItemMaster_'!$B$9:$E$991,4,0)</f>
        <v>327</v>
      </c>
      <c r="C44">
        <v>0</v>
      </c>
    </row>
    <row r="45" spans="1:3" x14ac:dyDescent="0.3">
      <c r="A45" t="s">
        <v>250</v>
      </c>
      <c r="B45">
        <f>VLOOKUP(A45,'[2]Opration TeamMember_ItemMaster_'!$B$9:$E$991,4,0)</f>
        <v>331</v>
      </c>
      <c r="C45">
        <v>0</v>
      </c>
    </row>
    <row r="46" spans="1:3" x14ac:dyDescent="0.3">
      <c r="A46" t="s">
        <v>251</v>
      </c>
      <c r="B46">
        <f>VLOOKUP(A46,'[2]Opration TeamMember_ItemMaster_'!$B$9:$E$991,4,0)</f>
        <v>332</v>
      </c>
      <c r="C46">
        <v>50</v>
      </c>
    </row>
    <row r="47" spans="1:3" x14ac:dyDescent="0.3">
      <c r="A47" t="s">
        <v>262</v>
      </c>
      <c r="B47">
        <f>VLOOKUP(A47,'[2]Opration TeamMember_ItemMaster_'!$B$9:$E$991,4,0)</f>
        <v>336</v>
      </c>
      <c r="C47">
        <v>0</v>
      </c>
    </row>
    <row r="48" spans="1:3" x14ac:dyDescent="0.3">
      <c r="A48" t="s">
        <v>190</v>
      </c>
      <c r="B48">
        <f>VLOOKUP(A48,'[2]Opration TeamMember_ItemMaster_'!$B$9:$E$991,4,0)</f>
        <v>339</v>
      </c>
      <c r="C48">
        <v>690</v>
      </c>
    </row>
    <row r="49" spans="1:3" x14ac:dyDescent="0.3">
      <c r="A49" t="s">
        <v>255</v>
      </c>
      <c r="B49">
        <f>VLOOKUP(A49,'[2]Opration TeamMember_ItemMaster_'!$B$9:$E$991,4,0)</f>
        <v>340</v>
      </c>
      <c r="C49">
        <v>0</v>
      </c>
    </row>
    <row r="50" spans="1:3" x14ac:dyDescent="0.3">
      <c r="A50" t="s">
        <v>185</v>
      </c>
      <c r="B50">
        <f>VLOOKUP(A50,'[2]Opration TeamMember_ItemMaster_'!$B$9:$E$991,4,0)</f>
        <v>366</v>
      </c>
      <c r="C50">
        <v>0</v>
      </c>
    </row>
    <row r="51" spans="1:3" x14ac:dyDescent="0.3">
      <c r="A51" t="s">
        <v>186</v>
      </c>
      <c r="B51">
        <f>VLOOKUP(A51,'[2]Opration TeamMember_ItemMaster_'!$B$9:$E$991,4,0)</f>
        <v>368</v>
      </c>
      <c r="C51">
        <v>0</v>
      </c>
    </row>
    <row r="52" spans="1:3" x14ac:dyDescent="0.3">
      <c r="A52" t="s">
        <v>187</v>
      </c>
      <c r="B52">
        <f>VLOOKUP(A52,'[2]Opration TeamMember_ItemMaster_'!$B$9:$E$991,4,0)</f>
        <v>370</v>
      </c>
      <c r="C52">
        <v>0</v>
      </c>
    </row>
    <row r="53" spans="1:3" x14ac:dyDescent="0.3">
      <c r="A53" t="s">
        <v>263</v>
      </c>
      <c r="B53">
        <f>VLOOKUP(A53,'[2]Opration TeamMember_ItemMaster_'!$B$9:$E$991,4,0)</f>
        <v>372</v>
      </c>
      <c r="C53">
        <v>0</v>
      </c>
    </row>
    <row r="54" spans="1:3" x14ac:dyDescent="0.3">
      <c r="A54" t="s">
        <v>226</v>
      </c>
      <c r="B54">
        <f>VLOOKUP(A54,'[2]Opration TeamMember_ItemMaster_'!$B$9:$E$991,4,0)</f>
        <v>923</v>
      </c>
      <c r="C54">
        <v>50</v>
      </c>
    </row>
    <row r="55" spans="1:3" x14ac:dyDescent="0.3">
      <c r="A55" t="s">
        <v>179</v>
      </c>
      <c r="B55">
        <f>VLOOKUP(A55,'[2]Opration TeamMember_ItemMaster_'!$B$9:$E$991,4,0)</f>
        <v>924</v>
      </c>
      <c r="C55">
        <v>50</v>
      </c>
    </row>
    <row r="56" spans="1:3" x14ac:dyDescent="0.3">
      <c r="A56" t="s">
        <v>188</v>
      </c>
      <c r="B56">
        <f>VLOOKUP(A56,'[2]Opration TeamMember_ItemMaster_'!$B$9:$E$991,4,0)</f>
        <v>177</v>
      </c>
      <c r="C56">
        <v>0</v>
      </c>
    </row>
    <row r="57" spans="1:3" x14ac:dyDescent="0.3">
      <c r="A57" t="s">
        <v>189</v>
      </c>
      <c r="B57">
        <f>VLOOKUP(A57,'[2]Opration TeamMember_ItemMaster_'!$B$9:$E$991,4,0)</f>
        <v>182</v>
      </c>
      <c r="C57">
        <v>0</v>
      </c>
    </row>
    <row r="58" spans="1:3" x14ac:dyDescent="0.3">
      <c r="A58" t="s">
        <v>44</v>
      </c>
      <c r="B58">
        <f>VLOOKUP(A58,'[2]Opration TeamMember_ItemMaster_'!$B$9:$E$991,4,0)</f>
        <v>16</v>
      </c>
      <c r="C58">
        <v>0</v>
      </c>
    </row>
    <row r="59" spans="1:3" x14ac:dyDescent="0.3">
      <c r="A59" t="s">
        <v>197</v>
      </c>
      <c r="B59">
        <f>VLOOKUP(A59,'[2]Opration TeamMember_ItemMaster_'!$B$9:$E$991,4,0)</f>
        <v>928</v>
      </c>
      <c r="C59">
        <v>0</v>
      </c>
    </row>
    <row r="60" spans="1:3" x14ac:dyDescent="0.3">
      <c r="A60" t="s">
        <v>201</v>
      </c>
      <c r="B60">
        <f>VLOOKUP(A60,'[2]Opration TeamMember_ItemMaster_'!$B$9:$E$991,4,0)</f>
        <v>146</v>
      </c>
      <c r="C60">
        <v>0</v>
      </c>
    </row>
    <row r="61" spans="1:3" x14ac:dyDescent="0.3">
      <c r="A61" t="s">
        <v>204</v>
      </c>
      <c r="B61">
        <f>VLOOKUP(A61,'[2]Opration TeamMember_ItemMaster_'!$B$9:$E$991,4,0)</f>
        <v>179</v>
      </c>
      <c r="C61">
        <v>0</v>
      </c>
    </row>
    <row r="62" spans="1:3" x14ac:dyDescent="0.3">
      <c r="A62" t="s">
        <v>205</v>
      </c>
      <c r="B62">
        <f>VLOOKUP(A62,'[2]Opration TeamMember_ItemMaster_'!$B$9:$E$991,4,0)</f>
        <v>199</v>
      </c>
      <c r="C62">
        <v>0</v>
      </c>
    </row>
    <row r="63" spans="1:3" x14ac:dyDescent="0.3">
      <c r="A63" t="s">
        <v>206</v>
      </c>
      <c r="B63">
        <f>VLOOKUP(A63,'[2]Opration TeamMember_ItemMaster_'!$B$9:$E$991,4,0)</f>
        <v>202</v>
      </c>
      <c r="C63">
        <v>0</v>
      </c>
    </row>
    <row r="64" spans="1:3" x14ac:dyDescent="0.3">
      <c r="A64" t="s">
        <v>207</v>
      </c>
      <c r="B64">
        <f>VLOOKUP(A64,'[2]Opration TeamMember_ItemMaster_'!$B$9:$E$991,4,0)</f>
        <v>207</v>
      </c>
      <c r="C64">
        <v>0</v>
      </c>
    </row>
    <row r="65" spans="1:3" x14ac:dyDescent="0.3">
      <c r="A65" t="s">
        <v>208</v>
      </c>
      <c r="B65">
        <f>VLOOKUP(A65,'[2]Opration TeamMember_ItemMaster_'!$B$9:$E$991,4,0)</f>
        <v>204</v>
      </c>
      <c r="C65">
        <v>0</v>
      </c>
    </row>
    <row r="66" spans="1:3" x14ac:dyDescent="0.3">
      <c r="A66" t="s">
        <v>211</v>
      </c>
      <c r="B66">
        <f>VLOOKUP(A66,'[2]Opration TeamMember_ItemMaster_'!$B$9:$E$991,4,0)</f>
        <v>212</v>
      </c>
      <c r="C66">
        <v>0</v>
      </c>
    </row>
    <row r="67" spans="1:3" x14ac:dyDescent="0.3">
      <c r="A67" t="s">
        <v>212</v>
      </c>
      <c r="B67">
        <f>VLOOKUP(A67,'[2]Opration TeamMember_ItemMaster_'!$B$9:$E$991,4,0)</f>
        <v>210</v>
      </c>
      <c r="C67">
        <v>0</v>
      </c>
    </row>
    <row r="68" spans="1:3" x14ac:dyDescent="0.3">
      <c r="A68" t="s">
        <v>213</v>
      </c>
      <c r="B68">
        <f>VLOOKUP(A68,'[2]Opration TeamMember_ItemMaster_'!$B$9:$E$991,4,0)</f>
        <v>225</v>
      </c>
      <c r="C68">
        <v>0</v>
      </c>
    </row>
    <row r="69" spans="1:3" x14ac:dyDescent="0.3">
      <c r="A69" t="s">
        <v>218</v>
      </c>
      <c r="B69">
        <f>VLOOKUP(A69,'[2]Opration TeamMember_ItemMaster_'!$B$9:$E$991,4,0)</f>
        <v>297</v>
      </c>
      <c r="C69">
        <v>0</v>
      </c>
    </row>
    <row r="70" spans="1:3" x14ac:dyDescent="0.3">
      <c r="A70" t="s">
        <v>219</v>
      </c>
      <c r="B70">
        <f>VLOOKUP(A70,'[2]Opration TeamMember_ItemMaster_'!$B$9:$E$991,4,0)</f>
        <v>318</v>
      </c>
      <c r="C70">
        <v>0</v>
      </c>
    </row>
    <row r="71" spans="1:3" x14ac:dyDescent="0.3">
      <c r="A71" t="s">
        <v>57</v>
      </c>
      <c r="B71">
        <f>VLOOKUP(A71,'[2]Opration TeamMember_ItemMaster_'!$B$9:$E$991,4,0)</f>
        <v>13</v>
      </c>
      <c r="C71">
        <v>0</v>
      </c>
    </row>
    <row r="72" spans="1:3" x14ac:dyDescent="0.3">
      <c r="A72" t="s">
        <v>224</v>
      </c>
      <c r="B72">
        <f>VLOOKUP(A72,'[2]Opration TeamMember_ItemMaster_'!$B$9:$E$991,4,0)</f>
        <v>39</v>
      </c>
      <c r="C72">
        <v>0</v>
      </c>
    </row>
    <row r="73" spans="1:3" x14ac:dyDescent="0.3">
      <c r="A73" t="s">
        <v>227</v>
      </c>
      <c r="B73">
        <f>VLOOKUP(A73,'[2]Opration TeamMember_ItemMaster_'!$B$9:$E$991,4,0)</f>
        <v>119</v>
      </c>
      <c r="C73">
        <v>0</v>
      </c>
    </row>
    <row r="74" spans="1:3" x14ac:dyDescent="0.3">
      <c r="A74" t="s">
        <v>229</v>
      </c>
      <c r="B74">
        <f>VLOOKUP(A74,'[2]Opration TeamMember_ItemMaster_'!$B$9:$E$991,4,0)</f>
        <v>137</v>
      </c>
      <c r="C74">
        <v>0</v>
      </c>
    </row>
    <row r="75" spans="1:3" x14ac:dyDescent="0.3">
      <c r="A75" t="s">
        <v>233</v>
      </c>
      <c r="B75">
        <f>VLOOKUP(A75,'[2]Opration TeamMember_ItemMaster_'!$B$9:$E$991,4,0)</f>
        <v>175</v>
      </c>
      <c r="C75">
        <v>0</v>
      </c>
    </row>
    <row r="76" spans="1:3" x14ac:dyDescent="0.3">
      <c r="A76" t="s">
        <v>234</v>
      </c>
      <c r="B76">
        <f>VLOOKUP(A76,'[2]Opration TeamMember_ItemMaster_'!$B$9:$E$991,4,0)</f>
        <v>201</v>
      </c>
      <c r="C76">
        <v>0</v>
      </c>
    </row>
    <row r="77" spans="1:3" x14ac:dyDescent="0.3">
      <c r="A77" t="s">
        <v>235</v>
      </c>
      <c r="B77">
        <f>VLOOKUP(A77,'[2]Opration TeamMember_ItemMaster_'!$B$9:$E$991,4,0)</f>
        <v>215</v>
      </c>
      <c r="C77">
        <v>0</v>
      </c>
    </row>
    <row r="78" spans="1:3" x14ac:dyDescent="0.3">
      <c r="A78" t="s">
        <v>236</v>
      </c>
      <c r="B78">
        <f>VLOOKUP(A78,'[2]Opration TeamMember_ItemMaster_'!$B$9:$E$991,4,0)</f>
        <v>219</v>
      </c>
      <c r="C78">
        <v>0</v>
      </c>
    </row>
    <row r="79" spans="1:3" x14ac:dyDescent="0.3">
      <c r="A79" t="s">
        <v>237</v>
      </c>
      <c r="B79">
        <f>VLOOKUP(A79,'[2]Opration TeamMember_ItemMaster_'!$B$9:$E$991,4,0)</f>
        <v>226</v>
      </c>
      <c r="C79">
        <v>0</v>
      </c>
    </row>
    <row r="80" spans="1:3" x14ac:dyDescent="0.3">
      <c r="A80" t="s">
        <v>238</v>
      </c>
      <c r="B80">
        <f>VLOOKUP(A80,'[2]Opration TeamMember_ItemMaster_'!$B$9:$E$991,4,0)</f>
        <v>233</v>
      </c>
      <c r="C80">
        <v>0</v>
      </c>
    </row>
    <row r="81" spans="1:3" x14ac:dyDescent="0.3">
      <c r="A81" t="s">
        <v>240</v>
      </c>
      <c r="B81">
        <f>VLOOKUP(A81,'[2]Opration TeamMember_ItemMaster_'!$B$9:$E$991,4,0)</f>
        <v>274</v>
      </c>
      <c r="C81">
        <v>0</v>
      </c>
    </row>
    <row r="82" spans="1:3" x14ac:dyDescent="0.3">
      <c r="A82" t="s">
        <v>245</v>
      </c>
      <c r="B82">
        <f>VLOOKUP(A82,'[2]Opration TeamMember_ItemMaster_'!$B$9:$E$991,4,0)</f>
        <v>295</v>
      </c>
      <c r="C82">
        <v>0</v>
      </c>
    </row>
    <row r="83" spans="1:3" x14ac:dyDescent="0.3">
      <c r="A83" t="s">
        <v>246</v>
      </c>
      <c r="B83">
        <f>VLOOKUP(A83,'[2]Opration TeamMember_ItemMaster_'!$B$9:$E$991,4,0)</f>
        <v>296</v>
      </c>
      <c r="C83">
        <v>0</v>
      </c>
    </row>
    <row r="84" spans="1:3" x14ac:dyDescent="0.3">
      <c r="A84" t="s">
        <v>247</v>
      </c>
      <c r="B84">
        <f>VLOOKUP(A84,'[2]Opration TeamMember_ItemMaster_'!$B$9:$E$991,4,0)</f>
        <v>319</v>
      </c>
      <c r="C84">
        <v>0</v>
      </c>
    </row>
    <row r="85" spans="1:3" x14ac:dyDescent="0.3">
      <c r="A85" t="s">
        <v>249</v>
      </c>
      <c r="B85">
        <f>VLOOKUP(A85,'[2]Opration TeamMember_ItemMaster_'!$B$9:$E$991,4,0)</f>
        <v>330</v>
      </c>
      <c r="C85">
        <v>0</v>
      </c>
    </row>
    <row r="86" spans="1:3" x14ac:dyDescent="0.3">
      <c r="A86" t="s">
        <v>252</v>
      </c>
      <c r="B86">
        <f>VLOOKUP(A86,'[2]Opration TeamMember_ItemMaster_'!$B$9:$E$991,4,0)</f>
        <v>335</v>
      </c>
      <c r="C86">
        <v>0</v>
      </c>
    </row>
    <row r="87" spans="1:3" x14ac:dyDescent="0.3">
      <c r="A87" t="s">
        <v>180</v>
      </c>
      <c r="B87">
        <f>VLOOKUP(A87,'[2]Opration TeamMember_ItemMaster_'!$B$9:$E$991,4,0)</f>
        <v>925</v>
      </c>
      <c r="C87">
        <v>0</v>
      </c>
    </row>
    <row r="88" spans="1:3" x14ac:dyDescent="0.3">
      <c r="A88" t="s">
        <v>254</v>
      </c>
      <c r="B88">
        <f>VLOOKUP(A88,'[2]Opration TeamMember_ItemMaster_'!$B$9:$E$991,4,0)</f>
        <v>316</v>
      </c>
      <c r="C8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9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8.8867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58</v>
      </c>
      <c r="C1" s="78"/>
      <c r="D1" s="78"/>
      <c r="E1" s="78"/>
      <c r="F1" s="78"/>
      <c r="G1" s="78"/>
      <c r="H1" s="78"/>
      <c r="I1" s="78"/>
      <c r="J1" s="79"/>
      <c r="K1" s="77" t="s">
        <v>59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259</v>
      </c>
      <c r="B4" s="20">
        <v>0</v>
      </c>
      <c r="C4" s="20">
        <v>60</v>
      </c>
      <c r="D4" s="20">
        <v>0</v>
      </c>
      <c r="E4" s="20">
        <v>60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60</v>
      </c>
      <c r="V4" s="28">
        <f t="shared" si="0"/>
        <v>0</v>
      </c>
      <c r="W4" s="28">
        <f t="shared" si="0"/>
        <v>60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225</v>
      </c>
      <c r="B5" s="20">
        <v>0</v>
      </c>
      <c r="C5" s="20">
        <v>40</v>
      </c>
      <c r="D5" s="20">
        <v>0</v>
      </c>
      <c r="E5" s="20">
        <v>40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40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68" si="1">B5-K5</f>
        <v>0</v>
      </c>
      <c r="U5" s="20">
        <f t="shared" ref="U5:U91" si="2">C5-L5</f>
        <v>0</v>
      </c>
      <c r="V5" s="20">
        <f t="shared" ref="V5:V91" si="3">D5-M5</f>
        <v>0</v>
      </c>
      <c r="W5" s="20">
        <f t="shared" ref="W5:W91" si="4">E5-N5</f>
        <v>0</v>
      </c>
      <c r="X5" s="20">
        <f t="shared" ref="X5:X91" si="5">F5-O5</f>
        <v>0</v>
      </c>
      <c r="Y5" s="20">
        <f t="shared" ref="Y5:Y91" si="6">G5-P5</f>
        <v>0</v>
      </c>
      <c r="Z5" s="20">
        <f t="shared" ref="Z5:Z91" si="7">H5-Q5</f>
        <v>0</v>
      </c>
      <c r="AA5" s="20">
        <f t="shared" ref="AA5:AA91" si="8">I5-R5</f>
        <v>0</v>
      </c>
      <c r="AB5" s="20">
        <f t="shared" ref="AB5:AB91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175</v>
      </c>
      <c r="B6" s="20">
        <v>0</v>
      </c>
      <c r="C6" s="20">
        <v>80</v>
      </c>
      <c r="D6" s="20">
        <v>0</v>
      </c>
      <c r="E6" s="20">
        <v>27</v>
      </c>
      <c r="F6" s="20">
        <v>0</v>
      </c>
      <c r="G6" s="20">
        <v>0</v>
      </c>
      <c r="H6" s="20">
        <v>0</v>
      </c>
      <c r="I6" s="20">
        <v>0</v>
      </c>
      <c r="J6" s="26">
        <v>53</v>
      </c>
      <c r="K6" s="27">
        <v>0</v>
      </c>
      <c r="L6" s="20">
        <v>80</v>
      </c>
      <c r="M6" s="20">
        <v>0</v>
      </c>
      <c r="N6" s="20">
        <v>27</v>
      </c>
      <c r="O6" s="20">
        <v>0</v>
      </c>
      <c r="P6" s="20">
        <v>0</v>
      </c>
      <c r="Q6" s="20">
        <v>0</v>
      </c>
      <c r="R6" s="20">
        <v>0</v>
      </c>
      <c r="S6" s="26">
        <v>53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176</v>
      </c>
      <c r="B7" s="20">
        <v>0</v>
      </c>
      <c r="C7" s="20">
        <v>610</v>
      </c>
      <c r="D7" s="20">
        <v>0</v>
      </c>
      <c r="E7" s="20">
        <v>450</v>
      </c>
      <c r="F7" s="20">
        <v>0</v>
      </c>
      <c r="G7" s="20">
        <v>0</v>
      </c>
      <c r="H7" s="20">
        <v>0</v>
      </c>
      <c r="I7" s="20">
        <v>0</v>
      </c>
      <c r="J7" s="26">
        <v>160</v>
      </c>
      <c r="K7" s="27">
        <v>0</v>
      </c>
      <c r="L7" s="20">
        <v>610</v>
      </c>
      <c r="M7" s="20">
        <v>0</v>
      </c>
      <c r="N7" s="20">
        <v>450</v>
      </c>
      <c r="O7" s="20">
        <v>0</v>
      </c>
      <c r="P7" s="20">
        <v>0</v>
      </c>
      <c r="Q7" s="20">
        <v>0</v>
      </c>
      <c r="R7" s="20">
        <v>0</v>
      </c>
      <c r="S7" s="26">
        <v>160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177</v>
      </c>
      <c r="B8" s="20">
        <v>0</v>
      </c>
      <c r="C8" s="20">
        <v>1200</v>
      </c>
      <c r="D8" s="20">
        <v>0</v>
      </c>
      <c r="E8" s="20">
        <v>940</v>
      </c>
      <c r="F8" s="20">
        <v>0</v>
      </c>
      <c r="G8" s="20">
        <v>0</v>
      </c>
      <c r="H8" s="20">
        <v>0</v>
      </c>
      <c r="I8" s="20">
        <v>0</v>
      </c>
      <c r="J8" s="26">
        <v>260</v>
      </c>
      <c r="K8" s="27">
        <v>0</v>
      </c>
      <c r="L8" s="20">
        <v>1200</v>
      </c>
      <c r="M8" s="20">
        <v>0</v>
      </c>
      <c r="N8" s="20">
        <v>940</v>
      </c>
      <c r="O8" s="20">
        <v>0</v>
      </c>
      <c r="P8" s="20">
        <v>0</v>
      </c>
      <c r="Q8" s="20">
        <v>0</v>
      </c>
      <c r="R8" s="20">
        <v>0</v>
      </c>
      <c r="S8" s="26">
        <v>260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178</v>
      </c>
      <c r="B9" s="20">
        <v>160</v>
      </c>
      <c r="C9" s="20">
        <v>1000</v>
      </c>
      <c r="D9" s="20">
        <v>0</v>
      </c>
      <c r="E9" s="20">
        <v>1160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160</v>
      </c>
      <c r="L9" s="20">
        <v>1000</v>
      </c>
      <c r="M9" s="20">
        <v>0</v>
      </c>
      <c r="N9" s="20">
        <v>1160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260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261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191</v>
      </c>
      <c r="B12" s="20">
        <v>0</v>
      </c>
      <c r="C12" s="20">
        <v>100</v>
      </c>
      <c r="D12" s="20">
        <v>0</v>
      </c>
      <c r="E12" s="20">
        <v>50</v>
      </c>
      <c r="F12" s="20">
        <v>0</v>
      </c>
      <c r="G12" s="20">
        <v>0</v>
      </c>
      <c r="H12" s="20">
        <v>0</v>
      </c>
      <c r="I12" s="20">
        <v>0</v>
      </c>
      <c r="J12" s="26">
        <v>50</v>
      </c>
      <c r="K12" s="27">
        <v>0</v>
      </c>
      <c r="L12" s="20">
        <v>100</v>
      </c>
      <c r="M12" s="20">
        <v>0</v>
      </c>
      <c r="N12" s="20">
        <v>50</v>
      </c>
      <c r="O12" s="20">
        <v>0</v>
      </c>
      <c r="P12" s="20">
        <v>0</v>
      </c>
      <c r="Q12" s="20">
        <v>0</v>
      </c>
      <c r="R12" s="20">
        <v>0</v>
      </c>
      <c r="S12" s="26">
        <v>50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193</v>
      </c>
      <c r="B13" s="20">
        <v>0</v>
      </c>
      <c r="C13" s="20">
        <v>20</v>
      </c>
      <c r="D13" s="20">
        <v>0</v>
      </c>
      <c r="E13" s="20">
        <v>20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20</v>
      </c>
      <c r="M13" s="20">
        <v>0</v>
      </c>
      <c r="N13" s="20">
        <v>20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192</v>
      </c>
      <c r="B14" s="20">
        <v>0</v>
      </c>
      <c r="C14" s="20">
        <v>150</v>
      </c>
      <c r="D14" s="20">
        <v>0</v>
      </c>
      <c r="E14" s="20">
        <v>150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150</v>
      </c>
      <c r="M14" s="20">
        <v>0</v>
      </c>
      <c r="N14" s="20">
        <v>150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228</v>
      </c>
      <c r="B15" s="20">
        <v>0</v>
      </c>
      <c r="C15" s="20">
        <v>50</v>
      </c>
      <c r="D15" s="20">
        <v>0</v>
      </c>
      <c r="E15" s="20">
        <v>50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50</v>
      </c>
      <c r="M15" s="20">
        <v>0</v>
      </c>
      <c r="N15" s="20">
        <v>50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195</v>
      </c>
      <c r="B16" s="20">
        <v>40</v>
      </c>
      <c r="C16" s="20">
        <v>300</v>
      </c>
      <c r="D16" s="20">
        <v>0</v>
      </c>
      <c r="E16" s="20">
        <v>155</v>
      </c>
      <c r="F16" s="20">
        <v>0</v>
      </c>
      <c r="G16" s="20">
        <v>0</v>
      </c>
      <c r="H16" s="20">
        <v>0</v>
      </c>
      <c r="I16" s="20">
        <v>0</v>
      </c>
      <c r="J16" s="26">
        <v>185</v>
      </c>
      <c r="K16" s="27">
        <v>40</v>
      </c>
      <c r="L16" s="20">
        <v>300</v>
      </c>
      <c r="M16" s="20">
        <v>0</v>
      </c>
      <c r="N16" s="20">
        <v>155</v>
      </c>
      <c r="O16" s="20">
        <v>0</v>
      </c>
      <c r="P16" s="20">
        <v>0</v>
      </c>
      <c r="Q16" s="20">
        <v>0</v>
      </c>
      <c r="R16" s="20">
        <v>0</v>
      </c>
      <c r="S16" s="26">
        <v>185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194</v>
      </c>
      <c r="B17" s="20">
        <v>0</v>
      </c>
      <c r="C17" s="20">
        <v>80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80</v>
      </c>
      <c r="K17" s="27">
        <v>0</v>
      </c>
      <c r="L17" s="20">
        <v>80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80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196</v>
      </c>
      <c r="B18" s="20">
        <v>30</v>
      </c>
      <c r="C18" s="20">
        <v>100</v>
      </c>
      <c r="D18" s="20">
        <v>0</v>
      </c>
      <c r="E18" s="20">
        <v>90</v>
      </c>
      <c r="F18" s="20">
        <v>0</v>
      </c>
      <c r="G18" s="20">
        <v>0</v>
      </c>
      <c r="H18" s="20">
        <v>0</v>
      </c>
      <c r="I18" s="20">
        <v>0</v>
      </c>
      <c r="J18" s="26">
        <v>40</v>
      </c>
      <c r="K18" s="27">
        <v>30</v>
      </c>
      <c r="L18" s="20">
        <v>100</v>
      </c>
      <c r="M18" s="20">
        <v>0</v>
      </c>
      <c r="N18" s="20">
        <v>90</v>
      </c>
      <c r="O18" s="20">
        <v>0</v>
      </c>
      <c r="P18" s="20">
        <v>0</v>
      </c>
      <c r="Q18" s="20">
        <v>0</v>
      </c>
      <c r="R18" s="20">
        <v>0</v>
      </c>
      <c r="S18" s="26">
        <v>40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199</v>
      </c>
      <c r="B19" s="20">
        <v>140</v>
      </c>
      <c r="C19" s="20">
        <v>300</v>
      </c>
      <c r="D19" s="20">
        <v>0</v>
      </c>
      <c r="E19" s="20">
        <v>220</v>
      </c>
      <c r="F19" s="20">
        <v>0</v>
      </c>
      <c r="G19" s="20">
        <v>0</v>
      </c>
      <c r="H19" s="20">
        <v>0</v>
      </c>
      <c r="I19" s="20">
        <v>0</v>
      </c>
      <c r="J19" s="26">
        <v>220</v>
      </c>
      <c r="K19" s="27">
        <v>140</v>
      </c>
      <c r="L19" s="20">
        <v>300</v>
      </c>
      <c r="M19" s="20">
        <v>0</v>
      </c>
      <c r="N19" s="20">
        <v>220</v>
      </c>
      <c r="O19" s="20">
        <v>0</v>
      </c>
      <c r="P19" s="20">
        <v>0</v>
      </c>
      <c r="Q19" s="20">
        <v>0</v>
      </c>
      <c r="R19" s="20">
        <v>0</v>
      </c>
      <c r="S19" s="26">
        <v>220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198</v>
      </c>
      <c r="B20" s="20">
        <v>0</v>
      </c>
      <c r="C20" s="20">
        <v>400</v>
      </c>
      <c r="D20" s="20">
        <v>0</v>
      </c>
      <c r="E20" s="20">
        <v>200</v>
      </c>
      <c r="F20" s="20">
        <v>0</v>
      </c>
      <c r="G20" s="20">
        <v>0</v>
      </c>
      <c r="H20" s="20">
        <v>0</v>
      </c>
      <c r="I20" s="20">
        <v>0</v>
      </c>
      <c r="J20" s="26">
        <v>200</v>
      </c>
      <c r="K20" s="27">
        <v>0</v>
      </c>
      <c r="L20" s="20">
        <v>400</v>
      </c>
      <c r="M20" s="20">
        <v>0</v>
      </c>
      <c r="N20" s="20">
        <v>200</v>
      </c>
      <c r="O20" s="20">
        <v>0</v>
      </c>
      <c r="P20" s="20">
        <v>0</v>
      </c>
      <c r="Q20" s="20">
        <v>0</v>
      </c>
      <c r="R20" s="20">
        <v>0</v>
      </c>
      <c r="S20" s="26">
        <v>200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230</v>
      </c>
      <c r="B21" s="20">
        <v>0</v>
      </c>
      <c r="C21" s="20">
        <v>50</v>
      </c>
      <c r="D21" s="20">
        <v>0</v>
      </c>
      <c r="E21" s="20">
        <v>50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50</v>
      </c>
      <c r="M21" s="20">
        <v>0</v>
      </c>
      <c r="N21" s="20">
        <v>50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253</v>
      </c>
      <c r="B22" s="20">
        <v>0</v>
      </c>
      <c r="C22" s="20">
        <v>400</v>
      </c>
      <c r="D22" s="20">
        <v>0</v>
      </c>
      <c r="E22" s="20">
        <v>300</v>
      </c>
      <c r="F22" s="20">
        <v>0</v>
      </c>
      <c r="G22" s="20">
        <v>0</v>
      </c>
      <c r="H22" s="20">
        <v>0</v>
      </c>
      <c r="I22" s="20">
        <v>0</v>
      </c>
      <c r="J22" s="26">
        <v>100</v>
      </c>
      <c r="K22" s="27">
        <v>0</v>
      </c>
      <c r="L22" s="20">
        <v>400</v>
      </c>
      <c r="M22" s="20">
        <v>0</v>
      </c>
      <c r="N22" s="20">
        <v>300</v>
      </c>
      <c r="O22" s="20">
        <v>0</v>
      </c>
      <c r="P22" s="20">
        <v>0</v>
      </c>
      <c r="Q22" s="20">
        <v>0</v>
      </c>
      <c r="R22" s="20">
        <v>0</v>
      </c>
      <c r="S22" s="26">
        <v>100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181</v>
      </c>
      <c r="B23" s="20">
        <v>260</v>
      </c>
      <c r="C23" s="20">
        <v>0</v>
      </c>
      <c r="D23" s="20">
        <v>0</v>
      </c>
      <c r="E23" s="20">
        <v>160</v>
      </c>
      <c r="F23" s="20">
        <v>0</v>
      </c>
      <c r="G23" s="20">
        <v>0</v>
      </c>
      <c r="H23" s="20">
        <v>0</v>
      </c>
      <c r="I23" s="20">
        <v>0</v>
      </c>
      <c r="J23" s="26">
        <v>100</v>
      </c>
      <c r="K23" s="27">
        <v>260</v>
      </c>
      <c r="L23" s="20">
        <v>0</v>
      </c>
      <c r="M23" s="20">
        <v>0</v>
      </c>
      <c r="N23" s="20">
        <v>160</v>
      </c>
      <c r="O23" s="20">
        <v>0</v>
      </c>
      <c r="P23" s="20">
        <v>0</v>
      </c>
      <c r="Q23" s="20">
        <v>0</v>
      </c>
      <c r="R23" s="20">
        <v>0</v>
      </c>
      <c r="S23" s="26">
        <v>100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200</v>
      </c>
      <c r="B24" s="20">
        <v>16</v>
      </c>
      <c r="C24" s="20">
        <v>0</v>
      </c>
      <c r="D24" s="20">
        <v>0</v>
      </c>
      <c r="E24" s="20">
        <v>16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7">
        <v>16</v>
      </c>
      <c r="L24" s="20">
        <v>0</v>
      </c>
      <c r="M24" s="20">
        <v>0</v>
      </c>
      <c r="N24" s="20">
        <v>16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203</v>
      </c>
      <c r="B25" s="20">
        <v>20</v>
      </c>
      <c r="C25" s="20">
        <v>100</v>
      </c>
      <c r="D25" s="20">
        <v>0</v>
      </c>
      <c r="E25" s="20">
        <v>90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20</v>
      </c>
      <c r="L25" s="20">
        <v>100</v>
      </c>
      <c r="M25" s="20">
        <v>0</v>
      </c>
      <c r="N25" s="20">
        <v>90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202</v>
      </c>
      <c r="B26" s="20">
        <v>20</v>
      </c>
      <c r="C26" s="20">
        <v>220</v>
      </c>
      <c r="D26" s="20">
        <v>0</v>
      </c>
      <c r="E26" s="20">
        <v>180</v>
      </c>
      <c r="F26" s="20">
        <v>0</v>
      </c>
      <c r="G26" s="20">
        <v>0</v>
      </c>
      <c r="H26" s="20">
        <v>0</v>
      </c>
      <c r="I26" s="20">
        <v>0</v>
      </c>
      <c r="J26" s="26">
        <v>60</v>
      </c>
      <c r="K26" s="27">
        <v>20</v>
      </c>
      <c r="L26" s="20">
        <v>220</v>
      </c>
      <c r="M26" s="20">
        <v>0</v>
      </c>
      <c r="N26" s="20">
        <v>180</v>
      </c>
      <c r="O26" s="20">
        <v>0</v>
      </c>
      <c r="P26" s="20">
        <v>0</v>
      </c>
      <c r="Q26" s="20">
        <v>0</v>
      </c>
      <c r="R26" s="20">
        <v>0</v>
      </c>
      <c r="S26" s="26">
        <v>60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231</v>
      </c>
      <c r="B27" s="20">
        <v>40</v>
      </c>
      <c r="C27" s="20">
        <v>480</v>
      </c>
      <c r="D27" s="20">
        <v>0</v>
      </c>
      <c r="E27" s="20">
        <v>520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40</v>
      </c>
      <c r="L27" s="20">
        <v>480</v>
      </c>
      <c r="M27" s="20">
        <v>0</v>
      </c>
      <c r="N27" s="20">
        <v>520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232</v>
      </c>
      <c r="B28" s="20">
        <v>0</v>
      </c>
      <c r="C28" s="20">
        <v>100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100</v>
      </c>
      <c r="K28" s="27">
        <v>0</v>
      </c>
      <c r="L28" s="20">
        <v>100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100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209</v>
      </c>
      <c r="B29" s="20">
        <v>160</v>
      </c>
      <c r="C29" s="20">
        <v>600</v>
      </c>
      <c r="D29" s="20">
        <v>400</v>
      </c>
      <c r="E29" s="20">
        <v>220</v>
      </c>
      <c r="F29" s="20">
        <v>0</v>
      </c>
      <c r="G29" s="20">
        <v>0</v>
      </c>
      <c r="H29" s="20">
        <v>0</v>
      </c>
      <c r="I29" s="20">
        <v>0</v>
      </c>
      <c r="J29" s="26">
        <v>140</v>
      </c>
      <c r="K29" s="27">
        <v>160</v>
      </c>
      <c r="L29" s="20">
        <v>200</v>
      </c>
      <c r="M29" s="20">
        <v>0</v>
      </c>
      <c r="N29" s="20">
        <v>220</v>
      </c>
      <c r="O29" s="20">
        <v>0</v>
      </c>
      <c r="P29" s="20">
        <v>0</v>
      </c>
      <c r="Q29" s="20">
        <v>0</v>
      </c>
      <c r="R29" s="20">
        <v>0</v>
      </c>
      <c r="S29" s="26">
        <v>140</v>
      </c>
      <c r="T29" s="20">
        <f t="shared" si="1"/>
        <v>0</v>
      </c>
      <c r="U29" s="20">
        <f t="shared" si="2"/>
        <v>400</v>
      </c>
      <c r="V29" s="20">
        <f t="shared" si="3"/>
        <v>400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210</v>
      </c>
      <c r="B30" s="20">
        <v>0</v>
      </c>
      <c r="C30" s="20">
        <v>120</v>
      </c>
      <c r="D30" s="20">
        <v>0</v>
      </c>
      <c r="E30" s="20">
        <v>120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120</v>
      </c>
      <c r="M30" s="20">
        <v>0</v>
      </c>
      <c r="N30" s="20">
        <v>120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214</v>
      </c>
      <c r="B31" s="20">
        <v>0</v>
      </c>
      <c r="C31" s="20">
        <v>30</v>
      </c>
      <c r="D31" s="20">
        <v>0</v>
      </c>
      <c r="E31" s="20">
        <v>30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30</v>
      </c>
      <c r="M31" s="20">
        <v>0</v>
      </c>
      <c r="N31" s="20">
        <v>30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239</v>
      </c>
      <c r="B32" s="20">
        <v>0</v>
      </c>
      <c r="C32" s="20">
        <v>440</v>
      </c>
      <c r="D32" s="20">
        <v>0</v>
      </c>
      <c r="E32" s="20">
        <v>443</v>
      </c>
      <c r="F32" s="20">
        <v>0</v>
      </c>
      <c r="G32" s="20">
        <v>0</v>
      </c>
      <c r="H32" s="20">
        <v>0</v>
      </c>
      <c r="I32" s="20">
        <v>0</v>
      </c>
      <c r="J32" s="26">
        <v>-3</v>
      </c>
      <c r="K32" s="27">
        <v>0</v>
      </c>
      <c r="L32" s="20">
        <v>440</v>
      </c>
      <c r="M32" s="20">
        <v>0</v>
      </c>
      <c r="N32" s="20">
        <v>443</v>
      </c>
      <c r="O32" s="20">
        <v>0</v>
      </c>
      <c r="P32" s="20">
        <v>0</v>
      </c>
      <c r="Q32" s="20">
        <v>0</v>
      </c>
      <c r="R32" s="20">
        <v>0</v>
      </c>
      <c r="S32" s="26">
        <v>-3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241</v>
      </c>
      <c r="B33" s="20">
        <v>50</v>
      </c>
      <c r="C33" s="20">
        <v>0</v>
      </c>
      <c r="D33" s="20">
        <v>0</v>
      </c>
      <c r="E33" s="20">
        <v>75</v>
      </c>
      <c r="F33" s="20">
        <v>0</v>
      </c>
      <c r="G33" s="20">
        <v>0</v>
      </c>
      <c r="H33" s="20">
        <v>0</v>
      </c>
      <c r="I33" s="20">
        <v>0</v>
      </c>
      <c r="J33" s="26">
        <v>-25</v>
      </c>
      <c r="K33" s="27">
        <v>50</v>
      </c>
      <c r="L33" s="20">
        <v>0</v>
      </c>
      <c r="M33" s="20">
        <v>0</v>
      </c>
      <c r="N33" s="20">
        <v>75</v>
      </c>
      <c r="O33" s="20">
        <v>0</v>
      </c>
      <c r="P33" s="20">
        <v>0</v>
      </c>
      <c r="Q33" s="20">
        <v>0</v>
      </c>
      <c r="R33" s="20">
        <v>0</v>
      </c>
      <c r="S33" s="26">
        <v>-25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242</v>
      </c>
      <c r="B34" s="20">
        <v>0</v>
      </c>
      <c r="C34" s="20">
        <v>100</v>
      </c>
      <c r="D34" s="20">
        <v>0</v>
      </c>
      <c r="E34" s="20">
        <v>90</v>
      </c>
      <c r="F34" s="20">
        <v>0</v>
      </c>
      <c r="G34" s="20">
        <v>0</v>
      </c>
      <c r="H34" s="20">
        <v>0</v>
      </c>
      <c r="I34" s="20">
        <v>0</v>
      </c>
      <c r="J34" s="26">
        <v>10</v>
      </c>
      <c r="K34" s="27">
        <v>0</v>
      </c>
      <c r="L34" s="20">
        <v>100</v>
      </c>
      <c r="M34" s="20">
        <v>0</v>
      </c>
      <c r="N34" s="20">
        <v>90</v>
      </c>
      <c r="O34" s="20">
        <v>0</v>
      </c>
      <c r="P34" s="20">
        <v>0</v>
      </c>
      <c r="Q34" s="20">
        <v>0</v>
      </c>
      <c r="R34" s="20">
        <v>0</v>
      </c>
      <c r="S34" s="26">
        <v>10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243</v>
      </c>
      <c r="B35" s="20">
        <v>1100</v>
      </c>
      <c r="C35" s="20">
        <v>0</v>
      </c>
      <c r="D35" s="20">
        <v>0</v>
      </c>
      <c r="E35" s="20">
        <v>880</v>
      </c>
      <c r="F35" s="20">
        <v>0</v>
      </c>
      <c r="G35" s="20">
        <v>0</v>
      </c>
      <c r="H35" s="20">
        <v>0</v>
      </c>
      <c r="I35" s="20">
        <v>0</v>
      </c>
      <c r="J35" s="26">
        <v>220</v>
      </c>
      <c r="K35" s="27">
        <v>1100</v>
      </c>
      <c r="L35" s="20">
        <v>0</v>
      </c>
      <c r="M35" s="20">
        <v>0</v>
      </c>
      <c r="N35" s="20">
        <v>880</v>
      </c>
      <c r="O35" s="20">
        <v>0</v>
      </c>
      <c r="P35" s="20">
        <v>0</v>
      </c>
      <c r="Q35" s="20">
        <v>0</v>
      </c>
      <c r="R35" s="20">
        <v>0</v>
      </c>
      <c r="S35" s="26">
        <v>220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244</v>
      </c>
      <c r="B36" s="20">
        <v>0</v>
      </c>
      <c r="C36" s="20">
        <v>220</v>
      </c>
      <c r="D36" s="20">
        <v>0</v>
      </c>
      <c r="E36" s="20">
        <v>200</v>
      </c>
      <c r="F36" s="20">
        <v>0</v>
      </c>
      <c r="G36" s="20">
        <v>0</v>
      </c>
      <c r="H36" s="20">
        <v>0</v>
      </c>
      <c r="I36" s="20">
        <v>0</v>
      </c>
      <c r="J36" s="26">
        <v>20</v>
      </c>
      <c r="K36" s="27">
        <v>0</v>
      </c>
      <c r="L36" s="20">
        <v>220</v>
      </c>
      <c r="M36" s="20">
        <v>0</v>
      </c>
      <c r="N36" s="20">
        <v>200</v>
      </c>
      <c r="O36" s="20">
        <v>0</v>
      </c>
      <c r="P36" s="20">
        <v>0</v>
      </c>
      <c r="Q36" s="20">
        <v>0</v>
      </c>
      <c r="R36" s="20">
        <v>0</v>
      </c>
      <c r="S36" s="26">
        <v>20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215</v>
      </c>
      <c r="B37" s="20">
        <v>0</v>
      </c>
      <c r="C37" s="20">
        <v>1080</v>
      </c>
      <c r="D37" s="20">
        <v>0</v>
      </c>
      <c r="E37" s="20">
        <v>1064</v>
      </c>
      <c r="F37" s="20">
        <v>40</v>
      </c>
      <c r="G37" s="20">
        <v>0</v>
      </c>
      <c r="H37" s="20">
        <v>0</v>
      </c>
      <c r="I37" s="20">
        <v>0</v>
      </c>
      <c r="J37" s="26">
        <v>56</v>
      </c>
      <c r="K37" s="27">
        <v>0</v>
      </c>
      <c r="L37" s="20">
        <v>1080</v>
      </c>
      <c r="M37" s="20">
        <v>0</v>
      </c>
      <c r="N37" s="20">
        <v>1024</v>
      </c>
      <c r="O37" s="20">
        <v>0</v>
      </c>
      <c r="P37" s="20">
        <v>0</v>
      </c>
      <c r="Q37" s="20">
        <v>0</v>
      </c>
      <c r="R37" s="20">
        <v>0</v>
      </c>
      <c r="S37" s="26">
        <v>56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40</v>
      </c>
      <c r="X37" s="20">
        <f t="shared" si="5"/>
        <v>40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182</v>
      </c>
      <c r="B38" s="20">
        <v>0</v>
      </c>
      <c r="C38" s="20">
        <v>1950</v>
      </c>
      <c r="D38" s="20">
        <v>0</v>
      </c>
      <c r="E38" s="20">
        <v>2190</v>
      </c>
      <c r="F38" s="20">
        <v>260</v>
      </c>
      <c r="G38" s="20">
        <v>0</v>
      </c>
      <c r="H38" s="20">
        <v>0</v>
      </c>
      <c r="I38" s="20">
        <v>0</v>
      </c>
      <c r="J38" s="26">
        <v>20</v>
      </c>
      <c r="K38" s="27">
        <v>0</v>
      </c>
      <c r="L38" s="20">
        <v>1950</v>
      </c>
      <c r="M38" s="20">
        <v>0</v>
      </c>
      <c r="N38" s="20">
        <v>1930</v>
      </c>
      <c r="O38" s="20">
        <v>0</v>
      </c>
      <c r="P38" s="20">
        <v>0</v>
      </c>
      <c r="Q38" s="20">
        <v>0</v>
      </c>
      <c r="R38" s="20">
        <v>0</v>
      </c>
      <c r="S38" s="26">
        <v>20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260</v>
      </c>
      <c r="X38" s="20">
        <f t="shared" si="5"/>
        <v>260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217</v>
      </c>
      <c r="B39" s="20">
        <v>80</v>
      </c>
      <c r="C39" s="20">
        <v>1560</v>
      </c>
      <c r="D39" s="20">
        <v>0</v>
      </c>
      <c r="E39" s="20">
        <v>1480</v>
      </c>
      <c r="F39" s="20">
        <v>0</v>
      </c>
      <c r="G39" s="20">
        <v>0</v>
      </c>
      <c r="H39" s="20">
        <v>0</v>
      </c>
      <c r="I39" s="20">
        <v>0</v>
      </c>
      <c r="J39" s="26">
        <v>160</v>
      </c>
      <c r="K39" s="27">
        <v>80</v>
      </c>
      <c r="L39" s="20">
        <v>1560</v>
      </c>
      <c r="M39" s="20">
        <v>0</v>
      </c>
      <c r="N39" s="20">
        <v>1480</v>
      </c>
      <c r="O39" s="20">
        <v>0</v>
      </c>
      <c r="P39" s="20">
        <v>0</v>
      </c>
      <c r="Q39" s="20">
        <v>0</v>
      </c>
      <c r="R39" s="20">
        <v>0</v>
      </c>
      <c r="S39" s="26">
        <v>160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216</v>
      </c>
      <c r="B40" s="20">
        <v>100</v>
      </c>
      <c r="C40" s="20">
        <v>1400</v>
      </c>
      <c r="D40" s="20">
        <v>0</v>
      </c>
      <c r="E40" s="20">
        <v>1475</v>
      </c>
      <c r="F40" s="20">
        <v>25</v>
      </c>
      <c r="G40" s="20">
        <v>0</v>
      </c>
      <c r="H40" s="20">
        <v>0</v>
      </c>
      <c r="I40" s="20">
        <v>0</v>
      </c>
      <c r="J40" s="26">
        <v>50</v>
      </c>
      <c r="K40" s="27">
        <v>100</v>
      </c>
      <c r="L40" s="20">
        <v>1400</v>
      </c>
      <c r="M40" s="20">
        <v>0</v>
      </c>
      <c r="N40" s="20">
        <v>1450</v>
      </c>
      <c r="O40" s="20">
        <v>0</v>
      </c>
      <c r="P40" s="20">
        <v>0</v>
      </c>
      <c r="Q40" s="20">
        <v>0</v>
      </c>
      <c r="R40" s="20">
        <v>0</v>
      </c>
      <c r="S40" s="26">
        <v>50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25</v>
      </c>
      <c r="X40" s="20">
        <f t="shared" si="5"/>
        <v>25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183</v>
      </c>
      <c r="B41" s="20">
        <v>0</v>
      </c>
      <c r="C41" s="20">
        <v>200</v>
      </c>
      <c r="D41" s="20">
        <v>0</v>
      </c>
      <c r="E41" s="20">
        <v>240</v>
      </c>
      <c r="F41" s="20">
        <v>0</v>
      </c>
      <c r="G41" s="20">
        <v>0</v>
      </c>
      <c r="H41" s="20">
        <v>0</v>
      </c>
      <c r="I41" s="20">
        <v>0</v>
      </c>
      <c r="J41" s="26">
        <v>-40</v>
      </c>
      <c r="K41" s="27">
        <v>0</v>
      </c>
      <c r="L41" s="20">
        <v>200</v>
      </c>
      <c r="M41" s="20">
        <v>0</v>
      </c>
      <c r="N41" s="20">
        <v>240</v>
      </c>
      <c r="O41" s="20">
        <v>0</v>
      </c>
      <c r="P41" s="20">
        <v>0</v>
      </c>
      <c r="Q41" s="20">
        <v>0</v>
      </c>
      <c r="R41" s="20">
        <v>0</v>
      </c>
      <c r="S41" s="26">
        <v>-40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184</v>
      </c>
      <c r="B42" s="20">
        <v>250</v>
      </c>
      <c r="C42" s="20">
        <v>1150</v>
      </c>
      <c r="D42" s="20">
        <v>0</v>
      </c>
      <c r="E42" s="20">
        <v>1550</v>
      </c>
      <c r="F42" s="20">
        <v>50</v>
      </c>
      <c r="G42" s="20">
        <v>0</v>
      </c>
      <c r="H42" s="20">
        <v>0</v>
      </c>
      <c r="I42" s="20">
        <v>0</v>
      </c>
      <c r="J42" s="26">
        <v>-100</v>
      </c>
      <c r="K42" s="27">
        <v>250</v>
      </c>
      <c r="L42" s="20">
        <v>1150</v>
      </c>
      <c r="M42" s="20">
        <v>0</v>
      </c>
      <c r="N42" s="20">
        <v>1500</v>
      </c>
      <c r="O42" s="20">
        <v>0</v>
      </c>
      <c r="P42" s="20">
        <v>0</v>
      </c>
      <c r="Q42" s="20">
        <v>0</v>
      </c>
      <c r="R42" s="20">
        <v>0</v>
      </c>
      <c r="S42" s="26">
        <v>-100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50</v>
      </c>
      <c r="X42" s="20">
        <f t="shared" si="5"/>
        <v>50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248</v>
      </c>
      <c r="B43" s="20">
        <v>0</v>
      </c>
      <c r="C43" s="20">
        <v>50</v>
      </c>
      <c r="D43" s="20">
        <v>0</v>
      </c>
      <c r="E43" s="20">
        <v>50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7">
        <v>0</v>
      </c>
      <c r="L43" s="20">
        <v>50</v>
      </c>
      <c r="M43" s="20">
        <v>0</v>
      </c>
      <c r="N43" s="20">
        <v>50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223</v>
      </c>
      <c r="B44" s="20">
        <v>0</v>
      </c>
      <c r="C44" s="20">
        <v>170</v>
      </c>
      <c r="D44" s="20">
        <v>40</v>
      </c>
      <c r="E44" s="20">
        <v>130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130</v>
      </c>
      <c r="M44" s="20">
        <v>0</v>
      </c>
      <c r="N44" s="20">
        <v>130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40</v>
      </c>
      <c r="V44" s="20">
        <f t="shared" si="3"/>
        <v>40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221</v>
      </c>
      <c r="B45" s="20">
        <v>0</v>
      </c>
      <c r="C45" s="20">
        <v>340</v>
      </c>
      <c r="D45" s="20">
        <v>140</v>
      </c>
      <c r="E45" s="20">
        <v>200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200</v>
      </c>
      <c r="M45" s="20">
        <v>0</v>
      </c>
      <c r="N45" s="20">
        <v>200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"/>
        <v>0</v>
      </c>
      <c r="U45" s="20">
        <f t="shared" si="2"/>
        <v>140</v>
      </c>
      <c r="V45" s="20">
        <f t="shared" si="3"/>
        <v>140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222</v>
      </c>
      <c r="B46" s="20">
        <v>0</v>
      </c>
      <c r="C46" s="20">
        <v>320</v>
      </c>
      <c r="D46" s="20">
        <v>160</v>
      </c>
      <c r="E46" s="20">
        <v>180</v>
      </c>
      <c r="F46" s="20">
        <v>0</v>
      </c>
      <c r="G46" s="20">
        <v>0</v>
      </c>
      <c r="H46" s="20">
        <v>0</v>
      </c>
      <c r="I46" s="20">
        <v>0</v>
      </c>
      <c r="J46" s="26">
        <v>-20</v>
      </c>
      <c r="K46" s="27">
        <v>0</v>
      </c>
      <c r="L46" s="20">
        <v>160</v>
      </c>
      <c r="M46" s="20">
        <v>0</v>
      </c>
      <c r="N46" s="20">
        <v>180</v>
      </c>
      <c r="O46" s="20">
        <v>0</v>
      </c>
      <c r="P46" s="20">
        <v>0</v>
      </c>
      <c r="Q46" s="20">
        <v>0</v>
      </c>
      <c r="R46" s="20">
        <v>0</v>
      </c>
      <c r="S46" s="26">
        <v>-20</v>
      </c>
      <c r="T46" s="20">
        <f t="shared" si="1"/>
        <v>0</v>
      </c>
      <c r="U46" s="20">
        <f t="shared" si="2"/>
        <v>160</v>
      </c>
      <c r="V46" s="20">
        <f t="shared" si="3"/>
        <v>160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220</v>
      </c>
      <c r="B47" s="20">
        <v>0</v>
      </c>
      <c r="C47" s="20">
        <v>150</v>
      </c>
      <c r="D47" s="20">
        <v>0</v>
      </c>
      <c r="E47" s="20">
        <v>150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150</v>
      </c>
      <c r="M47" s="20">
        <v>0</v>
      </c>
      <c r="N47" s="20">
        <v>150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250</v>
      </c>
      <c r="B48" s="20">
        <v>0</v>
      </c>
      <c r="C48" s="20">
        <v>320</v>
      </c>
      <c r="D48" s="20">
        <v>0</v>
      </c>
      <c r="E48" s="20">
        <v>346</v>
      </c>
      <c r="F48" s="20">
        <v>0</v>
      </c>
      <c r="G48" s="20">
        <v>0</v>
      </c>
      <c r="H48" s="20">
        <v>0</v>
      </c>
      <c r="I48" s="20">
        <v>0</v>
      </c>
      <c r="J48" s="26">
        <v>-26</v>
      </c>
      <c r="K48" s="27">
        <v>0</v>
      </c>
      <c r="L48" s="20">
        <v>320</v>
      </c>
      <c r="M48" s="20">
        <v>0</v>
      </c>
      <c r="N48" s="20">
        <v>346</v>
      </c>
      <c r="O48" s="20">
        <v>0</v>
      </c>
      <c r="P48" s="20">
        <v>0</v>
      </c>
      <c r="Q48" s="20">
        <v>0</v>
      </c>
      <c r="R48" s="20">
        <v>0</v>
      </c>
      <c r="S48" s="26">
        <v>-26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251</v>
      </c>
      <c r="B49" s="20">
        <v>50</v>
      </c>
      <c r="C49" s="20">
        <v>900</v>
      </c>
      <c r="D49" s="20">
        <v>0</v>
      </c>
      <c r="E49" s="20">
        <v>865</v>
      </c>
      <c r="F49" s="20">
        <v>15</v>
      </c>
      <c r="G49" s="20">
        <v>0</v>
      </c>
      <c r="H49" s="20">
        <v>0</v>
      </c>
      <c r="I49" s="20">
        <v>0</v>
      </c>
      <c r="J49" s="26">
        <v>100</v>
      </c>
      <c r="K49" s="27">
        <v>50</v>
      </c>
      <c r="L49" s="20">
        <v>900</v>
      </c>
      <c r="M49" s="20">
        <v>0</v>
      </c>
      <c r="N49" s="20">
        <v>850</v>
      </c>
      <c r="O49" s="20">
        <v>0</v>
      </c>
      <c r="P49" s="20">
        <v>0</v>
      </c>
      <c r="Q49" s="20">
        <v>0</v>
      </c>
      <c r="R49" s="20">
        <v>0</v>
      </c>
      <c r="S49" s="26">
        <v>100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15</v>
      </c>
      <c r="X49" s="20">
        <f t="shared" si="5"/>
        <v>15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262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190</v>
      </c>
      <c r="B51" s="20">
        <v>690</v>
      </c>
      <c r="C51" s="20">
        <v>1375</v>
      </c>
      <c r="D51" s="20">
        <v>0</v>
      </c>
      <c r="E51" s="20">
        <v>1665</v>
      </c>
      <c r="F51" s="20">
        <v>0</v>
      </c>
      <c r="G51" s="20">
        <v>0</v>
      </c>
      <c r="H51" s="20">
        <v>0</v>
      </c>
      <c r="I51" s="20">
        <v>0</v>
      </c>
      <c r="J51" s="26">
        <v>400</v>
      </c>
      <c r="K51" s="27">
        <v>690</v>
      </c>
      <c r="L51" s="20">
        <v>1375</v>
      </c>
      <c r="M51" s="20">
        <v>0</v>
      </c>
      <c r="N51" s="20">
        <v>1665</v>
      </c>
      <c r="O51" s="20">
        <v>0</v>
      </c>
      <c r="P51" s="20">
        <v>0</v>
      </c>
      <c r="Q51" s="20">
        <v>0</v>
      </c>
      <c r="R51" s="20">
        <v>0</v>
      </c>
      <c r="S51" s="26">
        <v>400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255</v>
      </c>
      <c r="B52" s="20">
        <v>0</v>
      </c>
      <c r="C52" s="20">
        <v>350</v>
      </c>
      <c r="D52" s="20">
        <v>0</v>
      </c>
      <c r="E52" s="20">
        <v>126</v>
      </c>
      <c r="F52" s="20">
        <v>0</v>
      </c>
      <c r="G52" s="20">
        <v>0</v>
      </c>
      <c r="H52" s="20">
        <v>0</v>
      </c>
      <c r="I52" s="20">
        <v>0</v>
      </c>
      <c r="J52" s="26">
        <v>224</v>
      </c>
      <c r="K52" s="27">
        <v>0</v>
      </c>
      <c r="L52" s="20">
        <v>350</v>
      </c>
      <c r="M52" s="20">
        <v>0</v>
      </c>
      <c r="N52" s="20">
        <v>126</v>
      </c>
      <c r="O52" s="20">
        <v>0</v>
      </c>
      <c r="P52" s="20">
        <v>0</v>
      </c>
      <c r="Q52" s="20">
        <v>0</v>
      </c>
      <c r="R52" s="20">
        <v>0</v>
      </c>
      <c r="S52" s="26">
        <v>224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185</v>
      </c>
      <c r="B53" s="20">
        <v>0</v>
      </c>
      <c r="C53" s="20">
        <v>240</v>
      </c>
      <c r="D53" s="20">
        <v>40</v>
      </c>
      <c r="E53" s="20">
        <v>200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200</v>
      </c>
      <c r="M53" s="20">
        <v>0</v>
      </c>
      <c r="N53" s="20">
        <v>200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2"/>
        <v>40</v>
      </c>
      <c r="V53" s="20">
        <f t="shared" si="3"/>
        <v>40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186</v>
      </c>
      <c r="B54" s="20">
        <v>0</v>
      </c>
      <c r="C54" s="20">
        <v>520</v>
      </c>
      <c r="D54" s="20">
        <v>280</v>
      </c>
      <c r="E54" s="20">
        <v>240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240</v>
      </c>
      <c r="M54" s="20">
        <v>0</v>
      </c>
      <c r="N54" s="20">
        <v>240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280</v>
      </c>
      <c r="V54" s="20">
        <f t="shared" si="3"/>
        <v>280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187</v>
      </c>
      <c r="B55" s="20">
        <v>0</v>
      </c>
      <c r="C55" s="20">
        <v>50</v>
      </c>
      <c r="D55" s="20">
        <v>0</v>
      </c>
      <c r="E55" s="20">
        <v>50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50</v>
      </c>
      <c r="M55" s="20">
        <v>0</v>
      </c>
      <c r="N55" s="20">
        <v>50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263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226</v>
      </c>
      <c r="B57" s="20">
        <v>50</v>
      </c>
      <c r="C57" s="20">
        <v>50</v>
      </c>
      <c r="D57" s="20">
        <v>0</v>
      </c>
      <c r="E57" s="20">
        <v>100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50</v>
      </c>
      <c r="L57" s="20">
        <v>50</v>
      </c>
      <c r="M57" s="20">
        <v>0</v>
      </c>
      <c r="N57" s="20">
        <v>100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179</v>
      </c>
      <c r="B58" s="20">
        <v>50</v>
      </c>
      <c r="C58" s="20">
        <v>0</v>
      </c>
      <c r="D58" s="20">
        <v>0</v>
      </c>
      <c r="E58" s="20">
        <v>50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50</v>
      </c>
      <c r="L58" s="20">
        <v>0</v>
      </c>
      <c r="M58" s="20">
        <v>0</v>
      </c>
      <c r="N58" s="20">
        <v>50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188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189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197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201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204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205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206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207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208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211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ref="T69:T91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91" si="12">IF(AND(T69=0,AB69=0),"Ok","Issue")</f>
        <v>Ok</v>
      </c>
    </row>
    <row r="70" spans="1:29" x14ac:dyDescent="0.3">
      <c r="A70" s="17" t="s">
        <v>212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213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218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219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57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224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227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229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233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234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235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236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0</v>
      </c>
      <c r="X81" s="20">
        <f t="shared" si="5"/>
        <v>0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x14ac:dyDescent="0.3">
      <c r="A82" s="17" t="s">
        <v>237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0</v>
      </c>
      <c r="X82" s="20">
        <f t="shared" si="5"/>
        <v>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x14ac:dyDescent="0.3">
      <c r="A83" s="17" t="s">
        <v>238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1"/>
        <v>0</v>
      </c>
      <c r="U83" s="20">
        <f t="shared" si="2"/>
        <v>0</v>
      </c>
      <c r="V83" s="20">
        <f t="shared" si="3"/>
        <v>0</v>
      </c>
      <c r="W83" s="20">
        <f t="shared" si="4"/>
        <v>0</v>
      </c>
      <c r="X83" s="20">
        <f t="shared" si="5"/>
        <v>0</v>
      </c>
      <c r="Y83" s="20">
        <f t="shared" si="6"/>
        <v>0</v>
      </c>
      <c r="Z83" s="20">
        <f t="shared" si="7"/>
        <v>0</v>
      </c>
      <c r="AA83" s="20">
        <f t="shared" si="8"/>
        <v>0</v>
      </c>
      <c r="AB83" s="20">
        <f t="shared" si="9"/>
        <v>0</v>
      </c>
      <c r="AC83" s="17" t="str">
        <f t="shared" si="12"/>
        <v>Ok</v>
      </c>
    </row>
    <row r="84" spans="1:29" x14ac:dyDescent="0.3">
      <c r="A84" s="17" t="s">
        <v>240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1"/>
        <v>0</v>
      </c>
      <c r="U84" s="20">
        <f t="shared" si="2"/>
        <v>0</v>
      </c>
      <c r="V84" s="20">
        <f t="shared" si="3"/>
        <v>0</v>
      </c>
      <c r="W84" s="20">
        <f t="shared" si="4"/>
        <v>0</v>
      </c>
      <c r="X84" s="20">
        <f t="shared" si="5"/>
        <v>0</v>
      </c>
      <c r="Y84" s="20">
        <f t="shared" si="6"/>
        <v>0</v>
      </c>
      <c r="Z84" s="20">
        <f t="shared" si="7"/>
        <v>0</v>
      </c>
      <c r="AA84" s="20">
        <f t="shared" si="8"/>
        <v>0</v>
      </c>
      <c r="AB84" s="20">
        <f t="shared" si="9"/>
        <v>0</v>
      </c>
      <c r="AC84" s="17" t="str">
        <f t="shared" si="12"/>
        <v>Ok</v>
      </c>
    </row>
    <row r="85" spans="1:29" x14ac:dyDescent="0.3">
      <c r="A85" s="17" t="s">
        <v>245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1"/>
        <v>0</v>
      </c>
      <c r="U85" s="20">
        <f t="shared" si="2"/>
        <v>0</v>
      </c>
      <c r="V85" s="20">
        <f t="shared" si="3"/>
        <v>0</v>
      </c>
      <c r="W85" s="20">
        <f t="shared" si="4"/>
        <v>0</v>
      </c>
      <c r="X85" s="20">
        <f t="shared" si="5"/>
        <v>0</v>
      </c>
      <c r="Y85" s="20">
        <f t="shared" si="6"/>
        <v>0</v>
      </c>
      <c r="Z85" s="20">
        <f t="shared" si="7"/>
        <v>0</v>
      </c>
      <c r="AA85" s="20">
        <f t="shared" si="8"/>
        <v>0</v>
      </c>
      <c r="AB85" s="20">
        <f t="shared" si="9"/>
        <v>0</v>
      </c>
      <c r="AC85" s="17" t="str">
        <f t="shared" si="12"/>
        <v>Ok</v>
      </c>
    </row>
    <row r="86" spans="1:29" x14ac:dyDescent="0.3">
      <c r="A86" s="17" t="s">
        <v>246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1"/>
        <v>0</v>
      </c>
      <c r="U86" s="20">
        <f t="shared" si="2"/>
        <v>0</v>
      </c>
      <c r="V86" s="20">
        <f t="shared" si="3"/>
        <v>0</v>
      </c>
      <c r="W86" s="20">
        <f t="shared" si="4"/>
        <v>0</v>
      </c>
      <c r="X86" s="20">
        <f t="shared" si="5"/>
        <v>0</v>
      </c>
      <c r="Y86" s="20">
        <f t="shared" si="6"/>
        <v>0</v>
      </c>
      <c r="Z86" s="20">
        <f t="shared" si="7"/>
        <v>0</v>
      </c>
      <c r="AA86" s="20">
        <f t="shared" si="8"/>
        <v>0</v>
      </c>
      <c r="AB86" s="20">
        <f t="shared" si="9"/>
        <v>0</v>
      </c>
      <c r="AC86" s="17" t="str">
        <f t="shared" si="12"/>
        <v>Ok</v>
      </c>
    </row>
    <row r="87" spans="1:29" x14ac:dyDescent="0.3">
      <c r="A87" s="17" t="s">
        <v>247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1"/>
        <v>0</v>
      </c>
      <c r="U87" s="20">
        <f t="shared" si="2"/>
        <v>0</v>
      </c>
      <c r="V87" s="20">
        <f t="shared" si="3"/>
        <v>0</v>
      </c>
      <c r="W87" s="20">
        <f t="shared" si="4"/>
        <v>0</v>
      </c>
      <c r="X87" s="20">
        <f t="shared" si="5"/>
        <v>0</v>
      </c>
      <c r="Y87" s="20">
        <f t="shared" si="6"/>
        <v>0</v>
      </c>
      <c r="Z87" s="20">
        <f t="shared" si="7"/>
        <v>0</v>
      </c>
      <c r="AA87" s="20">
        <f t="shared" si="8"/>
        <v>0</v>
      </c>
      <c r="AB87" s="20">
        <f t="shared" si="9"/>
        <v>0</v>
      </c>
      <c r="AC87" s="17" t="str">
        <f t="shared" si="12"/>
        <v>Ok</v>
      </c>
    </row>
    <row r="88" spans="1:29" x14ac:dyDescent="0.3">
      <c r="A88" s="17" t="s">
        <v>249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1"/>
        <v>0</v>
      </c>
      <c r="U88" s="20">
        <f t="shared" si="2"/>
        <v>0</v>
      </c>
      <c r="V88" s="20">
        <f t="shared" si="3"/>
        <v>0</v>
      </c>
      <c r="W88" s="20">
        <f t="shared" si="4"/>
        <v>0</v>
      </c>
      <c r="X88" s="20">
        <f t="shared" si="5"/>
        <v>0</v>
      </c>
      <c r="Y88" s="20">
        <f t="shared" si="6"/>
        <v>0</v>
      </c>
      <c r="Z88" s="20">
        <f t="shared" si="7"/>
        <v>0</v>
      </c>
      <c r="AA88" s="20">
        <f t="shared" si="8"/>
        <v>0</v>
      </c>
      <c r="AB88" s="20">
        <f t="shared" si="9"/>
        <v>0</v>
      </c>
      <c r="AC88" s="17" t="str">
        <f t="shared" si="12"/>
        <v>Ok</v>
      </c>
    </row>
    <row r="89" spans="1:29" x14ac:dyDescent="0.3">
      <c r="A89" s="17" t="s">
        <v>252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1"/>
        <v>0</v>
      </c>
      <c r="U89" s="20">
        <f t="shared" si="2"/>
        <v>0</v>
      </c>
      <c r="V89" s="20">
        <f t="shared" si="3"/>
        <v>0</v>
      </c>
      <c r="W89" s="20">
        <f t="shared" si="4"/>
        <v>0</v>
      </c>
      <c r="X89" s="20">
        <f t="shared" si="5"/>
        <v>0</v>
      </c>
      <c r="Y89" s="20">
        <f t="shared" si="6"/>
        <v>0</v>
      </c>
      <c r="Z89" s="20">
        <f t="shared" si="7"/>
        <v>0</v>
      </c>
      <c r="AA89" s="20">
        <f t="shared" si="8"/>
        <v>0</v>
      </c>
      <c r="AB89" s="20">
        <f t="shared" si="9"/>
        <v>0</v>
      </c>
      <c r="AC89" s="17" t="str">
        <f t="shared" si="12"/>
        <v>Ok</v>
      </c>
    </row>
    <row r="90" spans="1:29" x14ac:dyDescent="0.3">
      <c r="A90" s="17" t="s">
        <v>180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1"/>
        <v>0</v>
      </c>
      <c r="U90" s="20">
        <f t="shared" si="2"/>
        <v>0</v>
      </c>
      <c r="V90" s="20">
        <f t="shared" si="3"/>
        <v>0</v>
      </c>
      <c r="W90" s="20">
        <f t="shared" si="4"/>
        <v>0</v>
      </c>
      <c r="X90" s="20">
        <f t="shared" si="5"/>
        <v>0</v>
      </c>
      <c r="Y90" s="20">
        <f t="shared" si="6"/>
        <v>0</v>
      </c>
      <c r="Z90" s="20">
        <f t="shared" si="7"/>
        <v>0</v>
      </c>
      <c r="AA90" s="20">
        <f t="shared" si="8"/>
        <v>0</v>
      </c>
      <c r="AB90" s="20">
        <f t="shared" si="9"/>
        <v>0</v>
      </c>
      <c r="AC90" s="17" t="str">
        <f t="shared" si="12"/>
        <v>Ok</v>
      </c>
    </row>
    <row r="91" spans="1:29" ht="15" thickBot="1" x14ac:dyDescent="0.35">
      <c r="A91" s="17" t="s">
        <v>254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1"/>
        <v>0</v>
      </c>
      <c r="U91" s="20">
        <f t="shared" si="2"/>
        <v>0</v>
      </c>
      <c r="V91" s="20">
        <f t="shared" si="3"/>
        <v>0</v>
      </c>
      <c r="W91" s="20">
        <f t="shared" si="4"/>
        <v>0</v>
      </c>
      <c r="X91" s="20">
        <f t="shared" si="5"/>
        <v>0</v>
      </c>
      <c r="Y91" s="20">
        <f t="shared" si="6"/>
        <v>0</v>
      </c>
      <c r="Z91" s="20">
        <f t="shared" si="7"/>
        <v>0</v>
      </c>
      <c r="AA91" s="20">
        <f t="shared" si="8"/>
        <v>0</v>
      </c>
      <c r="AB91" s="20">
        <f t="shared" si="9"/>
        <v>0</v>
      </c>
      <c r="AC91" s="17" t="str">
        <f t="shared" si="12"/>
        <v>Ok</v>
      </c>
    </row>
    <row r="92" spans="1:29" s="37" customFormat="1" ht="16.2" thickBot="1" x14ac:dyDescent="0.35">
      <c r="A92" s="32" t="s">
        <v>19</v>
      </c>
      <c r="B92" s="33">
        <f>SUM(B4:B91)</f>
        <v>3306</v>
      </c>
      <c r="C92" s="33">
        <f>SUM(C4:C91)</f>
        <v>19525</v>
      </c>
      <c r="D92" s="33">
        <f>SUM(D4:D91)</f>
        <v>1060</v>
      </c>
      <c r="E92" s="33">
        <f>SUM(E4:E91)</f>
        <v>19337</v>
      </c>
      <c r="F92" s="33">
        <f>SUM(F4:F91)</f>
        <v>390</v>
      </c>
      <c r="G92" s="33">
        <f>SUM(G4:G91)</f>
        <v>0</v>
      </c>
      <c r="H92" s="33">
        <f>SUM(H4:H91)</f>
        <v>0</v>
      </c>
      <c r="I92" s="33">
        <f>SUM(I4:I91)</f>
        <v>0</v>
      </c>
      <c r="J92" s="34">
        <f>SUM(J4:J91)</f>
        <v>2824</v>
      </c>
      <c r="K92" s="35">
        <f>SUM(K4:K91)</f>
        <v>3306</v>
      </c>
      <c r="L92" s="33">
        <f>SUM(L4:L91)</f>
        <v>18405</v>
      </c>
      <c r="M92" s="33">
        <f>SUM(M4:M91)</f>
        <v>0</v>
      </c>
      <c r="N92" s="33">
        <f>SUM(N4:N91)</f>
        <v>18887</v>
      </c>
      <c r="O92" s="33">
        <f>SUM(O4:O91)</f>
        <v>0</v>
      </c>
      <c r="P92" s="33">
        <f>SUM(P4:P91)</f>
        <v>0</v>
      </c>
      <c r="Q92" s="33">
        <f>SUM(Q4:Q91)</f>
        <v>0</v>
      </c>
      <c r="R92" s="33">
        <f>SUM(R4:R91)</f>
        <v>0</v>
      </c>
      <c r="S92" s="34">
        <f>SUM(S4:S91)</f>
        <v>2824</v>
      </c>
      <c r="T92" s="33">
        <f>SUM(T4:T91)</f>
        <v>0</v>
      </c>
      <c r="U92" s="33">
        <f>SUM(U4:U91)</f>
        <v>1120</v>
      </c>
      <c r="V92" s="33">
        <f>SUM(V4:V91)</f>
        <v>1060</v>
      </c>
      <c r="W92" s="33">
        <f>SUM(W4:W91)</f>
        <v>450</v>
      </c>
      <c r="X92" s="33">
        <f>SUM(X4:X91)</f>
        <v>390</v>
      </c>
      <c r="Y92" s="33">
        <f>SUM(Y4:Y91)</f>
        <v>0</v>
      </c>
      <c r="Z92" s="33">
        <f>SUM(Z4:Z91)</f>
        <v>0</v>
      </c>
      <c r="AA92" s="33">
        <f>SUM(AA4:AA91)</f>
        <v>0</v>
      </c>
      <c r="AB92" s="34">
        <f>SUM(AB4:AB91)</f>
        <v>0</v>
      </c>
      <c r="AC92" s="36"/>
    </row>
  </sheetData>
  <mergeCells count="3">
    <mergeCell ref="B1:J1"/>
    <mergeCell ref="K1:S1"/>
    <mergeCell ref="T1:AB1"/>
  </mergeCells>
  <conditionalFormatting sqref="A92:A1048576 A1:A4">
    <cfRule type="duplicateValues" dxfId="24" priority="155"/>
  </conditionalFormatting>
  <conditionalFormatting sqref="A80">
    <cfRule type="duplicateValues" dxfId="23" priority="22"/>
  </conditionalFormatting>
  <conditionalFormatting sqref="A81">
    <cfRule type="duplicateValues" dxfId="22" priority="23"/>
  </conditionalFormatting>
  <conditionalFormatting sqref="A82:A85">
    <cfRule type="duplicateValues" dxfId="21" priority="24"/>
  </conditionalFormatting>
  <conditionalFormatting sqref="A62">
    <cfRule type="duplicateValues" dxfId="20" priority="17"/>
  </conditionalFormatting>
  <conditionalFormatting sqref="A63">
    <cfRule type="duplicateValues" dxfId="19" priority="18"/>
  </conditionalFormatting>
  <conditionalFormatting sqref="A68:A75">
    <cfRule type="duplicateValues" dxfId="18" priority="16"/>
  </conditionalFormatting>
  <conditionalFormatting sqref="A64:A67">
    <cfRule type="duplicateValues" dxfId="17" priority="19"/>
  </conditionalFormatting>
  <conditionalFormatting sqref="A76:A79">
    <cfRule type="duplicateValues" dxfId="16" priority="20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86:A91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2021-01-08T04:42:04Z</dcterms:modified>
</cp:coreProperties>
</file>