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097591-Maurya Beej Bhandar Varanasi\1920 (18)\"/>
    </mc:Choice>
  </mc:AlternateContent>
  <xr:revisionPtr revIDLastSave="0" documentId="13_ncr:1_{439D7A50-DA45-4325-AB0C-CA94DA77D021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working'!$A$1:$M$34</definedName>
    <definedName name="_xlnm._FilterDatabase" localSheetId="5" hidden="1">Reco!$A$3:$AC$36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5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144" i="2"/>
  <c r="I144" i="2"/>
  <c r="H144" i="2"/>
  <c r="G144" i="2"/>
  <c r="F144" i="2"/>
  <c r="E144" i="2"/>
  <c r="M143" i="2"/>
  <c r="I143" i="2"/>
  <c r="H143" i="2"/>
  <c r="G143" i="2"/>
  <c r="F143" i="2"/>
  <c r="E143" i="2"/>
  <c r="M142" i="2"/>
  <c r="I142" i="2"/>
  <c r="H142" i="2"/>
  <c r="G142" i="2"/>
  <c r="F142" i="2"/>
  <c r="E142" i="2"/>
  <c r="M141" i="2"/>
  <c r="I141" i="2"/>
  <c r="H141" i="2"/>
  <c r="G141" i="2"/>
  <c r="F141" i="2"/>
  <c r="E141" i="2"/>
  <c r="M140" i="2"/>
  <c r="I140" i="2"/>
  <c r="H140" i="2"/>
  <c r="G140" i="2"/>
  <c r="F140" i="2"/>
  <c r="E140" i="2"/>
  <c r="M139" i="2"/>
  <c r="I139" i="2"/>
  <c r="H139" i="2"/>
  <c r="G139" i="2"/>
  <c r="F139" i="2"/>
  <c r="E139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M180" i="2"/>
  <c r="I180" i="2"/>
  <c r="H180" i="2"/>
  <c r="G180" i="2"/>
  <c r="F180" i="2"/>
  <c r="E180" i="2"/>
  <c r="M179" i="2"/>
  <c r="I179" i="2"/>
  <c r="H179" i="2"/>
  <c r="G179" i="2"/>
  <c r="F179" i="2"/>
  <c r="E179" i="2"/>
  <c r="M178" i="2"/>
  <c r="I178" i="2"/>
  <c r="H178" i="2"/>
  <c r="G178" i="2"/>
  <c r="F178" i="2"/>
  <c r="E178" i="2"/>
  <c r="M177" i="2"/>
  <c r="I177" i="2"/>
  <c r="H177" i="2"/>
  <c r="G177" i="2"/>
  <c r="F177" i="2"/>
  <c r="E177" i="2"/>
  <c r="M176" i="2"/>
  <c r="I176" i="2"/>
  <c r="H176" i="2"/>
  <c r="G176" i="2"/>
  <c r="F176" i="2"/>
  <c r="E176" i="2"/>
  <c r="M175" i="2"/>
  <c r="I175" i="2"/>
  <c r="H175" i="2"/>
  <c r="G175" i="2"/>
  <c r="F175" i="2"/>
  <c r="E175" i="2"/>
  <c r="M174" i="2"/>
  <c r="I174" i="2"/>
  <c r="H174" i="2"/>
  <c r="G174" i="2"/>
  <c r="F174" i="2"/>
  <c r="E174" i="2"/>
  <c r="M173" i="2"/>
  <c r="I173" i="2"/>
  <c r="H173" i="2"/>
  <c r="G173" i="2"/>
  <c r="F173" i="2"/>
  <c r="E173" i="2"/>
  <c r="M172" i="2"/>
  <c r="I172" i="2"/>
  <c r="H172" i="2"/>
  <c r="G172" i="2"/>
  <c r="F172" i="2"/>
  <c r="E172" i="2"/>
  <c r="M171" i="2"/>
  <c r="I171" i="2"/>
  <c r="H171" i="2"/>
  <c r="G171" i="2"/>
  <c r="F171" i="2"/>
  <c r="E171" i="2"/>
  <c r="M170" i="2"/>
  <c r="I170" i="2"/>
  <c r="H170" i="2"/>
  <c r="G170" i="2"/>
  <c r="F170" i="2"/>
  <c r="E170" i="2"/>
  <c r="M169" i="2"/>
  <c r="I169" i="2"/>
  <c r="H169" i="2"/>
  <c r="G169" i="2"/>
  <c r="F169" i="2"/>
  <c r="E169" i="2"/>
  <c r="M168" i="2"/>
  <c r="I168" i="2"/>
  <c r="H168" i="2"/>
  <c r="G168" i="2"/>
  <c r="F168" i="2"/>
  <c r="E168" i="2"/>
  <c r="M167" i="2"/>
  <c r="I167" i="2"/>
  <c r="H167" i="2"/>
  <c r="G167" i="2"/>
  <c r="F167" i="2"/>
  <c r="E167" i="2"/>
  <c r="M166" i="2"/>
  <c r="I166" i="2"/>
  <c r="H166" i="2"/>
  <c r="G166" i="2"/>
  <c r="F166" i="2"/>
  <c r="E166" i="2"/>
  <c r="M165" i="2"/>
  <c r="I165" i="2"/>
  <c r="H165" i="2"/>
  <c r="G165" i="2"/>
  <c r="F165" i="2"/>
  <c r="E165" i="2"/>
  <c r="M164" i="2"/>
  <c r="I164" i="2"/>
  <c r="H164" i="2"/>
  <c r="G164" i="2"/>
  <c r="F164" i="2"/>
  <c r="E164" i="2"/>
  <c r="M163" i="2"/>
  <c r="I163" i="2"/>
  <c r="H163" i="2"/>
  <c r="G163" i="2"/>
  <c r="F163" i="2"/>
  <c r="E163" i="2"/>
  <c r="M162" i="2"/>
  <c r="I162" i="2"/>
  <c r="H162" i="2"/>
  <c r="G162" i="2"/>
  <c r="F162" i="2"/>
  <c r="E162" i="2"/>
  <c r="M161" i="2"/>
  <c r="I161" i="2"/>
  <c r="H161" i="2"/>
  <c r="G161" i="2"/>
  <c r="F161" i="2"/>
  <c r="E161" i="2"/>
  <c r="M160" i="2"/>
  <c r="I160" i="2"/>
  <c r="H160" i="2"/>
  <c r="G160" i="2"/>
  <c r="F160" i="2"/>
  <c r="E160" i="2"/>
  <c r="M159" i="2"/>
  <c r="I159" i="2"/>
  <c r="H159" i="2"/>
  <c r="G159" i="2"/>
  <c r="F159" i="2"/>
  <c r="E159" i="2"/>
  <c r="M158" i="2"/>
  <c r="I158" i="2"/>
  <c r="H158" i="2"/>
  <c r="G158" i="2"/>
  <c r="F158" i="2"/>
  <c r="E158" i="2"/>
  <c r="M157" i="2"/>
  <c r="I157" i="2"/>
  <c r="H157" i="2"/>
  <c r="G157" i="2"/>
  <c r="F157" i="2"/>
  <c r="E157" i="2"/>
  <c r="M156" i="2"/>
  <c r="I156" i="2"/>
  <c r="H156" i="2"/>
  <c r="G156" i="2"/>
  <c r="F156" i="2"/>
  <c r="E156" i="2"/>
  <c r="M155" i="2"/>
  <c r="I155" i="2"/>
  <c r="H155" i="2"/>
  <c r="G155" i="2"/>
  <c r="F155" i="2"/>
  <c r="E155" i="2"/>
  <c r="M154" i="2"/>
  <c r="I154" i="2"/>
  <c r="H154" i="2"/>
  <c r="G154" i="2"/>
  <c r="F154" i="2"/>
  <c r="E154" i="2"/>
  <c r="M153" i="2"/>
  <c r="I153" i="2"/>
  <c r="H153" i="2"/>
  <c r="G153" i="2"/>
  <c r="F153" i="2"/>
  <c r="E153" i="2"/>
  <c r="M152" i="2"/>
  <c r="I152" i="2"/>
  <c r="H152" i="2"/>
  <c r="G152" i="2"/>
  <c r="F152" i="2"/>
  <c r="E152" i="2"/>
  <c r="M151" i="2"/>
  <c r="I151" i="2"/>
  <c r="H151" i="2"/>
  <c r="G151" i="2"/>
  <c r="F151" i="2"/>
  <c r="E151" i="2"/>
  <c r="M150" i="2"/>
  <c r="I150" i="2"/>
  <c r="H150" i="2"/>
  <c r="G150" i="2"/>
  <c r="F150" i="2"/>
  <c r="E150" i="2"/>
  <c r="M149" i="2"/>
  <c r="I149" i="2"/>
  <c r="H149" i="2"/>
  <c r="G149" i="2"/>
  <c r="F149" i="2"/>
  <c r="E149" i="2"/>
  <c r="M148" i="2"/>
  <c r="I148" i="2"/>
  <c r="H148" i="2"/>
  <c r="G148" i="2"/>
  <c r="F148" i="2"/>
  <c r="E148" i="2"/>
  <c r="M147" i="2"/>
  <c r="I147" i="2"/>
  <c r="H147" i="2"/>
  <c r="G147" i="2"/>
  <c r="F147" i="2"/>
  <c r="E147" i="2"/>
  <c r="M146" i="2"/>
  <c r="I146" i="2"/>
  <c r="H146" i="2"/>
  <c r="G146" i="2"/>
  <c r="F146" i="2"/>
  <c r="E146" i="2"/>
  <c r="M145" i="2"/>
  <c r="I145" i="2"/>
  <c r="H145" i="2"/>
  <c r="G145" i="2"/>
  <c r="F145" i="2"/>
  <c r="E145" i="2"/>
  <c r="V8" i="4" l="1"/>
  <c r="X11" i="4"/>
  <c r="Z18" i="4"/>
  <c r="X27" i="4"/>
  <c r="T29" i="4"/>
  <c r="AB29" i="4"/>
  <c r="Z30" i="4"/>
  <c r="X31" i="4"/>
  <c r="V32" i="4"/>
  <c r="X35" i="4"/>
  <c r="U25" i="4"/>
  <c r="AA26" i="4"/>
  <c r="Y27" i="4"/>
  <c r="AA30" i="4"/>
  <c r="AA34" i="4"/>
  <c r="Y35" i="4"/>
  <c r="AA18" i="4"/>
  <c r="W20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V9" i="4"/>
  <c r="V17" i="4"/>
  <c r="V21" i="4"/>
  <c r="T22" i="4"/>
  <c r="AB22" i="4"/>
  <c r="X24" i="4"/>
  <c r="V25" i="4"/>
  <c r="X28" i="4"/>
  <c r="V29" i="4"/>
  <c r="X32" i="4"/>
  <c r="V33" i="4"/>
  <c r="Z35" i="4"/>
  <c r="X9" i="4"/>
  <c r="Z12" i="4"/>
  <c r="X17" i="4"/>
  <c r="T27" i="4"/>
  <c r="AB27" i="4"/>
  <c r="Z28" i="4"/>
  <c r="AB31" i="4"/>
  <c r="X33" i="4"/>
  <c r="U32" i="4"/>
  <c r="AA33" i="4"/>
  <c r="W35" i="4"/>
  <c r="U20" i="4"/>
  <c r="AA25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W28" i="4"/>
  <c r="Y31" i="4"/>
  <c r="W32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T9" i="4"/>
  <c r="AB9" i="4"/>
  <c r="W8" i="4"/>
  <c r="U12" i="4"/>
  <c r="U22" i="4"/>
  <c r="V35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12" i="4"/>
  <c r="Y18" i="4"/>
  <c r="W24" i="4"/>
  <c r="Z31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AA20" i="4"/>
  <c r="Y26" i="4"/>
  <c r="W10" i="4"/>
  <c r="Y19" i="4"/>
  <c r="Y21" i="4"/>
  <c r="X21" i="4"/>
  <c r="X23" i="4"/>
  <c r="AA24" i="4"/>
  <c r="W25" i="4"/>
  <c r="V27" i="4"/>
  <c r="T33" i="4"/>
  <c r="AB33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Z8" i="4"/>
  <c r="U15" i="4"/>
  <c r="X22" i="4"/>
  <c r="V28" i="4"/>
  <c r="T34" i="4"/>
  <c r="AB34" i="4"/>
  <c r="T10" i="4"/>
  <c r="AB10" i="4"/>
  <c r="Z16" i="4"/>
  <c r="U23" i="4"/>
  <c r="X30" i="4"/>
  <c r="Y11" i="4"/>
  <c r="W17" i="4"/>
  <c r="V12" i="4"/>
  <c r="T18" i="4"/>
  <c r="AB18" i="4"/>
  <c r="Z24" i="4"/>
  <c r="X14" i="4"/>
  <c r="V20" i="4"/>
  <c r="T26" i="4"/>
  <c r="AB26" i="4"/>
  <c r="Z32" i="4"/>
  <c r="M217" i="2"/>
  <c r="I217" i="2"/>
  <c r="H217" i="2"/>
  <c r="G217" i="2"/>
  <c r="F217" i="2"/>
  <c r="E217" i="2"/>
  <c r="M216" i="2"/>
  <c r="I216" i="2"/>
  <c r="H216" i="2"/>
  <c r="G216" i="2"/>
  <c r="F216" i="2"/>
  <c r="E216" i="2"/>
  <c r="M215" i="2"/>
  <c r="I215" i="2"/>
  <c r="H215" i="2"/>
  <c r="G215" i="2"/>
  <c r="F215" i="2"/>
  <c r="E215" i="2"/>
  <c r="M214" i="2"/>
  <c r="I214" i="2"/>
  <c r="H214" i="2"/>
  <c r="G214" i="2"/>
  <c r="F214" i="2"/>
  <c r="E214" i="2"/>
  <c r="M213" i="2"/>
  <c r="I213" i="2"/>
  <c r="H213" i="2"/>
  <c r="G213" i="2"/>
  <c r="F213" i="2"/>
  <c r="E213" i="2"/>
  <c r="M212" i="2"/>
  <c r="I212" i="2"/>
  <c r="H212" i="2"/>
  <c r="G212" i="2"/>
  <c r="F212" i="2"/>
  <c r="E212" i="2"/>
  <c r="M211" i="2"/>
  <c r="I211" i="2"/>
  <c r="H211" i="2"/>
  <c r="G211" i="2"/>
  <c r="F211" i="2"/>
  <c r="E211" i="2"/>
  <c r="M210" i="2"/>
  <c r="I210" i="2"/>
  <c r="H210" i="2"/>
  <c r="G210" i="2"/>
  <c r="F210" i="2"/>
  <c r="E210" i="2"/>
  <c r="M209" i="2"/>
  <c r="I209" i="2"/>
  <c r="H209" i="2"/>
  <c r="G209" i="2"/>
  <c r="F209" i="2"/>
  <c r="E209" i="2"/>
  <c r="M208" i="2"/>
  <c r="I208" i="2"/>
  <c r="H208" i="2"/>
  <c r="G208" i="2"/>
  <c r="F208" i="2"/>
  <c r="E208" i="2"/>
  <c r="M207" i="2"/>
  <c r="I207" i="2"/>
  <c r="H207" i="2"/>
  <c r="G207" i="2"/>
  <c r="F207" i="2"/>
  <c r="E207" i="2"/>
  <c r="M206" i="2"/>
  <c r="I206" i="2"/>
  <c r="H206" i="2"/>
  <c r="G206" i="2"/>
  <c r="F206" i="2"/>
  <c r="E206" i="2"/>
  <c r="M205" i="2"/>
  <c r="I205" i="2"/>
  <c r="H205" i="2"/>
  <c r="G205" i="2"/>
  <c r="F205" i="2"/>
  <c r="E205" i="2"/>
  <c r="M204" i="2"/>
  <c r="I204" i="2"/>
  <c r="H204" i="2"/>
  <c r="G204" i="2"/>
  <c r="F204" i="2"/>
  <c r="E204" i="2"/>
  <c r="M203" i="2"/>
  <c r="I203" i="2"/>
  <c r="H203" i="2"/>
  <c r="G203" i="2"/>
  <c r="F203" i="2"/>
  <c r="E203" i="2"/>
  <c r="M202" i="2"/>
  <c r="I202" i="2"/>
  <c r="H202" i="2"/>
  <c r="G202" i="2"/>
  <c r="F202" i="2"/>
  <c r="E202" i="2"/>
  <c r="M201" i="2"/>
  <c r="I201" i="2"/>
  <c r="H201" i="2"/>
  <c r="G201" i="2"/>
  <c r="F201" i="2"/>
  <c r="E201" i="2"/>
  <c r="M200" i="2"/>
  <c r="I200" i="2"/>
  <c r="H200" i="2"/>
  <c r="G200" i="2"/>
  <c r="F200" i="2"/>
  <c r="E200" i="2"/>
  <c r="M199" i="2"/>
  <c r="I199" i="2"/>
  <c r="H199" i="2"/>
  <c r="G199" i="2"/>
  <c r="F199" i="2"/>
  <c r="E199" i="2"/>
  <c r="M198" i="2"/>
  <c r="I198" i="2"/>
  <c r="H198" i="2"/>
  <c r="G198" i="2"/>
  <c r="F198" i="2"/>
  <c r="E198" i="2"/>
  <c r="M197" i="2"/>
  <c r="I197" i="2"/>
  <c r="H197" i="2"/>
  <c r="G197" i="2"/>
  <c r="F197" i="2"/>
  <c r="E197" i="2"/>
  <c r="M196" i="2"/>
  <c r="I196" i="2"/>
  <c r="H196" i="2"/>
  <c r="G196" i="2"/>
  <c r="F196" i="2"/>
  <c r="E196" i="2"/>
  <c r="M195" i="2"/>
  <c r="I195" i="2"/>
  <c r="H195" i="2"/>
  <c r="G195" i="2"/>
  <c r="F195" i="2"/>
  <c r="E195" i="2"/>
  <c r="M194" i="2"/>
  <c r="I194" i="2"/>
  <c r="H194" i="2"/>
  <c r="G194" i="2"/>
  <c r="F194" i="2"/>
  <c r="E194" i="2"/>
  <c r="M193" i="2"/>
  <c r="I193" i="2"/>
  <c r="H193" i="2"/>
  <c r="G193" i="2"/>
  <c r="F193" i="2"/>
  <c r="E193" i="2"/>
  <c r="M192" i="2"/>
  <c r="I192" i="2"/>
  <c r="H192" i="2"/>
  <c r="G192" i="2"/>
  <c r="F192" i="2"/>
  <c r="E192" i="2"/>
  <c r="M191" i="2"/>
  <c r="I191" i="2"/>
  <c r="H191" i="2"/>
  <c r="G191" i="2"/>
  <c r="F191" i="2"/>
  <c r="E191" i="2"/>
  <c r="M190" i="2"/>
  <c r="I190" i="2"/>
  <c r="H190" i="2"/>
  <c r="G190" i="2"/>
  <c r="F190" i="2"/>
  <c r="E190" i="2"/>
  <c r="M189" i="2"/>
  <c r="I189" i="2"/>
  <c r="H189" i="2"/>
  <c r="G189" i="2"/>
  <c r="F189" i="2"/>
  <c r="E189" i="2"/>
  <c r="M188" i="2"/>
  <c r="I188" i="2"/>
  <c r="H188" i="2"/>
  <c r="G188" i="2"/>
  <c r="F188" i="2"/>
  <c r="E188" i="2"/>
  <c r="M187" i="2"/>
  <c r="I187" i="2"/>
  <c r="H187" i="2"/>
  <c r="G187" i="2"/>
  <c r="F187" i="2"/>
  <c r="E187" i="2"/>
  <c r="M186" i="2"/>
  <c r="I186" i="2"/>
  <c r="H186" i="2"/>
  <c r="G186" i="2"/>
  <c r="F186" i="2"/>
  <c r="E186" i="2"/>
  <c r="M185" i="2"/>
  <c r="I185" i="2"/>
  <c r="H185" i="2"/>
  <c r="G185" i="2"/>
  <c r="F185" i="2"/>
  <c r="E185" i="2"/>
  <c r="M184" i="2"/>
  <c r="I184" i="2"/>
  <c r="H184" i="2"/>
  <c r="G184" i="2"/>
  <c r="F184" i="2"/>
  <c r="E184" i="2"/>
  <c r="M183" i="2"/>
  <c r="I183" i="2"/>
  <c r="H183" i="2"/>
  <c r="G183" i="2"/>
  <c r="F183" i="2"/>
  <c r="E183" i="2"/>
  <c r="M182" i="2"/>
  <c r="I182" i="2"/>
  <c r="H182" i="2"/>
  <c r="G182" i="2"/>
  <c r="F182" i="2"/>
  <c r="E182" i="2"/>
  <c r="M181" i="2"/>
  <c r="I181" i="2"/>
  <c r="H181" i="2"/>
  <c r="G181" i="2"/>
  <c r="F181" i="2"/>
  <c r="E181" i="2"/>
  <c r="M3" i="2"/>
  <c r="I3" i="2"/>
  <c r="H3" i="2"/>
  <c r="G3" i="2"/>
  <c r="F3" i="2"/>
  <c r="E3" i="2"/>
  <c r="L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218" i="2" l="1"/>
  <c r="L218" i="2"/>
  <c r="K218" i="2"/>
  <c r="J218" i="2"/>
  <c r="I218" i="2"/>
  <c r="H218" i="2"/>
  <c r="G218" i="2"/>
  <c r="F218" i="2"/>
  <c r="E218" i="2"/>
  <c r="S36" i="4" l="1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36" i="4" l="1"/>
  <c r="Z36" i="4"/>
  <c r="W36" i="4"/>
  <c r="AA36" i="4"/>
  <c r="T36" i="4"/>
  <c r="X36" i="4"/>
  <c r="AB36" i="4"/>
  <c r="U36" i="4"/>
  <c r="Y36" i="4"/>
</calcChain>
</file>

<file path=xl/sharedStrings.xml><?xml version="1.0" encoding="utf-8"?>
<sst xmlns="http://schemas.openxmlformats.org/spreadsheetml/2006/main" count="444" uniqueCount="141">
  <si>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</si>
  <si>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</si>
  <si>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</si>
  <si>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</si>
  <si>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</si>
  <si>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</si>
  <si>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</si>
  <si>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</si>
  <si>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</si>
  <si>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</si>
  <si>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</si>
  <si>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</si>
  <si>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</si>
  <si>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</si>
  <si>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</si>
  <si>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</si>
  <si>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</si>
  <si>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</si>
  <si>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</si>
  <si>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</si>
  <si>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</si>
  <si>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</si>
  <si>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</si>
  <si>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</si>
  <si>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</si>
  <si>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</si>
  <si>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</si>
  <si>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</si>
  <si>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</si>
  <si>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</si>
  <si>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</si>
  <si>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</si>
  <si>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</si>
  <si>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</si>
  <si>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</si>
  <si>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</si>
  <si>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</si>
  <si>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</si>
  <si>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</si>
  <si>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</si>
  <si>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</si>
  <si>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</si>
  <si>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</si>
  <si>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</si>
  <si>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</si>
  <si>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</si>
  <si>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</si>
  <si>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</si>
  <si>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</si>
  <si>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</si>
  <si>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</si>
  <si>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</si>
  <si>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</si>
  <si>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</si>
  <si>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</si>
  <si>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</si>
  <si>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</si>
  <si>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MAURYA BEEJ BHANDAR</t>
  </si>
  <si>
    <t>OLD COLECTRY TRIMUHANI, GYANPUR, BHADOHI UTTAR PRADESH (221304)</t>
  </si>
  <si>
    <t>Phone : 9450238173, 9919412332 E-Mail : mauryabeejbhandargyn@gmail.com</t>
  </si>
  <si>
    <t>STOCK &amp; SALES ANALYSIS  (BAYER CROP SCIENCE) 01/01/2020 - 31/03/2020</t>
  </si>
  <si>
    <t>BAYER CROP SCIENCE</t>
  </si>
  <si>
    <t>ALANTO SC240      20*500ML=10LITS</t>
  </si>
  <si>
    <t>ALANTO SC240      40*250ML=10LITS</t>
  </si>
  <si>
    <t>ALANTO(T) 50*100ML</t>
  </si>
  <si>
    <t>AMBITION         40*250ML=10LIT</t>
  </si>
  <si>
    <t>ANTRACOL (T)    10*1K=10KG</t>
  </si>
  <si>
    <t>ANTRACOL (T)   50*100G=5KG</t>
  </si>
  <si>
    <t>ANTRACOL (T)  20*500G=10KG</t>
  </si>
  <si>
    <t>ANTRACOL (T)  40*250G=10KG</t>
  </si>
  <si>
    <t>ATLANTIS KL3    160GM</t>
  </si>
  <si>
    <t>CONFIDOR(T) 20*250ML</t>
  </si>
  <si>
    <t>CONFIDOR(T) 50*100ML</t>
  </si>
  <si>
    <t>DECIS EC101 2 BOX IN     50*100ML</t>
  </si>
  <si>
    <t xml:space="preserve"> -10</t>
  </si>
  <si>
    <t>DECIS EC24 6 BOT IN      50*100ML</t>
  </si>
  <si>
    <t>JUMP WG80         10*2G</t>
  </si>
  <si>
    <t>LARVIN           40*100GM</t>
  </si>
  <si>
    <t>MOVENTO ENERGY 50*100ML</t>
  </si>
  <si>
    <t>MUSTERD 5222     60*500GM</t>
  </si>
  <si>
    <t>MUSTURD 5210      30*1KG</t>
  </si>
  <si>
    <t>NATIVO            50*100G=5KG</t>
  </si>
  <si>
    <t>NATIVO WG75       40*250G=10KGS</t>
  </si>
  <si>
    <t>NATIVO WG75 10*1KG</t>
  </si>
  <si>
    <t>NATIVO WG75 100*50GR</t>
  </si>
  <si>
    <t>NATIVO WG75 20*500G</t>
  </si>
  <si>
    <t>OBERON           50*100ML</t>
  </si>
  <si>
    <t>PADDY 6444 GOLD    10*3K=30KG</t>
  </si>
  <si>
    <t>PADDY AZ6633      10*3=30KG</t>
  </si>
  <si>
    <t>REGENT                  1*20=20KG</t>
  </si>
  <si>
    <t>REGENT SC50  50*100ML=5LIT</t>
  </si>
  <si>
    <t>REGENT ULTRA GR0       20*1K=20KG</t>
  </si>
  <si>
    <t>SECTIN           50*100GM</t>
  </si>
  <si>
    <t>SENCOR WP70  KG</t>
  </si>
  <si>
    <t>SIVANTO PRIMER 50*100ML</t>
  </si>
  <si>
    <t>TOPSTAR    8(20*22.5G)=3.600KG</t>
  </si>
  <si>
    <t>Our GST Billing Software MARG Erp 05322401648</t>
  </si>
  <si>
    <t>Stock and Sales FOR THE PERIOD 01-Jan-2020 TO 31-Mar-2020</t>
  </si>
  <si>
    <t>DISTRIBUTOR PRODUCTWISE</t>
  </si>
  <si>
    <t>OUTPUT IN : PIC,DETAILS AS : Column,CONSIDER : Voucher Date,INCLUDE VALIDATION : False</t>
  </si>
  <si>
    <t>DISTRIBUTOR:Maurya Beej Bhandar Varanasi,</t>
  </si>
  <si>
    <t>SAPCODE</t>
  </si>
  <si>
    <t>PRODUCT</t>
  </si>
  <si>
    <t>ITEMALIAS</t>
  </si>
  <si>
    <t>Maurya Beej Bhandar Varanasi</t>
  </si>
  <si>
    <t>ALANTO (T) SC240 20X500ML BOT IN</t>
  </si>
  <si>
    <t>ALANTO (T) SC240 40X250ML BOT IN</t>
  </si>
  <si>
    <t>ALANTO (T) SC240 50X100ML BOT IN</t>
  </si>
  <si>
    <t>ARIZE AZ 6633 LOC 10X3KG BAG IN</t>
  </si>
  <si>
    <t>ATLANTIS KL3 6 15X160GR BOT IN</t>
  </si>
  <si>
    <t>JUMP WG80 160X(10X2GR) BAG IN</t>
  </si>
  <si>
    <t>MUSTARD 5222 60X500G BAG IN</t>
  </si>
  <si>
    <t>NATIVO WG75 20X500GR BAG IN</t>
  </si>
  <si>
    <t>NATIVO WG75 40X250GR BAG IN</t>
  </si>
  <si>
    <t>NATIVO WG75 50X100GR BAG IN</t>
  </si>
  <si>
    <t>REGENT (T) SC50 50X100ML BOT IN</t>
  </si>
  <si>
    <t>SECTIN WG60 50X100GR BAG IN</t>
  </si>
  <si>
    <t>SENCOR WP70 60X100GR BAG IN</t>
  </si>
  <si>
    <t>DECIS EC 28 50X100ML BOT IN</t>
  </si>
  <si>
    <t>MUSTARD PA 5210 (LOC) 30X1KG BAG IN</t>
  </si>
  <si>
    <t>REGENT ULTRA GR0 6 1X20KG BAG IN</t>
  </si>
  <si>
    <t>GRANDTOTAL</t>
  </si>
  <si>
    <t>DECIS EC101-2 50X100ML BOX IN</t>
  </si>
  <si>
    <t>LARVIN (T) WP75 40X100GR BAG IN</t>
  </si>
  <si>
    <t>MOVENTO ENERGY SC240 50X100ML BOT IN</t>
  </si>
  <si>
    <t>SIVANTO PRIME SL200 50X100ML BOT IN</t>
  </si>
  <si>
    <t>AMBITION 40X250ML BOT IN</t>
  </si>
  <si>
    <t>ANTRACOL (T) WP70 10X1KG BAG IN</t>
  </si>
  <si>
    <t>ANTRACOL (T) WP70 50X100GR BAG IN</t>
  </si>
  <si>
    <t>ANTRACOL (T) WP70 20X500GR BAG IN</t>
  </si>
  <si>
    <t>ANTRACOL (T) WP70 40X250GR BAG IN</t>
  </si>
  <si>
    <t>CONFIDOR (T) SL200 20X250ML BOT IN</t>
  </si>
  <si>
    <t>CONFIDOR (T) SL200 50X100ML BOT IN</t>
  </si>
  <si>
    <t>NATIVO WG75 10X1KG BAG IN</t>
  </si>
  <si>
    <t>NATIVO WG75 100X50GR BAG IN</t>
  </si>
  <si>
    <t>OBERON (T) SC240 50X100ML BOT IN</t>
  </si>
  <si>
    <t>ARIZE 6444 GOLD LOC 10X3KG BAG IN</t>
  </si>
  <si>
    <t>TOPSTAR (T) WP80 8X(20X22.5GR) BOX IN</t>
  </si>
  <si>
    <t>Generated on 6/16/2021 5:22:06 AM</t>
  </si>
  <si>
    <t>Zylem Report -  01-Jan-2020 TO 31-Mar-2020</t>
  </si>
  <si>
    <t>Dealer Report -01-Jan-2020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</si>
</sst>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166" fontId="7" fillId="0" borderId="12" xfId="0" applyNumberFormat="1" applyFont="1" applyBorder="1"/>
    <xf numFmtId="2" fontId="19" fillId="7" borderId="11" xfId="0" applyNumberFormat="1" applyFont="1" applyFill="1" applyBorder="1" applyAlignment="1">
      <alignment horizontal="left" wrapText="1"/>
    </xf>
    <xf numFmtId="0" fontId="18" fillId="0" borderId="23" xfId="0" applyFont="1" applyBorder="1" applyAlignment="1">
      <alignment horizontal="left" vertical="top"/>
    </xf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3.448614236113" createdVersion="6" refreshedVersion="7" minRefreshableVersion="3" recordCount="33" xr:uid="{173E7550-7929-42BA-839A-B1921E846E31}">
  <cacheSource type="worksheet">
    <worksheetSource name="=FInalDealer_Pivot"/>
  </cacheSource>
  <cacheFields count="13">
    <cacheField name="ITEM DESCRIPTION" numFmtId="0">
      <sharedItems/>
    </cacheField>
    <cacheField name="OPENING STOCK" numFmtId="0">
      <sharedItems containsMixedTypes="1" containsNumber="1" containsInteger="1" minValue="-192" maxValue="23140"/>
    </cacheField>
    <cacheField name=" PURCHASES" numFmtId="0">
      <sharedItems containsSemiMixedTypes="0" containsString="0" containsNumber="1" containsInteger="1" minValue="0" maxValue="0"/>
    </cacheField>
    <cacheField name=" SALE RETURN" numFmtId="0">
      <sharedItems containsSemiMixedTypes="0" containsString="0" containsNumber="1" containsInteger="1" minValue="0" maxValue="0"/>
    </cacheField>
    <cacheField name="REPL./ OTHERS" numFmtId="0">
      <sharedItems containsSemiMixedTypes="0" containsString="0" containsNumber="1" containsInteger="1" minValue="0" maxValue="0"/>
    </cacheField>
    <cacheField name="TOTAL STOCK" numFmtId="0">
      <sharedItems containsSemiMixedTypes="0" containsString="0" containsNumber="1" containsInteger="1" minValue="-192" maxValue="23140"/>
    </cacheField>
    <cacheField name=" SALES" numFmtId="0">
      <sharedItems containsSemiMixedTypes="0" containsString="0" containsNumber="1" minValue="0" maxValue="21230"/>
    </cacheField>
    <cacheField name="PURCHASE RETURN" numFmtId="0">
      <sharedItems containsSemiMixedTypes="0" containsString="0" containsNumber="1" containsInteger="1" minValue="0" maxValue="334"/>
    </cacheField>
    <cacheField name="REPL./ OTHERS2" numFmtId="0">
      <sharedItems containsSemiMixedTypes="0" containsString="0" containsNumber="1" containsInteger="1" minValue="0" maxValue="0"/>
    </cacheField>
    <cacheField name="CLOSING STOCK" numFmtId="0">
      <sharedItems containsMixedTypes="1" containsNumber="1" minValue="-192" maxValue="1910"/>
    </cacheField>
    <cacheField name=" RATE" numFmtId="0">
      <sharedItems containsSemiMixedTypes="0" containsString="0" containsNumber="1" minValue="74" maxValue="6555.56"/>
    </cacheField>
    <cacheField name="Combi Name" numFmtId="165">
      <sharedItems/>
    </cacheField>
    <cacheField name="Master Name" numFmtId="0">
      <sharedItems count="108">
        <s v="ALANTO (T) SC240 20X500ML BOT IN"/>
        <s v="ALANTO (T) SC240 40X250ML BOT IN"/>
        <s v="ALANTO (T) SC240 50X100ML BOT IN"/>
        <s v="AMBITION 40X250ML BOT IN"/>
        <s v="ANTRACOL (T) WP70 10X1KG BAG IN"/>
        <s v="ANTRACOL (T) WP70 50X100GR BAG IN"/>
        <s v="ANTRACOL (T) WP70 20X500GR BAG IN"/>
        <s v="ANTRACOL (T) WP70 40X250GR BAG IN"/>
        <s v="ATLANTIS KL3 6 15X160GR BOT IN"/>
        <s v="CONFIDOR (T) SL200 20X250ML BOT IN"/>
        <s v="CONFIDOR (T) SL200 50X100ML BOT IN"/>
        <s v="DECIS EC101-2 50X100ML BOX IN"/>
        <s v="DECIS EC 28 50X100ML BOT IN"/>
        <s v="JUMP WG80 160X(10X2GR) BAG IN"/>
        <s v="LARVIN (T) WP75 40X100GR BAG IN"/>
        <s v="MOVENTO ENERGY SC240 50X100ML BOT IN"/>
        <s v="MUSTARD 5222 60X500G BAG IN"/>
        <s v="MUSTARD PA 5210 (LOC) 30X1KG BAG IN"/>
        <s v="NATIVO WG75 50X100GR BAG IN"/>
        <s v="NATIVO WG75 40X250GR BAG IN"/>
        <s v="NATIVO WG75 10X1KG BAG IN"/>
        <s v="NATIVO WG75 100X50GR BAG IN"/>
        <s v="NATIVO WG75 20X500GR BAG IN"/>
        <s v="OBERON (T) SC240 50X100ML BOT IN"/>
        <s v="ARIZE 6444 GOLD LOC 10X3KG BAG IN"/>
        <s v="ARIZE AZ 6633 LOC 10X3KG BAG IN"/>
        <s v="REGENT ULTRA GR0 6 1X20KG BAG IN"/>
        <s v="REGENT (T) SC50 50X100ML BOT IN"/>
        <s v="SECTIN WG60 50X100GR BAG IN"/>
        <s v="SENCOR WP70 60X100GR BAG IN"/>
        <s v="SIVANTO PRIME SL200 50X100ML BOT IN"/>
        <s v="TOPSTAR (T) WP80 8X(20X22.5GR) BOX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OLOMON OD300 10X1L BOT IN" u="1"/>
        <s v="SIMBOLA (T) SG20 10X1KG BOT IN" u="1"/>
        <s v="RICESTAR EC69 20X500ML BOT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ADMIRE (T) WG70 30X150GR BOT IN" u="1"/>
        <s v="GAUCHO FS600 2X5L BOT IN" u="1"/>
        <s v="FAME (T) SC480 10X(20X10ML)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FAME (T) SC480 40X50ML BOT IN" u="1"/>
        <s v="FAME (T) SC480 4X500ML BOT IN" u="1"/>
        <s v="FAME (T) SC480 8X250ML BOT IN" u="1"/>
        <s v="FOLICUR (T) EC250 10X1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COUNCIL ACTIV WG30 12X(5X90GR) BOX IN" u="1"/>
        <s v="COUNCIL ACTIV WG30 8X(10X45GR) BOX IN" u="1"/>
        <s v="SOLOMON OD300 20X500ML BOT IN" u="1"/>
        <s v="SOLOMON OD300 40X250ML BOT IN" u="1"/>
        <s v="SOLOMON OD300 50X100ML BOT IN" u="1"/>
        <s v="GLAMORE WG80 20X100GR BOT IN" u="1"/>
        <s v="REGENT ULTRA GR0 6 5X4KG BAG IN" u="1"/>
        <s v="MONCEREN SC250 20X500ML BOT IN" u="1"/>
        <s v="EMESTO PRIME FS240 10X1L BOT IN" u="1"/>
        <s v="DECIS EC 28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ALANTO SC240      20*500ML=10LITS"/>
    <n v="9"/>
    <n v="0"/>
    <n v="0"/>
    <n v="0"/>
    <n v="9"/>
    <n v="9"/>
    <n v="0"/>
    <n v="0"/>
    <n v="0"/>
    <n v="2030"/>
    <s v="ALANTO SC240 20*500ML=10LITS-box"/>
    <x v="0"/>
  </r>
  <r>
    <s v="ALANTO SC240      40*250ML=10LITS"/>
    <n v="8"/>
    <n v="0"/>
    <n v="0"/>
    <n v="0"/>
    <n v="8"/>
    <n v="8"/>
    <n v="0"/>
    <n v="0"/>
    <n v="0"/>
    <n v="2140"/>
    <s v="ALANTO SC240 40*250ML=10LITS-box"/>
    <x v="1"/>
  </r>
  <r>
    <s v="ALANTO(T) 50*100ML"/>
    <n v="95"/>
    <n v="0"/>
    <n v="0"/>
    <n v="0"/>
    <n v="95"/>
    <n v="43"/>
    <n v="0"/>
    <n v="0"/>
    <n v="52"/>
    <n v="2290"/>
    <s v="ALANTO(T) 50*100ML-box"/>
    <x v="2"/>
  </r>
  <r>
    <s v="AMBITION         40*250ML=10LIT"/>
    <n v="5"/>
    <n v="0"/>
    <n v="0"/>
    <n v="0"/>
    <n v="5"/>
    <n v="0"/>
    <n v="0"/>
    <n v="0"/>
    <n v="5"/>
    <n v="812"/>
    <s v="AMBITION 40*250ML=10LIT-box"/>
    <x v="3"/>
  </r>
  <r>
    <s v="ANTRACOL (T)    10*1K=10KG"/>
    <n v="100"/>
    <n v="0"/>
    <n v="0"/>
    <n v="0"/>
    <n v="100"/>
    <n v="0"/>
    <n v="0"/>
    <n v="0"/>
    <n v="100"/>
    <n v="478"/>
    <s v="ANTRACOL (T) 10*1K=10KG-box"/>
    <x v="4"/>
  </r>
  <r>
    <s v="ANTRACOL (T)   50*100G=5KG"/>
    <n v="50"/>
    <n v="0"/>
    <n v="0"/>
    <n v="0"/>
    <n v="50"/>
    <n v="0"/>
    <n v="0"/>
    <n v="0"/>
    <n v="50"/>
    <n v="590"/>
    <s v="ANTRACOL (T) 50*100G=5KG-box"/>
    <x v="5"/>
  </r>
  <r>
    <s v="ANTRACOL (T)  20*500G=10KG"/>
    <n v="80"/>
    <n v="0"/>
    <n v="0"/>
    <n v="0"/>
    <n v="80"/>
    <n v="0"/>
    <n v="0"/>
    <n v="0"/>
    <n v="80"/>
    <n v="504"/>
    <s v="ANTRACOL (T) 20*500G=10KG-box"/>
    <x v="6"/>
  </r>
  <r>
    <s v="ANTRACOL (T)  40*250G=10KG"/>
    <n v="110"/>
    <n v="0"/>
    <n v="0"/>
    <n v="0"/>
    <n v="110"/>
    <n v="0"/>
    <n v="0"/>
    <n v="0"/>
    <n v="110"/>
    <n v="530"/>
    <s v="ANTRACOL (T) 40*250G=10KG-box"/>
    <x v="7"/>
  </r>
  <r>
    <s v="ATLANTIS KL3    160GM"/>
    <n v="281"/>
    <n v="0"/>
    <n v="0"/>
    <n v="0"/>
    <n v="281"/>
    <n v="4"/>
    <n v="0"/>
    <n v="0"/>
    <n v="277"/>
    <n v="474"/>
    <s v="ATLANTIS KL3 160GM-box"/>
    <x v="8"/>
  </r>
  <r>
    <s v="CONFIDOR(T) 20*250ML"/>
    <n v="5"/>
    <n v="0"/>
    <n v="0"/>
    <n v="0"/>
    <n v="5"/>
    <n v="0"/>
    <n v="0"/>
    <n v="0"/>
    <n v="5"/>
    <n v="2086.63"/>
    <s v="CONFIDOR(T) 20*250ML-box"/>
    <x v="9"/>
  </r>
  <r>
    <s v="CONFIDOR(T) 50*100ML"/>
    <n v="10"/>
    <n v="0"/>
    <n v="0"/>
    <n v="0"/>
    <n v="10"/>
    <n v="0"/>
    <n v="0"/>
    <n v="0"/>
    <n v="10"/>
    <n v="2118.73"/>
    <s v="CONFIDOR(T) 50*100ML-box"/>
    <x v="10"/>
  </r>
  <r>
    <s v="DECIS EC101 2 BOX IN     50*100ML"/>
    <s v=" -10"/>
    <n v="0"/>
    <n v="0"/>
    <n v="0"/>
    <n v="-10"/>
    <n v="0"/>
    <n v="0"/>
    <n v="0"/>
    <s v=" -10"/>
    <n v="1465.19"/>
    <s v="DECIS EC101 2 BOX IN 50*100ML-box"/>
    <x v="11"/>
  </r>
  <r>
    <s v="DECIS EC24 6 BOT IN      50*100ML"/>
    <n v="34"/>
    <n v="0"/>
    <n v="0"/>
    <n v="0"/>
    <n v="34"/>
    <n v="19"/>
    <n v="0"/>
    <n v="0"/>
    <n v="15"/>
    <n v="582"/>
    <s v="DECIS EC24 6 BOT IN 50*100ML-box"/>
    <x v="12"/>
  </r>
  <r>
    <s v="JUMP WG80         10*2G"/>
    <n v="160"/>
    <n v="0"/>
    <n v="0"/>
    <n v="0"/>
    <n v="160"/>
    <n v="160"/>
    <n v="0"/>
    <n v="0"/>
    <n v="0"/>
    <n v="344"/>
    <s v="JUMP WG80 10*2G-box"/>
    <x v="13"/>
  </r>
  <r>
    <s v="LARVIN           40*100GM"/>
    <n v="3"/>
    <n v="0"/>
    <n v="0"/>
    <n v="0"/>
    <n v="3"/>
    <n v="0"/>
    <n v="0"/>
    <n v="0"/>
    <n v="3"/>
    <n v="2459.9899999999998"/>
    <s v="LARVIN 40*100GM-box"/>
    <x v="14"/>
  </r>
  <r>
    <s v="MOVENTO ENERGY 50*100ML"/>
    <n v="5"/>
    <n v="0"/>
    <n v="0"/>
    <n v="0"/>
    <n v="5"/>
    <n v="0"/>
    <n v="0"/>
    <n v="0"/>
    <n v="5"/>
    <n v="2470"/>
    <s v="MOVENTO ENERGY 50*100ML-box"/>
    <x v="15"/>
  </r>
  <r>
    <s v="MUSTERD 5222     60*500GM"/>
    <n v="860"/>
    <n v="0"/>
    <n v="0"/>
    <n v="0"/>
    <n v="860"/>
    <n v="526"/>
    <n v="334"/>
    <n v="0"/>
    <n v="0"/>
    <n v="505"/>
    <s v="MUSTERD 5222 60*500GM-box"/>
    <x v="16"/>
  </r>
  <r>
    <s v="MUSTURD 5210      30*1KG"/>
    <n v="60"/>
    <n v="0"/>
    <n v="0"/>
    <n v="0"/>
    <n v="60"/>
    <n v="33"/>
    <n v="27"/>
    <n v="0"/>
    <n v="0"/>
    <n v="575"/>
    <s v="MUSTURD 5210 30*1KG-box"/>
    <x v="17"/>
  </r>
  <r>
    <s v="NATIVO            50*100G=5KG"/>
    <n v="5"/>
    <n v="0"/>
    <n v="0"/>
    <n v="0"/>
    <n v="5"/>
    <n v="4.8"/>
    <n v="0"/>
    <n v="0"/>
    <n v="0.2"/>
    <n v="6140"/>
    <s v="NATIVO 50*100G=5KG-box"/>
    <x v="18"/>
  </r>
  <r>
    <s v="NATIVO WG75       40*250G=10KGS"/>
    <n v="10"/>
    <n v="0"/>
    <n v="0"/>
    <n v="0"/>
    <n v="10"/>
    <n v="0.5"/>
    <n v="0"/>
    <n v="0"/>
    <n v="9.5"/>
    <n v="5742"/>
    <s v="NATIVO WG75 40*250G=10KGS-box"/>
    <x v="19"/>
  </r>
  <r>
    <s v="NATIVO WG75 10*1KG"/>
    <n v="10"/>
    <n v="0"/>
    <n v="0"/>
    <n v="0"/>
    <n v="10"/>
    <n v="0"/>
    <n v="0"/>
    <n v="0"/>
    <n v="10"/>
    <n v="5356.2"/>
    <s v="NATIVO WG75 10*1KG-box"/>
    <x v="20"/>
  </r>
  <r>
    <s v="NATIVO WG75 100*50GR"/>
    <n v="9"/>
    <n v="0"/>
    <n v="0"/>
    <n v="0"/>
    <n v="9"/>
    <n v="0"/>
    <n v="0"/>
    <n v="0"/>
    <n v="9"/>
    <n v="6230"/>
    <s v="NATIVO WG75 100*50GR-box"/>
    <x v="21"/>
  </r>
  <r>
    <s v="NATIVO WG75 20*500G"/>
    <n v="8"/>
    <n v="0"/>
    <n v="0"/>
    <n v="0"/>
    <n v="8"/>
    <n v="1"/>
    <n v="0"/>
    <n v="0"/>
    <n v="7"/>
    <n v="5457.36"/>
    <s v="NATIVO WG75 20*500G-box"/>
    <x v="22"/>
  </r>
  <r>
    <s v="OBERON           50*100ML"/>
    <n v="5"/>
    <n v="0"/>
    <n v="0"/>
    <n v="0"/>
    <n v="5"/>
    <n v="0"/>
    <n v="0"/>
    <n v="0"/>
    <n v="5"/>
    <n v="3779.98"/>
    <s v="OBERON 50*100ML-box"/>
    <x v="23"/>
  </r>
  <r>
    <s v="PADDY 6444 GOLD    10*3K=30KG"/>
    <n v="-192"/>
    <n v="0"/>
    <n v="0"/>
    <n v="0"/>
    <n v="-192"/>
    <n v="0"/>
    <n v="0"/>
    <n v="0"/>
    <n v="-192"/>
    <n v="285"/>
    <s v="PADDY 6444 GOLD 10*3K=30KG-box"/>
    <x v="24"/>
  </r>
  <r>
    <s v="PADDY AZ6633      10*3=30KG"/>
    <n v="219"/>
    <n v="0"/>
    <n v="0"/>
    <n v="0"/>
    <n v="219"/>
    <n v="219"/>
    <n v="0"/>
    <n v="0"/>
    <n v="0"/>
    <n v="300"/>
    <s v="PADDY AZ6633 10*3=30KG-box"/>
    <x v="25"/>
  </r>
  <r>
    <s v="REGENT                  1*20=20KG"/>
    <n v="23140"/>
    <n v="0"/>
    <n v="0"/>
    <n v="0"/>
    <n v="23140"/>
    <n v="21230"/>
    <n v="0"/>
    <n v="0"/>
    <n v="1910"/>
    <n v="74"/>
    <s v="REGENT 1*20=20KG-box"/>
    <x v="26"/>
  </r>
  <r>
    <s v="REGENT SC50  50*100ML=5LIT"/>
    <n v="5"/>
    <n v="0"/>
    <n v="0"/>
    <n v="0"/>
    <n v="5"/>
    <n v="0.5"/>
    <n v="0"/>
    <n v="0"/>
    <n v="4.5"/>
    <n v="1130.01"/>
    <s v="REGENT SC50 50*100ML=5LIT-box"/>
    <x v="27"/>
  </r>
  <r>
    <s v="REGENT ULTRA GR0       20*1K=20KG"/>
    <n v="500"/>
    <n v="0"/>
    <n v="0"/>
    <n v="0"/>
    <n v="500"/>
    <n v="0"/>
    <n v="0"/>
    <n v="0"/>
    <n v="500"/>
    <n v="147.51"/>
    <s v="REGENT ULTRA GR0 20*1K=20KG-box"/>
    <x v="26"/>
  </r>
  <r>
    <s v="SECTIN           50*100GM"/>
    <n v="5"/>
    <n v="0"/>
    <n v="0"/>
    <n v="0"/>
    <n v="5"/>
    <n v="5"/>
    <n v="0"/>
    <n v="0"/>
    <n v="0"/>
    <n v="2459.9899999999998"/>
    <s v="SECTIN 50*100GM-box"/>
    <x v="28"/>
  </r>
  <r>
    <s v="SENCOR WP70  KG"/>
    <n v="300"/>
    <n v="0"/>
    <n v="0"/>
    <n v="0"/>
    <n v="300"/>
    <n v="165"/>
    <n v="0"/>
    <n v="0"/>
    <n v="135"/>
    <n v="213.5"/>
    <s v="SENCOR WP70 KG-box"/>
    <x v="29"/>
  </r>
  <r>
    <s v="SIVANTO PRIMER 50*100ML"/>
    <n v="5"/>
    <n v="0"/>
    <n v="0"/>
    <n v="0"/>
    <n v="5"/>
    <n v="0"/>
    <n v="0"/>
    <n v="0"/>
    <n v="5"/>
    <n v="2498.9"/>
    <s v="SIVANTO PRIMER 50*100ML-box"/>
    <x v="30"/>
  </r>
  <r>
    <s v="TOPSTAR    8(20*22.5G)=3.600KG"/>
    <n v="18"/>
    <n v="0"/>
    <n v="0"/>
    <n v="0"/>
    <n v="18"/>
    <n v="0"/>
    <n v="0"/>
    <n v="0"/>
    <n v="18"/>
    <n v="6555.56"/>
    <s v="TOPSTAR 8(20*22.5G)=3.600KG-box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25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34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09">
        <item m="1" x="54"/>
        <item m="1" x="71"/>
        <item m="1" x="103"/>
        <item m="1" x="99"/>
        <item m="1" x="101"/>
        <item m="1" x="35"/>
        <item m="1" x="47"/>
        <item m="1" x="48"/>
        <item x="0"/>
        <item x="1"/>
        <item x="2"/>
        <item m="1" x="104"/>
        <item m="1" x="105"/>
        <item x="3"/>
        <item x="4"/>
        <item x="6"/>
        <item x="7"/>
        <item x="5"/>
        <item x="24"/>
        <item x="25"/>
        <item x="8"/>
        <item m="1" x="100"/>
        <item m="1" x="42"/>
        <item m="1" x="58"/>
        <item m="1" x="106"/>
        <item m="1" x="84"/>
        <item m="1" x="70"/>
        <item m="1" x="83"/>
        <item x="9"/>
        <item x="10"/>
        <item m="1" x="88"/>
        <item m="1" x="89"/>
        <item m="1" x="97"/>
        <item x="12"/>
        <item x="11"/>
        <item m="1" x="96"/>
        <item m="1" x="36"/>
        <item m="1" x="37"/>
        <item m="1" x="56"/>
        <item m="1" x="107"/>
        <item m="1" x="64"/>
        <item m="1" x="65"/>
        <item m="1" x="66"/>
        <item m="1" x="67"/>
        <item m="1" x="87"/>
        <item m="1" x="39"/>
        <item m="1" x="50"/>
        <item m="1" x="85"/>
        <item m="1" x="55"/>
        <item m="1" x="51"/>
        <item m="1" x="52"/>
        <item m="1" x="93"/>
        <item m="1" x="81"/>
        <item m="1" x="98"/>
        <item x="13"/>
        <item m="1" x="75"/>
        <item m="1" x="53"/>
        <item m="1" x="73"/>
        <item x="14"/>
        <item m="1" x="78"/>
        <item m="1" x="79"/>
        <item m="1" x="38"/>
        <item m="1" x="72"/>
        <item m="1" x="82"/>
        <item m="1" x="95"/>
        <item x="15"/>
        <item x="16"/>
        <item x="17"/>
        <item x="21"/>
        <item x="20"/>
        <item m="1" x="77"/>
        <item x="22"/>
        <item x="19"/>
        <item x="18"/>
        <item x="23"/>
        <item m="1" x="32"/>
        <item m="1" x="80"/>
        <item m="1" x="86"/>
        <item m="1" x="63"/>
        <item m="1" x="76"/>
        <item m="1" x="49"/>
        <item m="1" x="40"/>
        <item m="1" x="41"/>
        <item x="27"/>
        <item m="1" x="61"/>
        <item m="1" x="34"/>
        <item x="26"/>
        <item m="1" x="94"/>
        <item m="1" x="74"/>
        <item m="1" x="68"/>
        <item m="1" x="45"/>
        <item m="1" x="62"/>
        <item m="1" x="33"/>
        <item x="28"/>
        <item m="1" x="102"/>
        <item x="29"/>
        <item m="1" x="44"/>
        <item m="1" x="59"/>
        <item m="1" x="60"/>
        <item x="30"/>
        <item m="1" x="43"/>
        <item m="1" x="90"/>
        <item m="1" x="91"/>
        <item m="1" x="92"/>
        <item m="1" x="57"/>
        <item m="1" x="69"/>
        <item x="31"/>
        <item m="1" x="46"/>
        <item t="default"/>
      </items>
    </pivotField>
  </pivotFields>
  <rowFields count="1">
    <field x="12"/>
  </rowFields>
  <rowItems count="33">
    <i>
      <x v="8"/>
    </i>
    <i>
      <x v="9"/>
    </i>
    <i>
      <x v="10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8"/>
    </i>
    <i>
      <x v="29"/>
    </i>
    <i>
      <x v="33"/>
    </i>
    <i>
      <x v="34"/>
    </i>
    <i>
      <x v="54"/>
    </i>
    <i>
      <x v="58"/>
    </i>
    <i>
      <x v="65"/>
    </i>
    <i>
      <x v="66"/>
    </i>
    <i>
      <x v="67"/>
    </i>
    <i>
      <x v="68"/>
    </i>
    <i>
      <x v="69"/>
    </i>
    <i>
      <x v="71"/>
    </i>
    <i>
      <x v="72"/>
    </i>
    <i>
      <x v="73"/>
    </i>
    <i>
      <x v="74"/>
    </i>
    <i>
      <x v="83"/>
    </i>
    <i>
      <x v="86"/>
    </i>
    <i>
      <x v="93"/>
    </i>
    <i>
      <x v="95"/>
    </i>
    <i>
      <x v="99"/>
    </i>
    <i>
      <x v="10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12" type="button" dataOnly="0" labelOnly="1" outline="0" axis="axisRow" fieldPosition="0"/>
    </format>
    <format dxfId="19">
      <pivotArea dataOnly="0" labelOnly="1" fieldPosition="0">
        <references count="1">
          <reference field="12" count="1">
            <x v="85"/>
          </reference>
        </references>
      </pivotArea>
    </format>
    <format dxfId="18">
      <pivotArea dataOnly="0" labelOnly="1" grandRow="1" outline="0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2" type="button" dataOnly="0" labelOnly="1" outline="0" axis="axisRow" fieldPosition="0"/>
    </format>
    <format dxfId="14">
      <pivotArea dataOnly="0" labelOnly="1" fieldPosition="0">
        <references count="1">
          <reference field="12" count="1">
            <x v="85"/>
          </reference>
        </references>
      </pivotArea>
    </format>
    <format dxfId="1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workbookViewId="0">
      <selection sqref="A1:K1"/>
    </sheetView>
  </sheetViews>
  <sheetFormatPr defaultRowHeight="14.4" x14ac:dyDescent="0.3"/>
  <cols>
    <col min="1" max="1" width="39.6640625" bestFit="1" customWidth="1"/>
    <col min="2" max="2" width="9.44140625" bestFit="1" customWidth="1"/>
    <col min="3" max="3" width="12.44140625" bestFit="1" customWidth="1"/>
    <col min="4" max="4" width="8.44140625" bestFit="1" customWidth="1"/>
    <col min="5" max="5" width="8.5546875" bestFit="1" customWidth="1"/>
    <col min="6" max="7" width="8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7.5546875" bestFit="1" customWidth="1"/>
    <col min="257" max="257" width="39.6640625" bestFit="1" customWidth="1"/>
    <col min="258" max="258" width="9.44140625" bestFit="1" customWidth="1"/>
    <col min="259" max="259" width="12.44140625" bestFit="1" customWidth="1"/>
    <col min="260" max="260" width="8.44140625" bestFit="1" customWidth="1"/>
    <col min="261" max="261" width="8.5546875" bestFit="1" customWidth="1"/>
    <col min="262" max="263" width="8" bestFit="1" customWidth="1"/>
    <col min="264" max="264" width="11.109375" bestFit="1" customWidth="1"/>
    <col min="265" max="265" width="8.5546875" bestFit="1" customWidth="1"/>
    <col min="266" max="266" width="9.44140625" bestFit="1" customWidth="1"/>
    <col min="267" max="267" width="7.5546875" bestFit="1" customWidth="1"/>
    <col min="513" max="513" width="39.6640625" bestFit="1" customWidth="1"/>
    <col min="514" max="514" width="9.44140625" bestFit="1" customWidth="1"/>
    <col min="515" max="515" width="12.44140625" bestFit="1" customWidth="1"/>
    <col min="516" max="516" width="8.44140625" bestFit="1" customWidth="1"/>
    <col min="517" max="517" width="8.5546875" bestFit="1" customWidth="1"/>
    <col min="518" max="519" width="8" bestFit="1" customWidth="1"/>
    <col min="520" max="520" width="11.109375" bestFit="1" customWidth="1"/>
    <col min="521" max="521" width="8.5546875" bestFit="1" customWidth="1"/>
    <col min="522" max="522" width="9.44140625" bestFit="1" customWidth="1"/>
    <col min="523" max="523" width="7.5546875" bestFit="1" customWidth="1"/>
    <col min="769" max="769" width="39.6640625" bestFit="1" customWidth="1"/>
    <col min="770" max="770" width="9.44140625" bestFit="1" customWidth="1"/>
    <col min="771" max="771" width="12.44140625" bestFit="1" customWidth="1"/>
    <col min="772" max="772" width="8.44140625" bestFit="1" customWidth="1"/>
    <col min="773" max="773" width="8.5546875" bestFit="1" customWidth="1"/>
    <col min="774" max="775" width="8" bestFit="1" customWidth="1"/>
    <col min="776" max="776" width="11.109375" bestFit="1" customWidth="1"/>
    <col min="777" max="777" width="8.5546875" bestFit="1" customWidth="1"/>
    <col min="778" max="778" width="9.44140625" bestFit="1" customWidth="1"/>
    <col min="779" max="779" width="7.5546875" bestFit="1" customWidth="1"/>
    <col min="1025" max="1025" width="39.6640625" bestFit="1" customWidth="1"/>
    <col min="1026" max="1026" width="9.44140625" bestFit="1" customWidth="1"/>
    <col min="1027" max="1027" width="12.44140625" bestFit="1" customWidth="1"/>
    <col min="1028" max="1028" width="8.44140625" bestFit="1" customWidth="1"/>
    <col min="1029" max="1029" width="8.5546875" bestFit="1" customWidth="1"/>
    <col min="1030" max="1031" width="8" bestFit="1" customWidth="1"/>
    <col min="1032" max="1032" width="11.109375" bestFit="1" customWidth="1"/>
    <col min="1033" max="1033" width="8.5546875" bestFit="1" customWidth="1"/>
    <col min="1034" max="1034" width="9.44140625" bestFit="1" customWidth="1"/>
    <col min="1035" max="1035" width="7.5546875" bestFit="1" customWidth="1"/>
    <col min="1281" max="1281" width="39.6640625" bestFit="1" customWidth="1"/>
    <col min="1282" max="1282" width="9.44140625" bestFit="1" customWidth="1"/>
    <col min="1283" max="1283" width="12.44140625" bestFit="1" customWidth="1"/>
    <col min="1284" max="1284" width="8.44140625" bestFit="1" customWidth="1"/>
    <col min="1285" max="1285" width="8.5546875" bestFit="1" customWidth="1"/>
    <col min="1286" max="1287" width="8" bestFit="1" customWidth="1"/>
    <col min="1288" max="1288" width="11.109375" bestFit="1" customWidth="1"/>
    <col min="1289" max="1289" width="8.5546875" bestFit="1" customWidth="1"/>
    <col min="1290" max="1290" width="9.44140625" bestFit="1" customWidth="1"/>
    <col min="1291" max="1291" width="7.5546875" bestFit="1" customWidth="1"/>
    <col min="1537" max="1537" width="39.6640625" bestFit="1" customWidth="1"/>
    <col min="1538" max="1538" width="9.44140625" bestFit="1" customWidth="1"/>
    <col min="1539" max="1539" width="12.44140625" bestFit="1" customWidth="1"/>
    <col min="1540" max="1540" width="8.44140625" bestFit="1" customWidth="1"/>
    <col min="1541" max="1541" width="8.5546875" bestFit="1" customWidth="1"/>
    <col min="1542" max="1543" width="8" bestFit="1" customWidth="1"/>
    <col min="1544" max="1544" width="11.109375" bestFit="1" customWidth="1"/>
    <col min="1545" max="1545" width="8.5546875" bestFit="1" customWidth="1"/>
    <col min="1546" max="1546" width="9.44140625" bestFit="1" customWidth="1"/>
    <col min="1547" max="1547" width="7.5546875" bestFit="1" customWidth="1"/>
    <col min="1793" max="1793" width="39.6640625" bestFit="1" customWidth="1"/>
    <col min="1794" max="1794" width="9.44140625" bestFit="1" customWidth="1"/>
    <col min="1795" max="1795" width="12.44140625" bestFit="1" customWidth="1"/>
    <col min="1796" max="1796" width="8.44140625" bestFit="1" customWidth="1"/>
    <col min="1797" max="1797" width="8.5546875" bestFit="1" customWidth="1"/>
    <col min="1798" max="1799" width="8" bestFit="1" customWidth="1"/>
    <col min="1800" max="1800" width="11.109375" bestFit="1" customWidth="1"/>
    <col min="1801" max="1801" width="8.5546875" bestFit="1" customWidth="1"/>
    <col min="1802" max="1802" width="9.44140625" bestFit="1" customWidth="1"/>
    <col min="1803" max="1803" width="7.5546875" bestFit="1" customWidth="1"/>
    <col min="2049" max="2049" width="39.6640625" bestFit="1" customWidth="1"/>
    <col min="2050" max="2050" width="9.44140625" bestFit="1" customWidth="1"/>
    <col min="2051" max="2051" width="12.44140625" bestFit="1" customWidth="1"/>
    <col min="2052" max="2052" width="8.44140625" bestFit="1" customWidth="1"/>
    <col min="2053" max="2053" width="8.5546875" bestFit="1" customWidth="1"/>
    <col min="2054" max="2055" width="8" bestFit="1" customWidth="1"/>
    <col min="2056" max="2056" width="11.109375" bestFit="1" customWidth="1"/>
    <col min="2057" max="2057" width="8.5546875" bestFit="1" customWidth="1"/>
    <col min="2058" max="2058" width="9.44140625" bestFit="1" customWidth="1"/>
    <col min="2059" max="2059" width="7.5546875" bestFit="1" customWidth="1"/>
    <col min="2305" max="2305" width="39.6640625" bestFit="1" customWidth="1"/>
    <col min="2306" max="2306" width="9.44140625" bestFit="1" customWidth="1"/>
    <col min="2307" max="2307" width="12.44140625" bestFit="1" customWidth="1"/>
    <col min="2308" max="2308" width="8.44140625" bestFit="1" customWidth="1"/>
    <col min="2309" max="2309" width="8.5546875" bestFit="1" customWidth="1"/>
    <col min="2310" max="2311" width="8" bestFit="1" customWidth="1"/>
    <col min="2312" max="2312" width="11.109375" bestFit="1" customWidth="1"/>
    <col min="2313" max="2313" width="8.5546875" bestFit="1" customWidth="1"/>
    <col min="2314" max="2314" width="9.44140625" bestFit="1" customWidth="1"/>
    <col min="2315" max="2315" width="7.5546875" bestFit="1" customWidth="1"/>
    <col min="2561" max="2561" width="39.6640625" bestFit="1" customWidth="1"/>
    <col min="2562" max="2562" width="9.44140625" bestFit="1" customWidth="1"/>
    <col min="2563" max="2563" width="12.44140625" bestFit="1" customWidth="1"/>
    <col min="2564" max="2564" width="8.44140625" bestFit="1" customWidth="1"/>
    <col min="2565" max="2565" width="8.5546875" bestFit="1" customWidth="1"/>
    <col min="2566" max="2567" width="8" bestFit="1" customWidth="1"/>
    <col min="2568" max="2568" width="11.109375" bestFit="1" customWidth="1"/>
    <col min="2569" max="2569" width="8.5546875" bestFit="1" customWidth="1"/>
    <col min="2570" max="2570" width="9.44140625" bestFit="1" customWidth="1"/>
    <col min="2571" max="2571" width="7.5546875" bestFit="1" customWidth="1"/>
    <col min="2817" max="2817" width="39.6640625" bestFit="1" customWidth="1"/>
    <col min="2818" max="2818" width="9.44140625" bestFit="1" customWidth="1"/>
    <col min="2819" max="2819" width="12.44140625" bestFit="1" customWidth="1"/>
    <col min="2820" max="2820" width="8.44140625" bestFit="1" customWidth="1"/>
    <col min="2821" max="2821" width="8.5546875" bestFit="1" customWidth="1"/>
    <col min="2822" max="2823" width="8" bestFit="1" customWidth="1"/>
    <col min="2824" max="2824" width="11.109375" bestFit="1" customWidth="1"/>
    <col min="2825" max="2825" width="8.5546875" bestFit="1" customWidth="1"/>
    <col min="2826" max="2826" width="9.44140625" bestFit="1" customWidth="1"/>
    <col min="2827" max="2827" width="7.5546875" bestFit="1" customWidth="1"/>
    <col min="3073" max="3073" width="39.6640625" bestFit="1" customWidth="1"/>
    <col min="3074" max="3074" width="9.44140625" bestFit="1" customWidth="1"/>
    <col min="3075" max="3075" width="12.44140625" bestFit="1" customWidth="1"/>
    <col min="3076" max="3076" width="8.44140625" bestFit="1" customWidth="1"/>
    <col min="3077" max="3077" width="8.5546875" bestFit="1" customWidth="1"/>
    <col min="3078" max="3079" width="8" bestFit="1" customWidth="1"/>
    <col min="3080" max="3080" width="11.109375" bestFit="1" customWidth="1"/>
    <col min="3081" max="3081" width="8.5546875" bestFit="1" customWidth="1"/>
    <col min="3082" max="3082" width="9.44140625" bestFit="1" customWidth="1"/>
    <col min="3083" max="3083" width="7.5546875" bestFit="1" customWidth="1"/>
    <col min="3329" max="3329" width="39.6640625" bestFit="1" customWidth="1"/>
    <col min="3330" max="3330" width="9.44140625" bestFit="1" customWidth="1"/>
    <col min="3331" max="3331" width="12.44140625" bestFit="1" customWidth="1"/>
    <col min="3332" max="3332" width="8.44140625" bestFit="1" customWidth="1"/>
    <col min="3333" max="3333" width="8.5546875" bestFit="1" customWidth="1"/>
    <col min="3334" max="3335" width="8" bestFit="1" customWidth="1"/>
    <col min="3336" max="3336" width="11.109375" bestFit="1" customWidth="1"/>
    <col min="3337" max="3337" width="8.5546875" bestFit="1" customWidth="1"/>
    <col min="3338" max="3338" width="9.44140625" bestFit="1" customWidth="1"/>
    <col min="3339" max="3339" width="7.5546875" bestFit="1" customWidth="1"/>
    <col min="3585" max="3585" width="39.6640625" bestFit="1" customWidth="1"/>
    <col min="3586" max="3586" width="9.44140625" bestFit="1" customWidth="1"/>
    <col min="3587" max="3587" width="12.44140625" bestFit="1" customWidth="1"/>
    <col min="3588" max="3588" width="8.44140625" bestFit="1" customWidth="1"/>
    <col min="3589" max="3589" width="8.5546875" bestFit="1" customWidth="1"/>
    <col min="3590" max="3591" width="8" bestFit="1" customWidth="1"/>
    <col min="3592" max="3592" width="11.109375" bestFit="1" customWidth="1"/>
    <col min="3593" max="3593" width="8.5546875" bestFit="1" customWidth="1"/>
    <col min="3594" max="3594" width="9.44140625" bestFit="1" customWidth="1"/>
    <col min="3595" max="3595" width="7.5546875" bestFit="1" customWidth="1"/>
    <col min="3841" max="3841" width="39.6640625" bestFit="1" customWidth="1"/>
    <col min="3842" max="3842" width="9.44140625" bestFit="1" customWidth="1"/>
    <col min="3843" max="3843" width="12.44140625" bestFit="1" customWidth="1"/>
    <col min="3844" max="3844" width="8.44140625" bestFit="1" customWidth="1"/>
    <col min="3845" max="3845" width="8.5546875" bestFit="1" customWidth="1"/>
    <col min="3846" max="3847" width="8" bestFit="1" customWidth="1"/>
    <col min="3848" max="3848" width="11.109375" bestFit="1" customWidth="1"/>
    <col min="3849" max="3849" width="8.5546875" bestFit="1" customWidth="1"/>
    <col min="3850" max="3850" width="9.44140625" bestFit="1" customWidth="1"/>
    <col min="3851" max="3851" width="7.5546875" bestFit="1" customWidth="1"/>
    <col min="4097" max="4097" width="39.6640625" bestFit="1" customWidth="1"/>
    <col min="4098" max="4098" width="9.44140625" bestFit="1" customWidth="1"/>
    <col min="4099" max="4099" width="12.44140625" bestFit="1" customWidth="1"/>
    <col min="4100" max="4100" width="8.44140625" bestFit="1" customWidth="1"/>
    <col min="4101" max="4101" width="8.5546875" bestFit="1" customWidth="1"/>
    <col min="4102" max="4103" width="8" bestFit="1" customWidth="1"/>
    <col min="4104" max="4104" width="11.109375" bestFit="1" customWidth="1"/>
    <col min="4105" max="4105" width="8.5546875" bestFit="1" customWidth="1"/>
    <col min="4106" max="4106" width="9.44140625" bestFit="1" customWidth="1"/>
    <col min="4107" max="4107" width="7.5546875" bestFit="1" customWidth="1"/>
    <col min="4353" max="4353" width="39.6640625" bestFit="1" customWidth="1"/>
    <col min="4354" max="4354" width="9.44140625" bestFit="1" customWidth="1"/>
    <col min="4355" max="4355" width="12.44140625" bestFit="1" customWidth="1"/>
    <col min="4356" max="4356" width="8.44140625" bestFit="1" customWidth="1"/>
    <col min="4357" max="4357" width="8.5546875" bestFit="1" customWidth="1"/>
    <col min="4358" max="4359" width="8" bestFit="1" customWidth="1"/>
    <col min="4360" max="4360" width="11.109375" bestFit="1" customWidth="1"/>
    <col min="4361" max="4361" width="8.5546875" bestFit="1" customWidth="1"/>
    <col min="4362" max="4362" width="9.44140625" bestFit="1" customWidth="1"/>
    <col min="4363" max="4363" width="7.5546875" bestFit="1" customWidth="1"/>
    <col min="4609" max="4609" width="39.6640625" bestFit="1" customWidth="1"/>
    <col min="4610" max="4610" width="9.44140625" bestFit="1" customWidth="1"/>
    <col min="4611" max="4611" width="12.44140625" bestFit="1" customWidth="1"/>
    <col min="4612" max="4612" width="8.44140625" bestFit="1" customWidth="1"/>
    <col min="4613" max="4613" width="8.5546875" bestFit="1" customWidth="1"/>
    <col min="4614" max="4615" width="8" bestFit="1" customWidth="1"/>
    <col min="4616" max="4616" width="11.109375" bestFit="1" customWidth="1"/>
    <col min="4617" max="4617" width="8.5546875" bestFit="1" customWidth="1"/>
    <col min="4618" max="4618" width="9.44140625" bestFit="1" customWidth="1"/>
    <col min="4619" max="4619" width="7.5546875" bestFit="1" customWidth="1"/>
    <col min="4865" max="4865" width="39.6640625" bestFit="1" customWidth="1"/>
    <col min="4866" max="4866" width="9.44140625" bestFit="1" customWidth="1"/>
    <col min="4867" max="4867" width="12.44140625" bestFit="1" customWidth="1"/>
    <col min="4868" max="4868" width="8.44140625" bestFit="1" customWidth="1"/>
    <col min="4869" max="4869" width="8.5546875" bestFit="1" customWidth="1"/>
    <col min="4870" max="4871" width="8" bestFit="1" customWidth="1"/>
    <col min="4872" max="4872" width="11.109375" bestFit="1" customWidth="1"/>
    <col min="4873" max="4873" width="8.5546875" bestFit="1" customWidth="1"/>
    <col min="4874" max="4874" width="9.44140625" bestFit="1" customWidth="1"/>
    <col min="4875" max="4875" width="7.5546875" bestFit="1" customWidth="1"/>
    <col min="5121" max="5121" width="39.6640625" bestFit="1" customWidth="1"/>
    <col min="5122" max="5122" width="9.44140625" bestFit="1" customWidth="1"/>
    <col min="5123" max="5123" width="12.44140625" bestFit="1" customWidth="1"/>
    <col min="5124" max="5124" width="8.44140625" bestFit="1" customWidth="1"/>
    <col min="5125" max="5125" width="8.5546875" bestFit="1" customWidth="1"/>
    <col min="5126" max="5127" width="8" bestFit="1" customWidth="1"/>
    <col min="5128" max="5128" width="11.109375" bestFit="1" customWidth="1"/>
    <col min="5129" max="5129" width="8.5546875" bestFit="1" customWidth="1"/>
    <col min="5130" max="5130" width="9.44140625" bestFit="1" customWidth="1"/>
    <col min="5131" max="5131" width="7.5546875" bestFit="1" customWidth="1"/>
    <col min="5377" max="5377" width="39.6640625" bestFit="1" customWidth="1"/>
    <col min="5378" max="5378" width="9.44140625" bestFit="1" customWidth="1"/>
    <col min="5379" max="5379" width="12.44140625" bestFit="1" customWidth="1"/>
    <col min="5380" max="5380" width="8.44140625" bestFit="1" customWidth="1"/>
    <col min="5381" max="5381" width="8.5546875" bestFit="1" customWidth="1"/>
    <col min="5382" max="5383" width="8" bestFit="1" customWidth="1"/>
    <col min="5384" max="5384" width="11.109375" bestFit="1" customWidth="1"/>
    <col min="5385" max="5385" width="8.5546875" bestFit="1" customWidth="1"/>
    <col min="5386" max="5386" width="9.44140625" bestFit="1" customWidth="1"/>
    <col min="5387" max="5387" width="7.5546875" bestFit="1" customWidth="1"/>
    <col min="5633" max="5633" width="39.6640625" bestFit="1" customWidth="1"/>
    <col min="5634" max="5634" width="9.44140625" bestFit="1" customWidth="1"/>
    <col min="5635" max="5635" width="12.44140625" bestFit="1" customWidth="1"/>
    <col min="5636" max="5636" width="8.44140625" bestFit="1" customWidth="1"/>
    <col min="5637" max="5637" width="8.5546875" bestFit="1" customWidth="1"/>
    <col min="5638" max="5639" width="8" bestFit="1" customWidth="1"/>
    <col min="5640" max="5640" width="11.109375" bestFit="1" customWidth="1"/>
    <col min="5641" max="5641" width="8.5546875" bestFit="1" customWidth="1"/>
    <col min="5642" max="5642" width="9.44140625" bestFit="1" customWidth="1"/>
    <col min="5643" max="5643" width="7.5546875" bestFit="1" customWidth="1"/>
    <col min="5889" max="5889" width="39.6640625" bestFit="1" customWidth="1"/>
    <col min="5890" max="5890" width="9.44140625" bestFit="1" customWidth="1"/>
    <col min="5891" max="5891" width="12.44140625" bestFit="1" customWidth="1"/>
    <col min="5892" max="5892" width="8.44140625" bestFit="1" customWidth="1"/>
    <col min="5893" max="5893" width="8.5546875" bestFit="1" customWidth="1"/>
    <col min="5894" max="5895" width="8" bestFit="1" customWidth="1"/>
    <col min="5896" max="5896" width="11.109375" bestFit="1" customWidth="1"/>
    <col min="5897" max="5897" width="8.5546875" bestFit="1" customWidth="1"/>
    <col min="5898" max="5898" width="9.44140625" bestFit="1" customWidth="1"/>
    <col min="5899" max="5899" width="7.5546875" bestFit="1" customWidth="1"/>
    <col min="6145" max="6145" width="39.6640625" bestFit="1" customWidth="1"/>
    <col min="6146" max="6146" width="9.44140625" bestFit="1" customWidth="1"/>
    <col min="6147" max="6147" width="12.44140625" bestFit="1" customWidth="1"/>
    <col min="6148" max="6148" width="8.44140625" bestFit="1" customWidth="1"/>
    <col min="6149" max="6149" width="8.5546875" bestFit="1" customWidth="1"/>
    <col min="6150" max="6151" width="8" bestFit="1" customWidth="1"/>
    <col min="6152" max="6152" width="11.109375" bestFit="1" customWidth="1"/>
    <col min="6153" max="6153" width="8.5546875" bestFit="1" customWidth="1"/>
    <col min="6154" max="6154" width="9.44140625" bestFit="1" customWidth="1"/>
    <col min="6155" max="6155" width="7.5546875" bestFit="1" customWidth="1"/>
    <col min="6401" max="6401" width="39.6640625" bestFit="1" customWidth="1"/>
    <col min="6402" max="6402" width="9.44140625" bestFit="1" customWidth="1"/>
    <col min="6403" max="6403" width="12.44140625" bestFit="1" customWidth="1"/>
    <col min="6404" max="6404" width="8.44140625" bestFit="1" customWidth="1"/>
    <col min="6405" max="6405" width="8.5546875" bestFit="1" customWidth="1"/>
    <col min="6406" max="6407" width="8" bestFit="1" customWidth="1"/>
    <col min="6408" max="6408" width="11.109375" bestFit="1" customWidth="1"/>
    <col min="6409" max="6409" width="8.5546875" bestFit="1" customWidth="1"/>
    <col min="6410" max="6410" width="9.44140625" bestFit="1" customWidth="1"/>
    <col min="6411" max="6411" width="7.5546875" bestFit="1" customWidth="1"/>
    <col min="6657" max="6657" width="39.6640625" bestFit="1" customWidth="1"/>
    <col min="6658" max="6658" width="9.44140625" bestFit="1" customWidth="1"/>
    <col min="6659" max="6659" width="12.44140625" bestFit="1" customWidth="1"/>
    <col min="6660" max="6660" width="8.44140625" bestFit="1" customWidth="1"/>
    <col min="6661" max="6661" width="8.5546875" bestFit="1" customWidth="1"/>
    <col min="6662" max="6663" width="8" bestFit="1" customWidth="1"/>
    <col min="6664" max="6664" width="11.109375" bestFit="1" customWidth="1"/>
    <col min="6665" max="6665" width="8.5546875" bestFit="1" customWidth="1"/>
    <col min="6666" max="6666" width="9.44140625" bestFit="1" customWidth="1"/>
    <col min="6667" max="6667" width="7.5546875" bestFit="1" customWidth="1"/>
    <col min="6913" max="6913" width="39.6640625" bestFit="1" customWidth="1"/>
    <col min="6914" max="6914" width="9.44140625" bestFit="1" customWidth="1"/>
    <col min="6915" max="6915" width="12.44140625" bestFit="1" customWidth="1"/>
    <col min="6916" max="6916" width="8.44140625" bestFit="1" customWidth="1"/>
    <col min="6917" max="6917" width="8.5546875" bestFit="1" customWidth="1"/>
    <col min="6918" max="6919" width="8" bestFit="1" customWidth="1"/>
    <col min="6920" max="6920" width="11.109375" bestFit="1" customWidth="1"/>
    <col min="6921" max="6921" width="8.5546875" bestFit="1" customWidth="1"/>
    <col min="6922" max="6922" width="9.44140625" bestFit="1" customWidth="1"/>
    <col min="6923" max="6923" width="7.5546875" bestFit="1" customWidth="1"/>
    <col min="7169" max="7169" width="39.6640625" bestFit="1" customWidth="1"/>
    <col min="7170" max="7170" width="9.44140625" bestFit="1" customWidth="1"/>
    <col min="7171" max="7171" width="12.44140625" bestFit="1" customWidth="1"/>
    <col min="7172" max="7172" width="8.44140625" bestFit="1" customWidth="1"/>
    <col min="7173" max="7173" width="8.5546875" bestFit="1" customWidth="1"/>
    <col min="7174" max="7175" width="8" bestFit="1" customWidth="1"/>
    <col min="7176" max="7176" width="11.109375" bestFit="1" customWidth="1"/>
    <col min="7177" max="7177" width="8.5546875" bestFit="1" customWidth="1"/>
    <col min="7178" max="7178" width="9.44140625" bestFit="1" customWidth="1"/>
    <col min="7179" max="7179" width="7.5546875" bestFit="1" customWidth="1"/>
    <col min="7425" max="7425" width="39.6640625" bestFit="1" customWidth="1"/>
    <col min="7426" max="7426" width="9.44140625" bestFit="1" customWidth="1"/>
    <col min="7427" max="7427" width="12.44140625" bestFit="1" customWidth="1"/>
    <col min="7428" max="7428" width="8.44140625" bestFit="1" customWidth="1"/>
    <col min="7429" max="7429" width="8.5546875" bestFit="1" customWidth="1"/>
    <col min="7430" max="7431" width="8" bestFit="1" customWidth="1"/>
    <col min="7432" max="7432" width="11.109375" bestFit="1" customWidth="1"/>
    <col min="7433" max="7433" width="8.5546875" bestFit="1" customWidth="1"/>
    <col min="7434" max="7434" width="9.44140625" bestFit="1" customWidth="1"/>
    <col min="7435" max="7435" width="7.5546875" bestFit="1" customWidth="1"/>
    <col min="7681" max="7681" width="39.6640625" bestFit="1" customWidth="1"/>
    <col min="7682" max="7682" width="9.44140625" bestFit="1" customWidth="1"/>
    <col min="7683" max="7683" width="12.44140625" bestFit="1" customWidth="1"/>
    <col min="7684" max="7684" width="8.44140625" bestFit="1" customWidth="1"/>
    <col min="7685" max="7685" width="8.5546875" bestFit="1" customWidth="1"/>
    <col min="7686" max="7687" width="8" bestFit="1" customWidth="1"/>
    <col min="7688" max="7688" width="11.109375" bestFit="1" customWidth="1"/>
    <col min="7689" max="7689" width="8.5546875" bestFit="1" customWidth="1"/>
    <col min="7690" max="7690" width="9.44140625" bestFit="1" customWidth="1"/>
    <col min="7691" max="7691" width="7.5546875" bestFit="1" customWidth="1"/>
    <col min="7937" max="7937" width="39.6640625" bestFit="1" customWidth="1"/>
    <col min="7938" max="7938" width="9.44140625" bestFit="1" customWidth="1"/>
    <col min="7939" max="7939" width="12.44140625" bestFit="1" customWidth="1"/>
    <col min="7940" max="7940" width="8.44140625" bestFit="1" customWidth="1"/>
    <col min="7941" max="7941" width="8.5546875" bestFit="1" customWidth="1"/>
    <col min="7942" max="7943" width="8" bestFit="1" customWidth="1"/>
    <col min="7944" max="7944" width="11.109375" bestFit="1" customWidth="1"/>
    <col min="7945" max="7945" width="8.5546875" bestFit="1" customWidth="1"/>
    <col min="7946" max="7946" width="9.44140625" bestFit="1" customWidth="1"/>
    <col min="7947" max="7947" width="7.5546875" bestFit="1" customWidth="1"/>
    <col min="8193" max="8193" width="39.6640625" bestFit="1" customWidth="1"/>
    <col min="8194" max="8194" width="9.44140625" bestFit="1" customWidth="1"/>
    <col min="8195" max="8195" width="12.44140625" bestFit="1" customWidth="1"/>
    <col min="8196" max="8196" width="8.44140625" bestFit="1" customWidth="1"/>
    <col min="8197" max="8197" width="8.5546875" bestFit="1" customWidth="1"/>
    <col min="8198" max="8199" width="8" bestFit="1" customWidth="1"/>
    <col min="8200" max="8200" width="11.109375" bestFit="1" customWidth="1"/>
    <col min="8201" max="8201" width="8.5546875" bestFit="1" customWidth="1"/>
    <col min="8202" max="8202" width="9.44140625" bestFit="1" customWidth="1"/>
    <col min="8203" max="8203" width="7.5546875" bestFit="1" customWidth="1"/>
    <col min="8449" max="8449" width="39.6640625" bestFit="1" customWidth="1"/>
    <col min="8450" max="8450" width="9.44140625" bestFit="1" customWidth="1"/>
    <col min="8451" max="8451" width="12.44140625" bestFit="1" customWidth="1"/>
    <col min="8452" max="8452" width="8.44140625" bestFit="1" customWidth="1"/>
    <col min="8453" max="8453" width="8.5546875" bestFit="1" customWidth="1"/>
    <col min="8454" max="8455" width="8" bestFit="1" customWidth="1"/>
    <col min="8456" max="8456" width="11.109375" bestFit="1" customWidth="1"/>
    <col min="8457" max="8457" width="8.5546875" bestFit="1" customWidth="1"/>
    <col min="8458" max="8458" width="9.44140625" bestFit="1" customWidth="1"/>
    <col min="8459" max="8459" width="7.5546875" bestFit="1" customWidth="1"/>
    <col min="8705" max="8705" width="39.6640625" bestFit="1" customWidth="1"/>
    <col min="8706" max="8706" width="9.44140625" bestFit="1" customWidth="1"/>
    <col min="8707" max="8707" width="12.44140625" bestFit="1" customWidth="1"/>
    <col min="8708" max="8708" width="8.44140625" bestFit="1" customWidth="1"/>
    <col min="8709" max="8709" width="8.5546875" bestFit="1" customWidth="1"/>
    <col min="8710" max="8711" width="8" bestFit="1" customWidth="1"/>
    <col min="8712" max="8712" width="11.109375" bestFit="1" customWidth="1"/>
    <col min="8713" max="8713" width="8.5546875" bestFit="1" customWidth="1"/>
    <col min="8714" max="8714" width="9.44140625" bestFit="1" customWidth="1"/>
    <col min="8715" max="8715" width="7.5546875" bestFit="1" customWidth="1"/>
    <col min="8961" max="8961" width="39.6640625" bestFit="1" customWidth="1"/>
    <col min="8962" max="8962" width="9.44140625" bestFit="1" customWidth="1"/>
    <col min="8963" max="8963" width="12.44140625" bestFit="1" customWidth="1"/>
    <col min="8964" max="8964" width="8.44140625" bestFit="1" customWidth="1"/>
    <col min="8965" max="8965" width="8.5546875" bestFit="1" customWidth="1"/>
    <col min="8966" max="8967" width="8" bestFit="1" customWidth="1"/>
    <col min="8968" max="8968" width="11.109375" bestFit="1" customWidth="1"/>
    <col min="8969" max="8969" width="8.5546875" bestFit="1" customWidth="1"/>
    <col min="8970" max="8970" width="9.44140625" bestFit="1" customWidth="1"/>
    <col min="8971" max="8971" width="7.5546875" bestFit="1" customWidth="1"/>
    <col min="9217" max="9217" width="39.6640625" bestFit="1" customWidth="1"/>
    <col min="9218" max="9218" width="9.44140625" bestFit="1" customWidth="1"/>
    <col min="9219" max="9219" width="12.44140625" bestFit="1" customWidth="1"/>
    <col min="9220" max="9220" width="8.44140625" bestFit="1" customWidth="1"/>
    <col min="9221" max="9221" width="8.5546875" bestFit="1" customWidth="1"/>
    <col min="9222" max="9223" width="8" bestFit="1" customWidth="1"/>
    <col min="9224" max="9224" width="11.109375" bestFit="1" customWidth="1"/>
    <col min="9225" max="9225" width="8.5546875" bestFit="1" customWidth="1"/>
    <col min="9226" max="9226" width="9.44140625" bestFit="1" customWidth="1"/>
    <col min="9227" max="9227" width="7.5546875" bestFit="1" customWidth="1"/>
    <col min="9473" max="9473" width="39.6640625" bestFit="1" customWidth="1"/>
    <col min="9474" max="9474" width="9.44140625" bestFit="1" customWidth="1"/>
    <col min="9475" max="9475" width="12.44140625" bestFit="1" customWidth="1"/>
    <col min="9476" max="9476" width="8.44140625" bestFit="1" customWidth="1"/>
    <col min="9477" max="9477" width="8.5546875" bestFit="1" customWidth="1"/>
    <col min="9478" max="9479" width="8" bestFit="1" customWidth="1"/>
    <col min="9480" max="9480" width="11.109375" bestFit="1" customWidth="1"/>
    <col min="9481" max="9481" width="8.5546875" bestFit="1" customWidth="1"/>
    <col min="9482" max="9482" width="9.44140625" bestFit="1" customWidth="1"/>
    <col min="9483" max="9483" width="7.5546875" bestFit="1" customWidth="1"/>
    <col min="9729" max="9729" width="39.6640625" bestFit="1" customWidth="1"/>
    <col min="9730" max="9730" width="9.44140625" bestFit="1" customWidth="1"/>
    <col min="9731" max="9731" width="12.44140625" bestFit="1" customWidth="1"/>
    <col min="9732" max="9732" width="8.44140625" bestFit="1" customWidth="1"/>
    <col min="9733" max="9733" width="8.5546875" bestFit="1" customWidth="1"/>
    <col min="9734" max="9735" width="8" bestFit="1" customWidth="1"/>
    <col min="9736" max="9736" width="11.109375" bestFit="1" customWidth="1"/>
    <col min="9737" max="9737" width="8.5546875" bestFit="1" customWidth="1"/>
    <col min="9738" max="9738" width="9.44140625" bestFit="1" customWidth="1"/>
    <col min="9739" max="9739" width="7.5546875" bestFit="1" customWidth="1"/>
    <col min="9985" max="9985" width="39.6640625" bestFit="1" customWidth="1"/>
    <col min="9986" max="9986" width="9.44140625" bestFit="1" customWidth="1"/>
    <col min="9987" max="9987" width="12.44140625" bestFit="1" customWidth="1"/>
    <col min="9988" max="9988" width="8.44140625" bestFit="1" customWidth="1"/>
    <col min="9989" max="9989" width="8.5546875" bestFit="1" customWidth="1"/>
    <col min="9990" max="9991" width="8" bestFit="1" customWidth="1"/>
    <col min="9992" max="9992" width="11.109375" bestFit="1" customWidth="1"/>
    <col min="9993" max="9993" width="8.5546875" bestFit="1" customWidth="1"/>
    <col min="9994" max="9994" width="9.44140625" bestFit="1" customWidth="1"/>
    <col min="9995" max="9995" width="7.5546875" bestFit="1" customWidth="1"/>
    <col min="10241" max="10241" width="39.6640625" bestFit="1" customWidth="1"/>
    <col min="10242" max="10242" width="9.44140625" bestFit="1" customWidth="1"/>
    <col min="10243" max="10243" width="12.44140625" bestFit="1" customWidth="1"/>
    <col min="10244" max="10244" width="8.44140625" bestFit="1" customWidth="1"/>
    <col min="10245" max="10245" width="8.5546875" bestFit="1" customWidth="1"/>
    <col min="10246" max="10247" width="8" bestFit="1" customWidth="1"/>
    <col min="10248" max="10248" width="11.109375" bestFit="1" customWidth="1"/>
    <col min="10249" max="10249" width="8.5546875" bestFit="1" customWidth="1"/>
    <col min="10250" max="10250" width="9.44140625" bestFit="1" customWidth="1"/>
    <col min="10251" max="10251" width="7.5546875" bestFit="1" customWidth="1"/>
    <col min="10497" max="10497" width="39.6640625" bestFit="1" customWidth="1"/>
    <col min="10498" max="10498" width="9.44140625" bestFit="1" customWidth="1"/>
    <col min="10499" max="10499" width="12.44140625" bestFit="1" customWidth="1"/>
    <col min="10500" max="10500" width="8.44140625" bestFit="1" customWidth="1"/>
    <col min="10501" max="10501" width="8.5546875" bestFit="1" customWidth="1"/>
    <col min="10502" max="10503" width="8" bestFit="1" customWidth="1"/>
    <col min="10504" max="10504" width="11.109375" bestFit="1" customWidth="1"/>
    <col min="10505" max="10505" width="8.5546875" bestFit="1" customWidth="1"/>
    <col min="10506" max="10506" width="9.44140625" bestFit="1" customWidth="1"/>
    <col min="10507" max="10507" width="7.5546875" bestFit="1" customWidth="1"/>
    <col min="10753" max="10753" width="39.6640625" bestFit="1" customWidth="1"/>
    <col min="10754" max="10754" width="9.44140625" bestFit="1" customWidth="1"/>
    <col min="10755" max="10755" width="12.44140625" bestFit="1" customWidth="1"/>
    <col min="10756" max="10756" width="8.44140625" bestFit="1" customWidth="1"/>
    <col min="10757" max="10757" width="8.5546875" bestFit="1" customWidth="1"/>
    <col min="10758" max="10759" width="8" bestFit="1" customWidth="1"/>
    <col min="10760" max="10760" width="11.109375" bestFit="1" customWidth="1"/>
    <col min="10761" max="10761" width="8.5546875" bestFit="1" customWidth="1"/>
    <col min="10762" max="10762" width="9.44140625" bestFit="1" customWidth="1"/>
    <col min="10763" max="10763" width="7.5546875" bestFit="1" customWidth="1"/>
    <col min="11009" max="11009" width="39.6640625" bestFit="1" customWidth="1"/>
    <col min="11010" max="11010" width="9.44140625" bestFit="1" customWidth="1"/>
    <col min="11011" max="11011" width="12.44140625" bestFit="1" customWidth="1"/>
    <col min="11012" max="11012" width="8.44140625" bestFit="1" customWidth="1"/>
    <col min="11013" max="11013" width="8.5546875" bestFit="1" customWidth="1"/>
    <col min="11014" max="11015" width="8" bestFit="1" customWidth="1"/>
    <col min="11016" max="11016" width="11.109375" bestFit="1" customWidth="1"/>
    <col min="11017" max="11017" width="8.5546875" bestFit="1" customWidth="1"/>
    <col min="11018" max="11018" width="9.44140625" bestFit="1" customWidth="1"/>
    <col min="11019" max="11019" width="7.5546875" bestFit="1" customWidth="1"/>
    <col min="11265" max="11265" width="39.6640625" bestFit="1" customWidth="1"/>
    <col min="11266" max="11266" width="9.44140625" bestFit="1" customWidth="1"/>
    <col min="11267" max="11267" width="12.44140625" bestFit="1" customWidth="1"/>
    <col min="11268" max="11268" width="8.44140625" bestFit="1" customWidth="1"/>
    <col min="11269" max="11269" width="8.5546875" bestFit="1" customWidth="1"/>
    <col min="11270" max="11271" width="8" bestFit="1" customWidth="1"/>
    <col min="11272" max="11272" width="11.109375" bestFit="1" customWidth="1"/>
    <col min="11273" max="11273" width="8.5546875" bestFit="1" customWidth="1"/>
    <col min="11274" max="11274" width="9.44140625" bestFit="1" customWidth="1"/>
    <col min="11275" max="11275" width="7.5546875" bestFit="1" customWidth="1"/>
    <col min="11521" max="11521" width="39.6640625" bestFit="1" customWidth="1"/>
    <col min="11522" max="11522" width="9.44140625" bestFit="1" customWidth="1"/>
    <col min="11523" max="11523" width="12.44140625" bestFit="1" customWidth="1"/>
    <col min="11524" max="11524" width="8.44140625" bestFit="1" customWidth="1"/>
    <col min="11525" max="11525" width="8.5546875" bestFit="1" customWidth="1"/>
    <col min="11526" max="11527" width="8" bestFit="1" customWidth="1"/>
    <col min="11528" max="11528" width="11.109375" bestFit="1" customWidth="1"/>
    <col min="11529" max="11529" width="8.5546875" bestFit="1" customWidth="1"/>
    <col min="11530" max="11530" width="9.44140625" bestFit="1" customWidth="1"/>
    <col min="11531" max="11531" width="7.5546875" bestFit="1" customWidth="1"/>
    <col min="11777" max="11777" width="39.6640625" bestFit="1" customWidth="1"/>
    <col min="11778" max="11778" width="9.44140625" bestFit="1" customWidth="1"/>
    <col min="11779" max="11779" width="12.44140625" bestFit="1" customWidth="1"/>
    <col min="11780" max="11780" width="8.44140625" bestFit="1" customWidth="1"/>
    <col min="11781" max="11781" width="8.5546875" bestFit="1" customWidth="1"/>
    <col min="11782" max="11783" width="8" bestFit="1" customWidth="1"/>
    <col min="11784" max="11784" width="11.109375" bestFit="1" customWidth="1"/>
    <col min="11785" max="11785" width="8.5546875" bestFit="1" customWidth="1"/>
    <col min="11786" max="11786" width="9.44140625" bestFit="1" customWidth="1"/>
    <col min="11787" max="11787" width="7.5546875" bestFit="1" customWidth="1"/>
    <col min="12033" max="12033" width="39.6640625" bestFit="1" customWidth="1"/>
    <col min="12034" max="12034" width="9.44140625" bestFit="1" customWidth="1"/>
    <col min="12035" max="12035" width="12.44140625" bestFit="1" customWidth="1"/>
    <col min="12036" max="12036" width="8.44140625" bestFit="1" customWidth="1"/>
    <col min="12037" max="12037" width="8.5546875" bestFit="1" customWidth="1"/>
    <col min="12038" max="12039" width="8" bestFit="1" customWidth="1"/>
    <col min="12040" max="12040" width="11.109375" bestFit="1" customWidth="1"/>
    <col min="12041" max="12041" width="8.5546875" bestFit="1" customWidth="1"/>
    <col min="12042" max="12042" width="9.44140625" bestFit="1" customWidth="1"/>
    <col min="12043" max="12043" width="7.5546875" bestFit="1" customWidth="1"/>
    <col min="12289" max="12289" width="39.6640625" bestFit="1" customWidth="1"/>
    <col min="12290" max="12290" width="9.44140625" bestFit="1" customWidth="1"/>
    <col min="12291" max="12291" width="12.44140625" bestFit="1" customWidth="1"/>
    <col min="12292" max="12292" width="8.44140625" bestFit="1" customWidth="1"/>
    <col min="12293" max="12293" width="8.5546875" bestFit="1" customWidth="1"/>
    <col min="12294" max="12295" width="8" bestFit="1" customWidth="1"/>
    <col min="12296" max="12296" width="11.109375" bestFit="1" customWidth="1"/>
    <col min="12297" max="12297" width="8.5546875" bestFit="1" customWidth="1"/>
    <col min="12298" max="12298" width="9.44140625" bestFit="1" customWidth="1"/>
    <col min="12299" max="12299" width="7.5546875" bestFit="1" customWidth="1"/>
    <col min="12545" max="12545" width="39.6640625" bestFit="1" customWidth="1"/>
    <col min="12546" max="12546" width="9.44140625" bestFit="1" customWidth="1"/>
    <col min="12547" max="12547" width="12.44140625" bestFit="1" customWidth="1"/>
    <col min="12548" max="12548" width="8.44140625" bestFit="1" customWidth="1"/>
    <col min="12549" max="12549" width="8.5546875" bestFit="1" customWidth="1"/>
    <col min="12550" max="12551" width="8" bestFit="1" customWidth="1"/>
    <col min="12552" max="12552" width="11.109375" bestFit="1" customWidth="1"/>
    <col min="12553" max="12553" width="8.5546875" bestFit="1" customWidth="1"/>
    <col min="12554" max="12554" width="9.44140625" bestFit="1" customWidth="1"/>
    <col min="12555" max="12555" width="7.5546875" bestFit="1" customWidth="1"/>
    <col min="12801" max="12801" width="39.6640625" bestFit="1" customWidth="1"/>
    <col min="12802" max="12802" width="9.44140625" bestFit="1" customWidth="1"/>
    <col min="12803" max="12803" width="12.44140625" bestFit="1" customWidth="1"/>
    <col min="12804" max="12804" width="8.44140625" bestFit="1" customWidth="1"/>
    <col min="12805" max="12805" width="8.5546875" bestFit="1" customWidth="1"/>
    <col min="12806" max="12807" width="8" bestFit="1" customWidth="1"/>
    <col min="12808" max="12808" width="11.109375" bestFit="1" customWidth="1"/>
    <col min="12809" max="12809" width="8.5546875" bestFit="1" customWidth="1"/>
    <col min="12810" max="12810" width="9.44140625" bestFit="1" customWidth="1"/>
    <col min="12811" max="12811" width="7.5546875" bestFit="1" customWidth="1"/>
    <col min="13057" max="13057" width="39.6640625" bestFit="1" customWidth="1"/>
    <col min="13058" max="13058" width="9.44140625" bestFit="1" customWidth="1"/>
    <col min="13059" max="13059" width="12.44140625" bestFit="1" customWidth="1"/>
    <col min="13060" max="13060" width="8.44140625" bestFit="1" customWidth="1"/>
    <col min="13061" max="13061" width="8.5546875" bestFit="1" customWidth="1"/>
    <col min="13062" max="13063" width="8" bestFit="1" customWidth="1"/>
    <col min="13064" max="13064" width="11.109375" bestFit="1" customWidth="1"/>
    <col min="13065" max="13065" width="8.5546875" bestFit="1" customWidth="1"/>
    <col min="13066" max="13066" width="9.44140625" bestFit="1" customWidth="1"/>
    <col min="13067" max="13067" width="7.5546875" bestFit="1" customWidth="1"/>
    <col min="13313" max="13313" width="39.6640625" bestFit="1" customWidth="1"/>
    <col min="13314" max="13314" width="9.44140625" bestFit="1" customWidth="1"/>
    <col min="13315" max="13315" width="12.44140625" bestFit="1" customWidth="1"/>
    <col min="13316" max="13316" width="8.44140625" bestFit="1" customWidth="1"/>
    <col min="13317" max="13317" width="8.5546875" bestFit="1" customWidth="1"/>
    <col min="13318" max="13319" width="8" bestFit="1" customWidth="1"/>
    <col min="13320" max="13320" width="11.109375" bestFit="1" customWidth="1"/>
    <col min="13321" max="13321" width="8.5546875" bestFit="1" customWidth="1"/>
    <col min="13322" max="13322" width="9.44140625" bestFit="1" customWidth="1"/>
    <col min="13323" max="13323" width="7.5546875" bestFit="1" customWidth="1"/>
    <col min="13569" max="13569" width="39.6640625" bestFit="1" customWidth="1"/>
    <col min="13570" max="13570" width="9.44140625" bestFit="1" customWidth="1"/>
    <col min="13571" max="13571" width="12.44140625" bestFit="1" customWidth="1"/>
    <col min="13572" max="13572" width="8.44140625" bestFit="1" customWidth="1"/>
    <col min="13573" max="13573" width="8.5546875" bestFit="1" customWidth="1"/>
    <col min="13574" max="13575" width="8" bestFit="1" customWidth="1"/>
    <col min="13576" max="13576" width="11.109375" bestFit="1" customWidth="1"/>
    <col min="13577" max="13577" width="8.5546875" bestFit="1" customWidth="1"/>
    <col min="13578" max="13578" width="9.44140625" bestFit="1" customWidth="1"/>
    <col min="13579" max="13579" width="7.5546875" bestFit="1" customWidth="1"/>
    <col min="13825" max="13825" width="39.6640625" bestFit="1" customWidth="1"/>
    <col min="13826" max="13826" width="9.44140625" bestFit="1" customWidth="1"/>
    <col min="13827" max="13827" width="12.44140625" bestFit="1" customWidth="1"/>
    <col min="13828" max="13828" width="8.44140625" bestFit="1" customWidth="1"/>
    <col min="13829" max="13829" width="8.5546875" bestFit="1" customWidth="1"/>
    <col min="13830" max="13831" width="8" bestFit="1" customWidth="1"/>
    <col min="13832" max="13832" width="11.109375" bestFit="1" customWidth="1"/>
    <col min="13833" max="13833" width="8.5546875" bestFit="1" customWidth="1"/>
    <col min="13834" max="13834" width="9.44140625" bestFit="1" customWidth="1"/>
    <col min="13835" max="13835" width="7.5546875" bestFit="1" customWidth="1"/>
    <col min="14081" max="14081" width="39.6640625" bestFit="1" customWidth="1"/>
    <col min="14082" max="14082" width="9.44140625" bestFit="1" customWidth="1"/>
    <col min="14083" max="14083" width="12.44140625" bestFit="1" customWidth="1"/>
    <col min="14084" max="14084" width="8.44140625" bestFit="1" customWidth="1"/>
    <col min="14085" max="14085" width="8.5546875" bestFit="1" customWidth="1"/>
    <col min="14086" max="14087" width="8" bestFit="1" customWidth="1"/>
    <col min="14088" max="14088" width="11.109375" bestFit="1" customWidth="1"/>
    <col min="14089" max="14089" width="8.5546875" bestFit="1" customWidth="1"/>
    <col min="14090" max="14090" width="9.44140625" bestFit="1" customWidth="1"/>
    <col min="14091" max="14091" width="7.5546875" bestFit="1" customWidth="1"/>
    <col min="14337" max="14337" width="39.6640625" bestFit="1" customWidth="1"/>
    <col min="14338" max="14338" width="9.44140625" bestFit="1" customWidth="1"/>
    <col min="14339" max="14339" width="12.44140625" bestFit="1" customWidth="1"/>
    <col min="14340" max="14340" width="8.44140625" bestFit="1" customWidth="1"/>
    <col min="14341" max="14341" width="8.5546875" bestFit="1" customWidth="1"/>
    <col min="14342" max="14343" width="8" bestFit="1" customWidth="1"/>
    <col min="14344" max="14344" width="11.109375" bestFit="1" customWidth="1"/>
    <col min="14345" max="14345" width="8.5546875" bestFit="1" customWidth="1"/>
    <col min="14346" max="14346" width="9.44140625" bestFit="1" customWidth="1"/>
    <col min="14347" max="14347" width="7.5546875" bestFit="1" customWidth="1"/>
    <col min="14593" max="14593" width="39.6640625" bestFit="1" customWidth="1"/>
    <col min="14594" max="14594" width="9.44140625" bestFit="1" customWidth="1"/>
    <col min="14595" max="14595" width="12.44140625" bestFit="1" customWidth="1"/>
    <col min="14596" max="14596" width="8.44140625" bestFit="1" customWidth="1"/>
    <col min="14597" max="14597" width="8.5546875" bestFit="1" customWidth="1"/>
    <col min="14598" max="14599" width="8" bestFit="1" customWidth="1"/>
    <col min="14600" max="14600" width="11.109375" bestFit="1" customWidth="1"/>
    <col min="14601" max="14601" width="8.5546875" bestFit="1" customWidth="1"/>
    <col min="14602" max="14602" width="9.44140625" bestFit="1" customWidth="1"/>
    <col min="14603" max="14603" width="7.5546875" bestFit="1" customWidth="1"/>
    <col min="14849" max="14849" width="39.6640625" bestFit="1" customWidth="1"/>
    <col min="14850" max="14850" width="9.44140625" bestFit="1" customWidth="1"/>
    <col min="14851" max="14851" width="12.44140625" bestFit="1" customWidth="1"/>
    <col min="14852" max="14852" width="8.44140625" bestFit="1" customWidth="1"/>
    <col min="14853" max="14853" width="8.5546875" bestFit="1" customWidth="1"/>
    <col min="14854" max="14855" width="8" bestFit="1" customWidth="1"/>
    <col min="14856" max="14856" width="11.109375" bestFit="1" customWidth="1"/>
    <col min="14857" max="14857" width="8.5546875" bestFit="1" customWidth="1"/>
    <col min="14858" max="14858" width="9.44140625" bestFit="1" customWidth="1"/>
    <col min="14859" max="14859" width="7.5546875" bestFit="1" customWidth="1"/>
    <col min="15105" max="15105" width="39.6640625" bestFit="1" customWidth="1"/>
    <col min="15106" max="15106" width="9.44140625" bestFit="1" customWidth="1"/>
    <col min="15107" max="15107" width="12.44140625" bestFit="1" customWidth="1"/>
    <col min="15108" max="15108" width="8.44140625" bestFit="1" customWidth="1"/>
    <col min="15109" max="15109" width="8.5546875" bestFit="1" customWidth="1"/>
    <col min="15110" max="15111" width="8" bestFit="1" customWidth="1"/>
    <col min="15112" max="15112" width="11.109375" bestFit="1" customWidth="1"/>
    <col min="15113" max="15113" width="8.5546875" bestFit="1" customWidth="1"/>
    <col min="15114" max="15114" width="9.44140625" bestFit="1" customWidth="1"/>
    <col min="15115" max="15115" width="7.5546875" bestFit="1" customWidth="1"/>
    <col min="15361" max="15361" width="39.6640625" bestFit="1" customWidth="1"/>
    <col min="15362" max="15362" width="9.44140625" bestFit="1" customWidth="1"/>
    <col min="15363" max="15363" width="12.44140625" bestFit="1" customWidth="1"/>
    <col min="15364" max="15364" width="8.44140625" bestFit="1" customWidth="1"/>
    <col min="15365" max="15365" width="8.5546875" bestFit="1" customWidth="1"/>
    <col min="15366" max="15367" width="8" bestFit="1" customWidth="1"/>
    <col min="15368" max="15368" width="11.109375" bestFit="1" customWidth="1"/>
    <col min="15369" max="15369" width="8.5546875" bestFit="1" customWidth="1"/>
    <col min="15370" max="15370" width="9.44140625" bestFit="1" customWidth="1"/>
    <col min="15371" max="15371" width="7.5546875" bestFit="1" customWidth="1"/>
    <col min="15617" max="15617" width="39.6640625" bestFit="1" customWidth="1"/>
    <col min="15618" max="15618" width="9.44140625" bestFit="1" customWidth="1"/>
    <col min="15619" max="15619" width="12.44140625" bestFit="1" customWidth="1"/>
    <col min="15620" max="15620" width="8.44140625" bestFit="1" customWidth="1"/>
    <col min="15621" max="15621" width="8.5546875" bestFit="1" customWidth="1"/>
    <col min="15622" max="15623" width="8" bestFit="1" customWidth="1"/>
    <col min="15624" max="15624" width="11.109375" bestFit="1" customWidth="1"/>
    <col min="15625" max="15625" width="8.5546875" bestFit="1" customWidth="1"/>
    <col min="15626" max="15626" width="9.44140625" bestFit="1" customWidth="1"/>
    <col min="15627" max="15627" width="7.5546875" bestFit="1" customWidth="1"/>
    <col min="15873" max="15873" width="39.6640625" bestFit="1" customWidth="1"/>
    <col min="15874" max="15874" width="9.44140625" bestFit="1" customWidth="1"/>
    <col min="15875" max="15875" width="12.44140625" bestFit="1" customWidth="1"/>
    <col min="15876" max="15876" width="8.44140625" bestFit="1" customWidth="1"/>
    <col min="15877" max="15877" width="8.5546875" bestFit="1" customWidth="1"/>
    <col min="15878" max="15879" width="8" bestFit="1" customWidth="1"/>
    <col min="15880" max="15880" width="11.109375" bestFit="1" customWidth="1"/>
    <col min="15881" max="15881" width="8.5546875" bestFit="1" customWidth="1"/>
    <col min="15882" max="15882" width="9.44140625" bestFit="1" customWidth="1"/>
    <col min="15883" max="15883" width="7.5546875" bestFit="1" customWidth="1"/>
    <col min="16129" max="16129" width="39.6640625" bestFit="1" customWidth="1"/>
    <col min="16130" max="16130" width="9.44140625" bestFit="1" customWidth="1"/>
    <col min="16131" max="16131" width="12.44140625" bestFit="1" customWidth="1"/>
    <col min="16132" max="16132" width="8.44140625" bestFit="1" customWidth="1"/>
    <col min="16133" max="16133" width="8.5546875" bestFit="1" customWidth="1"/>
    <col min="16134" max="16135" width="8" bestFit="1" customWidth="1"/>
    <col min="16136" max="16136" width="11.109375" bestFit="1" customWidth="1"/>
    <col min="16137" max="16137" width="8.5546875" bestFit="1" customWidth="1"/>
    <col min="16138" max="16138" width="9.44140625" bestFit="1" customWidth="1"/>
    <col min="16139" max="16139" width="7.5546875" bestFit="1" customWidth="1"/>
  </cols>
  <sheetData>
    <row r="1" spans="1:11" ht="15.6" x14ac:dyDescent="0.3">
      <c r="A1" s="66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x14ac:dyDescent="0.3">
      <c r="A2" s="64" t="s">
        <v>58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x14ac:dyDescent="0.3">
      <c r="A3" s="64" t="s">
        <v>59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x14ac:dyDescent="0.3">
      <c r="A4" s="65" t="s">
        <v>60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1" x14ac:dyDescent="0.3">
      <c r="A5" s="54" t="s">
        <v>26</v>
      </c>
      <c r="B5" s="54" t="s">
        <v>27</v>
      </c>
      <c r="C5" s="54" t="s">
        <v>33</v>
      </c>
      <c r="D5" s="54" t="s">
        <v>34</v>
      </c>
      <c r="E5" s="54" t="s">
        <v>35</v>
      </c>
      <c r="F5" s="54" t="s">
        <v>19</v>
      </c>
      <c r="G5" s="54" t="s">
        <v>33</v>
      </c>
      <c r="H5" s="54" t="s">
        <v>29</v>
      </c>
      <c r="I5" s="54" t="s">
        <v>35</v>
      </c>
      <c r="J5" s="54" t="s">
        <v>32</v>
      </c>
      <c r="K5" s="54" t="s">
        <v>33</v>
      </c>
    </row>
    <row r="6" spans="1:11" x14ac:dyDescent="0.3">
      <c r="A6" s="55"/>
      <c r="B6" s="54" t="s">
        <v>28</v>
      </c>
      <c r="C6" s="54" t="s">
        <v>36</v>
      </c>
      <c r="D6" s="54" t="s">
        <v>31</v>
      </c>
      <c r="E6" s="54" t="s">
        <v>37</v>
      </c>
      <c r="F6" s="54" t="s">
        <v>28</v>
      </c>
      <c r="G6" s="54" t="s">
        <v>30</v>
      </c>
      <c r="H6" s="54" t="s">
        <v>31</v>
      </c>
      <c r="I6" s="54" t="s">
        <v>37</v>
      </c>
      <c r="J6" s="54" t="s">
        <v>28</v>
      </c>
      <c r="K6" s="54" t="s">
        <v>38</v>
      </c>
    </row>
    <row r="7" spans="1:11" x14ac:dyDescent="0.3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</row>
    <row r="8" spans="1:11" x14ac:dyDescent="0.3">
      <c r="A8" s="63" t="s">
        <v>61</v>
      </c>
      <c r="B8" s="63"/>
      <c r="C8" s="63"/>
      <c r="D8" s="63"/>
      <c r="E8" s="63"/>
      <c r="F8" s="63"/>
      <c r="G8" s="63"/>
      <c r="H8" s="63"/>
      <c r="I8" s="63"/>
      <c r="J8" s="63"/>
      <c r="K8" s="63"/>
    </row>
    <row r="9" spans="1:11" x14ac:dyDescent="0.3">
      <c r="A9" s="56" t="s">
        <v>62</v>
      </c>
      <c r="B9" s="57">
        <v>9</v>
      </c>
      <c r="C9" s="57">
        <v>0</v>
      </c>
      <c r="D9" s="57">
        <v>0</v>
      </c>
      <c r="E9" s="57">
        <v>0</v>
      </c>
      <c r="F9" s="57">
        <v>9</v>
      </c>
      <c r="G9" s="57">
        <v>9</v>
      </c>
      <c r="H9" s="57">
        <v>0</v>
      </c>
      <c r="I9" s="57">
        <v>0</v>
      </c>
      <c r="J9" s="57">
        <v>0</v>
      </c>
      <c r="K9" s="57">
        <v>2030</v>
      </c>
    </row>
    <row r="10" spans="1:11" x14ac:dyDescent="0.3">
      <c r="A10" s="56" t="s">
        <v>63</v>
      </c>
      <c r="B10" s="57">
        <v>8</v>
      </c>
      <c r="C10" s="57">
        <v>0</v>
      </c>
      <c r="D10" s="57">
        <v>0</v>
      </c>
      <c r="E10" s="57">
        <v>0</v>
      </c>
      <c r="F10" s="57">
        <v>8</v>
      </c>
      <c r="G10" s="57">
        <v>8</v>
      </c>
      <c r="H10" s="57">
        <v>0</v>
      </c>
      <c r="I10" s="57">
        <v>0</v>
      </c>
      <c r="J10" s="57">
        <v>0</v>
      </c>
      <c r="K10" s="57">
        <v>2140</v>
      </c>
    </row>
    <row r="11" spans="1:11" x14ac:dyDescent="0.3">
      <c r="A11" s="59" t="s">
        <v>64</v>
      </c>
      <c r="B11" s="57">
        <v>95</v>
      </c>
      <c r="C11" s="57">
        <v>0</v>
      </c>
      <c r="D11" s="57">
        <v>0</v>
      </c>
      <c r="E11" s="57">
        <v>0</v>
      </c>
      <c r="F11" s="57">
        <v>95</v>
      </c>
      <c r="G11" s="57">
        <v>43</v>
      </c>
      <c r="H11" s="57">
        <v>0</v>
      </c>
      <c r="I11" s="57">
        <v>0</v>
      </c>
      <c r="J11" s="57">
        <v>52</v>
      </c>
      <c r="K11" s="57">
        <v>2290</v>
      </c>
    </row>
    <row r="12" spans="1:11" x14ac:dyDescent="0.3">
      <c r="A12" s="56" t="s">
        <v>65</v>
      </c>
      <c r="B12" s="57">
        <v>5</v>
      </c>
      <c r="C12" s="57">
        <v>0</v>
      </c>
      <c r="D12" s="57">
        <v>0</v>
      </c>
      <c r="E12" s="57">
        <v>0</v>
      </c>
      <c r="F12" s="57">
        <v>5</v>
      </c>
      <c r="G12" s="57">
        <v>0</v>
      </c>
      <c r="H12" s="57">
        <v>0</v>
      </c>
      <c r="I12" s="57">
        <v>0</v>
      </c>
      <c r="J12" s="57">
        <v>5</v>
      </c>
      <c r="K12" s="57">
        <v>812</v>
      </c>
    </row>
    <row r="13" spans="1:11" x14ac:dyDescent="0.3">
      <c r="A13" s="56" t="s">
        <v>66</v>
      </c>
      <c r="B13" s="57">
        <v>100</v>
      </c>
      <c r="C13" s="57">
        <v>0</v>
      </c>
      <c r="D13" s="57">
        <v>0</v>
      </c>
      <c r="E13" s="57">
        <v>0</v>
      </c>
      <c r="F13" s="57">
        <v>100</v>
      </c>
      <c r="G13" s="57">
        <v>0</v>
      </c>
      <c r="H13" s="57">
        <v>0</v>
      </c>
      <c r="I13" s="57">
        <v>0</v>
      </c>
      <c r="J13" s="57">
        <v>100</v>
      </c>
      <c r="K13" s="57">
        <v>478</v>
      </c>
    </row>
    <row r="14" spans="1:11" x14ac:dyDescent="0.3">
      <c r="A14" s="56" t="s">
        <v>67</v>
      </c>
      <c r="B14" s="57">
        <v>50</v>
      </c>
      <c r="C14" s="57">
        <v>0</v>
      </c>
      <c r="D14" s="57">
        <v>0</v>
      </c>
      <c r="E14" s="57">
        <v>0</v>
      </c>
      <c r="F14" s="57">
        <v>50</v>
      </c>
      <c r="G14" s="57">
        <v>0</v>
      </c>
      <c r="H14" s="57">
        <v>0</v>
      </c>
      <c r="I14" s="57">
        <v>0</v>
      </c>
      <c r="J14" s="57">
        <v>50</v>
      </c>
      <c r="K14" s="57">
        <v>590</v>
      </c>
    </row>
    <row r="15" spans="1:11" x14ac:dyDescent="0.3">
      <c r="A15" s="56" t="s">
        <v>68</v>
      </c>
      <c r="B15" s="57">
        <v>80</v>
      </c>
      <c r="C15" s="57">
        <v>0</v>
      </c>
      <c r="D15" s="57">
        <v>0</v>
      </c>
      <c r="E15" s="57">
        <v>0</v>
      </c>
      <c r="F15" s="57">
        <v>80</v>
      </c>
      <c r="G15" s="57">
        <v>0</v>
      </c>
      <c r="H15" s="57">
        <v>0</v>
      </c>
      <c r="I15" s="57">
        <v>0</v>
      </c>
      <c r="J15" s="57">
        <v>80</v>
      </c>
      <c r="K15" s="57">
        <v>504</v>
      </c>
    </row>
    <row r="16" spans="1:11" x14ac:dyDescent="0.3">
      <c r="A16" s="56" t="s">
        <v>69</v>
      </c>
      <c r="B16" s="57">
        <v>110</v>
      </c>
      <c r="C16" s="57">
        <v>0</v>
      </c>
      <c r="D16" s="57">
        <v>0</v>
      </c>
      <c r="E16" s="57">
        <v>0</v>
      </c>
      <c r="F16" s="57">
        <v>110</v>
      </c>
      <c r="G16" s="57">
        <v>0</v>
      </c>
      <c r="H16" s="57">
        <v>0</v>
      </c>
      <c r="I16" s="57">
        <v>0</v>
      </c>
      <c r="J16" s="57">
        <v>110</v>
      </c>
      <c r="K16" s="57">
        <v>530</v>
      </c>
    </row>
    <row r="17" spans="1:11" x14ac:dyDescent="0.3">
      <c r="A17" s="56" t="s">
        <v>70</v>
      </c>
      <c r="B17" s="57">
        <v>281</v>
      </c>
      <c r="C17" s="57">
        <v>0</v>
      </c>
      <c r="D17" s="57">
        <v>0</v>
      </c>
      <c r="E17" s="57">
        <v>0</v>
      </c>
      <c r="F17" s="57">
        <v>281</v>
      </c>
      <c r="G17" s="57">
        <v>4</v>
      </c>
      <c r="H17" s="57">
        <v>0</v>
      </c>
      <c r="I17" s="57">
        <v>0</v>
      </c>
      <c r="J17" s="57">
        <v>277</v>
      </c>
      <c r="K17" s="57">
        <v>474</v>
      </c>
    </row>
    <row r="18" spans="1:11" x14ac:dyDescent="0.3">
      <c r="A18" s="59" t="s">
        <v>71</v>
      </c>
      <c r="B18" s="57">
        <v>5</v>
      </c>
      <c r="C18" s="57">
        <v>0</v>
      </c>
      <c r="D18" s="57">
        <v>0</v>
      </c>
      <c r="E18" s="57">
        <v>0</v>
      </c>
      <c r="F18" s="57">
        <v>5</v>
      </c>
      <c r="G18" s="57">
        <v>0</v>
      </c>
      <c r="H18" s="57">
        <v>0</v>
      </c>
      <c r="I18" s="57">
        <v>0</v>
      </c>
      <c r="J18" s="57">
        <v>5</v>
      </c>
      <c r="K18" s="58">
        <v>2086.63</v>
      </c>
    </row>
    <row r="19" spans="1:11" x14ac:dyDescent="0.3">
      <c r="A19" s="59" t="s">
        <v>72</v>
      </c>
      <c r="B19" s="57">
        <v>10</v>
      </c>
      <c r="C19" s="57">
        <v>0</v>
      </c>
      <c r="D19" s="57">
        <v>0</v>
      </c>
      <c r="E19" s="57">
        <v>0</v>
      </c>
      <c r="F19" s="57">
        <v>10</v>
      </c>
      <c r="G19" s="57">
        <v>0</v>
      </c>
      <c r="H19" s="57">
        <v>0</v>
      </c>
      <c r="I19" s="57">
        <v>0</v>
      </c>
      <c r="J19" s="57">
        <v>10</v>
      </c>
      <c r="K19" s="58">
        <v>2118.73</v>
      </c>
    </row>
    <row r="20" spans="1:11" x14ac:dyDescent="0.3">
      <c r="A20" s="56" t="s">
        <v>73</v>
      </c>
      <c r="B20" s="59" t="s">
        <v>74</v>
      </c>
      <c r="C20" s="57">
        <v>0</v>
      </c>
      <c r="D20" s="57">
        <v>0</v>
      </c>
      <c r="E20" s="57">
        <v>0</v>
      </c>
      <c r="F20" s="57">
        <v>-10</v>
      </c>
      <c r="G20" s="57">
        <v>0</v>
      </c>
      <c r="H20" s="57">
        <v>0</v>
      </c>
      <c r="I20" s="57">
        <v>0</v>
      </c>
      <c r="J20" s="59" t="s">
        <v>74</v>
      </c>
      <c r="K20" s="58">
        <v>1465.19</v>
      </c>
    </row>
    <row r="21" spans="1:11" x14ac:dyDescent="0.3">
      <c r="A21" s="56" t="s">
        <v>75</v>
      </c>
      <c r="B21" s="57">
        <v>34</v>
      </c>
      <c r="C21" s="57">
        <v>0</v>
      </c>
      <c r="D21" s="57">
        <v>0</v>
      </c>
      <c r="E21" s="57">
        <v>0</v>
      </c>
      <c r="F21" s="57">
        <v>34</v>
      </c>
      <c r="G21" s="57">
        <v>19</v>
      </c>
      <c r="H21" s="57">
        <v>0</v>
      </c>
      <c r="I21" s="57">
        <v>0</v>
      </c>
      <c r="J21" s="57">
        <v>15</v>
      </c>
      <c r="K21" s="57">
        <v>582</v>
      </c>
    </row>
    <row r="22" spans="1:11" x14ac:dyDescent="0.3">
      <c r="A22" s="56" t="s">
        <v>76</v>
      </c>
      <c r="B22" s="57">
        <v>160</v>
      </c>
      <c r="C22" s="57">
        <v>0</v>
      </c>
      <c r="D22" s="57">
        <v>0</v>
      </c>
      <c r="E22" s="57">
        <v>0</v>
      </c>
      <c r="F22" s="57">
        <v>160</v>
      </c>
      <c r="G22" s="57">
        <v>160</v>
      </c>
      <c r="H22" s="57">
        <v>0</v>
      </c>
      <c r="I22" s="57">
        <v>0</v>
      </c>
      <c r="J22" s="57">
        <v>0</v>
      </c>
      <c r="K22" s="57">
        <v>344</v>
      </c>
    </row>
    <row r="23" spans="1:11" x14ac:dyDescent="0.3">
      <c r="A23" s="56" t="s">
        <v>77</v>
      </c>
      <c r="B23" s="57">
        <v>3</v>
      </c>
      <c r="C23" s="57">
        <v>0</v>
      </c>
      <c r="D23" s="57">
        <v>0</v>
      </c>
      <c r="E23" s="57">
        <v>0</v>
      </c>
      <c r="F23" s="57">
        <v>3</v>
      </c>
      <c r="G23" s="57">
        <v>0</v>
      </c>
      <c r="H23" s="57">
        <v>0</v>
      </c>
      <c r="I23" s="57">
        <v>0</v>
      </c>
      <c r="J23" s="57">
        <v>3</v>
      </c>
      <c r="K23" s="58">
        <v>2459.9899999999998</v>
      </c>
    </row>
    <row r="24" spans="1:11" x14ac:dyDescent="0.3">
      <c r="A24" s="59" t="s">
        <v>78</v>
      </c>
      <c r="B24" s="57">
        <v>5</v>
      </c>
      <c r="C24" s="57">
        <v>0</v>
      </c>
      <c r="D24" s="57">
        <v>0</v>
      </c>
      <c r="E24" s="57">
        <v>0</v>
      </c>
      <c r="F24" s="57">
        <v>5</v>
      </c>
      <c r="G24" s="57">
        <v>0</v>
      </c>
      <c r="H24" s="57">
        <v>0</v>
      </c>
      <c r="I24" s="57">
        <v>0</v>
      </c>
      <c r="J24" s="57">
        <v>5</v>
      </c>
      <c r="K24" s="57">
        <v>2470</v>
      </c>
    </row>
    <row r="25" spans="1:11" x14ac:dyDescent="0.3">
      <c r="A25" s="56" t="s">
        <v>79</v>
      </c>
      <c r="B25" s="57">
        <v>860</v>
      </c>
      <c r="C25" s="57">
        <v>0</v>
      </c>
      <c r="D25" s="57">
        <v>0</v>
      </c>
      <c r="E25" s="57">
        <v>0</v>
      </c>
      <c r="F25" s="57">
        <v>860</v>
      </c>
      <c r="G25" s="57">
        <v>526</v>
      </c>
      <c r="H25" s="57">
        <v>334</v>
      </c>
      <c r="I25" s="57">
        <v>0</v>
      </c>
      <c r="J25" s="57">
        <v>0</v>
      </c>
      <c r="K25" s="57">
        <v>505</v>
      </c>
    </row>
    <row r="26" spans="1:11" x14ac:dyDescent="0.3">
      <c r="A26" s="56" t="s">
        <v>80</v>
      </c>
      <c r="B26" s="57">
        <v>60</v>
      </c>
      <c r="C26" s="57">
        <v>0</v>
      </c>
      <c r="D26" s="57">
        <v>0</v>
      </c>
      <c r="E26" s="57">
        <v>0</v>
      </c>
      <c r="F26" s="57">
        <v>60</v>
      </c>
      <c r="G26" s="57">
        <v>33</v>
      </c>
      <c r="H26" s="57">
        <v>27</v>
      </c>
      <c r="I26" s="57">
        <v>0</v>
      </c>
      <c r="J26" s="57">
        <v>0</v>
      </c>
      <c r="K26" s="57">
        <v>575</v>
      </c>
    </row>
    <row r="27" spans="1:11" x14ac:dyDescent="0.3">
      <c r="A27" s="56" t="s">
        <v>81</v>
      </c>
      <c r="B27" s="57">
        <v>5</v>
      </c>
      <c r="C27" s="57">
        <v>0</v>
      </c>
      <c r="D27" s="57">
        <v>0</v>
      </c>
      <c r="E27" s="57">
        <v>0</v>
      </c>
      <c r="F27" s="57">
        <v>5</v>
      </c>
      <c r="G27" s="60">
        <v>4.8</v>
      </c>
      <c r="H27" s="57">
        <v>0</v>
      </c>
      <c r="I27" s="57">
        <v>0</v>
      </c>
      <c r="J27" s="60">
        <v>0.2</v>
      </c>
      <c r="K27" s="57">
        <v>6140</v>
      </c>
    </row>
    <row r="28" spans="1:11" x14ac:dyDescent="0.3">
      <c r="A28" s="56" t="s">
        <v>82</v>
      </c>
      <c r="B28" s="57">
        <v>10</v>
      </c>
      <c r="C28" s="57">
        <v>0</v>
      </c>
      <c r="D28" s="57">
        <v>0</v>
      </c>
      <c r="E28" s="57">
        <v>0</v>
      </c>
      <c r="F28" s="57">
        <v>10</v>
      </c>
      <c r="G28" s="60">
        <v>0.5</v>
      </c>
      <c r="H28" s="57">
        <v>0</v>
      </c>
      <c r="I28" s="57">
        <v>0</v>
      </c>
      <c r="J28" s="60">
        <v>9.5</v>
      </c>
      <c r="K28" s="57">
        <v>5742</v>
      </c>
    </row>
    <row r="29" spans="1:11" x14ac:dyDescent="0.3">
      <c r="A29" s="59" t="s">
        <v>83</v>
      </c>
      <c r="B29" s="57">
        <v>10</v>
      </c>
      <c r="C29" s="57">
        <v>0</v>
      </c>
      <c r="D29" s="57">
        <v>0</v>
      </c>
      <c r="E29" s="57">
        <v>0</v>
      </c>
      <c r="F29" s="57">
        <v>10</v>
      </c>
      <c r="G29" s="57">
        <v>0</v>
      </c>
      <c r="H29" s="57">
        <v>0</v>
      </c>
      <c r="I29" s="57">
        <v>0</v>
      </c>
      <c r="J29" s="57">
        <v>10</v>
      </c>
      <c r="K29" s="60">
        <v>5356.2</v>
      </c>
    </row>
    <row r="30" spans="1:11" x14ac:dyDescent="0.3">
      <c r="A30" s="59" t="s">
        <v>84</v>
      </c>
      <c r="B30" s="57">
        <v>9</v>
      </c>
      <c r="C30" s="57">
        <v>0</v>
      </c>
      <c r="D30" s="57">
        <v>0</v>
      </c>
      <c r="E30" s="57">
        <v>0</v>
      </c>
      <c r="F30" s="57">
        <v>9</v>
      </c>
      <c r="G30" s="57">
        <v>0</v>
      </c>
      <c r="H30" s="57">
        <v>0</v>
      </c>
      <c r="I30" s="57">
        <v>0</v>
      </c>
      <c r="J30" s="57">
        <v>9</v>
      </c>
      <c r="K30" s="57">
        <v>6230</v>
      </c>
    </row>
    <row r="31" spans="1:11" x14ac:dyDescent="0.3">
      <c r="A31" s="59" t="s">
        <v>85</v>
      </c>
      <c r="B31" s="57">
        <v>8</v>
      </c>
      <c r="C31" s="57">
        <v>0</v>
      </c>
      <c r="D31" s="57">
        <v>0</v>
      </c>
      <c r="E31" s="57">
        <v>0</v>
      </c>
      <c r="F31" s="57">
        <v>8</v>
      </c>
      <c r="G31" s="57">
        <v>1</v>
      </c>
      <c r="H31" s="57">
        <v>0</v>
      </c>
      <c r="I31" s="57">
        <v>0</v>
      </c>
      <c r="J31" s="57">
        <v>7</v>
      </c>
      <c r="K31" s="58">
        <v>5457.36</v>
      </c>
    </row>
    <row r="32" spans="1:11" x14ac:dyDescent="0.3">
      <c r="A32" s="56" t="s">
        <v>86</v>
      </c>
      <c r="B32" s="57">
        <v>5</v>
      </c>
      <c r="C32" s="57">
        <v>0</v>
      </c>
      <c r="D32" s="57">
        <v>0</v>
      </c>
      <c r="E32" s="57">
        <v>0</v>
      </c>
      <c r="F32" s="57">
        <v>5</v>
      </c>
      <c r="G32" s="57">
        <v>0</v>
      </c>
      <c r="H32" s="57">
        <v>0</v>
      </c>
      <c r="I32" s="57">
        <v>0</v>
      </c>
      <c r="J32" s="57">
        <v>5</v>
      </c>
      <c r="K32" s="58">
        <v>3779.98</v>
      </c>
    </row>
    <row r="33" spans="1:11" x14ac:dyDescent="0.3">
      <c r="A33" s="56" t="s">
        <v>87</v>
      </c>
      <c r="B33" s="57">
        <v>-192</v>
      </c>
      <c r="C33" s="57">
        <v>0</v>
      </c>
      <c r="D33" s="57">
        <v>0</v>
      </c>
      <c r="E33" s="57">
        <v>0</v>
      </c>
      <c r="F33" s="57">
        <v>-192</v>
      </c>
      <c r="G33" s="57">
        <v>0</v>
      </c>
      <c r="H33" s="57">
        <v>0</v>
      </c>
      <c r="I33" s="57">
        <v>0</v>
      </c>
      <c r="J33" s="57">
        <v>-192</v>
      </c>
      <c r="K33" s="57">
        <v>285</v>
      </c>
    </row>
    <row r="34" spans="1:11" x14ac:dyDescent="0.3">
      <c r="A34" s="56" t="s">
        <v>88</v>
      </c>
      <c r="B34" s="57">
        <v>219</v>
      </c>
      <c r="C34" s="57">
        <v>0</v>
      </c>
      <c r="D34" s="57">
        <v>0</v>
      </c>
      <c r="E34" s="57">
        <v>0</v>
      </c>
      <c r="F34" s="57">
        <v>219</v>
      </c>
      <c r="G34" s="57">
        <v>219</v>
      </c>
      <c r="H34" s="57">
        <v>0</v>
      </c>
      <c r="I34" s="57">
        <v>0</v>
      </c>
      <c r="J34" s="57">
        <v>0</v>
      </c>
      <c r="K34" s="57">
        <v>300</v>
      </c>
    </row>
    <row r="35" spans="1:11" x14ac:dyDescent="0.3">
      <c r="A35" s="56" t="s">
        <v>89</v>
      </c>
      <c r="B35" s="57">
        <v>23140</v>
      </c>
      <c r="C35" s="57">
        <v>0</v>
      </c>
      <c r="D35" s="57">
        <v>0</v>
      </c>
      <c r="E35" s="57">
        <v>0</v>
      </c>
      <c r="F35" s="57">
        <v>23140</v>
      </c>
      <c r="G35" s="57">
        <v>21230</v>
      </c>
      <c r="H35" s="57">
        <v>0</v>
      </c>
      <c r="I35" s="57">
        <v>0</v>
      </c>
      <c r="J35" s="57">
        <v>1910</v>
      </c>
      <c r="K35" s="57">
        <v>74</v>
      </c>
    </row>
    <row r="36" spans="1:11" x14ac:dyDescent="0.3">
      <c r="A36" s="56" t="s">
        <v>90</v>
      </c>
      <c r="B36" s="57">
        <v>5</v>
      </c>
      <c r="C36" s="57">
        <v>0</v>
      </c>
      <c r="D36" s="57">
        <v>0</v>
      </c>
      <c r="E36" s="57">
        <v>0</v>
      </c>
      <c r="F36" s="57">
        <v>5</v>
      </c>
      <c r="G36" s="60">
        <v>0.5</v>
      </c>
      <c r="H36" s="57">
        <v>0</v>
      </c>
      <c r="I36" s="57">
        <v>0</v>
      </c>
      <c r="J36" s="60">
        <v>4.5</v>
      </c>
      <c r="K36" s="58">
        <v>1130.01</v>
      </c>
    </row>
    <row r="37" spans="1:11" x14ac:dyDescent="0.3">
      <c r="A37" s="56" t="s">
        <v>91</v>
      </c>
      <c r="B37" s="57">
        <v>500</v>
      </c>
      <c r="C37" s="57">
        <v>0</v>
      </c>
      <c r="D37" s="57">
        <v>0</v>
      </c>
      <c r="E37" s="57">
        <v>0</v>
      </c>
      <c r="F37" s="57">
        <v>500</v>
      </c>
      <c r="G37" s="57">
        <v>0</v>
      </c>
      <c r="H37" s="57">
        <v>0</v>
      </c>
      <c r="I37" s="57">
        <v>0</v>
      </c>
      <c r="J37" s="57">
        <v>500</v>
      </c>
      <c r="K37" s="58">
        <v>147.51</v>
      </c>
    </row>
    <row r="38" spans="1:11" x14ac:dyDescent="0.3">
      <c r="A38" s="56" t="s">
        <v>92</v>
      </c>
      <c r="B38" s="57">
        <v>5</v>
      </c>
      <c r="C38" s="57">
        <v>0</v>
      </c>
      <c r="D38" s="57">
        <v>0</v>
      </c>
      <c r="E38" s="57">
        <v>0</v>
      </c>
      <c r="F38" s="57">
        <v>5</v>
      </c>
      <c r="G38" s="57">
        <v>5</v>
      </c>
      <c r="H38" s="57">
        <v>0</v>
      </c>
      <c r="I38" s="57">
        <v>0</v>
      </c>
      <c r="J38" s="57">
        <v>0</v>
      </c>
      <c r="K38" s="58">
        <v>2459.9899999999998</v>
      </c>
    </row>
    <row r="39" spans="1:11" x14ac:dyDescent="0.3">
      <c r="A39" s="56" t="s">
        <v>93</v>
      </c>
      <c r="B39" s="57">
        <v>300</v>
      </c>
      <c r="C39" s="57">
        <v>0</v>
      </c>
      <c r="D39" s="57">
        <v>0</v>
      </c>
      <c r="E39" s="57">
        <v>0</v>
      </c>
      <c r="F39" s="57">
        <v>300</v>
      </c>
      <c r="G39" s="57">
        <v>165</v>
      </c>
      <c r="H39" s="57">
        <v>0</v>
      </c>
      <c r="I39" s="57">
        <v>0</v>
      </c>
      <c r="J39" s="57">
        <v>135</v>
      </c>
      <c r="K39" s="60">
        <v>213.5</v>
      </c>
    </row>
    <row r="40" spans="1:11" x14ac:dyDescent="0.3">
      <c r="A40" s="59" t="s">
        <v>94</v>
      </c>
      <c r="B40" s="57">
        <v>5</v>
      </c>
      <c r="C40" s="57">
        <v>0</v>
      </c>
      <c r="D40" s="57">
        <v>0</v>
      </c>
      <c r="E40" s="57">
        <v>0</v>
      </c>
      <c r="F40" s="57">
        <v>5</v>
      </c>
      <c r="G40" s="57">
        <v>0</v>
      </c>
      <c r="H40" s="57">
        <v>0</v>
      </c>
      <c r="I40" s="57">
        <v>0</v>
      </c>
      <c r="J40" s="57">
        <v>5</v>
      </c>
      <c r="K40" s="60">
        <v>2498.9</v>
      </c>
    </row>
    <row r="41" spans="1:11" x14ac:dyDescent="0.3">
      <c r="A41" s="56" t="s">
        <v>95</v>
      </c>
      <c r="B41" s="57">
        <v>18</v>
      </c>
      <c r="C41" s="57">
        <v>0</v>
      </c>
      <c r="D41" s="57">
        <v>0</v>
      </c>
      <c r="E41" s="57">
        <v>0</v>
      </c>
      <c r="F41" s="57">
        <v>18</v>
      </c>
      <c r="G41" s="57">
        <v>0</v>
      </c>
      <c r="H41" s="57">
        <v>0</v>
      </c>
      <c r="I41" s="57">
        <v>0</v>
      </c>
      <c r="J41" s="57">
        <v>18</v>
      </c>
      <c r="K41" s="58">
        <v>6555.56</v>
      </c>
    </row>
    <row r="42" spans="1:11" x14ac:dyDescent="0.3">
      <c r="A42" s="59" t="s">
        <v>39</v>
      </c>
      <c r="B42" s="57">
        <v>25912</v>
      </c>
      <c r="C42" s="57">
        <v>0</v>
      </c>
      <c r="D42" s="57">
        <v>0</v>
      </c>
      <c r="E42" s="57">
        <v>0</v>
      </c>
      <c r="F42" s="57">
        <v>25912</v>
      </c>
      <c r="G42" s="57">
        <v>22428</v>
      </c>
      <c r="H42" s="57">
        <v>361</v>
      </c>
      <c r="I42" s="57">
        <v>0</v>
      </c>
      <c r="J42" s="57">
        <v>3123</v>
      </c>
      <c r="K42" s="59" t="s">
        <v>33</v>
      </c>
    </row>
    <row r="43" spans="1:11" x14ac:dyDescent="0.3">
      <c r="A43" s="59" t="s">
        <v>40</v>
      </c>
      <c r="B43" s="57">
        <v>3416338</v>
      </c>
      <c r="C43" s="57">
        <v>0</v>
      </c>
      <c r="D43" s="57">
        <v>0</v>
      </c>
      <c r="E43" s="57">
        <v>0</v>
      </c>
      <c r="F43" s="57">
        <v>3416338</v>
      </c>
      <c r="G43" s="57">
        <v>2346964</v>
      </c>
      <c r="H43" s="57">
        <v>184630</v>
      </c>
      <c r="I43" s="57">
        <v>0</v>
      </c>
      <c r="J43" s="57">
        <v>1023072</v>
      </c>
      <c r="K43" s="59" t="s">
        <v>33</v>
      </c>
    </row>
    <row r="44" spans="1:11" x14ac:dyDescent="0.3">
      <c r="A44" s="62" t="s">
        <v>96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</row>
  </sheetData>
  <mergeCells count="7">
    <mergeCell ref="A44:K44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34"/>
  <sheetViews>
    <sheetView topLeftCell="L6" workbookViewId="0">
      <selection activeCell="O2" sqref="O2:O33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8.33203125" style="52" bestFit="1" customWidth="1"/>
    <col min="16" max="16" width="21.6640625" style="52" bestFit="1" customWidth="1"/>
    <col min="17" max="17" width="18.21875" style="52" bestFit="1" customWidth="1"/>
    <col min="18" max="18" width="24.21875" style="52" bestFit="1" customWidth="1"/>
    <col min="19" max="19" width="13.109375" style="52" bestFit="1" customWidth="1"/>
    <col min="20" max="20" width="19.5546875" style="52" bestFit="1" customWidth="1"/>
    <col min="21" max="21" width="21.44140625" style="52" bestFit="1" customWidth="1"/>
    <col min="22" max="22" width="21.109375" style="52" bestFit="1" customWidth="1"/>
    <col min="23" max="16384" width="8.88671875" style="52"/>
  </cols>
  <sheetData>
    <row r="1" spans="1:22" x14ac:dyDescent="0.3">
      <c r="A1" s="49" t="s">
        <v>26</v>
      </c>
      <c r="B1" s="49" t="s">
        <v>41</v>
      </c>
      <c r="C1" s="49" t="s">
        <v>42</v>
      </c>
      <c r="D1" s="49" t="s">
        <v>43</v>
      </c>
      <c r="E1" s="49" t="s">
        <v>44</v>
      </c>
      <c r="F1" s="49" t="s">
        <v>45</v>
      </c>
      <c r="G1" s="49" t="s">
        <v>46</v>
      </c>
      <c r="H1" s="49" t="s">
        <v>47</v>
      </c>
      <c r="I1" s="49" t="s">
        <v>44</v>
      </c>
      <c r="J1" s="49" t="s">
        <v>48</v>
      </c>
      <c r="K1" s="49" t="s">
        <v>49</v>
      </c>
      <c r="L1" s="50" t="s">
        <v>22</v>
      </c>
      <c r="M1" s="30" t="s">
        <v>21</v>
      </c>
      <c r="O1" s="51" t="s">
        <v>23</v>
      </c>
      <c r="P1" s="52" t="s">
        <v>50</v>
      </c>
      <c r="Q1" s="52" t="s">
        <v>51</v>
      </c>
      <c r="R1" s="52" t="s">
        <v>52</v>
      </c>
      <c r="S1" s="52" t="s">
        <v>53</v>
      </c>
      <c r="T1" s="52" t="s">
        <v>54</v>
      </c>
      <c r="U1" s="52" t="s">
        <v>55</v>
      </c>
      <c r="V1" s="52" t="s">
        <v>56</v>
      </c>
    </row>
    <row r="2" spans="1:22" x14ac:dyDescent="0.3">
      <c r="A2" s="56" t="s">
        <v>62</v>
      </c>
      <c r="B2" s="57">
        <v>9</v>
      </c>
      <c r="C2" s="57">
        <v>0</v>
      </c>
      <c r="D2" s="57">
        <v>0</v>
      </c>
      <c r="E2" s="57">
        <v>0</v>
      </c>
      <c r="F2" s="57">
        <v>9</v>
      </c>
      <c r="G2" s="57">
        <v>9</v>
      </c>
      <c r="H2" s="57">
        <v>0</v>
      </c>
      <c r="I2" s="57">
        <v>0</v>
      </c>
      <c r="J2" s="57">
        <v>0</v>
      </c>
      <c r="K2" s="58">
        <v>2030</v>
      </c>
      <c r="L2" s="44" t="str">
        <f>TRIM(A2&amp;"-box")</f>
        <v>ALANTO SC240 20*500ML=10LITS-box</v>
      </c>
      <c r="M2" s="47" t="s">
        <v>105</v>
      </c>
      <c r="O2" s="45" t="s">
        <v>105</v>
      </c>
      <c r="P2" s="53">
        <v>9</v>
      </c>
      <c r="Q2" s="53">
        <v>0</v>
      </c>
      <c r="R2" s="53">
        <v>0</v>
      </c>
      <c r="S2" s="53">
        <v>9</v>
      </c>
      <c r="T2" s="53">
        <v>0</v>
      </c>
      <c r="U2" s="53">
        <v>0</v>
      </c>
      <c r="V2" s="53">
        <v>0</v>
      </c>
    </row>
    <row r="3" spans="1:22" x14ac:dyDescent="0.3">
      <c r="A3" s="56" t="s">
        <v>63</v>
      </c>
      <c r="B3" s="57">
        <v>8</v>
      </c>
      <c r="C3" s="57">
        <v>0</v>
      </c>
      <c r="D3" s="57">
        <v>0</v>
      </c>
      <c r="E3" s="57">
        <v>0</v>
      </c>
      <c r="F3" s="57">
        <v>8</v>
      </c>
      <c r="G3" s="57">
        <v>8</v>
      </c>
      <c r="H3" s="57">
        <v>0</v>
      </c>
      <c r="I3" s="57">
        <v>0</v>
      </c>
      <c r="J3" s="57">
        <v>0</v>
      </c>
      <c r="K3" s="58">
        <v>2140</v>
      </c>
      <c r="L3" s="44" t="str">
        <f t="shared" ref="L3:L34" si="0">TRIM(A3&amp;"-box")</f>
        <v>ALANTO SC240 40*250ML=10LITS-box</v>
      </c>
      <c r="M3" s="47" t="s">
        <v>106</v>
      </c>
      <c r="O3" s="45" t="s">
        <v>106</v>
      </c>
      <c r="P3" s="53">
        <v>8</v>
      </c>
      <c r="Q3" s="53">
        <v>0</v>
      </c>
      <c r="R3" s="53">
        <v>0</v>
      </c>
      <c r="S3" s="53">
        <v>8</v>
      </c>
      <c r="T3" s="53">
        <v>0</v>
      </c>
      <c r="U3" s="53">
        <v>0</v>
      </c>
      <c r="V3" s="53">
        <v>0</v>
      </c>
    </row>
    <row r="4" spans="1:22" x14ac:dyDescent="0.3">
      <c r="A4" s="56" t="s">
        <v>64</v>
      </c>
      <c r="B4" s="57">
        <v>95</v>
      </c>
      <c r="C4" s="57">
        <v>0</v>
      </c>
      <c r="D4" s="57">
        <v>0</v>
      </c>
      <c r="E4" s="57">
        <v>0</v>
      </c>
      <c r="F4" s="57">
        <v>95</v>
      </c>
      <c r="G4" s="57">
        <v>43</v>
      </c>
      <c r="H4" s="57">
        <v>0</v>
      </c>
      <c r="I4" s="57">
        <v>0</v>
      </c>
      <c r="J4" s="57">
        <v>52</v>
      </c>
      <c r="K4" s="58">
        <v>2290</v>
      </c>
      <c r="L4" s="44" t="str">
        <f t="shared" si="0"/>
        <v>ALANTO(T) 50*100ML-box</v>
      </c>
      <c r="M4" s="47" t="s">
        <v>107</v>
      </c>
      <c r="O4" s="45" t="s">
        <v>107</v>
      </c>
      <c r="P4" s="53">
        <v>95</v>
      </c>
      <c r="Q4" s="53">
        <v>0</v>
      </c>
      <c r="R4" s="53">
        <v>0</v>
      </c>
      <c r="S4" s="53">
        <v>43</v>
      </c>
      <c r="T4" s="53">
        <v>0</v>
      </c>
      <c r="U4" s="53">
        <v>0</v>
      </c>
      <c r="V4" s="53">
        <v>52</v>
      </c>
    </row>
    <row r="5" spans="1:22" x14ac:dyDescent="0.3">
      <c r="A5" s="29" t="s">
        <v>65</v>
      </c>
      <c r="B5" s="29">
        <v>5</v>
      </c>
      <c r="C5" s="29">
        <v>0</v>
      </c>
      <c r="D5" s="29">
        <v>0</v>
      </c>
      <c r="E5" s="29">
        <v>0</v>
      </c>
      <c r="F5" s="29">
        <v>5</v>
      </c>
      <c r="G5" s="29">
        <v>0</v>
      </c>
      <c r="H5" s="29">
        <v>0</v>
      </c>
      <c r="I5" s="29">
        <v>0</v>
      </c>
      <c r="J5" s="29">
        <v>5</v>
      </c>
      <c r="K5" s="29">
        <v>812</v>
      </c>
      <c r="L5" s="44" t="str">
        <f t="shared" si="0"/>
        <v>AMBITION 40*250ML=10LIT-box</v>
      </c>
      <c r="M5" s="47" t="s">
        <v>126</v>
      </c>
      <c r="O5" s="45" t="s">
        <v>126</v>
      </c>
      <c r="P5" s="53">
        <v>5</v>
      </c>
      <c r="Q5" s="53">
        <v>0</v>
      </c>
      <c r="R5" s="53">
        <v>0</v>
      </c>
      <c r="S5" s="53">
        <v>0</v>
      </c>
      <c r="T5" s="53">
        <v>0</v>
      </c>
      <c r="U5" s="53">
        <v>0</v>
      </c>
      <c r="V5" s="53">
        <v>5</v>
      </c>
    </row>
    <row r="6" spans="1:22" x14ac:dyDescent="0.3">
      <c r="A6" s="29" t="s">
        <v>66</v>
      </c>
      <c r="B6" s="29">
        <v>100</v>
      </c>
      <c r="C6" s="29">
        <v>0</v>
      </c>
      <c r="D6" s="29">
        <v>0</v>
      </c>
      <c r="E6" s="29">
        <v>0</v>
      </c>
      <c r="F6" s="29">
        <v>100</v>
      </c>
      <c r="G6" s="29">
        <v>0</v>
      </c>
      <c r="H6" s="29">
        <v>0</v>
      </c>
      <c r="I6" s="29">
        <v>0</v>
      </c>
      <c r="J6" s="29">
        <v>100</v>
      </c>
      <c r="K6" s="29">
        <v>478</v>
      </c>
      <c r="L6" s="44" t="str">
        <f t="shared" si="0"/>
        <v>ANTRACOL (T) 10*1K=10KG-box</v>
      </c>
      <c r="M6" s="47" t="s">
        <v>127</v>
      </c>
      <c r="O6" s="45" t="s">
        <v>127</v>
      </c>
      <c r="P6" s="53">
        <v>100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100</v>
      </c>
    </row>
    <row r="7" spans="1:22" x14ac:dyDescent="0.3">
      <c r="A7" s="29" t="s">
        <v>67</v>
      </c>
      <c r="B7" s="29">
        <v>50</v>
      </c>
      <c r="C7" s="29">
        <v>0</v>
      </c>
      <c r="D7" s="29">
        <v>0</v>
      </c>
      <c r="E7" s="29">
        <v>0</v>
      </c>
      <c r="F7" s="29">
        <v>50</v>
      </c>
      <c r="G7" s="29">
        <v>0</v>
      </c>
      <c r="H7" s="29">
        <v>0</v>
      </c>
      <c r="I7" s="29">
        <v>0</v>
      </c>
      <c r="J7" s="29">
        <v>50</v>
      </c>
      <c r="K7" s="29">
        <v>590</v>
      </c>
      <c r="L7" s="44" t="str">
        <f t="shared" si="0"/>
        <v>ANTRACOL (T) 50*100G=5KG-box</v>
      </c>
      <c r="M7" s="47" t="s">
        <v>128</v>
      </c>
      <c r="O7" s="45" t="s">
        <v>129</v>
      </c>
      <c r="P7" s="53">
        <v>80</v>
      </c>
      <c r="Q7" s="53">
        <v>0</v>
      </c>
      <c r="R7" s="53">
        <v>0</v>
      </c>
      <c r="S7" s="53">
        <v>0</v>
      </c>
      <c r="T7" s="53">
        <v>0</v>
      </c>
      <c r="U7" s="53">
        <v>0</v>
      </c>
      <c r="V7" s="53">
        <v>80</v>
      </c>
    </row>
    <row r="8" spans="1:22" x14ac:dyDescent="0.3">
      <c r="A8" s="29" t="s">
        <v>68</v>
      </c>
      <c r="B8" s="29">
        <v>80</v>
      </c>
      <c r="C8" s="29">
        <v>0</v>
      </c>
      <c r="D8" s="29">
        <v>0</v>
      </c>
      <c r="E8" s="29">
        <v>0</v>
      </c>
      <c r="F8" s="29">
        <v>80</v>
      </c>
      <c r="G8" s="29">
        <v>0</v>
      </c>
      <c r="H8" s="29">
        <v>0</v>
      </c>
      <c r="I8" s="29">
        <v>0</v>
      </c>
      <c r="J8" s="29">
        <v>80</v>
      </c>
      <c r="K8" s="29">
        <v>504</v>
      </c>
      <c r="L8" s="44" t="str">
        <f t="shared" si="0"/>
        <v>ANTRACOL (T) 20*500G=10KG-box</v>
      </c>
      <c r="M8" s="47" t="s">
        <v>129</v>
      </c>
      <c r="O8" s="45" t="s">
        <v>130</v>
      </c>
      <c r="P8" s="53">
        <v>110</v>
      </c>
      <c r="Q8" s="53">
        <v>0</v>
      </c>
      <c r="R8" s="53">
        <v>0</v>
      </c>
      <c r="S8" s="53">
        <v>0</v>
      </c>
      <c r="T8" s="53">
        <v>0</v>
      </c>
      <c r="U8" s="53">
        <v>0</v>
      </c>
      <c r="V8" s="53">
        <v>110</v>
      </c>
    </row>
    <row r="9" spans="1:22" x14ac:dyDescent="0.3">
      <c r="A9" s="29" t="s">
        <v>69</v>
      </c>
      <c r="B9" s="29">
        <v>110</v>
      </c>
      <c r="C9" s="29">
        <v>0</v>
      </c>
      <c r="D9" s="29">
        <v>0</v>
      </c>
      <c r="E9" s="29">
        <v>0</v>
      </c>
      <c r="F9" s="29">
        <v>110</v>
      </c>
      <c r="G9" s="29">
        <v>0</v>
      </c>
      <c r="H9" s="29">
        <v>0</v>
      </c>
      <c r="I9" s="29">
        <v>0</v>
      </c>
      <c r="J9" s="29">
        <v>110</v>
      </c>
      <c r="K9" s="29">
        <v>530</v>
      </c>
      <c r="L9" s="44" t="str">
        <f t="shared" si="0"/>
        <v>ANTRACOL (T) 40*250G=10KG-box</v>
      </c>
      <c r="M9" s="47" t="s">
        <v>130</v>
      </c>
      <c r="O9" s="45" t="s">
        <v>128</v>
      </c>
      <c r="P9" s="53">
        <v>50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50</v>
      </c>
    </row>
    <row r="10" spans="1:22" x14ac:dyDescent="0.3">
      <c r="A10" s="29" t="s">
        <v>70</v>
      </c>
      <c r="B10" s="29">
        <v>281</v>
      </c>
      <c r="C10" s="29">
        <v>0</v>
      </c>
      <c r="D10" s="29">
        <v>0</v>
      </c>
      <c r="E10" s="29">
        <v>0</v>
      </c>
      <c r="F10" s="29">
        <v>281</v>
      </c>
      <c r="G10" s="29">
        <v>4</v>
      </c>
      <c r="H10" s="29">
        <v>0</v>
      </c>
      <c r="I10" s="29">
        <v>0</v>
      </c>
      <c r="J10" s="29">
        <v>277</v>
      </c>
      <c r="K10" s="29">
        <v>474</v>
      </c>
      <c r="L10" s="44" t="str">
        <f t="shared" si="0"/>
        <v>ATLANTIS KL3 160GM-box</v>
      </c>
      <c r="M10" s="47" t="s">
        <v>109</v>
      </c>
      <c r="O10" s="45" t="s">
        <v>136</v>
      </c>
      <c r="P10" s="53">
        <v>-192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3">
        <v>-192</v>
      </c>
    </row>
    <row r="11" spans="1:22" x14ac:dyDescent="0.3">
      <c r="A11" s="29" t="s">
        <v>71</v>
      </c>
      <c r="B11" s="29">
        <v>5</v>
      </c>
      <c r="C11" s="29">
        <v>0</v>
      </c>
      <c r="D11" s="29">
        <v>0</v>
      </c>
      <c r="E11" s="29">
        <v>0</v>
      </c>
      <c r="F11" s="29">
        <v>5</v>
      </c>
      <c r="G11" s="29">
        <v>0</v>
      </c>
      <c r="H11" s="29">
        <v>0</v>
      </c>
      <c r="I11" s="29">
        <v>0</v>
      </c>
      <c r="J11" s="29">
        <v>5</v>
      </c>
      <c r="K11" s="29">
        <v>2086.63</v>
      </c>
      <c r="L11" s="44" t="str">
        <f t="shared" si="0"/>
        <v>CONFIDOR(T) 20*250ML-box</v>
      </c>
      <c r="M11" s="47" t="s">
        <v>131</v>
      </c>
      <c r="O11" s="45" t="s">
        <v>108</v>
      </c>
      <c r="P11" s="53">
        <v>219</v>
      </c>
      <c r="Q11" s="53">
        <v>0</v>
      </c>
      <c r="R11" s="53">
        <v>0</v>
      </c>
      <c r="S11" s="53">
        <v>219</v>
      </c>
      <c r="T11" s="53">
        <v>0</v>
      </c>
      <c r="U11" s="53">
        <v>0</v>
      </c>
      <c r="V11" s="53">
        <v>0</v>
      </c>
    </row>
    <row r="12" spans="1:22" x14ac:dyDescent="0.3">
      <c r="A12" s="29" t="s">
        <v>72</v>
      </c>
      <c r="B12" s="29">
        <v>10</v>
      </c>
      <c r="C12" s="29">
        <v>0</v>
      </c>
      <c r="D12" s="29">
        <v>0</v>
      </c>
      <c r="E12" s="29">
        <v>0</v>
      </c>
      <c r="F12" s="29">
        <v>10</v>
      </c>
      <c r="G12" s="29">
        <v>0</v>
      </c>
      <c r="H12" s="29">
        <v>0</v>
      </c>
      <c r="I12" s="29">
        <v>0</v>
      </c>
      <c r="J12" s="29">
        <v>10</v>
      </c>
      <c r="K12" s="29">
        <v>2118.73</v>
      </c>
      <c r="L12" s="44" t="str">
        <f t="shared" si="0"/>
        <v>CONFIDOR(T) 50*100ML-box</v>
      </c>
      <c r="M12" s="47" t="s">
        <v>132</v>
      </c>
      <c r="O12" s="45" t="s">
        <v>109</v>
      </c>
      <c r="P12" s="53">
        <v>281</v>
      </c>
      <c r="Q12" s="53">
        <v>0</v>
      </c>
      <c r="R12" s="53">
        <v>0</v>
      </c>
      <c r="S12" s="53">
        <v>4</v>
      </c>
      <c r="T12" s="53">
        <v>0</v>
      </c>
      <c r="U12" s="53">
        <v>0</v>
      </c>
      <c r="V12" s="53">
        <v>277</v>
      </c>
    </row>
    <row r="13" spans="1:22" x14ac:dyDescent="0.3">
      <c r="A13" s="29" t="s">
        <v>73</v>
      </c>
      <c r="B13" s="29" t="s">
        <v>74</v>
      </c>
      <c r="C13" s="29">
        <v>0</v>
      </c>
      <c r="D13" s="29">
        <v>0</v>
      </c>
      <c r="E13" s="29">
        <v>0</v>
      </c>
      <c r="F13" s="29">
        <v>-10</v>
      </c>
      <c r="G13" s="29">
        <v>0</v>
      </c>
      <c r="H13" s="29">
        <v>0</v>
      </c>
      <c r="I13" s="29">
        <v>0</v>
      </c>
      <c r="J13" s="29" t="s">
        <v>74</v>
      </c>
      <c r="K13" s="29">
        <v>1465.19</v>
      </c>
      <c r="L13" s="44" t="str">
        <f t="shared" si="0"/>
        <v>DECIS EC101 2 BOX IN 50*100ML-box</v>
      </c>
      <c r="M13" s="47" t="s">
        <v>122</v>
      </c>
      <c r="O13" s="45" t="s">
        <v>131</v>
      </c>
      <c r="P13" s="53">
        <v>5</v>
      </c>
      <c r="Q13" s="53">
        <v>0</v>
      </c>
      <c r="R13" s="53">
        <v>0</v>
      </c>
      <c r="S13" s="53">
        <v>0</v>
      </c>
      <c r="T13" s="53">
        <v>0</v>
      </c>
      <c r="U13" s="53">
        <v>0</v>
      </c>
      <c r="V13" s="53">
        <v>5</v>
      </c>
    </row>
    <row r="14" spans="1:22" x14ac:dyDescent="0.3">
      <c r="A14" s="29" t="s">
        <v>75</v>
      </c>
      <c r="B14" s="29">
        <v>34</v>
      </c>
      <c r="C14" s="29">
        <v>0</v>
      </c>
      <c r="D14" s="29">
        <v>0</v>
      </c>
      <c r="E14" s="29">
        <v>0</v>
      </c>
      <c r="F14" s="29">
        <v>34</v>
      </c>
      <c r="G14" s="29">
        <v>19</v>
      </c>
      <c r="H14" s="29">
        <v>0</v>
      </c>
      <c r="I14" s="29">
        <v>0</v>
      </c>
      <c r="J14" s="29">
        <v>15</v>
      </c>
      <c r="K14" s="29">
        <v>582</v>
      </c>
      <c r="L14" s="44" t="str">
        <f t="shared" si="0"/>
        <v>DECIS EC24 6 BOT IN 50*100ML-box</v>
      </c>
      <c r="M14" s="47" t="s">
        <v>118</v>
      </c>
      <c r="O14" s="45" t="s">
        <v>132</v>
      </c>
      <c r="P14" s="53">
        <v>10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10</v>
      </c>
    </row>
    <row r="15" spans="1:22" x14ac:dyDescent="0.3">
      <c r="A15" s="29" t="s">
        <v>76</v>
      </c>
      <c r="B15" s="29">
        <v>160</v>
      </c>
      <c r="C15" s="29">
        <v>0</v>
      </c>
      <c r="D15" s="29">
        <v>0</v>
      </c>
      <c r="E15" s="29">
        <v>0</v>
      </c>
      <c r="F15" s="29">
        <v>160</v>
      </c>
      <c r="G15" s="29">
        <v>160</v>
      </c>
      <c r="H15" s="29">
        <v>0</v>
      </c>
      <c r="I15" s="29">
        <v>0</v>
      </c>
      <c r="J15" s="29">
        <v>0</v>
      </c>
      <c r="K15" s="29">
        <v>344</v>
      </c>
      <c r="L15" s="44" t="str">
        <f t="shared" si="0"/>
        <v>JUMP WG80 10*2G-box</v>
      </c>
      <c r="M15" s="47" t="s">
        <v>110</v>
      </c>
      <c r="O15" s="45" t="s">
        <v>118</v>
      </c>
      <c r="P15" s="53">
        <v>34</v>
      </c>
      <c r="Q15" s="53">
        <v>0</v>
      </c>
      <c r="R15" s="53">
        <v>0</v>
      </c>
      <c r="S15" s="53">
        <v>19</v>
      </c>
      <c r="T15" s="53">
        <v>0</v>
      </c>
      <c r="U15" s="53">
        <v>0</v>
      </c>
      <c r="V15" s="53">
        <v>15</v>
      </c>
    </row>
    <row r="16" spans="1:22" x14ac:dyDescent="0.3">
      <c r="A16" s="29" t="s">
        <v>77</v>
      </c>
      <c r="B16" s="29">
        <v>3</v>
      </c>
      <c r="C16" s="29">
        <v>0</v>
      </c>
      <c r="D16" s="29">
        <v>0</v>
      </c>
      <c r="E16" s="29">
        <v>0</v>
      </c>
      <c r="F16" s="29">
        <v>3</v>
      </c>
      <c r="G16" s="29">
        <v>0</v>
      </c>
      <c r="H16" s="29">
        <v>0</v>
      </c>
      <c r="I16" s="29">
        <v>0</v>
      </c>
      <c r="J16" s="29">
        <v>3</v>
      </c>
      <c r="K16" s="29">
        <v>2459.9899999999998</v>
      </c>
      <c r="L16" s="44" t="str">
        <f t="shared" si="0"/>
        <v>LARVIN 40*100GM-box</v>
      </c>
      <c r="M16" s="47" t="s">
        <v>123</v>
      </c>
      <c r="O16" s="45" t="s">
        <v>122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</row>
    <row r="17" spans="1:22" x14ac:dyDescent="0.3">
      <c r="A17" s="29" t="s">
        <v>78</v>
      </c>
      <c r="B17" s="29">
        <v>5</v>
      </c>
      <c r="C17" s="29">
        <v>0</v>
      </c>
      <c r="D17" s="29">
        <v>0</v>
      </c>
      <c r="E17" s="29">
        <v>0</v>
      </c>
      <c r="F17" s="29">
        <v>5</v>
      </c>
      <c r="G17" s="29">
        <v>0</v>
      </c>
      <c r="H17" s="29">
        <v>0</v>
      </c>
      <c r="I17" s="29">
        <v>0</v>
      </c>
      <c r="J17" s="29">
        <v>5</v>
      </c>
      <c r="K17" s="29">
        <v>2470</v>
      </c>
      <c r="L17" s="44" t="str">
        <f t="shared" si="0"/>
        <v>MOVENTO ENERGY 50*100ML-box</v>
      </c>
      <c r="M17" s="47" t="s">
        <v>124</v>
      </c>
      <c r="O17" s="45" t="s">
        <v>110</v>
      </c>
      <c r="P17" s="53">
        <v>160</v>
      </c>
      <c r="Q17" s="53">
        <v>0</v>
      </c>
      <c r="R17" s="53">
        <v>0</v>
      </c>
      <c r="S17" s="53">
        <v>160</v>
      </c>
      <c r="T17" s="53">
        <v>0</v>
      </c>
      <c r="U17" s="53">
        <v>0</v>
      </c>
      <c r="V17" s="53">
        <v>0</v>
      </c>
    </row>
    <row r="18" spans="1:22" x14ac:dyDescent="0.3">
      <c r="A18" s="29" t="s">
        <v>79</v>
      </c>
      <c r="B18" s="29">
        <v>860</v>
      </c>
      <c r="C18" s="29">
        <v>0</v>
      </c>
      <c r="D18" s="29">
        <v>0</v>
      </c>
      <c r="E18" s="29">
        <v>0</v>
      </c>
      <c r="F18" s="29">
        <v>860</v>
      </c>
      <c r="G18" s="29">
        <v>526</v>
      </c>
      <c r="H18" s="29">
        <v>334</v>
      </c>
      <c r="I18" s="29">
        <v>0</v>
      </c>
      <c r="J18" s="29">
        <v>0</v>
      </c>
      <c r="K18" s="29">
        <v>505</v>
      </c>
      <c r="L18" s="44" t="str">
        <f t="shared" si="0"/>
        <v>MUSTERD 5222 60*500GM-box</v>
      </c>
      <c r="M18" s="47" t="s">
        <v>111</v>
      </c>
      <c r="O18" s="45" t="s">
        <v>123</v>
      </c>
      <c r="P18" s="53">
        <v>3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3</v>
      </c>
    </row>
    <row r="19" spans="1:22" x14ac:dyDescent="0.3">
      <c r="A19" s="29" t="s">
        <v>80</v>
      </c>
      <c r="B19" s="29">
        <v>60</v>
      </c>
      <c r="C19" s="29">
        <v>0</v>
      </c>
      <c r="D19" s="29">
        <v>0</v>
      </c>
      <c r="E19" s="29">
        <v>0</v>
      </c>
      <c r="F19" s="29">
        <v>60</v>
      </c>
      <c r="G19" s="29">
        <v>33</v>
      </c>
      <c r="H19" s="29">
        <v>27</v>
      </c>
      <c r="I19" s="29">
        <v>0</v>
      </c>
      <c r="J19" s="29">
        <v>0</v>
      </c>
      <c r="K19" s="29">
        <v>575</v>
      </c>
      <c r="L19" s="44" t="str">
        <f t="shared" si="0"/>
        <v>MUSTURD 5210 30*1KG-box</v>
      </c>
      <c r="M19" s="47" t="s">
        <v>119</v>
      </c>
      <c r="O19" s="45" t="s">
        <v>124</v>
      </c>
      <c r="P19" s="53">
        <v>5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3">
        <v>5</v>
      </c>
    </row>
    <row r="20" spans="1:22" x14ac:dyDescent="0.3">
      <c r="A20" s="29" t="s">
        <v>81</v>
      </c>
      <c r="B20" s="29">
        <v>5</v>
      </c>
      <c r="C20" s="29">
        <v>0</v>
      </c>
      <c r="D20" s="29">
        <v>0</v>
      </c>
      <c r="E20" s="29">
        <v>0</v>
      </c>
      <c r="F20" s="29">
        <v>5</v>
      </c>
      <c r="G20" s="29">
        <v>4.8</v>
      </c>
      <c r="H20" s="29">
        <v>0</v>
      </c>
      <c r="I20" s="29">
        <v>0</v>
      </c>
      <c r="J20" s="29">
        <v>0.2</v>
      </c>
      <c r="K20" s="29">
        <v>6140</v>
      </c>
      <c r="L20" s="44" t="str">
        <f t="shared" si="0"/>
        <v>NATIVO 50*100G=5KG-box</v>
      </c>
      <c r="M20" s="47" t="s">
        <v>114</v>
      </c>
      <c r="O20" s="45" t="s">
        <v>111</v>
      </c>
      <c r="P20" s="53">
        <v>860</v>
      </c>
      <c r="Q20" s="53">
        <v>0</v>
      </c>
      <c r="R20" s="53">
        <v>334</v>
      </c>
      <c r="S20" s="53">
        <v>526</v>
      </c>
      <c r="T20" s="53">
        <v>0</v>
      </c>
      <c r="U20" s="53">
        <v>0</v>
      </c>
      <c r="V20" s="53">
        <v>0</v>
      </c>
    </row>
    <row r="21" spans="1:22" x14ac:dyDescent="0.3">
      <c r="A21" s="29" t="s">
        <v>82</v>
      </c>
      <c r="B21" s="29">
        <v>10</v>
      </c>
      <c r="C21" s="29">
        <v>0</v>
      </c>
      <c r="D21" s="29">
        <v>0</v>
      </c>
      <c r="E21" s="29">
        <v>0</v>
      </c>
      <c r="F21" s="29">
        <v>10</v>
      </c>
      <c r="G21" s="29">
        <v>0.5</v>
      </c>
      <c r="H21" s="29">
        <v>0</v>
      </c>
      <c r="I21" s="29">
        <v>0</v>
      </c>
      <c r="J21" s="29">
        <v>9.5</v>
      </c>
      <c r="K21" s="29">
        <v>5742</v>
      </c>
      <c r="L21" s="44" t="str">
        <f t="shared" si="0"/>
        <v>NATIVO WG75 40*250G=10KGS-box</v>
      </c>
      <c r="M21" s="47" t="s">
        <v>113</v>
      </c>
      <c r="O21" s="45" t="s">
        <v>119</v>
      </c>
      <c r="P21" s="53">
        <v>60</v>
      </c>
      <c r="Q21" s="53">
        <v>0</v>
      </c>
      <c r="R21" s="53">
        <v>27</v>
      </c>
      <c r="S21" s="53">
        <v>33</v>
      </c>
      <c r="T21" s="53">
        <v>0</v>
      </c>
      <c r="U21" s="53">
        <v>0</v>
      </c>
      <c r="V21" s="53">
        <v>0</v>
      </c>
    </row>
    <row r="22" spans="1:22" x14ac:dyDescent="0.3">
      <c r="A22" s="29" t="s">
        <v>83</v>
      </c>
      <c r="B22" s="29">
        <v>10</v>
      </c>
      <c r="C22" s="29">
        <v>0</v>
      </c>
      <c r="D22" s="29">
        <v>0</v>
      </c>
      <c r="E22" s="29">
        <v>0</v>
      </c>
      <c r="F22" s="29">
        <v>10</v>
      </c>
      <c r="G22" s="29">
        <v>0</v>
      </c>
      <c r="H22" s="29">
        <v>0</v>
      </c>
      <c r="I22" s="29">
        <v>0</v>
      </c>
      <c r="J22" s="29">
        <v>10</v>
      </c>
      <c r="K22" s="29">
        <v>5356.2</v>
      </c>
      <c r="L22" s="44" t="str">
        <f t="shared" si="0"/>
        <v>NATIVO WG75 10*1KG-box</v>
      </c>
      <c r="M22" s="47" t="s">
        <v>133</v>
      </c>
      <c r="O22" s="45" t="s">
        <v>134</v>
      </c>
      <c r="P22" s="53">
        <v>9</v>
      </c>
      <c r="Q22" s="53">
        <v>0</v>
      </c>
      <c r="R22" s="53">
        <v>0</v>
      </c>
      <c r="S22" s="53">
        <v>0</v>
      </c>
      <c r="T22" s="53">
        <v>0</v>
      </c>
      <c r="U22" s="53">
        <v>0</v>
      </c>
      <c r="V22" s="53">
        <v>9</v>
      </c>
    </row>
    <row r="23" spans="1:22" x14ac:dyDescent="0.3">
      <c r="A23" s="29" t="s">
        <v>84</v>
      </c>
      <c r="B23" s="29">
        <v>9</v>
      </c>
      <c r="C23" s="29">
        <v>0</v>
      </c>
      <c r="D23" s="29">
        <v>0</v>
      </c>
      <c r="E23" s="29">
        <v>0</v>
      </c>
      <c r="F23" s="29">
        <v>9</v>
      </c>
      <c r="G23" s="29">
        <v>0</v>
      </c>
      <c r="H23" s="29">
        <v>0</v>
      </c>
      <c r="I23" s="29">
        <v>0</v>
      </c>
      <c r="J23" s="29">
        <v>9</v>
      </c>
      <c r="K23" s="29">
        <v>6230</v>
      </c>
      <c r="L23" s="44" t="str">
        <f t="shared" si="0"/>
        <v>NATIVO WG75 100*50GR-box</v>
      </c>
      <c r="M23" s="47" t="s">
        <v>134</v>
      </c>
      <c r="O23" s="45" t="s">
        <v>133</v>
      </c>
      <c r="P23" s="53">
        <v>10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10</v>
      </c>
    </row>
    <row r="24" spans="1:22" x14ac:dyDescent="0.3">
      <c r="A24" s="29" t="s">
        <v>85</v>
      </c>
      <c r="B24" s="29">
        <v>8</v>
      </c>
      <c r="C24" s="29">
        <v>0</v>
      </c>
      <c r="D24" s="29">
        <v>0</v>
      </c>
      <c r="E24" s="29">
        <v>0</v>
      </c>
      <c r="F24" s="29">
        <v>8</v>
      </c>
      <c r="G24" s="29">
        <v>1</v>
      </c>
      <c r="H24" s="29">
        <v>0</v>
      </c>
      <c r="I24" s="29">
        <v>0</v>
      </c>
      <c r="J24" s="29">
        <v>7</v>
      </c>
      <c r="K24" s="29">
        <v>5457.36</v>
      </c>
      <c r="L24" s="44" t="str">
        <f t="shared" si="0"/>
        <v>NATIVO WG75 20*500G-box</v>
      </c>
      <c r="M24" s="47" t="s">
        <v>112</v>
      </c>
      <c r="O24" s="45" t="s">
        <v>112</v>
      </c>
      <c r="P24" s="53">
        <v>8</v>
      </c>
      <c r="Q24" s="53">
        <v>0</v>
      </c>
      <c r="R24" s="53">
        <v>0</v>
      </c>
      <c r="S24" s="53">
        <v>1</v>
      </c>
      <c r="T24" s="53">
        <v>0</v>
      </c>
      <c r="U24" s="53">
        <v>0</v>
      </c>
      <c r="V24" s="53">
        <v>7</v>
      </c>
    </row>
    <row r="25" spans="1:22" x14ac:dyDescent="0.3">
      <c r="A25" s="29" t="s">
        <v>86</v>
      </c>
      <c r="B25" s="29">
        <v>5</v>
      </c>
      <c r="C25" s="29">
        <v>0</v>
      </c>
      <c r="D25" s="29">
        <v>0</v>
      </c>
      <c r="E25" s="29">
        <v>0</v>
      </c>
      <c r="F25" s="29">
        <v>5</v>
      </c>
      <c r="G25" s="29">
        <v>0</v>
      </c>
      <c r="H25" s="29">
        <v>0</v>
      </c>
      <c r="I25" s="29">
        <v>0</v>
      </c>
      <c r="J25" s="29">
        <v>5</v>
      </c>
      <c r="K25" s="29">
        <v>3779.98</v>
      </c>
      <c r="L25" s="44" t="str">
        <f t="shared" si="0"/>
        <v>OBERON 50*100ML-box</v>
      </c>
      <c r="M25" s="47" t="s">
        <v>135</v>
      </c>
      <c r="O25" s="45" t="s">
        <v>113</v>
      </c>
      <c r="P25" s="53">
        <v>10</v>
      </c>
      <c r="Q25" s="53">
        <v>0</v>
      </c>
      <c r="R25" s="53">
        <v>0</v>
      </c>
      <c r="S25" s="53">
        <v>0.5</v>
      </c>
      <c r="T25" s="53">
        <v>0</v>
      </c>
      <c r="U25" s="53">
        <v>0</v>
      </c>
      <c r="V25" s="53">
        <v>9.5</v>
      </c>
    </row>
    <row r="26" spans="1:22" x14ac:dyDescent="0.3">
      <c r="A26" s="29" t="s">
        <v>87</v>
      </c>
      <c r="B26" s="29">
        <v>-192</v>
      </c>
      <c r="C26" s="29">
        <v>0</v>
      </c>
      <c r="D26" s="29">
        <v>0</v>
      </c>
      <c r="E26" s="29">
        <v>0</v>
      </c>
      <c r="F26" s="29">
        <v>-192</v>
      </c>
      <c r="G26" s="29">
        <v>0</v>
      </c>
      <c r="H26" s="29">
        <v>0</v>
      </c>
      <c r="I26" s="29">
        <v>0</v>
      </c>
      <c r="J26" s="29">
        <v>-192</v>
      </c>
      <c r="K26" s="29">
        <v>285</v>
      </c>
      <c r="L26" s="44" t="str">
        <f t="shared" si="0"/>
        <v>PADDY 6444 GOLD 10*3K=30KG-box</v>
      </c>
      <c r="M26" s="47" t="s">
        <v>136</v>
      </c>
      <c r="O26" s="45" t="s">
        <v>114</v>
      </c>
      <c r="P26" s="53">
        <v>5</v>
      </c>
      <c r="Q26" s="53">
        <v>0</v>
      </c>
      <c r="R26" s="53">
        <v>0</v>
      </c>
      <c r="S26" s="53">
        <v>4.8</v>
      </c>
      <c r="T26" s="53">
        <v>0</v>
      </c>
      <c r="U26" s="53">
        <v>0</v>
      </c>
      <c r="V26" s="53">
        <v>0.2</v>
      </c>
    </row>
    <row r="27" spans="1:22" x14ac:dyDescent="0.3">
      <c r="A27" s="29" t="s">
        <v>88</v>
      </c>
      <c r="B27" s="29">
        <v>219</v>
      </c>
      <c r="C27" s="29">
        <v>0</v>
      </c>
      <c r="D27" s="29">
        <v>0</v>
      </c>
      <c r="E27" s="29">
        <v>0</v>
      </c>
      <c r="F27" s="29">
        <v>219</v>
      </c>
      <c r="G27" s="29">
        <v>219</v>
      </c>
      <c r="H27" s="29">
        <v>0</v>
      </c>
      <c r="I27" s="29">
        <v>0</v>
      </c>
      <c r="J27" s="29">
        <v>0</v>
      </c>
      <c r="K27" s="29">
        <v>300</v>
      </c>
      <c r="L27" s="44" t="str">
        <f t="shared" si="0"/>
        <v>PADDY AZ6633 10*3=30KG-box</v>
      </c>
      <c r="M27" s="47" t="s">
        <v>108</v>
      </c>
      <c r="O27" s="45" t="s">
        <v>135</v>
      </c>
      <c r="P27" s="53">
        <v>5</v>
      </c>
      <c r="Q27" s="53">
        <v>0</v>
      </c>
      <c r="R27" s="53">
        <v>0</v>
      </c>
      <c r="S27" s="53">
        <v>0</v>
      </c>
      <c r="T27" s="53">
        <v>0</v>
      </c>
      <c r="U27" s="53">
        <v>0</v>
      </c>
      <c r="V27" s="53">
        <v>5</v>
      </c>
    </row>
    <row r="28" spans="1:22" x14ac:dyDescent="0.3">
      <c r="A28" s="29" t="s">
        <v>89</v>
      </c>
      <c r="B28" s="29">
        <v>23140</v>
      </c>
      <c r="C28" s="29">
        <v>0</v>
      </c>
      <c r="D28" s="29">
        <v>0</v>
      </c>
      <c r="E28" s="29">
        <v>0</v>
      </c>
      <c r="F28" s="29">
        <v>23140</v>
      </c>
      <c r="G28" s="29">
        <v>21230</v>
      </c>
      <c r="H28" s="29">
        <v>0</v>
      </c>
      <c r="I28" s="29">
        <v>0</v>
      </c>
      <c r="J28" s="29">
        <v>1910</v>
      </c>
      <c r="K28" s="29">
        <v>74</v>
      </c>
      <c r="L28" s="44" t="str">
        <f t="shared" si="0"/>
        <v>REGENT 1*20=20KG-box</v>
      </c>
      <c r="M28" s="47" t="s">
        <v>120</v>
      </c>
      <c r="O28" s="45" t="s">
        <v>115</v>
      </c>
      <c r="P28" s="53">
        <v>5</v>
      </c>
      <c r="Q28" s="53">
        <v>0</v>
      </c>
      <c r="R28" s="53">
        <v>0</v>
      </c>
      <c r="S28" s="53">
        <v>0.5</v>
      </c>
      <c r="T28" s="53">
        <v>0</v>
      </c>
      <c r="U28" s="53">
        <v>0</v>
      </c>
      <c r="V28" s="53">
        <v>4.5</v>
      </c>
    </row>
    <row r="29" spans="1:22" x14ac:dyDescent="0.3">
      <c r="A29" s="29" t="s">
        <v>90</v>
      </c>
      <c r="B29" s="29">
        <v>5</v>
      </c>
      <c r="C29" s="29">
        <v>0</v>
      </c>
      <c r="D29" s="29">
        <v>0</v>
      </c>
      <c r="E29" s="29">
        <v>0</v>
      </c>
      <c r="F29" s="29">
        <v>5</v>
      </c>
      <c r="G29" s="29">
        <v>0.5</v>
      </c>
      <c r="H29" s="29">
        <v>0</v>
      </c>
      <c r="I29" s="29">
        <v>0</v>
      </c>
      <c r="J29" s="29">
        <v>4.5</v>
      </c>
      <c r="K29" s="29">
        <v>1130.01</v>
      </c>
      <c r="L29" s="44" t="str">
        <f t="shared" si="0"/>
        <v>REGENT SC50 50*100ML=5LIT-box</v>
      </c>
      <c r="M29" s="47" t="s">
        <v>115</v>
      </c>
      <c r="O29" s="45" t="s">
        <v>120</v>
      </c>
      <c r="P29" s="53">
        <v>23640</v>
      </c>
      <c r="Q29" s="53">
        <v>0</v>
      </c>
      <c r="R29" s="53">
        <v>0</v>
      </c>
      <c r="S29" s="53">
        <v>21230</v>
      </c>
      <c r="T29" s="53">
        <v>0</v>
      </c>
      <c r="U29" s="53">
        <v>0</v>
      </c>
      <c r="V29" s="53">
        <v>2410</v>
      </c>
    </row>
    <row r="30" spans="1:22" x14ac:dyDescent="0.3">
      <c r="A30" s="29" t="s">
        <v>91</v>
      </c>
      <c r="B30" s="29">
        <v>500</v>
      </c>
      <c r="C30" s="29">
        <v>0</v>
      </c>
      <c r="D30" s="29">
        <v>0</v>
      </c>
      <c r="E30" s="29">
        <v>0</v>
      </c>
      <c r="F30" s="29">
        <v>500</v>
      </c>
      <c r="G30" s="29">
        <v>0</v>
      </c>
      <c r="H30" s="29">
        <v>0</v>
      </c>
      <c r="I30" s="29">
        <v>0</v>
      </c>
      <c r="J30" s="29">
        <v>500</v>
      </c>
      <c r="K30" s="29">
        <v>147.51</v>
      </c>
      <c r="L30" s="44" t="str">
        <f t="shared" si="0"/>
        <v>REGENT ULTRA GR0 20*1K=20KG-box</v>
      </c>
      <c r="M30" s="47" t="s">
        <v>120</v>
      </c>
      <c r="O30" s="45" t="s">
        <v>116</v>
      </c>
      <c r="P30" s="53">
        <v>5</v>
      </c>
      <c r="Q30" s="53">
        <v>0</v>
      </c>
      <c r="R30" s="53">
        <v>0</v>
      </c>
      <c r="S30" s="53">
        <v>5</v>
      </c>
      <c r="T30" s="53">
        <v>0</v>
      </c>
      <c r="U30" s="53">
        <v>0</v>
      </c>
      <c r="V30" s="53">
        <v>0</v>
      </c>
    </row>
    <row r="31" spans="1:22" x14ac:dyDescent="0.3">
      <c r="A31" s="29" t="s">
        <v>92</v>
      </c>
      <c r="B31" s="29">
        <v>5</v>
      </c>
      <c r="C31" s="29">
        <v>0</v>
      </c>
      <c r="D31" s="29">
        <v>0</v>
      </c>
      <c r="E31" s="29">
        <v>0</v>
      </c>
      <c r="F31" s="29">
        <v>5</v>
      </c>
      <c r="G31" s="29">
        <v>5</v>
      </c>
      <c r="H31" s="29">
        <v>0</v>
      </c>
      <c r="I31" s="29">
        <v>0</v>
      </c>
      <c r="J31" s="29">
        <v>0</v>
      </c>
      <c r="K31" s="29">
        <v>2459.9899999999998</v>
      </c>
      <c r="L31" s="44" t="str">
        <f t="shared" si="0"/>
        <v>SECTIN 50*100GM-box</v>
      </c>
      <c r="M31" s="47" t="s">
        <v>116</v>
      </c>
      <c r="O31" s="45" t="s">
        <v>117</v>
      </c>
      <c r="P31" s="53">
        <v>300</v>
      </c>
      <c r="Q31" s="53">
        <v>0</v>
      </c>
      <c r="R31" s="53">
        <v>0</v>
      </c>
      <c r="S31" s="53">
        <v>165</v>
      </c>
      <c r="T31" s="53">
        <v>0</v>
      </c>
      <c r="U31" s="53">
        <v>0</v>
      </c>
      <c r="V31" s="53">
        <v>135</v>
      </c>
    </row>
    <row r="32" spans="1:22" x14ac:dyDescent="0.3">
      <c r="A32" s="29" t="s">
        <v>93</v>
      </c>
      <c r="B32" s="29">
        <v>300</v>
      </c>
      <c r="C32" s="29">
        <v>0</v>
      </c>
      <c r="D32" s="29">
        <v>0</v>
      </c>
      <c r="E32" s="29">
        <v>0</v>
      </c>
      <c r="F32" s="29">
        <v>300</v>
      </c>
      <c r="G32" s="29">
        <v>165</v>
      </c>
      <c r="H32" s="29">
        <v>0</v>
      </c>
      <c r="I32" s="29">
        <v>0</v>
      </c>
      <c r="J32" s="29">
        <v>135</v>
      </c>
      <c r="K32" s="29">
        <v>213.5</v>
      </c>
      <c r="L32" s="44" t="str">
        <f t="shared" si="0"/>
        <v>SENCOR WP70 KG-box</v>
      </c>
      <c r="M32" s="47" t="s">
        <v>117</v>
      </c>
      <c r="O32" s="45" t="s">
        <v>125</v>
      </c>
      <c r="P32" s="53">
        <v>5</v>
      </c>
      <c r="Q32" s="53">
        <v>0</v>
      </c>
      <c r="R32" s="53">
        <v>0</v>
      </c>
      <c r="S32" s="53">
        <v>0</v>
      </c>
      <c r="T32" s="53">
        <v>0</v>
      </c>
      <c r="U32" s="53">
        <v>0</v>
      </c>
      <c r="V32" s="53">
        <v>5</v>
      </c>
    </row>
    <row r="33" spans="1:22" x14ac:dyDescent="0.3">
      <c r="A33" s="29" t="s">
        <v>94</v>
      </c>
      <c r="B33" s="29">
        <v>5</v>
      </c>
      <c r="C33" s="29">
        <v>0</v>
      </c>
      <c r="D33" s="29">
        <v>0</v>
      </c>
      <c r="E33" s="29">
        <v>0</v>
      </c>
      <c r="F33" s="29">
        <v>5</v>
      </c>
      <c r="G33" s="29">
        <v>0</v>
      </c>
      <c r="H33" s="29">
        <v>0</v>
      </c>
      <c r="I33" s="29">
        <v>0</v>
      </c>
      <c r="J33" s="29">
        <v>5</v>
      </c>
      <c r="K33" s="29">
        <v>2498.9</v>
      </c>
      <c r="L33" s="44" t="str">
        <f t="shared" si="0"/>
        <v>SIVANTO PRIMER 50*100ML-box</v>
      </c>
      <c r="M33" s="47" t="s">
        <v>125</v>
      </c>
      <c r="O33" s="45" t="s">
        <v>137</v>
      </c>
      <c r="P33" s="53">
        <v>18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53">
        <v>18</v>
      </c>
    </row>
    <row r="34" spans="1:22" x14ac:dyDescent="0.3">
      <c r="A34" s="29" t="s">
        <v>95</v>
      </c>
      <c r="B34" s="29">
        <v>18</v>
      </c>
      <c r="C34" s="29">
        <v>0</v>
      </c>
      <c r="D34" s="29">
        <v>0</v>
      </c>
      <c r="E34" s="29">
        <v>0</v>
      </c>
      <c r="F34" s="29">
        <v>18</v>
      </c>
      <c r="G34" s="29">
        <v>0</v>
      </c>
      <c r="H34" s="29">
        <v>0</v>
      </c>
      <c r="I34" s="29">
        <v>0</v>
      </c>
      <c r="J34" s="29">
        <v>18</v>
      </c>
      <c r="K34" s="29">
        <v>6555.56</v>
      </c>
      <c r="L34" s="44" t="str">
        <f t="shared" si="0"/>
        <v>TOPSTAR 8(20*22.5G)=3.600KG-box</v>
      </c>
      <c r="M34" s="47" t="s">
        <v>137</v>
      </c>
      <c r="O34" s="45" t="s">
        <v>20</v>
      </c>
      <c r="P34" s="53">
        <v>25922</v>
      </c>
      <c r="Q34" s="53">
        <v>0</v>
      </c>
      <c r="R34" s="53">
        <v>361</v>
      </c>
      <c r="S34" s="53">
        <v>22427.8</v>
      </c>
      <c r="T34" s="53">
        <v>0</v>
      </c>
      <c r="U34" s="53">
        <v>0</v>
      </c>
      <c r="V34" s="53">
        <v>3133.2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18"/>
  <sheetViews>
    <sheetView showGridLines="0" workbookViewId="0">
      <selection activeCell="B3" sqref="B3:B3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105</v>
      </c>
      <c r="C3" s="3"/>
      <c r="D3" s="4"/>
      <c r="E3" s="38">
        <f t="shared" ref="E3:E217" ca="1" si="0">VLOOKUP($B3,FinalDealer_vlookup,2,0)</f>
        <v>9</v>
      </c>
      <c r="F3" s="39">
        <f t="shared" ref="F3:F217" ca="1" si="1">VLOOKUP($B3,FinalDealer_vlookup,3,0)</f>
        <v>0</v>
      </c>
      <c r="G3" s="40">
        <f t="shared" ref="G3:G217" ca="1" si="2">VLOOKUP($B3,FinalDealer_vlookup,4,0)</f>
        <v>0</v>
      </c>
      <c r="H3" s="40">
        <f t="shared" ref="H3:H217" ca="1" si="3">VLOOKUP($B3,FinalDealer_vlookup,5,0)</f>
        <v>9</v>
      </c>
      <c r="I3" s="40">
        <f t="shared" ref="I3:I217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217" ca="1" si="5">VLOOKUP($B3,FinalDealer_vlookup,8,0)</f>
        <v>0</v>
      </c>
    </row>
    <row r="4" spans="1:13" x14ac:dyDescent="0.3">
      <c r="A4" s="16"/>
      <c r="B4" s="4" t="s">
        <v>106</v>
      </c>
      <c r="C4" s="3"/>
      <c r="D4" s="4"/>
      <c r="E4" s="42">
        <f t="shared" ca="1" si="0"/>
        <v>8</v>
      </c>
      <c r="F4" s="39">
        <f t="shared" ca="1" si="1"/>
        <v>0</v>
      </c>
      <c r="G4" s="39">
        <f t="shared" ca="1" si="2"/>
        <v>0</v>
      </c>
      <c r="H4" s="39">
        <f t="shared" ca="1" si="3"/>
        <v>8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0</v>
      </c>
    </row>
    <row r="5" spans="1:13" x14ac:dyDescent="0.3">
      <c r="A5" s="16"/>
      <c r="B5" s="4" t="s">
        <v>107</v>
      </c>
      <c r="C5" s="3"/>
      <c r="D5" s="4"/>
      <c r="E5" s="42">
        <f t="shared" ca="1" si="0"/>
        <v>95</v>
      </c>
      <c r="F5" s="39">
        <f t="shared" ca="1" si="1"/>
        <v>0</v>
      </c>
      <c r="G5" s="39">
        <f t="shared" ca="1" si="2"/>
        <v>0</v>
      </c>
      <c r="H5" s="39">
        <f t="shared" ca="1" si="3"/>
        <v>43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52</v>
      </c>
    </row>
    <row r="6" spans="1:13" x14ac:dyDescent="0.3">
      <c r="A6" s="16"/>
      <c r="B6" s="4" t="s">
        <v>126</v>
      </c>
      <c r="C6" s="3"/>
      <c r="D6" s="4"/>
      <c r="E6" s="42">
        <f t="shared" ca="1" si="0"/>
        <v>5</v>
      </c>
      <c r="F6" s="39">
        <f t="shared" ca="1" si="1"/>
        <v>0</v>
      </c>
      <c r="G6" s="39">
        <f t="shared" ca="1" si="2"/>
        <v>0</v>
      </c>
      <c r="H6" s="39">
        <f t="shared" ca="1" si="3"/>
        <v>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5</v>
      </c>
    </row>
    <row r="7" spans="1:13" x14ac:dyDescent="0.3">
      <c r="A7" s="16"/>
      <c r="B7" s="4" t="s">
        <v>127</v>
      </c>
      <c r="C7" s="3"/>
      <c r="D7" s="4"/>
      <c r="E7" s="42">
        <f t="shared" ca="1" si="0"/>
        <v>100</v>
      </c>
      <c r="F7" s="39">
        <f t="shared" ca="1" si="1"/>
        <v>0</v>
      </c>
      <c r="G7" s="39">
        <f t="shared" ca="1" si="2"/>
        <v>0</v>
      </c>
      <c r="H7" s="39">
        <f t="shared" ca="1" si="3"/>
        <v>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100</v>
      </c>
    </row>
    <row r="8" spans="1:13" x14ac:dyDescent="0.3">
      <c r="A8" s="16"/>
      <c r="B8" s="4" t="s">
        <v>129</v>
      </c>
      <c r="C8" s="3"/>
      <c r="D8" s="4"/>
      <c r="E8" s="42">
        <f t="shared" ca="1" si="0"/>
        <v>80</v>
      </c>
      <c r="F8" s="39">
        <f t="shared" ca="1" si="1"/>
        <v>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80</v>
      </c>
    </row>
    <row r="9" spans="1:13" x14ac:dyDescent="0.3">
      <c r="A9" s="16"/>
      <c r="B9" s="4" t="s">
        <v>130</v>
      </c>
      <c r="C9" s="3"/>
      <c r="D9" s="4"/>
      <c r="E9" s="42">
        <f t="shared" ca="1" si="0"/>
        <v>110</v>
      </c>
      <c r="F9" s="39">
        <f t="shared" ca="1" si="1"/>
        <v>0</v>
      </c>
      <c r="G9" s="39">
        <f t="shared" ca="1" si="2"/>
        <v>0</v>
      </c>
      <c r="H9" s="39">
        <f t="shared" ca="1" si="3"/>
        <v>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110</v>
      </c>
    </row>
    <row r="10" spans="1:13" x14ac:dyDescent="0.3">
      <c r="A10" s="16"/>
      <c r="B10" s="4" t="s">
        <v>128</v>
      </c>
      <c r="C10" s="3"/>
      <c r="D10" s="4"/>
      <c r="E10" s="42">
        <f t="shared" ca="1" si="0"/>
        <v>50</v>
      </c>
      <c r="F10" s="39">
        <f t="shared" ca="1" si="1"/>
        <v>0</v>
      </c>
      <c r="G10" s="39">
        <f t="shared" ca="1" si="2"/>
        <v>0</v>
      </c>
      <c r="H10" s="39">
        <f t="shared" ca="1" si="3"/>
        <v>0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50</v>
      </c>
    </row>
    <row r="11" spans="1:13" x14ac:dyDescent="0.3">
      <c r="A11" s="16"/>
      <c r="B11" s="4" t="s">
        <v>136</v>
      </c>
      <c r="C11" s="3"/>
      <c r="D11" s="4"/>
      <c r="E11" s="42">
        <f t="shared" ca="1" si="0"/>
        <v>-192</v>
      </c>
      <c r="F11" s="39">
        <f t="shared" ca="1" si="1"/>
        <v>0</v>
      </c>
      <c r="G11" s="39">
        <f t="shared" ca="1" si="2"/>
        <v>0</v>
      </c>
      <c r="H11" s="39">
        <f t="shared" ca="1" si="3"/>
        <v>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-192</v>
      </c>
    </row>
    <row r="12" spans="1:13" x14ac:dyDescent="0.3">
      <c r="A12" s="16"/>
      <c r="B12" s="4" t="s">
        <v>108</v>
      </c>
      <c r="C12" s="3"/>
      <c r="D12" s="4"/>
      <c r="E12" s="42">
        <f t="shared" ca="1" si="0"/>
        <v>219</v>
      </c>
      <c r="F12" s="39">
        <f t="shared" ca="1" si="1"/>
        <v>0</v>
      </c>
      <c r="G12" s="39">
        <f t="shared" ca="1" si="2"/>
        <v>0</v>
      </c>
      <c r="H12" s="39">
        <f t="shared" ca="1" si="3"/>
        <v>219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0</v>
      </c>
    </row>
    <row r="13" spans="1:13" x14ac:dyDescent="0.3">
      <c r="A13" s="16"/>
      <c r="B13" s="4" t="s">
        <v>109</v>
      </c>
      <c r="C13" s="3"/>
      <c r="D13" s="4"/>
      <c r="E13" s="42">
        <f t="shared" ca="1" si="0"/>
        <v>281</v>
      </c>
      <c r="F13" s="39">
        <f t="shared" ca="1" si="1"/>
        <v>0</v>
      </c>
      <c r="G13" s="39">
        <f t="shared" ca="1" si="2"/>
        <v>0</v>
      </c>
      <c r="H13" s="39">
        <f t="shared" ca="1" si="3"/>
        <v>4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277</v>
      </c>
    </row>
    <row r="14" spans="1:13" x14ac:dyDescent="0.3">
      <c r="A14" s="16"/>
      <c r="B14" s="4" t="s">
        <v>131</v>
      </c>
      <c r="C14" s="3"/>
      <c r="D14" s="4"/>
      <c r="E14" s="42">
        <f t="shared" ca="1" si="0"/>
        <v>5</v>
      </c>
      <c r="F14" s="39">
        <f t="shared" ca="1" si="1"/>
        <v>0</v>
      </c>
      <c r="G14" s="39">
        <f t="shared" ca="1" si="2"/>
        <v>0</v>
      </c>
      <c r="H14" s="39">
        <f t="shared" ca="1" si="3"/>
        <v>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5</v>
      </c>
    </row>
    <row r="15" spans="1:13" x14ac:dyDescent="0.3">
      <c r="A15" s="16"/>
      <c r="B15" s="4" t="s">
        <v>132</v>
      </c>
      <c r="C15" s="3"/>
      <c r="D15" s="4"/>
      <c r="E15" s="42">
        <f t="shared" ca="1" si="0"/>
        <v>10</v>
      </c>
      <c r="F15" s="39">
        <f t="shared" ca="1" si="1"/>
        <v>0</v>
      </c>
      <c r="G15" s="39">
        <f t="shared" ca="1" si="2"/>
        <v>0</v>
      </c>
      <c r="H15" s="39">
        <f t="shared" ca="1" si="3"/>
        <v>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10</v>
      </c>
    </row>
    <row r="16" spans="1:13" x14ac:dyDescent="0.3">
      <c r="A16" s="16"/>
      <c r="B16" s="4" t="s">
        <v>118</v>
      </c>
      <c r="C16" s="3"/>
      <c r="D16" s="4"/>
      <c r="E16" s="42">
        <f t="shared" ca="1" si="0"/>
        <v>34</v>
      </c>
      <c r="F16" s="39">
        <f t="shared" ca="1" si="1"/>
        <v>0</v>
      </c>
      <c r="G16" s="39">
        <f t="shared" ca="1" si="2"/>
        <v>0</v>
      </c>
      <c r="H16" s="39">
        <f t="shared" ca="1" si="3"/>
        <v>19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15</v>
      </c>
    </row>
    <row r="17" spans="1:13" x14ac:dyDescent="0.3">
      <c r="A17" s="16"/>
      <c r="B17" s="4" t="s">
        <v>122</v>
      </c>
      <c r="C17" s="3"/>
      <c r="D17" s="4"/>
      <c r="E17" s="42">
        <f t="shared" ca="1" si="0"/>
        <v>0</v>
      </c>
      <c r="F17" s="39">
        <f t="shared" ca="1" si="1"/>
        <v>0</v>
      </c>
      <c r="G17" s="39">
        <f t="shared" ca="1" si="2"/>
        <v>0</v>
      </c>
      <c r="H17" s="39">
        <f t="shared" ca="1" si="3"/>
        <v>0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0</v>
      </c>
    </row>
    <row r="18" spans="1:13" x14ac:dyDescent="0.3">
      <c r="A18" s="16"/>
      <c r="B18" s="4" t="s">
        <v>110</v>
      </c>
      <c r="C18" s="3"/>
      <c r="D18" s="4"/>
      <c r="E18" s="42">
        <f t="shared" ca="1" si="0"/>
        <v>160</v>
      </c>
      <c r="F18" s="39">
        <f t="shared" ca="1" si="1"/>
        <v>0</v>
      </c>
      <c r="G18" s="39">
        <f t="shared" ca="1" si="2"/>
        <v>0</v>
      </c>
      <c r="H18" s="39">
        <f t="shared" ca="1" si="3"/>
        <v>160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0</v>
      </c>
    </row>
    <row r="19" spans="1:13" x14ac:dyDescent="0.3">
      <c r="A19" s="16"/>
      <c r="B19" s="4" t="s">
        <v>123</v>
      </c>
      <c r="C19" s="3"/>
      <c r="D19" s="4"/>
      <c r="E19" s="42">
        <f t="shared" ca="1" si="0"/>
        <v>3</v>
      </c>
      <c r="F19" s="39">
        <f t="shared" ca="1" si="1"/>
        <v>0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3</v>
      </c>
    </row>
    <row r="20" spans="1:13" x14ac:dyDescent="0.3">
      <c r="A20" s="16"/>
      <c r="B20" s="4" t="s">
        <v>124</v>
      </c>
      <c r="C20" s="3"/>
      <c r="D20" s="4"/>
      <c r="E20" s="42">
        <f t="shared" ca="1" si="0"/>
        <v>5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5</v>
      </c>
    </row>
    <row r="21" spans="1:13" x14ac:dyDescent="0.3">
      <c r="A21" s="16"/>
      <c r="B21" s="4" t="s">
        <v>111</v>
      </c>
      <c r="C21" s="3"/>
      <c r="D21" s="4"/>
      <c r="E21" s="42">
        <f t="shared" ca="1" si="0"/>
        <v>860</v>
      </c>
      <c r="F21" s="39">
        <f t="shared" ca="1" si="1"/>
        <v>0</v>
      </c>
      <c r="G21" s="39">
        <f t="shared" ca="1" si="2"/>
        <v>334</v>
      </c>
      <c r="H21" s="39">
        <f t="shared" ca="1" si="3"/>
        <v>526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0</v>
      </c>
    </row>
    <row r="22" spans="1:13" x14ac:dyDescent="0.3">
      <c r="A22" s="16"/>
      <c r="B22" s="4" t="s">
        <v>119</v>
      </c>
      <c r="C22" s="3"/>
      <c r="D22" s="4"/>
      <c r="E22" s="42">
        <f t="shared" ca="1" si="0"/>
        <v>60</v>
      </c>
      <c r="F22" s="39">
        <f t="shared" ca="1" si="1"/>
        <v>0</v>
      </c>
      <c r="G22" s="39">
        <f t="shared" ca="1" si="2"/>
        <v>27</v>
      </c>
      <c r="H22" s="39">
        <f t="shared" ca="1" si="3"/>
        <v>33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0</v>
      </c>
    </row>
    <row r="23" spans="1:13" x14ac:dyDescent="0.3">
      <c r="A23" s="16"/>
      <c r="B23" s="4" t="s">
        <v>134</v>
      </c>
      <c r="C23" s="3"/>
      <c r="D23" s="4"/>
      <c r="E23" s="42">
        <f t="shared" ca="1" si="0"/>
        <v>9</v>
      </c>
      <c r="F23" s="39">
        <f t="shared" ca="1" si="1"/>
        <v>0</v>
      </c>
      <c r="G23" s="39">
        <f t="shared" ca="1" si="2"/>
        <v>0</v>
      </c>
      <c r="H23" s="39">
        <f t="shared" ca="1" si="3"/>
        <v>0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9</v>
      </c>
    </row>
    <row r="24" spans="1:13" x14ac:dyDescent="0.3">
      <c r="A24" s="16"/>
      <c r="B24" s="4" t="s">
        <v>133</v>
      </c>
      <c r="C24" s="3"/>
      <c r="D24" s="4"/>
      <c r="E24" s="42">
        <f t="shared" ca="1" si="0"/>
        <v>10</v>
      </c>
      <c r="F24" s="39">
        <f t="shared" ca="1" si="1"/>
        <v>0</v>
      </c>
      <c r="G24" s="39">
        <f t="shared" ca="1" si="2"/>
        <v>0</v>
      </c>
      <c r="H24" s="39">
        <f t="shared" ca="1" si="3"/>
        <v>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10</v>
      </c>
    </row>
    <row r="25" spans="1:13" x14ac:dyDescent="0.3">
      <c r="A25" s="16"/>
      <c r="B25" s="4" t="s">
        <v>112</v>
      </c>
      <c r="C25" s="3"/>
      <c r="D25" s="4"/>
      <c r="E25" s="42">
        <f t="shared" ca="1" si="0"/>
        <v>8</v>
      </c>
      <c r="F25" s="39">
        <f t="shared" ca="1" si="1"/>
        <v>0</v>
      </c>
      <c r="G25" s="39">
        <f t="shared" ca="1" si="2"/>
        <v>0</v>
      </c>
      <c r="H25" s="39">
        <f t="shared" ca="1" si="3"/>
        <v>1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7</v>
      </c>
    </row>
    <row r="26" spans="1:13" x14ac:dyDescent="0.3">
      <c r="A26" s="16"/>
      <c r="B26" s="4" t="s">
        <v>113</v>
      </c>
      <c r="C26" s="3"/>
      <c r="D26" s="4"/>
      <c r="E26" s="42">
        <f t="shared" ca="1" si="0"/>
        <v>10</v>
      </c>
      <c r="F26" s="39">
        <f t="shared" ca="1" si="1"/>
        <v>0</v>
      </c>
      <c r="G26" s="39">
        <f t="shared" ca="1" si="2"/>
        <v>0</v>
      </c>
      <c r="H26" s="39">
        <f t="shared" ca="1" si="3"/>
        <v>0.5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9.5</v>
      </c>
    </row>
    <row r="27" spans="1:13" x14ac:dyDescent="0.3">
      <c r="A27" s="16"/>
      <c r="B27" s="4" t="s">
        <v>114</v>
      </c>
      <c r="C27" s="3"/>
      <c r="D27" s="4"/>
      <c r="E27" s="42">
        <f t="shared" ca="1" si="0"/>
        <v>5</v>
      </c>
      <c r="F27" s="39">
        <f t="shared" ca="1" si="1"/>
        <v>0</v>
      </c>
      <c r="G27" s="39">
        <f t="shared" ca="1" si="2"/>
        <v>0</v>
      </c>
      <c r="H27" s="39">
        <f t="shared" ca="1" si="3"/>
        <v>4.8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0.2</v>
      </c>
    </row>
    <row r="28" spans="1:13" x14ac:dyDescent="0.3">
      <c r="A28" s="16"/>
      <c r="B28" s="4" t="s">
        <v>135</v>
      </c>
      <c r="C28" s="3"/>
      <c r="D28" s="4"/>
      <c r="E28" s="42">
        <f t="shared" ca="1" si="0"/>
        <v>5</v>
      </c>
      <c r="F28" s="39">
        <f t="shared" ca="1" si="1"/>
        <v>0</v>
      </c>
      <c r="G28" s="39">
        <f t="shared" ca="1" si="2"/>
        <v>0</v>
      </c>
      <c r="H28" s="39">
        <f t="shared" ca="1" si="3"/>
        <v>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5</v>
      </c>
    </row>
    <row r="29" spans="1:13" x14ac:dyDescent="0.3">
      <c r="A29" s="16"/>
      <c r="B29" s="4" t="s">
        <v>115</v>
      </c>
      <c r="C29" s="3"/>
      <c r="D29" s="4"/>
      <c r="E29" s="42">
        <f t="shared" ca="1" si="0"/>
        <v>5</v>
      </c>
      <c r="F29" s="39">
        <f t="shared" ca="1" si="1"/>
        <v>0</v>
      </c>
      <c r="G29" s="39">
        <f t="shared" ca="1" si="2"/>
        <v>0</v>
      </c>
      <c r="H29" s="39">
        <f t="shared" ca="1" si="3"/>
        <v>0.5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4.5</v>
      </c>
    </row>
    <row r="30" spans="1:13" x14ac:dyDescent="0.3">
      <c r="A30" s="16"/>
      <c r="B30" s="4" t="s">
        <v>120</v>
      </c>
      <c r="C30" s="3"/>
      <c r="D30" s="4"/>
      <c r="E30" s="42">
        <f t="shared" ca="1" si="0"/>
        <v>23640</v>
      </c>
      <c r="F30" s="39">
        <f t="shared" ca="1" si="1"/>
        <v>0</v>
      </c>
      <c r="G30" s="39">
        <f t="shared" ca="1" si="2"/>
        <v>0</v>
      </c>
      <c r="H30" s="39">
        <f t="shared" ca="1" si="3"/>
        <v>21230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2410</v>
      </c>
    </row>
    <row r="31" spans="1:13" x14ac:dyDescent="0.3">
      <c r="A31" s="16"/>
      <c r="B31" s="4" t="s">
        <v>116</v>
      </c>
      <c r="C31" s="3"/>
      <c r="D31" s="4"/>
      <c r="E31" s="42">
        <f t="shared" ca="1" si="0"/>
        <v>5</v>
      </c>
      <c r="F31" s="39">
        <f t="shared" ca="1" si="1"/>
        <v>0</v>
      </c>
      <c r="G31" s="39">
        <f t="shared" ca="1" si="2"/>
        <v>0</v>
      </c>
      <c r="H31" s="39">
        <f t="shared" ca="1" si="3"/>
        <v>5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0</v>
      </c>
    </row>
    <row r="32" spans="1:13" x14ac:dyDescent="0.3">
      <c r="A32" s="16"/>
      <c r="B32" s="4" t="s">
        <v>117</v>
      </c>
      <c r="C32" s="3"/>
      <c r="D32" s="4"/>
      <c r="E32" s="42">
        <f t="shared" ca="1" si="0"/>
        <v>300</v>
      </c>
      <c r="F32" s="39">
        <f t="shared" ca="1" si="1"/>
        <v>0</v>
      </c>
      <c r="G32" s="39">
        <f t="shared" ca="1" si="2"/>
        <v>0</v>
      </c>
      <c r="H32" s="39">
        <f t="shared" ca="1" si="3"/>
        <v>165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135</v>
      </c>
    </row>
    <row r="33" spans="1:13" x14ac:dyDescent="0.3">
      <c r="A33" s="16"/>
      <c r="B33" s="4" t="s">
        <v>125</v>
      </c>
      <c r="C33" s="3"/>
      <c r="D33" s="4"/>
      <c r="E33" s="42">
        <f t="shared" ca="1" si="0"/>
        <v>5</v>
      </c>
      <c r="F33" s="39">
        <f t="shared" ca="1" si="1"/>
        <v>0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5</v>
      </c>
    </row>
    <row r="34" spans="1:13" x14ac:dyDescent="0.3">
      <c r="A34" s="16"/>
      <c r="B34" s="4" t="s">
        <v>137</v>
      </c>
      <c r="C34" s="3"/>
      <c r="D34" s="4"/>
      <c r="E34" s="42">
        <f t="shared" ca="1" si="0"/>
        <v>18</v>
      </c>
      <c r="F34" s="39">
        <f t="shared" ca="1" si="1"/>
        <v>0</v>
      </c>
      <c r="G34" s="39">
        <f t="shared" ca="1" si="2"/>
        <v>0</v>
      </c>
      <c r="H34" s="39">
        <f t="shared" ca="1" si="3"/>
        <v>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18</v>
      </c>
    </row>
    <row r="35" spans="1:13" x14ac:dyDescent="0.3">
      <c r="A35" s="16"/>
      <c r="B35" s="4"/>
      <c r="C35" s="3"/>
      <c r="D35" s="4"/>
      <c r="E35" s="42" t="e">
        <f t="shared" ca="1" si="0"/>
        <v>#N/A</v>
      </c>
      <c r="F35" s="39" t="e">
        <f t="shared" ca="1" si="1"/>
        <v>#N/A</v>
      </c>
      <c r="G35" s="39" t="e">
        <f t="shared" ca="1" si="2"/>
        <v>#N/A</v>
      </c>
      <c r="H35" s="39" t="e">
        <f t="shared" ca="1" si="3"/>
        <v>#N/A</v>
      </c>
      <c r="I35" s="39" t="e">
        <f t="shared" ca="1" si="4"/>
        <v>#N/A</v>
      </c>
      <c r="J35" s="39">
        <v>0</v>
      </c>
      <c r="K35" s="39">
        <v>0</v>
      </c>
      <c r="L35" s="39">
        <v>0</v>
      </c>
      <c r="M35" s="43" t="e">
        <f t="shared" ca="1" si="5"/>
        <v>#N/A</v>
      </c>
    </row>
    <row r="36" spans="1:13" x14ac:dyDescent="0.3">
      <c r="A36" s="16"/>
      <c r="B36" s="4"/>
      <c r="C36" s="3"/>
      <c r="D36" s="4"/>
      <c r="E36" s="42" t="e">
        <f t="shared" ca="1" si="0"/>
        <v>#N/A</v>
      </c>
      <c r="F36" s="39" t="e">
        <f t="shared" ca="1" si="1"/>
        <v>#N/A</v>
      </c>
      <c r="G36" s="39" t="e">
        <f t="shared" ca="1" si="2"/>
        <v>#N/A</v>
      </c>
      <c r="H36" s="39" t="e">
        <f t="shared" ca="1" si="3"/>
        <v>#N/A</v>
      </c>
      <c r="I36" s="39" t="e">
        <f t="shared" ca="1" si="4"/>
        <v>#N/A</v>
      </c>
      <c r="J36" s="39">
        <v>0</v>
      </c>
      <c r="K36" s="39">
        <v>0</v>
      </c>
      <c r="L36" s="39">
        <v>0</v>
      </c>
      <c r="M36" s="43" t="e">
        <f t="shared" ca="1" si="5"/>
        <v>#N/A</v>
      </c>
    </row>
    <row r="37" spans="1:13" x14ac:dyDescent="0.3">
      <c r="A37" s="16"/>
      <c r="B37" s="4"/>
      <c r="C37" s="3"/>
      <c r="D37" s="4"/>
      <c r="E37" s="42" t="e">
        <f t="shared" ca="1" si="0"/>
        <v>#N/A</v>
      </c>
      <c r="F37" s="39" t="e">
        <f t="shared" ca="1" si="1"/>
        <v>#N/A</v>
      </c>
      <c r="G37" s="39" t="e">
        <f t="shared" ca="1" si="2"/>
        <v>#N/A</v>
      </c>
      <c r="H37" s="39" t="e">
        <f t="shared" ca="1" si="3"/>
        <v>#N/A</v>
      </c>
      <c r="I37" s="39" t="e">
        <f t="shared" ca="1" si="4"/>
        <v>#N/A</v>
      </c>
      <c r="J37" s="39">
        <v>0</v>
      </c>
      <c r="K37" s="39">
        <v>0</v>
      </c>
      <c r="L37" s="39">
        <v>0</v>
      </c>
      <c r="M37" s="43" t="e">
        <f t="shared" ca="1" si="5"/>
        <v>#N/A</v>
      </c>
    </row>
    <row r="38" spans="1:13" x14ac:dyDescent="0.3">
      <c r="A38" s="16"/>
      <c r="B38" s="4"/>
      <c r="C38" s="3"/>
      <c r="D38" s="4"/>
      <c r="E38" s="42" t="e">
        <f t="shared" ca="1" si="0"/>
        <v>#N/A</v>
      </c>
      <c r="F38" s="39" t="e">
        <f t="shared" ca="1" si="1"/>
        <v>#N/A</v>
      </c>
      <c r="G38" s="39" t="e">
        <f t="shared" ca="1" si="2"/>
        <v>#N/A</v>
      </c>
      <c r="H38" s="39" t="e">
        <f t="shared" ca="1" si="3"/>
        <v>#N/A</v>
      </c>
      <c r="I38" s="39" t="e">
        <f t="shared" ca="1" si="4"/>
        <v>#N/A</v>
      </c>
      <c r="J38" s="39">
        <v>0</v>
      </c>
      <c r="K38" s="39">
        <v>0</v>
      </c>
      <c r="L38" s="39">
        <v>0</v>
      </c>
      <c r="M38" s="43" t="e">
        <f t="shared" ca="1" si="5"/>
        <v>#N/A</v>
      </c>
    </row>
    <row r="39" spans="1:13" x14ac:dyDescent="0.3">
      <c r="A39" s="16"/>
      <c r="B39" s="4"/>
      <c r="C39" s="3"/>
      <c r="D39" s="4"/>
      <c r="E39" s="42" t="e">
        <f t="shared" ca="1" si="0"/>
        <v>#N/A</v>
      </c>
      <c r="F39" s="39" t="e">
        <f t="shared" ca="1" si="1"/>
        <v>#N/A</v>
      </c>
      <c r="G39" s="39" t="e">
        <f t="shared" ca="1" si="2"/>
        <v>#N/A</v>
      </c>
      <c r="H39" s="39" t="e">
        <f t="shared" ca="1" si="3"/>
        <v>#N/A</v>
      </c>
      <c r="I39" s="39" t="e">
        <f t="shared" ca="1" si="4"/>
        <v>#N/A</v>
      </c>
      <c r="J39" s="39">
        <v>0</v>
      </c>
      <c r="K39" s="39">
        <v>0</v>
      </c>
      <c r="L39" s="39">
        <v>0</v>
      </c>
      <c r="M39" s="43" t="e">
        <f t="shared" ca="1" si="5"/>
        <v>#N/A</v>
      </c>
    </row>
    <row r="40" spans="1:13" x14ac:dyDescent="0.3">
      <c r="A40" s="16"/>
      <c r="B40" s="4"/>
      <c r="C40" s="3"/>
      <c r="D40" s="4"/>
      <c r="E40" s="42" t="e">
        <f t="shared" ca="1" si="0"/>
        <v>#N/A</v>
      </c>
      <c r="F40" s="39" t="e">
        <f t="shared" ca="1" si="1"/>
        <v>#N/A</v>
      </c>
      <c r="G40" s="39" t="e">
        <f t="shared" ca="1" si="2"/>
        <v>#N/A</v>
      </c>
      <c r="H40" s="39" t="e">
        <f t="shared" ca="1" si="3"/>
        <v>#N/A</v>
      </c>
      <c r="I40" s="39" t="e">
        <f t="shared" ca="1" si="4"/>
        <v>#N/A</v>
      </c>
      <c r="J40" s="39">
        <v>0</v>
      </c>
      <c r="K40" s="39">
        <v>0</v>
      </c>
      <c r="L40" s="39">
        <v>0</v>
      </c>
      <c r="M40" s="43" t="e">
        <f t="shared" ca="1" si="5"/>
        <v>#N/A</v>
      </c>
    </row>
    <row r="41" spans="1:13" x14ac:dyDescent="0.3">
      <c r="A41" s="16"/>
      <c r="B41" s="4"/>
      <c r="C41" s="3"/>
      <c r="D41" s="4"/>
      <c r="E41" s="42" t="e">
        <f t="shared" ca="1" si="0"/>
        <v>#N/A</v>
      </c>
      <c r="F41" s="39" t="e">
        <f t="shared" ca="1" si="1"/>
        <v>#N/A</v>
      </c>
      <c r="G41" s="39" t="e">
        <f t="shared" ca="1" si="2"/>
        <v>#N/A</v>
      </c>
      <c r="H41" s="39" t="e">
        <f t="shared" ca="1" si="3"/>
        <v>#N/A</v>
      </c>
      <c r="I41" s="39" t="e">
        <f t="shared" ca="1" si="4"/>
        <v>#N/A</v>
      </c>
      <c r="J41" s="39">
        <v>0</v>
      </c>
      <c r="K41" s="39">
        <v>0</v>
      </c>
      <c r="L41" s="39">
        <v>0</v>
      </c>
      <c r="M41" s="43" t="e">
        <f t="shared" ca="1" si="5"/>
        <v>#N/A</v>
      </c>
    </row>
    <row r="42" spans="1:13" x14ac:dyDescent="0.3">
      <c r="A42" s="16"/>
      <c r="B42" s="4"/>
      <c r="C42" s="3"/>
      <c r="D42" s="4"/>
      <c r="E42" s="42" t="e">
        <f t="shared" ca="1" si="0"/>
        <v>#N/A</v>
      </c>
      <c r="F42" s="39" t="e">
        <f t="shared" ca="1" si="1"/>
        <v>#N/A</v>
      </c>
      <c r="G42" s="39" t="e">
        <f t="shared" ca="1" si="2"/>
        <v>#N/A</v>
      </c>
      <c r="H42" s="39" t="e">
        <f t="shared" ca="1" si="3"/>
        <v>#N/A</v>
      </c>
      <c r="I42" s="39" t="e">
        <f t="shared" ca="1" si="4"/>
        <v>#N/A</v>
      </c>
      <c r="J42" s="39">
        <v>0</v>
      </c>
      <c r="K42" s="39">
        <v>0</v>
      </c>
      <c r="L42" s="39">
        <v>0</v>
      </c>
      <c r="M42" s="43" t="e">
        <f t="shared" ca="1" si="5"/>
        <v>#N/A</v>
      </c>
    </row>
    <row r="43" spans="1:13" x14ac:dyDescent="0.3">
      <c r="A43" s="16"/>
      <c r="B43" s="4"/>
      <c r="C43" s="3"/>
      <c r="D43" s="4"/>
      <c r="E43" s="42" t="e">
        <f t="shared" ca="1" si="0"/>
        <v>#N/A</v>
      </c>
      <c r="F43" s="39" t="e">
        <f t="shared" ca="1" si="1"/>
        <v>#N/A</v>
      </c>
      <c r="G43" s="39" t="e">
        <f t="shared" ca="1" si="2"/>
        <v>#N/A</v>
      </c>
      <c r="H43" s="39" t="e">
        <f t="shared" ca="1" si="3"/>
        <v>#N/A</v>
      </c>
      <c r="I43" s="39" t="e">
        <f t="shared" ca="1" si="4"/>
        <v>#N/A</v>
      </c>
      <c r="J43" s="39">
        <v>0</v>
      </c>
      <c r="K43" s="39">
        <v>0</v>
      </c>
      <c r="L43" s="39">
        <v>0</v>
      </c>
      <c r="M43" s="43" t="e">
        <f t="shared" ca="1" si="5"/>
        <v>#N/A</v>
      </c>
    </row>
    <row r="44" spans="1:13" x14ac:dyDescent="0.3">
      <c r="A44" s="16"/>
      <c r="B44" s="4"/>
      <c r="C44" s="3"/>
      <c r="D44" s="4"/>
      <c r="E44" s="42" t="e">
        <f t="shared" ca="1" si="0"/>
        <v>#N/A</v>
      </c>
      <c r="F44" s="39" t="e">
        <f t="shared" ca="1" si="1"/>
        <v>#N/A</v>
      </c>
      <c r="G44" s="39" t="e">
        <f t="shared" ca="1" si="2"/>
        <v>#N/A</v>
      </c>
      <c r="H44" s="39" t="e">
        <f t="shared" ca="1" si="3"/>
        <v>#N/A</v>
      </c>
      <c r="I44" s="39" t="e">
        <f t="shared" ca="1" si="4"/>
        <v>#N/A</v>
      </c>
      <c r="J44" s="39">
        <v>0</v>
      </c>
      <c r="K44" s="39">
        <v>0</v>
      </c>
      <c r="L44" s="39">
        <v>0</v>
      </c>
      <c r="M44" s="43" t="e">
        <f t="shared" ca="1" si="5"/>
        <v>#N/A</v>
      </c>
    </row>
    <row r="45" spans="1:13" x14ac:dyDescent="0.3">
      <c r="A45" s="16"/>
      <c r="B45" s="4"/>
      <c r="C45" s="3"/>
      <c r="D45" s="4"/>
      <c r="E45" s="42" t="e">
        <f t="shared" ca="1" si="0"/>
        <v>#N/A</v>
      </c>
      <c r="F45" s="39" t="e">
        <f t="shared" ca="1" si="1"/>
        <v>#N/A</v>
      </c>
      <c r="G45" s="39" t="e">
        <f t="shared" ca="1" si="2"/>
        <v>#N/A</v>
      </c>
      <c r="H45" s="39" t="e">
        <f t="shared" ca="1" si="3"/>
        <v>#N/A</v>
      </c>
      <c r="I45" s="39" t="e">
        <f t="shared" ca="1" si="4"/>
        <v>#N/A</v>
      </c>
      <c r="J45" s="39">
        <v>0</v>
      </c>
      <c r="K45" s="39">
        <v>0</v>
      </c>
      <c r="L45" s="39">
        <v>0</v>
      </c>
      <c r="M45" s="43" t="e">
        <f t="shared" ca="1" si="5"/>
        <v>#N/A</v>
      </c>
    </row>
    <row r="46" spans="1:13" x14ac:dyDescent="0.3">
      <c r="A46" s="16"/>
      <c r="B46" s="4"/>
      <c r="C46" s="3"/>
      <c r="D46" s="4"/>
      <c r="E46" s="42" t="e">
        <f t="shared" ca="1" si="0"/>
        <v>#N/A</v>
      </c>
      <c r="F46" s="39" t="e">
        <f t="shared" ca="1" si="1"/>
        <v>#N/A</v>
      </c>
      <c r="G46" s="39" t="e">
        <f t="shared" ca="1" si="2"/>
        <v>#N/A</v>
      </c>
      <c r="H46" s="39" t="e">
        <f t="shared" ca="1" si="3"/>
        <v>#N/A</v>
      </c>
      <c r="I46" s="39" t="e">
        <f t="shared" ca="1" si="4"/>
        <v>#N/A</v>
      </c>
      <c r="J46" s="39">
        <v>0</v>
      </c>
      <c r="K46" s="39">
        <v>0</v>
      </c>
      <c r="L46" s="39">
        <v>0</v>
      </c>
      <c r="M46" s="43" t="e">
        <f t="shared" ca="1" si="5"/>
        <v>#N/A</v>
      </c>
    </row>
    <row r="47" spans="1:13" x14ac:dyDescent="0.3">
      <c r="A47" s="16"/>
      <c r="B47" s="4"/>
      <c r="C47" s="3"/>
      <c r="D47" s="4"/>
      <c r="E47" s="42" t="e">
        <f t="shared" ca="1" si="0"/>
        <v>#N/A</v>
      </c>
      <c r="F47" s="39" t="e">
        <f t="shared" ca="1" si="1"/>
        <v>#N/A</v>
      </c>
      <c r="G47" s="39" t="e">
        <f t="shared" ca="1" si="2"/>
        <v>#N/A</v>
      </c>
      <c r="H47" s="39" t="e">
        <f t="shared" ca="1" si="3"/>
        <v>#N/A</v>
      </c>
      <c r="I47" s="39" t="e">
        <f t="shared" ca="1" si="4"/>
        <v>#N/A</v>
      </c>
      <c r="J47" s="39">
        <v>0</v>
      </c>
      <c r="K47" s="39">
        <v>0</v>
      </c>
      <c r="L47" s="39">
        <v>0</v>
      </c>
      <c r="M47" s="43" t="e">
        <f t="shared" ca="1" si="5"/>
        <v>#N/A</v>
      </c>
    </row>
    <row r="48" spans="1:13" x14ac:dyDescent="0.3">
      <c r="A48" s="16"/>
      <c r="B48" s="4"/>
      <c r="C48" s="3"/>
      <c r="D48" s="4"/>
      <c r="E48" s="42" t="e">
        <f t="shared" ca="1" si="0"/>
        <v>#N/A</v>
      </c>
      <c r="F48" s="39" t="e">
        <f t="shared" ca="1" si="1"/>
        <v>#N/A</v>
      </c>
      <c r="G48" s="39" t="e">
        <f t="shared" ca="1" si="2"/>
        <v>#N/A</v>
      </c>
      <c r="H48" s="39" t="e">
        <f t="shared" ca="1" si="3"/>
        <v>#N/A</v>
      </c>
      <c r="I48" s="39" t="e">
        <f t="shared" ca="1" si="4"/>
        <v>#N/A</v>
      </c>
      <c r="J48" s="39">
        <v>0</v>
      </c>
      <c r="K48" s="39">
        <v>0</v>
      </c>
      <c r="L48" s="39">
        <v>0</v>
      </c>
      <c r="M48" s="43" t="e">
        <f t="shared" ca="1" si="5"/>
        <v>#N/A</v>
      </c>
    </row>
    <row r="49" spans="1:13" x14ac:dyDescent="0.3">
      <c r="A49" s="16"/>
      <c r="B49" s="4"/>
      <c r="C49" s="3"/>
      <c r="D49" s="4"/>
      <c r="E49" s="42" t="e">
        <f t="shared" ca="1" si="0"/>
        <v>#N/A</v>
      </c>
      <c r="F49" s="39" t="e">
        <f t="shared" ca="1" si="1"/>
        <v>#N/A</v>
      </c>
      <c r="G49" s="39" t="e">
        <f t="shared" ca="1" si="2"/>
        <v>#N/A</v>
      </c>
      <c r="H49" s="39" t="e">
        <f t="shared" ca="1" si="3"/>
        <v>#N/A</v>
      </c>
      <c r="I49" s="39" t="e">
        <f t="shared" ca="1" si="4"/>
        <v>#N/A</v>
      </c>
      <c r="J49" s="39">
        <v>0</v>
      </c>
      <c r="K49" s="39">
        <v>0</v>
      </c>
      <c r="L49" s="39">
        <v>0</v>
      </c>
      <c r="M49" s="43" t="e">
        <f t="shared" ca="1" si="5"/>
        <v>#N/A</v>
      </c>
    </row>
    <row r="50" spans="1:13" x14ac:dyDescent="0.3">
      <c r="A50" s="16"/>
      <c r="B50" s="4"/>
      <c r="C50" s="3"/>
      <c r="D50" s="4"/>
      <c r="E50" s="42" t="e">
        <f t="shared" ca="1" si="0"/>
        <v>#N/A</v>
      </c>
      <c r="F50" s="39" t="e">
        <f t="shared" ca="1" si="1"/>
        <v>#N/A</v>
      </c>
      <c r="G50" s="39" t="e">
        <f t="shared" ca="1" si="2"/>
        <v>#N/A</v>
      </c>
      <c r="H50" s="39" t="e">
        <f t="shared" ca="1" si="3"/>
        <v>#N/A</v>
      </c>
      <c r="I50" s="39" t="e">
        <f t="shared" ca="1" si="4"/>
        <v>#N/A</v>
      </c>
      <c r="J50" s="39">
        <v>0</v>
      </c>
      <c r="K50" s="39">
        <v>0</v>
      </c>
      <c r="L50" s="39">
        <v>0</v>
      </c>
      <c r="M50" s="43" t="e">
        <f t="shared" ca="1" si="5"/>
        <v>#N/A</v>
      </c>
    </row>
    <row r="51" spans="1:13" x14ac:dyDescent="0.3">
      <c r="A51" s="16"/>
      <c r="B51" s="4"/>
      <c r="C51" s="3"/>
      <c r="D51" s="4"/>
      <c r="E51" s="42" t="e">
        <f t="shared" ca="1" si="0"/>
        <v>#N/A</v>
      </c>
      <c r="F51" s="39" t="e">
        <f t="shared" ca="1" si="1"/>
        <v>#N/A</v>
      </c>
      <c r="G51" s="39" t="e">
        <f t="shared" ca="1" si="2"/>
        <v>#N/A</v>
      </c>
      <c r="H51" s="39" t="e">
        <f t="shared" ca="1" si="3"/>
        <v>#N/A</v>
      </c>
      <c r="I51" s="39" t="e">
        <f t="shared" ca="1" si="4"/>
        <v>#N/A</v>
      </c>
      <c r="J51" s="39">
        <v>0</v>
      </c>
      <c r="K51" s="39">
        <v>0</v>
      </c>
      <c r="L51" s="39">
        <v>0</v>
      </c>
      <c r="M51" s="43" t="e">
        <f t="shared" ca="1" si="5"/>
        <v>#N/A</v>
      </c>
    </row>
    <row r="52" spans="1:13" x14ac:dyDescent="0.3">
      <c r="A52" s="16"/>
      <c r="B52" s="4"/>
      <c r="C52" s="3"/>
      <c r="D52" s="4"/>
      <c r="E52" s="42" t="e">
        <f t="shared" ca="1" si="0"/>
        <v>#N/A</v>
      </c>
      <c r="F52" s="39" t="e">
        <f t="shared" ca="1" si="1"/>
        <v>#N/A</v>
      </c>
      <c r="G52" s="39" t="e">
        <f t="shared" ca="1" si="2"/>
        <v>#N/A</v>
      </c>
      <c r="H52" s="39" t="e">
        <f t="shared" ca="1" si="3"/>
        <v>#N/A</v>
      </c>
      <c r="I52" s="39" t="e">
        <f t="shared" ca="1" si="4"/>
        <v>#N/A</v>
      </c>
      <c r="J52" s="39">
        <v>0</v>
      </c>
      <c r="K52" s="39">
        <v>0</v>
      </c>
      <c r="L52" s="39">
        <v>0</v>
      </c>
      <c r="M52" s="43" t="e">
        <f t="shared" ca="1" si="5"/>
        <v>#N/A</v>
      </c>
    </row>
    <row r="53" spans="1:13" x14ac:dyDescent="0.3">
      <c r="A53" s="16"/>
      <c r="B53" s="4"/>
      <c r="C53" s="3"/>
      <c r="D53" s="4"/>
      <c r="E53" s="42" t="e">
        <f t="shared" ca="1" si="0"/>
        <v>#N/A</v>
      </c>
      <c r="F53" s="39" t="e">
        <f t="shared" ca="1" si="1"/>
        <v>#N/A</v>
      </c>
      <c r="G53" s="39" t="e">
        <f t="shared" ca="1" si="2"/>
        <v>#N/A</v>
      </c>
      <c r="H53" s="39" t="e">
        <f t="shared" ca="1" si="3"/>
        <v>#N/A</v>
      </c>
      <c r="I53" s="39" t="e">
        <f t="shared" ca="1" si="4"/>
        <v>#N/A</v>
      </c>
      <c r="J53" s="39">
        <v>0</v>
      </c>
      <c r="K53" s="39">
        <v>0</v>
      </c>
      <c r="L53" s="39">
        <v>0</v>
      </c>
      <c r="M53" s="43" t="e">
        <f t="shared" ca="1" si="5"/>
        <v>#N/A</v>
      </c>
    </row>
    <row r="54" spans="1:13" x14ac:dyDescent="0.3">
      <c r="A54" s="16"/>
      <c r="B54" s="4"/>
      <c r="C54" s="3"/>
      <c r="D54" s="4"/>
      <c r="E54" s="42" t="e">
        <f t="shared" ca="1" si="0"/>
        <v>#N/A</v>
      </c>
      <c r="F54" s="39" t="e">
        <f t="shared" ca="1" si="1"/>
        <v>#N/A</v>
      </c>
      <c r="G54" s="39" t="e">
        <f t="shared" ca="1" si="2"/>
        <v>#N/A</v>
      </c>
      <c r="H54" s="39" t="e">
        <f t="shared" ca="1" si="3"/>
        <v>#N/A</v>
      </c>
      <c r="I54" s="39" t="e">
        <f t="shared" ca="1" si="4"/>
        <v>#N/A</v>
      </c>
      <c r="J54" s="39">
        <v>0</v>
      </c>
      <c r="K54" s="39">
        <v>0</v>
      </c>
      <c r="L54" s="39">
        <v>0</v>
      </c>
      <c r="M54" s="43" t="e">
        <f t="shared" ca="1" si="5"/>
        <v>#N/A</v>
      </c>
    </row>
    <row r="55" spans="1:13" x14ac:dyDescent="0.3">
      <c r="A55" s="16"/>
      <c r="B55" s="4"/>
      <c r="C55" s="3"/>
      <c r="D55" s="4"/>
      <c r="E55" s="42" t="e">
        <f t="shared" ca="1" si="0"/>
        <v>#N/A</v>
      </c>
      <c r="F55" s="39" t="e">
        <f t="shared" ca="1" si="1"/>
        <v>#N/A</v>
      </c>
      <c r="G55" s="39" t="e">
        <f t="shared" ca="1" si="2"/>
        <v>#N/A</v>
      </c>
      <c r="H55" s="39" t="e">
        <f t="shared" ca="1" si="3"/>
        <v>#N/A</v>
      </c>
      <c r="I55" s="39" t="e">
        <f t="shared" ca="1" si="4"/>
        <v>#N/A</v>
      </c>
      <c r="J55" s="39">
        <v>0</v>
      </c>
      <c r="K55" s="39">
        <v>0</v>
      </c>
      <c r="L55" s="39">
        <v>0</v>
      </c>
      <c r="M55" s="43" t="e">
        <f t="shared" ca="1" si="5"/>
        <v>#N/A</v>
      </c>
    </row>
    <row r="56" spans="1:13" x14ac:dyDescent="0.3">
      <c r="A56" s="16"/>
      <c r="B56" s="4"/>
      <c r="C56" s="3"/>
      <c r="D56" s="4"/>
      <c r="E56" s="42" t="e">
        <f t="shared" ca="1" si="0"/>
        <v>#N/A</v>
      </c>
      <c r="F56" s="39" t="e">
        <f t="shared" ca="1" si="1"/>
        <v>#N/A</v>
      </c>
      <c r="G56" s="39" t="e">
        <f t="shared" ca="1" si="2"/>
        <v>#N/A</v>
      </c>
      <c r="H56" s="39" t="e">
        <f t="shared" ca="1" si="3"/>
        <v>#N/A</v>
      </c>
      <c r="I56" s="39" t="e">
        <f t="shared" ca="1" si="4"/>
        <v>#N/A</v>
      </c>
      <c r="J56" s="39">
        <v>0</v>
      </c>
      <c r="K56" s="39">
        <v>0</v>
      </c>
      <c r="L56" s="39">
        <v>0</v>
      </c>
      <c r="M56" s="43" t="e">
        <f t="shared" ca="1" si="5"/>
        <v>#N/A</v>
      </c>
    </row>
    <row r="57" spans="1:13" x14ac:dyDescent="0.3">
      <c r="A57" s="16"/>
      <c r="B57" s="4"/>
      <c r="C57" s="3"/>
      <c r="D57" s="4"/>
      <c r="E57" s="42" t="e">
        <f t="shared" ca="1" si="0"/>
        <v>#N/A</v>
      </c>
      <c r="F57" s="39" t="e">
        <f t="shared" ca="1" si="1"/>
        <v>#N/A</v>
      </c>
      <c r="G57" s="39" t="e">
        <f t="shared" ca="1" si="2"/>
        <v>#N/A</v>
      </c>
      <c r="H57" s="39" t="e">
        <f t="shared" ca="1" si="3"/>
        <v>#N/A</v>
      </c>
      <c r="I57" s="39" t="e">
        <f t="shared" ca="1" si="4"/>
        <v>#N/A</v>
      </c>
      <c r="J57" s="39">
        <v>0</v>
      </c>
      <c r="K57" s="39">
        <v>0</v>
      </c>
      <c r="L57" s="39">
        <v>0</v>
      </c>
      <c r="M57" s="43" t="e">
        <f t="shared" ca="1" si="5"/>
        <v>#N/A</v>
      </c>
    </row>
    <row r="58" spans="1:13" x14ac:dyDescent="0.3">
      <c r="A58" s="16"/>
      <c r="B58" s="4"/>
      <c r="C58" s="3"/>
      <c r="D58" s="4"/>
      <c r="E58" s="42" t="e">
        <f t="shared" ca="1" si="0"/>
        <v>#N/A</v>
      </c>
      <c r="F58" s="39" t="e">
        <f t="shared" ca="1" si="1"/>
        <v>#N/A</v>
      </c>
      <c r="G58" s="39" t="e">
        <f t="shared" ca="1" si="2"/>
        <v>#N/A</v>
      </c>
      <c r="H58" s="39" t="e">
        <f t="shared" ca="1" si="3"/>
        <v>#N/A</v>
      </c>
      <c r="I58" s="39" t="e">
        <f t="shared" ca="1" si="4"/>
        <v>#N/A</v>
      </c>
      <c r="J58" s="39">
        <v>0</v>
      </c>
      <c r="K58" s="39">
        <v>0</v>
      </c>
      <c r="L58" s="39">
        <v>0</v>
      </c>
      <c r="M58" s="43" t="e">
        <f t="shared" ca="1" si="5"/>
        <v>#N/A</v>
      </c>
    </row>
    <row r="59" spans="1:13" x14ac:dyDescent="0.3">
      <c r="A59" s="16"/>
      <c r="B59" s="4"/>
      <c r="C59" s="3"/>
      <c r="D59" s="4"/>
      <c r="E59" s="42" t="e">
        <f t="shared" ca="1" si="0"/>
        <v>#N/A</v>
      </c>
      <c r="F59" s="39" t="e">
        <f t="shared" ca="1" si="1"/>
        <v>#N/A</v>
      </c>
      <c r="G59" s="39" t="e">
        <f t="shared" ca="1" si="2"/>
        <v>#N/A</v>
      </c>
      <c r="H59" s="39" t="e">
        <f t="shared" ca="1" si="3"/>
        <v>#N/A</v>
      </c>
      <c r="I59" s="39" t="e">
        <f t="shared" ca="1" si="4"/>
        <v>#N/A</v>
      </c>
      <c r="J59" s="39">
        <v>0</v>
      </c>
      <c r="K59" s="39">
        <v>0</v>
      </c>
      <c r="L59" s="39">
        <v>0</v>
      </c>
      <c r="M59" s="43" t="e">
        <f t="shared" ca="1" si="5"/>
        <v>#N/A</v>
      </c>
    </row>
    <row r="60" spans="1:13" x14ac:dyDescent="0.3">
      <c r="A60" s="16"/>
      <c r="B60" s="4"/>
      <c r="C60" s="3"/>
      <c r="D60" s="4"/>
      <c r="E60" s="42" t="e">
        <f t="shared" ca="1" si="0"/>
        <v>#N/A</v>
      </c>
      <c r="F60" s="39" t="e">
        <f t="shared" ca="1" si="1"/>
        <v>#N/A</v>
      </c>
      <c r="G60" s="39" t="e">
        <f t="shared" ca="1" si="2"/>
        <v>#N/A</v>
      </c>
      <c r="H60" s="39" t="e">
        <f t="shared" ca="1" si="3"/>
        <v>#N/A</v>
      </c>
      <c r="I60" s="39" t="e">
        <f t="shared" ca="1" si="4"/>
        <v>#N/A</v>
      </c>
      <c r="J60" s="39">
        <v>0</v>
      </c>
      <c r="K60" s="39">
        <v>0</v>
      </c>
      <c r="L60" s="39">
        <v>0</v>
      </c>
      <c r="M60" s="43" t="e">
        <f t="shared" ca="1" si="5"/>
        <v>#N/A</v>
      </c>
    </row>
    <row r="61" spans="1:13" x14ac:dyDescent="0.3">
      <c r="A61" s="16"/>
      <c r="B61" s="4"/>
      <c r="C61" s="3"/>
      <c r="D61" s="4"/>
      <c r="E61" s="42" t="e">
        <f t="shared" ca="1" si="0"/>
        <v>#N/A</v>
      </c>
      <c r="F61" s="39" t="e">
        <f t="shared" ca="1" si="1"/>
        <v>#N/A</v>
      </c>
      <c r="G61" s="39" t="e">
        <f t="shared" ca="1" si="2"/>
        <v>#N/A</v>
      </c>
      <c r="H61" s="39" t="e">
        <f t="shared" ca="1" si="3"/>
        <v>#N/A</v>
      </c>
      <c r="I61" s="39" t="e">
        <f t="shared" ca="1" si="4"/>
        <v>#N/A</v>
      </c>
      <c r="J61" s="39">
        <v>0</v>
      </c>
      <c r="K61" s="39">
        <v>0</v>
      </c>
      <c r="L61" s="39">
        <v>0</v>
      </c>
      <c r="M61" s="43" t="e">
        <f t="shared" ca="1" si="5"/>
        <v>#N/A</v>
      </c>
    </row>
    <row r="62" spans="1:13" x14ac:dyDescent="0.3">
      <c r="A62" s="16"/>
      <c r="B62" s="4"/>
      <c r="C62" s="3"/>
      <c r="D62" s="4"/>
      <c r="E62" s="42" t="e">
        <f t="shared" ca="1" si="0"/>
        <v>#N/A</v>
      </c>
      <c r="F62" s="39" t="e">
        <f t="shared" ca="1" si="1"/>
        <v>#N/A</v>
      </c>
      <c r="G62" s="39" t="e">
        <f t="shared" ca="1" si="2"/>
        <v>#N/A</v>
      </c>
      <c r="H62" s="39" t="e">
        <f t="shared" ca="1" si="3"/>
        <v>#N/A</v>
      </c>
      <c r="I62" s="39" t="e">
        <f t="shared" ca="1" si="4"/>
        <v>#N/A</v>
      </c>
      <c r="J62" s="39">
        <v>0</v>
      </c>
      <c r="K62" s="39">
        <v>0</v>
      </c>
      <c r="L62" s="39">
        <v>0</v>
      </c>
      <c r="M62" s="43" t="e">
        <f t="shared" ca="1" si="5"/>
        <v>#N/A</v>
      </c>
    </row>
    <row r="63" spans="1:13" x14ac:dyDescent="0.3">
      <c r="A63" s="16"/>
      <c r="B63" s="4"/>
      <c r="C63" s="3"/>
      <c r="D63" s="4"/>
      <c r="E63" s="42" t="e">
        <f t="shared" ca="1" si="0"/>
        <v>#N/A</v>
      </c>
      <c r="F63" s="39" t="e">
        <f t="shared" ca="1" si="1"/>
        <v>#N/A</v>
      </c>
      <c r="G63" s="39" t="e">
        <f t="shared" ca="1" si="2"/>
        <v>#N/A</v>
      </c>
      <c r="H63" s="39" t="e">
        <f t="shared" ca="1" si="3"/>
        <v>#N/A</v>
      </c>
      <c r="I63" s="39" t="e">
        <f t="shared" ca="1" si="4"/>
        <v>#N/A</v>
      </c>
      <c r="J63" s="39">
        <v>0</v>
      </c>
      <c r="K63" s="39">
        <v>0</v>
      </c>
      <c r="L63" s="39">
        <v>0</v>
      </c>
      <c r="M63" s="43" t="e">
        <f t="shared" ca="1" si="5"/>
        <v>#N/A</v>
      </c>
    </row>
    <row r="64" spans="1:13" x14ac:dyDescent="0.3">
      <c r="A64" s="16"/>
      <c r="B64" s="4"/>
      <c r="C64" s="3"/>
      <c r="D64" s="4"/>
      <c r="E64" s="42" t="e">
        <f t="shared" ca="1" si="0"/>
        <v>#N/A</v>
      </c>
      <c r="F64" s="39" t="e">
        <f t="shared" ca="1" si="1"/>
        <v>#N/A</v>
      </c>
      <c r="G64" s="39" t="e">
        <f t="shared" ca="1" si="2"/>
        <v>#N/A</v>
      </c>
      <c r="H64" s="39" t="e">
        <f t="shared" ca="1" si="3"/>
        <v>#N/A</v>
      </c>
      <c r="I64" s="39" t="e">
        <f t="shared" ca="1" si="4"/>
        <v>#N/A</v>
      </c>
      <c r="J64" s="39">
        <v>0</v>
      </c>
      <c r="K64" s="39">
        <v>0</v>
      </c>
      <c r="L64" s="39">
        <v>0</v>
      </c>
      <c r="M64" s="43" t="e">
        <f t="shared" ca="1" si="5"/>
        <v>#N/A</v>
      </c>
    </row>
    <row r="65" spans="1:13" x14ac:dyDescent="0.3">
      <c r="A65" s="16"/>
      <c r="B65" s="4"/>
      <c r="C65" s="3"/>
      <c r="D65" s="4"/>
      <c r="E65" s="42" t="e">
        <f t="shared" ca="1" si="0"/>
        <v>#N/A</v>
      </c>
      <c r="F65" s="39" t="e">
        <f t="shared" ca="1" si="1"/>
        <v>#N/A</v>
      </c>
      <c r="G65" s="39" t="e">
        <f t="shared" ca="1" si="2"/>
        <v>#N/A</v>
      </c>
      <c r="H65" s="39" t="e">
        <f t="shared" ca="1" si="3"/>
        <v>#N/A</v>
      </c>
      <c r="I65" s="39" t="e">
        <f t="shared" ca="1" si="4"/>
        <v>#N/A</v>
      </c>
      <c r="J65" s="39">
        <v>0</v>
      </c>
      <c r="K65" s="39">
        <v>0</v>
      </c>
      <c r="L65" s="39">
        <v>0</v>
      </c>
      <c r="M65" s="43" t="e">
        <f t="shared" ca="1" si="5"/>
        <v>#N/A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 t="e">
        <f t="shared" ca="1" si="2"/>
        <v>#N/A</v>
      </c>
      <c r="H66" s="39" t="e">
        <f t="shared" ca="1" si="3"/>
        <v>#N/A</v>
      </c>
      <c r="I66" s="39" t="e">
        <f t="shared" ca="1" si="4"/>
        <v>#N/A</v>
      </c>
      <c r="J66" s="39">
        <v>0</v>
      </c>
      <c r="K66" s="39">
        <v>0</v>
      </c>
      <c r="L66" s="39">
        <v>0</v>
      </c>
      <c r="M66" s="43" t="e">
        <f t="shared" ca="1" si="5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 t="e">
        <f t="shared" ca="1" si="2"/>
        <v>#N/A</v>
      </c>
      <c r="H67" s="39" t="e">
        <f t="shared" ca="1" si="3"/>
        <v>#N/A</v>
      </c>
      <c r="I67" s="39" t="e">
        <f t="shared" ca="1" si="4"/>
        <v>#N/A</v>
      </c>
      <c r="J67" s="39">
        <v>0</v>
      </c>
      <c r="K67" s="39">
        <v>0</v>
      </c>
      <c r="L67" s="39">
        <v>0</v>
      </c>
      <c r="M67" s="43" t="e">
        <f t="shared" ca="1" si="5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 t="e">
        <f t="shared" ca="1" si="2"/>
        <v>#N/A</v>
      </c>
      <c r="H68" s="39" t="e">
        <f t="shared" ca="1" si="3"/>
        <v>#N/A</v>
      </c>
      <c r="I68" s="39" t="e">
        <f t="shared" ca="1" si="4"/>
        <v>#N/A</v>
      </c>
      <c r="J68" s="39">
        <v>0</v>
      </c>
      <c r="K68" s="39">
        <v>0</v>
      </c>
      <c r="L68" s="39">
        <v>0</v>
      </c>
      <c r="M68" s="43" t="e">
        <f t="shared" ca="1" si="5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 t="e">
        <f t="shared" ca="1" si="2"/>
        <v>#N/A</v>
      </c>
      <c r="H69" s="39" t="e">
        <f t="shared" ca="1" si="3"/>
        <v>#N/A</v>
      </c>
      <c r="I69" s="39" t="e">
        <f t="shared" ca="1" si="4"/>
        <v>#N/A</v>
      </c>
      <c r="J69" s="39">
        <v>0</v>
      </c>
      <c r="K69" s="39">
        <v>0</v>
      </c>
      <c r="L69" s="39">
        <v>0</v>
      </c>
      <c r="M69" s="43" t="e">
        <f t="shared" ca="1" si="5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 t="e">
        <f t="shared" ca="1" si="2"/>
        <v>#N/A</v>
      </c>
      <c r="H70" s="39" t="e">
        <f t="shared" ca="1" si="3"/>
        <v>#N/A</v>
      </c>
      <c r="I70" s="39" t="e">
        <f t="shared" ca="1" si="4"/>
        <v>#N/A</v>
      </c>
      <c r="J70" s="39">
        <v>0</v>
      </c>
      <c r="K70" s="39">
        <v>0</v>
      </c>
      <c r="L70" s="39">
        <v>0</v>
      </c>
      <c r="M70" s="43" t="e">
        <f t="shared" ca="1" si="5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 t="e">
        <f t="shared" ca="1" si="2"/>
        <v>#N/A</v>
      </c>
      <c r="H71" s="39" t="e">
        <f t="shared" ca="1" si="3"/>
        <v>#N/A</v>
      </c>
      <c r="I71" s="39" t="e">
        <f t="shared" ca="1" si="4"/>
        <v>#N/A</v>
      </c>
      <c r="J71" s="39">
        <v>0</v>
      </c>
      <c r="K71" s="39">
        <v>0</v>
      </c>
      <c r="L71" s="39">
        <v>0</v>
      </c>
      <c r="M71" s="43" t="e">
        <f t="shared" ca="1" si="5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 t="e">
        <f t="shared" ca="1" si="2"/>
        <v>#N/A</v>
      </c>
      <c r="H72" s="39" t="e">
        <f t="shared" ca="1" si="3"/>
        <v>#N/A</v>
      </c>
      <c r="I72" s="39" t="e">
        <f t="shared" ca="1" si="4"/>
        <v>#N/A</v>
      </c>
      <c r="J72" s="39">
        <v>0</v>
      </c>
      <c r="K72" s="39">
        <v>0</v>
      </c>
      <c r="L72" s="39">
        <v>0</v>
      </c>
      <c r="M72" s="43" t="e">
        <f t="shared" ca="1" si="5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 t="e">
        <f t="shared" ca="1" si="2"/>
        <v>#N/A</v>
      </c>
      <c r="H73" s="39" t="e">
        <f t="shared" ca="1" si="3"/>
        <v>#N/A</v>
      </c>
      <c r="I73" s="39" t="e">
        <f t="shared" ca="1" si="4"/>
        <v>#N/A</v>
      </c>
      <c r="J73" s="39">
        <v>0</v>
      </c>
      <c r="K73" s="39">
        <v>0</v>
      </c>
      <c r="L73" s="39">
        <v>0</v>
      </c>
      <c r="M73" s="43" t="e">
        <f t="shared" ca="1" si="5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 t="e">
        <f t="shared" ca="1" si="2"/>
        <v>#N/A</v>
      </c>
      <c r="H74" s="39" t="e">
        <f t="shared" ca="1" si="3"/>
        <v>#N/A</v>
      </c>
      <c r="I74" s="39" t="e">
        <f t="shared" ca="1" si="4"/>
        <v>#N/A</v>
      </c>
      <c r="J74" s="39">
        <v>0</v>
      </c>
      <c r="K74" s="39">
        <v>0</v>
      </c>
      <c r="L74" s="39">
        <v>0</v>
      </c>
      <c r="M74" s="43" t="e">
        <f t="shared" ca="1" si="5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 t="e">
        <f t="shared" ca="1" si="2"/>
        <v>#N/A</v>
      </c>
      <c r="H75" s="39" t="e">
        <f t="shared" ca="1" si="3"/>
        <v>#N/A</v>
      </c>
      <c r="I75" s="39" t="e">
        <f t="shared" ca="1" si="4"/>
        <v>#N/A</v>
      </c>
      <c r="J75" s="39">
        <v>0</v>
      </c>
      <c r="K75" s="39">
        <v>0</v>
      </c>
      <c r="L75" s="39">
        <v>0</v>
      </c>
      <c r="M75" s="43" t="e">
        <f t="shared" ca="1" si="5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 t="e">
        <f t="shared" ca="1" si="2"/>
        <v>#N/A</v>
      </c>
      <c r="H76" s="39" t="e">
        <f t="shared" ca="1" si="3"/>
        <v>#N/A</v>
      </c>
      <c r="I76" s="39" t="e">
        <f t="shared" ca="1" si="4"/>
        <v>#N/A</v>
      </c>
      <c r="J76" s="39">
        <v>0</v>
      </c>
      <c r="K76" s="39">
        <v>0</v>
      </c>
      <c r="L76" s="39">
        <v>0</v>
      </c>
      <c r="M76" s="43" t="e">
        <f t="shared" ca="1" si="5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 t="e">
        <f t="shared" ca="1" si="2"/>
        <v>#N/A</v>
      </c>
      <c r="H77" s="39" t="e">
        <f t="shared" ca="1" si="3"/>
        <v>#N/A</v>
      </c>
      <c r="I77" s="39" t="e">
        <f t="shared" ca="1" si="4"/>
        <v>#N/A</v>
      </c>
      <c r="J77" s="39">
        <v>0</v>
      </c>
      <c r="K77" s="39">
        <v>0</v>
      </c>
      <c r="L77" s="39">
        <v>0</v>
      </c>
      <c r="M77" s="43" t="e">
        <f t="shared" ca="1" si="5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 t="e">
        <f t="shared" ca="1" si="2"/>
        <v>#N/A</v>
      </c>
      <c r="H78" s="39" t="e">
        <f t="shared" ca="1" si="3"/>
        <v>#N/A</v>
      </c>
      <c r="I78" s="39" t="e">
        <f t="shared" ca="1" si="4"/>
        <v>#N/A</v>
      </c>
      <c r="J78" s="39">
        <v>0</v>
      </c>
      <c r="K78" s="39">
        <v>0</v>
      </c>
      <c r="L78" s="39">
        <v>0</v>
      </c>
      <c r="M78" s="43" t="e">
        <f t="shared" ca="1" si="5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 t="e">
        <f t="shared" ca="1" si="2"/>
        <v>#N/A</v>
      </c>
      <c r="H79" s="39" t="e">
        <f t="shared" ca="1" si="3"/>
        <v>#N/A</v>
      </c>
      <c r="I79" s="39" t="e">
        <f t="shared" ca="1" si="4"/>
        <v>#N/A</v>
      </c>
      <c r="J79" s="39">
        <v>0</v>
      </c>
      <c r="K79" s="39">
        <v>0</v>
      </c>
      <c r="L79" s="39">
        <v>0</v>
      </c>
      <c r="M79" s="43" t="e">
        <f t="shared" ca="1" si="5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 t="e">
        <f t="shared" ca="1" si="2"/>
        <v>#N/A</v>
      </c>
      <c r="H80" s="39" t="e">
        <f t="shared" ca="1" si="3"/>
        <v>#N/A</v>
      </c>
      <c r="I80" s="39" t="e">
        <f t="shared" ca="1" si="4"/>
        <v>#N/A</v>
      </c>
      <c r="J80" s="39">
        <v>0</v>
      </c>
      <c r="K80" s="39">
        <v>0</v>
      </c>
      <c r="L80" s="39">
        <v>0</v>
      </c>
      <c r="M80" s="43" t="e">
        <f t="shared" ca="1" si="5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 t="e">
        <f t="shared" ca="1" si="2"/>
        <v>#N/A</v>
      </c>
      <c r="H81" s="39" t="e">
        <f t="shared" ca="1" si="3"/>
        <v>#N/A</v>
      </c>
      <c r="I81" s="39" t="e">
        <f t="shared" ca="1" si="4"/>
        <v>#N/A</v>
      </c>
      <c r="J81" s="39">
        <v>0</v>
      </c>
      <c r="K81" s="39">
        <v>0</v>
      </c>
      <c r="L81" s="39">
        <v>0</v>
      </c>
      <c r="M81" s="43" t="e">
        <f t="shared" ca="1" si="5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 t="e">
        <f t="shared" ca="1" si="2"/>
        <v>#N/A</v>
      </c>
      <c r="H82" s="39" t="e">
        <f t="shared" ca="1" si="3"/>
        <v>#N/A</v>
      </c>
      <c r="I82" s="39" t="e">
        <f t="shared" ca="1" si="4"/>
        <v>#N/A</v>
      </c>
      <c r="J82" s="39">
        <v>0</v>
      </c>
      <c r="K82" s="39">
        <v>0</v>
      </c>
      <c r="L82" s="39">
        <v>0</v>
      </c>
      <c r="M82" s="43" t="e">
        <f t="shared" ca="1" si="5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 t="e">
        <f t="shared" ca="1" si="2"/>
        <v>#N/A</v>
      </c>
      <c r="H83" s="39" t="e">
        <f t="shared" ca="1" si="3"/>
        <v>#N/A</v>
      </c>
      <c r="I83" s="39" t="e">
        <f t="shared" ca="1" si="4"/>
        <v>#N/A</v>
      </c>
      <c r="J83" s="39">
        <v>0</v>
      </c>
      <c r="K83" s="39">
        <v>0</v>
      </c>
      <c r="L83" s="39">
        <v>0</v>
      </c>
      <c r="M83" s="43" t="e">
        <f t="shared" ca="1" si="5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 t="e">
        <f t="shared" ca="1" si="2"/>
        <v>#N/A</v>
      </c>
      <c r="H84" s="39" t="e">
        <f t="shared" ca="1" si="3"/>
        <v>#N/A</v>
      </c>
      <c r="I84" s="39" t="e">
        <f t="shared" ca="1" si="4"/>
        <v>#N/A</v>
      </c>
      <c r="J84" s="39">
        <v>0</v>
      </c>
      <c r="K84" s="39">
        <v>0</v>
      </c>
      <c r="L84" s="39">
        <v>0</v>
      </c>
      <c r="M84" s="43" t="e">
        <f t="shared" ca="1" si="5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 t="e">
        <f t="shared" ca="1" si="2"/>
        <v>#N/A</v>
      </c>
      <c r="H85" s="39" t="e">
        <f t="shared" ca="1" si="3"/>
        <v>#N/A</v>
      </c>
      <c r="I85" s="39" t="e">
        <f t="shared" ca="1" si="4"/>
        <v>#N/A</v>
      </c>
      <c r="J85" s="39">
        <v>0</v>
      </c>
      <c r="K85" s="39">
        <v>0</v>
      </c>
      <c r="L85" s="39">
        <v>0</v>
      </c>
      <c r="M85" s="43" t="e">
        <f t="shared" ca="1" si="5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 t="e">
        <f t="shared" ca="1" si="2"/>
        <v>#N/A</v>
      </c>
      <c r="H86" s="39" t="e">
        <f t="shared" ca="1" si="3"/>
        <v>#N/A</v>
      </c>
      <c r="I86" s="39" t="e">
        <f t="shared" ca="1" si="4"/>
        <v>#N/A</v>
      </c>
      <c r="J86" s="39">
        <v>0</v>
      </c>
      <c r="K86" s="39">
        <v>0</v>
      </c>
      <c r="L86" s="39">
        <v>0</v>
      </c>
      <c r="M86" s="43" t="e">
        <f t="shared" ca="1" si="5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 t="e">
        <f t="shared" ca="1" si="2"/>
        <v>#N/A</v>
      </c>
      <c r="H87" s="39" t="e">
        <f t="shared" ca="1" si="3"/>
        <v>#N/A</v>
      </c>
      <c r="I87" s="39" t="e">
        <f t="shared" ca="1" si="4"/>
        <v>#N/A</v>
      </c>
      <c r="J87" s="39">
        <v>0</v>
      </c>
      <c r="K87" s="39">
        <v>0</v>
      </c>
      <c r="L87" s="39">
        <v>0</v>
      </c>
      <c r="M87" s="43" t="e">
        <f t="shared" ca="1" si="5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 t="e">
        <f t="shared" ca="1" si="2"/>
        <v>#N/A</v>
      </c>
      <c r="H88" s="39" t="e">
        <f t="shared" ca="1" si="3"/>
        <v>#N/A</v>
      </c>
      <c r="I88" s="39" t="e">
        <f t="shared" ca="1" si="4"/>
        <v>#N/A</v>
      </c>
      <c r="J88" s="39">
        <v>0</v>
      </c>
      <c r="K88" s="39">
        <v>0</v>
      </c>
      <c r="L88" s="39">
        <v>0</v>
      </c>
      <c r="M88" s="43" t="e">
        <f t="shared" ca="1" si="5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 t="e">
        <f t="shared" ca="1" si="2"/>
        <v>#N/A</v>
      </c>
      <c r="H89" s="39" t="e">
        <f t="shared" ca="1" si="3"/>
        <v>#N/A</v>
      </c>
      <c r="I89" s="39" t="e">
        <f t="shared" ca="1" si="4"/>
        <v>#N/A</v>
      </c>
      <c r="J89" s="39">
        <v>0</v>
      </c>
      <c r="K89" s="39">
        <v>0</v>
      </c>
      <c r="L89" s="39">
        <v>0</v>
      </c>
      <c r="M89" s="43" t="e">
        <f t="shared" ca="1" si="5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 t="e">
        <f t="shared" ca="1" si="2"/>
        <v>#N/A</v>
      </c>
      <c r="H90" s="39" t="e">
        <f t="shared" ca="1" si="3"/>
        <v>#N/A</v>
      </c>
      <c r="I90" s="39" t="e">
        <f t="shared" ca="1" si="4"/>
        <v>#N/A</v>
      </c>
      <c r="J90" s="39">
        <v>0</v>
      </c>
      <c r="K90" s="39">
        <v>0</v>
      </c>
      <c r="L90" s="39">
        <v>0</v>
      </c>
      <c r="M90" s="43" t="e">
        <f t="shared" ca="1" si="5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 t="e">
        <f t="shared" ca="1" si="2"/>
        <v>#N/A</v>
      </c>
      <c r="H91" s="39" t="e">
        <f t="shared" ca="1" si="3"/>
        <v>#N/A</v>
      </c>
      <c r="I91" s="39" t="e">
        <f t="shared" ca="1" si="4"/>
        <v>#N/A</v>
      </c>
      <c r="J91" s="39">
        <v>0</v>
      </c>
      <c r="K91" s="39">
        <v>0</v>
      </c>
      <c r="L91" s="39">
        <v>0</v>
      </c>
      <c r="M91" s="43" t="e">
        <f t="shared" ca="1" si="5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 t="e">
        <f t="shared" ca="1" si="2"/>
        <v>#N/A</v>
      </c>
      <c r="H92" s="39" t="e">
        <f t="shared" ca="1" si="3"/>
        <v>#N/A</v>
      </c>
      <c r="I92" s="39" t="e">
        <f t="shared" ca="1" si="4"/>
        <v>#N/A</v>
      </c>
      <c r="J92" s="39">
        <v>0</v>
      </c>
      <c r="K92" s="39">
        <v>0</v>
      </c>
      <c r="L92" s="39">
        <v>0</v>
      </c>
      <c r="M92" s="43" t="e">
        <f t="shared" ca="1" si="5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 t="e">
        <f t="shared" ca="1" si="2"/>
        <v>#N/A</v>
      </c>
      <c r="H93" s="39" t="e">
        <f t="shared" ca="1" si="3"/>
        <v>#N/A</v>
      </c>
      <c r="I93" s="39" t="e">
        <f t="shared" ca="1" si="4"/>
        <v>#N/A</v>
      </c>
      <c r="J93" s="39">
        <v>0</v>
      </c>
      <c r="K93" s="39">
        <v>0</v>
      </c>
      <c r="L93" s="39">
        <v>0</v>
      </c>
      <c r="M93" s="43" t="e">
        <f t="shared" ca="1" si="5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 t="e">
        <f t="shared" ca="1" si="2"/>
        <v>#N/A</v>
      </c>
      <c r="H94" s="39" t="e">
        <f t="shared" ca="1" si="3"/>
        <v>#N/A</v>
      </c>
      <c r="I94" s="39" t="e">
        <f t="shared" ca="1" si="4"/>
        <v>#N/A</v>
      </c>
      <c r="J94" s="39">
        <v>0</v>
      </c>
      <c r="K94" s="39">
        <v>0</v>
      </c>
      <c r="L94" s="39">
        <v>0</v>
      </c>
      <c r="M94" s="43" t="e">
        <f t="shared" ca="1" si="5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 t="e">
        <f t="shared" ca="1" si="2"/>
        <v>#N/A</v>
      </c>
      <c r="H95" s="39" t="e">
        <f t="shared" ca="1" si="3"/>
        <v>#N/A</v>
      </c>
      <c r="I95" s="39" t="e">
        <f t="shared" ca="1" si="4"/>
        <v>#N/A</v>
      </c>
      <c r="J95" s="39">
        <v>0</v>
      </c>
      <c r="K95" s="39">
        <v>0</v>
      </c>
      <c r="L95" s="39">
        <v>0</v>
      </c>
      <c r="M95" s="43" t="e">
        <f t="shared" ca="1" si="5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 t="e">
        <f t="shared" ca="1" si="2"/>
        <v>#N/A</v>
      </c>
      <c r="H96" s="39" t="e">
        <f t="shared" ca="1" si="3"/>
        <v>#N/A</v>
      </c>
      <c r="I96" s="39" t="e">
        <f t="shared" ca="1" si="4"/>
        <v>#N/A</v>
      </c>
      <c r="J96" s="39">
        <v>0</v>
      </c>
      <c r="K96" s="39">
        <v>0</v>
      </c>
      <c r="L96" s="39">
        <v>0</v>
      </c>
      <c r="M96" s="43" t="e">
        <f t="shared" ca="1" si="5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 t="e">
        <f t="shared" ca="1" si="2"/>
        <v>#N/A</v>
      </c>
      <c r="H97" s="39" t="e">
        <f t="shared" ca="1" si="3"/>
        <v>#N/A</v>
      </c>
      <c r="I97" s="39" t="e">
        <f t="shared" ca="1" si="4"/>
        <v>#N/A</v>
      </c>
      <c r="J97" s="39">
        <v>0</v>
      </c>
      <c r="K97" s="39">
        <v>0</v>
      </c>
      <c r="L97" s="39">
        <v>0</v>
      </c>
      <c r="M97" s="43" t="e">
        <f t="shared" ca="1" si="5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 t="e">
        <f t="shared" ca="1" si="2"/>
        <v>#N/A</v>
      </c>
      <c r="H98" s="39" t="e">
        <f t="shared" ca="1" si="3"/>
        <v>#N/A</v>
      </c>
      <c r="I98" s="39" t="e">
        <f t="shared" ca="1" si="4"/>
        <v>#N/A</v>
      </c>
      <c r="J98" s="39">
        <v>0</v>
      </c>
      <c r="K98" s="39">
        <v>0</v>
      </c>
      <c r="L98" s="39">
        <v>0</v>
      </c>
      <c r="M98" s="43" t="e">
        <f t="shared" ca="1" si="5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 t="e">
        <f t="shared" ca="1" si="2"/>
        <v>#N/A</v>
      </c>
      <c r="H99" s="39" t="e">
        <f t="shared" ca="1" si="3"/>
        <v>#N/A</v>
      </c>
      <c r="I99" s="39" t="e">
        <f t="shared" ca="1" si="4"/>
        <v>#N/A</v>
      </c>
      <c r="J99" s="39">
        <v>0</v>
      </c>
      <c r="K99" s="39">
        <v>0</v>
      </c>
      <c r="L99" s="39">
        <v>0</v>
      </c>
      <c r="M99" s="43" t="e">
        <f t="shared" ca="1" si="5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 t="e">
        <f t="shared" ca="1" si="2"/>
        <v>#N/A</v>
      </c>
      <c r="H100" s="39" t="e">
        <f t="shared" ca="1" si="3"/>
        <v>#N/A</v>
      </c>
      <c r="I100" s="39" t="e">
        <f t="shared" ca="1" si="4"/>
        <v>#N/A</v>
      </c>
      <c r="J100" s="39">
        <v>0</v>
      </c>
      <c r="K100" s="39">
        <v>0</v>
      </c>
      <c r="L100" s="39">
        <v>0</v>
      </c>
      <c r="M100" s="43" t="e">
        <f t="shared" ca="1" si="5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 t="e">
        <f t="shared" ca="1" si="2"/>
        <v>#N/A</v>
      </c>
      <c r="H101" s="39" t="e">
        <f t="shared" ca="1" si="3"/>
        <v>#N/A</v>
      </c>
      <c r="I101" s="39" t="e">
        <f t="shared" ca="1" si="4"/>
        <v>#N/A</v>
      </c>
      <c r="J101" s="39">
        <v>0</v>
      </c>
      <c r="K101" s="39">
        <v>0</v>
      </c>
      <c r="L101" s="39">
        <v>0</v>
      </c>
      <c r="M101" s="43" t="e">
        <f t="shared" ca="1" si="5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 t="e">
        <f t="shared" ca="1" si="2"/>
        <v>#N/A</v>
      </c>
      <c r="H102" s="39" t="e">
        <f t="shared" ca="1" si="3"/>
        <v>#N/A</v>
      </c>
      <c r="I102" s="39" t="e">
        <f t="shared" ca="1" si="4"/>
        <v>#N/A</v>
      </c>
      <c r="J102" s="39">
        <v>0</v>
      </c>
      <c r="K102" s="39">
        <v>0</v>
      </c>
      <c r="L102" s="39">
        <v>0</v>
      </c>
      <c r="M102" s="43" t="e">
        <f t="shared" ca="1" si="5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 t="e">
        <f t="shared" ca="1" si="2"/>
        <v>#N/A</v>
      </c>
      <c r="H103" s="39" t="e">
        <f t="shared" ca="1" si="3"/>
        <v>#N/A</v>
      </c>
      <c r="I103" s="39" t="e">
        <f t="shared" ca="1" si="4"/>
        <v>#N/A</v>
      </c>
      <c r="J103" s="39">
        <v>0</v>
      </c>
      <c r="K103" s="39">
        <v>0</v>
      </c>
      <c r="L103" s="39">
        <v>0</v>
      </c>
      <c r="M103" s="43" t="e">
        <f t="shared" ca="1" si="5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 t="e">
        <f t="shared" ca="1" si="2"/>
        <v>#N/A</v>
      </c>
      <c r="H104" s="39" t="e">
        <f t="shared" ca="1" si="3"/>
        <v>#N/A</v>
      </c>
      <c r="I104" s="39" t="e">
        <f t="shared" ca="1" si="4"/>
        <v>#N/A</v>
      </c>
      <c r="J104" s="39">
        <v>0</v>
      </c>
      <c r="K104" s="39">
        <v>0</v>
      </c>
      <c r="L104" s="39">
        <v>0</v>
      </c>
      <c r="M104" s="43" t="e">
        <f t="shared" ca="1" si="5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 t="e">
        <f t="shared" ca="1" si="2"/>
        <v>#N/A</v>
      </c>
      <c r="H105" s="39" t="e">
        <f t="shared" ca="1" si="3"/>
        <v>#N/A</v>
      </c>
      <c r="I105" s="39" t="e">
        <f t="shared" ca="1" si="4"/>
        <v>#N/A</v>
      </c>
      <c r="J105" s="39">
        <v>0</v>
      </c>
      <c r="K105" s="39">
        <v>0</v>
      </c>
      <c r="L105" s="39">
        <v>0</v>
      </c>
      <c r="M105" s="43" t="e">
        <f t="shared" ca="1" si="5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 t="e">
        <f t="shared" ca="1" si="2"/>
        <v>#N/A</v>
      </c>
      <c r="H106" s="39" t="e">
        <f t="shared" ca="1" si="3"/>
        <v>#N/A</v>
      </c>
      <c r="I106" s="39" t="e">
        <f t="shared" ca="1" si="4"/>
        <v>#N/A</v>
      </c>
      <c r="J106" s="39">
        <v>0</v>
      </c>
      <c r="K106" s="39">
        <v>0</v>
      </c>
      <c r="L106" s="39">
        <v>0</v>
      </c>
      <c r="M106" s="43" t="e">
        <f t="shared" ca="1" si="5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 t="e">
        <f t="shared" ca="1" si="2"/>
        <v>#N/A</v>
      </c>
      <c r="H107" s="39" t="e">
        <f t="shared" ca="1" si="3"/>
        <v>#N/A</v>
      </c>
      <c r="I107" s="39" t="e">
        <f t="shared" ca="1" si="4"/>
        <v>#N/A</v>
      </c>
      <c r="J107" s="39">
        <v>0</v>
      </c>
      <c r="K107" s="39">
        <v>0</v>
      </c>
      <c r="L107" s="39">
        <v>0</v>
      </c>
      <c r="M107" s="43" t="e">
        <f t="shared" ca="1" si="5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 t="e">
        <f t="shared" ca="1" si="2"/>
        <v>#N/A</v>
      </c>
      <c r="H108" s="39" t="e">
        <f t="shared" ca="1" si="3"/>
        <v>#N/A</v>
      </c>
      <c r="I108" s="39" t="e">
        <f t="shared" ca="1" si="4"/>
        <v>#N/A</v>
      </c>
      <c r="J108" s="39">
        <v>0</v>
      </c>
      <c r="K108" s="39">
        <v>0</v>
      </c>
      <c r="L108" s="39">
        <v>0</v>
      </c>
      <c r="M108" s="43" t="e">
        <f t="shared" ca="1" si="5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 t="e">
        <f t="shared" ca="1" si="2"/>
        <v>#N/A</v>
      </c>
      <c r="H109" s="39" t="e">
        <f t="shared" ca="1" si="3"/>
        <v>#N/A</v>
      </c>
      <c r="I109" s="39" t="e">
        <f t="shared" ca="1" si="4"/>
        <v>#N/A</v>
      </c>
      <c r="J109" s="39">
        <v>0</v>
      </c>
      <c r="K109" s="39">
        <v>0</v>
      </c>
      <c r="L109" s="39">
        <v>0</v>
      </c>
      <c r="M109" s="43" t="e">
        <f t="shared" ca="1" si="5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 t="e">
        <f t="shared" ca="1" si="2"/>
        <v>#N/A</v>
      </c>
      <c r="H110" s="39" t="e">
        <f t="shared" ca="1" si="3"/>
        <v>#N/A</v>
      </c>
      <c r="I110" s="39" t="e">
        <f t="shared" ca="1" si="4"/>
        <v>#N/A</v>
      </c>
      <c r="J110" s="39">
        <v>0</v>
      </c>
      <c r="K110" s="39">
        <v>0</v>
      </c>
      <c r="L110" s="39">
        <v>0</v>
      </c>
      <c r="M110" s="43" t="e">
        <f t="shared" ca="1" si="5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 t="e">
        <f t="shared" ca="1" si="2"/>
        <v>#N/A</v>
      </c>
      <c r="H111" s="39" t="e">
        <f t="shared" ca="1" si="3"/>
        <v>#N/A</v>
      </c>
      <c r="I111" s="39" t="e">
        <f t="shared" ca="1" si="4"/>
        <v>#N/A</v>
      </c>
      <c r="J111" s="39">
        <v>0</v>
      </c>
      <c r="K111" s="39">
        <v>0</v>
      </c>
      <c r="L111" s="39">
        <v>0</v>
      </c>
      <c r="M111" s="43" t="e">
        <f t="shared" ca="1" si="5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 t="e">
        <f t="shared" ca="1" si="2"/>
        <v>#N/A</v>
      </c>
      <c r="H112" s="39" t="e">
        <f t="shared" ca="1" si="3"/>
        <v>#N/A</v>
      </c>
      <c r="I112" s="39" t="e">
        <f t="shared" ca="1" si="4"/>
        <v>#N/A</v>
      </c>
      <c r="J112" s="39">
        <v>0</v>
      </c>
      <c r="K112" s="39">
        <v>0</v>
      </c>
      <c r="L112" s="39">
        <v>0</v>
      </c>
      <c r="M112" s="43" t="e">
        <f t="shared" ca="1" si="5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 t="e">
        <f t="shared" ca="1" si="2"/>
        <v>#N/A</v>
      </c>
      <c r="H113" s="39" t="e">
        <f t="shared" ca="1" si="3"/>
        <v>#N/A</v>
      </c>
      <c r="I113" s="39" t="e">
        <f t="shared" ca="1" si="4"/>
        <v>#N/A</v>
      </c>
      <c r="J113" s="39">
        <v>0</v>
      </c>
      <c r="K113" s="39">
        <v>0</v>
      </c>
      <c r="L113" s="39">
        <v>0</v>
      </c>
      <c r="M113" s="43" t="e">
        <f t="shared" ca="1" si="5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 t="e">
        <f t="shared" ca="1" si="2"/>
        <v>#N/A</v>
      </c>
      <c r="H114" s="39" t="e">
        <f t="shared" ca="1" si="3"/>
        <v>#N/A</v>
      </c>
      <c r="I114" s="39" t="e">
        <f t="shared" ca="1" si="4"/>
        <v>#N/A</v>
      </c>
      <c r="J114" s="39">
        <v>0</v>
      </c>
      <c r="K114" s="39">
        <v>0</v>
      </c>
      <c r="L114" s="39">
        <v>0</v>
      </c>
      <c r="M114" s="43" t="e">
        <f t="shared" ca="1" si="5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 t="e">
        <f t="shared" ca="1" si="2"/>
        <v>#N/A</v>
      </c>
      <c r="H115" s="39" t="e">
        <f t="shared" ca="1" si="3"/>
        <v>#N/A</v>
      </c>
      <c r="I115" s="39" t="e">
        <f t="shared" ca="1" si="4"/>
        <v>#N/A</v>
      </c>
      <c r="J115" s="39">
        <v>0</v>
      </c>
      <c r="K115" s="39">
        <v>0</v>
      </c>
      <c r="L115" s="39">
        <v>0</v>
      </c>
      <c r="M115" s="43" t="e">
        <f t="shared" ca="1" si="5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 t="e">
        <f t="shared" ca="1" si="2"/>
        <v>#N/A</v>
      </c>
      <c r="H116" s="39" t="e">
        <f t="shared" ca="1" si="3"/>
        <v>#N/A</v>
      </c>
      <c r="I116" s="39" t="e">
        <f t="shared" ca="1" si="4"/>
        <v>#N/A</v>
      </c>
      <c r="J116" s="39">
        <v>0</v>
      </c>
      <c r="K116" s="39">
        <v>0</v>
      </c>
      <c r="L116" s="39">
        <v>0</v>
      </c>
      <c r="M116" s="43" t="e">
        <f t="shared" ca="1" si="5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 t="e">
        <f t="shared" ca="1" si="2"/>
        <v>#N/A</v>
      </c>
      <c r="H117" s="39" t="e">
        <f t="shared" ca="1" si="3"/>
        <v>#N/A</v>
      </c>
      <c r="I117" s="39" t="e">
        <f t="shared" ca="1" si="4"/>
        <v>#N/A</v>
      </c>
      <c r="J117" s="39">
        <v>0</v>
      </c>
      <c r="K117" s="39">
        <v>0</v>
      </c>
      <c r="L117" s="39">
        <v>0</v>
      </c>
      <c r="M117" s="43" t="e">
        <f t="shared" ca="1" si="5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 t="e">
        <f t="shared" ca="1" si="2"/>
        <v>#N/A</v>
      </c>
      <c r="H118" s="39" t="e">
        <f t="shared" ca="1" si="3"/>
        <v>#N/A</v>
      </c>
      <c r="I118" s="39" t="e">
        <f t="shared" ca="1" si="4"/>
        <v>#N/A</v>
      </c>
      <c r="J118" s="39">
        <v>0</v>
      </c>
      <c r="K118" s="39">
        <v>0</v>
      </c>
      <c r="L118" s="39">
        <v>0</v>
      </c>
      <c r="M118" s="43" t="e">
        <f t="shared" ca="1" si="5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 t="e">
        <f t="shared" ca="1" si="2"/>
        <v>#N/A</v>
      </c>
      <c r="H119" s="39" t="e">
        <f t="shared" ca="1" si="3"/>
        <v>#N/A</v>
      </c>
      <c r="I119" s="39" t="e">
        <f t="shared" ca="1" si="4"/>
        <v>#N/A</v>
      </c>
      <c r="J119" s="39">
        <v>0</v>
      </c>
      <c r="K119" s="39">
        <v>0</v>
      </c>
      <c r="L119" s="39">
        <v>0</v>
      </c>
      <c r="M119" s="43" t="e">
        <f t="shared" ca="1" si="5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 t="e">
        <f t="shared" ca="1" si="2"/>
        <v>#N/A</v>
      </c>
      <c r="H120" s="39" t="e">
        <f t="shared" ca="1" si="3"/>
        <v>#N/A</v>
      </c>
      <c r="I120" s="39" t="e">
        <f t="shared" ca="1" si="4"/>
        <v>#N/A</v>
      </c>
      <c r="J120" s="39">
        <v>0</v>
      </c>
      <c r="K120" s="39">
        <v>0</v>
      </c>
      <c r="L120" s="39">
        <v>0</v>
      </c>
      <c r="M120" s="43" t="e">
        <f t="shared" ca="1" si="5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 t="e">
        <f t="shared" ca="1" si="2"/>
        <v>#N/A</v>
      </c>
      <c r="H121" s="39" t="e">
        <f t="shared" ca="1" si="3"/>
        <v>#N/A</v>
      </c>
      <c r="I121" s="39" t="e">
        <f t="shared" ca="1" si="4"/>
        <v>#N/A</v>
      </c>
      <c r="J121" s="39">
        <v>0</v>
      </c>
      <c r="K121" s="39">
        <v>0</v>
      </c>
      <c r="L121" s="39">
        <v>0</v>
      </c>
      <c r="M121" s="43" t="e">
        <f t="shared" ca="1" si="5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 t="e">
        <f t="shared" ca="1" si="2"/>
        <v>#N/A</v>
      </c>
      <c r="H122" s="39" t="e">
        <f t="shared" ca="1" si="3"/>
        <v>#N/A</v>
      </c>
      <c r="I122" s="39" t="e">
        <f t="shared" ca="1" si="4"/>
        <v>#N/A</v>
      </c>
      <c r="J122" s="39">
        <v>0</v>
      </c>
      <c r="K122" s="39">
        <v>0</v>
      </c>
      <c r="L122" s="39">
        <v>0</v>
      </c>
      <c r="M122" s="43" t="e">
        <f t="shared" ca="1" si="5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 t="e">
        <f t="shared" ca="1" si="2"/>
        <v>#N/A</v>
      </c>
      <c r="H123" s="39" t="e">
        <f t="shared" ca="1" si="3"/>
        <v>#N/A</v>
      </c>
      <c r="I123" s="39" t="e">
        <f t="shared" ca="1" si="4"/>
        <v>#N/A</v>
      </c>
      <c r="J123" s="39">
        <v>0</v>
      </c>
      <c r="K123" s="39">
        <v>0</v>
      </c>
      <c r="L123" s="39">
        <v>0</v>
      </c>
      <c r="M123" s="43" t="e">
        <f t="shared" ca="1" si="5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 t="e">
        <f t="shared" ca="1" si="2"/>
        <v>#N/A</v>
      </c>
      <c r="H124" s="39" t="e">
        <f t="shared" ca="1" si="3"/>
        <v>#N/A</v>
      </c>
      <c r="I124" s="39" t="e">
        <f t="shared" ca="1" si="4"/>
        <v>#N/A</v>
      </c>
      <c r="J124" s="39">
        <v>0</v>
      </c>
      <c r="K124" s="39">
        <v>0</v>
      </c>
      <c r="L124" s="39">
        <v>0</v>
      </c>
      <c r="M124" s="43" t="e">
        <f t="shared" ca="1" si="5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 t="e">
        <f t="shared" ca="1" si="2"/>
        <v>#N/A</v>
      </c>
      <c r="H125" s="39" t="e">
        <f t="shared" ca="1" si="3"/>
        <v>#N/A</v>
      </c>
      <c r="I125" s="39" t="e">
        <f t="shared" ca="1" si="4"/>
        <v>#N/A</v>
      </c>
      <c r="J125" s="39">
        <v>0</v>
      </c>
      <c r="K125" s="39">
        <v>0</v>
      </c>
      <c r="L125" s="39">
        <v>0</v>
      </c>
      <c r="M125" s="43" t="e">
        <f t="shared" ca="1" si="5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 t="e">
        <f t="shared" ca="1" si="2"/>
        <v>#N/A</v>
      </c>
      <c r="H126" s="39" t="e">
        <f t="shared" ca="1" si="3"/>
        <v>#N/A</v>
      </c>
      <c r="I126" s="39" t="e">
        <f t="shared" ca="1" si="4"/>
        <v>#N/A</v>
      </c>
      <c r="J126" s="39">
        <v>0</v>
      </c>
      <c r="K126" s="39">
        <v>0</v>
      </c>
      <c r="L126" s="39">
        <v>0</v>
      </c>
      <c r="M126" s="43" t="e">
        <f t="shared" ca="1" si="5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 t="e">
        <f t="shared" ca="1" si="2"/>
        <v>#N/A</v>
      </c>
      <c r="H127" s="39" t="e">
        <f t="shared" ca="1" si="3"/>
        <v>#N/A</v>
      </c>
      <c r="I127" s="39" t="e">
        <f t="shared" ca="1" si="4"/>
        <v>#N/A</v>
      </c>
      <c r="J127" s="39">
        <v>0</v>
      </c>
      <c r="K127" s="39">
        <v>0</v>
      </c>
      <c r="L127" s="39">
        <v>0</v>
      </c>
      <c r="M127" s="43" t="e">
        <f t="shared" ca="1" si="5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 t="e">
        <f t="shared" ca="1" si="2"/>
        <v>#N/A</v>
      </c>
      <c r="H128" s="39" t="e">
        <f t="shared" ca="1" si="3"/>
        <v>#N/A</v>
      </c>
      <c r="I128" s="39" t="e">
        <f t="shared" ca="1" si="4"/>
        <v>#N/A</v>
      </c>
      <c r="J128" s="39">
        <v>0</v>
      </c>
      <c r="K128" s="39">
        <v>0</v>
      </c>
      <c r="L128" s="39">
        <v>0</v>
      </c>
      <c r="M128" s="43" t="e">
        <f t="shared" ca="1" si="5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 t="e">
        <f t="shared" ca="1" si="2"/>
        <v>#N/A</v>
      </c>
      <c r="H129" s="39" t="e">
        <f t="shared" ca="1" si="3"/>
        <v>#N/A</v>
      </c>
      <c r="I129" s="39" t="e">
        <f t="shared" ca="1" si="4"/>
        <v>#N/A</v>
      </c>
      <c r="J129" s="39">
        <v>0</v>
      </c>
      <c r="K129" s="39">
        <v>0</v>
      </c>
      <c r="L129" s="39">
        <v>0</v>
      </c>
      <c r="M129" s="43" t="e">
        <f t="shared" ca="1" si="5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 t="e">
        <f t="shared" ca="1" si="2"/>
        <v>#N/A</v>
      </c>
      <c r="H130" s="39" t="e">
        <f t="shared" ca="1" si="3"/>
        <v>#N/A</v>
      </c>
      <c r="I130" s="39" t="e">
        <f t="shared" ca="1" si="4"/>
        <v>#N/A</v>
      </c>
      <c r="J130" s="39">
        <v>0</v>
      </c>
      <c r="K130" s="39">
        <v>0</v>
      </c>
      <c r="L130" s="39">
        <v>0</v>
      </c>
      <c r="M130" s="43" t="e">
        <f t="shared" ca="1" si="5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 t="e">
        <f t="shared" ca="1" si="2"/>
        <v>#N/A</v>
      </c>
      <c r="H131" s="39" t="e">
        <f t="shared" ca="1" si="3"/>
        <v>#N/A</v>
      </c>
      <c r="I131" s="39" t="e">
        <f t="shared" ca="1" si="4"/>
        <v>#N/A</v>
      </c>
      <c r="J131" s="39">
        <v>0</v>
      </c>
      <c r="K131" s="39">
        <v>0</v>
      </c>
      <c r="L131" s="39">
        <v>0</v>
      </c>
      <c r="M131" s="43" t="e">
        <f t="shared" ca="1" si="5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 t="e">
        <f t="shared" ca="1" si="2"/>
        <v>#N/A</v>
      </c>
      <c r="H132" s="39" t="e">
        <f t="shared" ca="1" si="3"/>
        <v>#N/A</v>
      </c>
      <c r="I132" s="39" t="e">
        <f t="shared" ca="1" si="4"/>
        <v>#N/A</v>
      </c>
      <c r="J132" s="39">
        <v>0</v>
      </c>
      <c r="K132" s="39">
        <v>0</v>
      </c>
      <c r="L132" s="39">
        <v>0</v>
      </c>
      <c r="M132" s="43" t="e">
        <f t="shared" ca="1" si="5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 t="e">
        <f t="shared" ca="1" si="2"/>
        <v>#N/A</v>
      </c>
      <c r="H133" s="39" t="e">
        <f t="shared" ca="1" si="3"/>
        <v>#N/A</v>
      </c>
      <c r="I133" s="39" t="e">
        <f t="shared" ca="1" si="4"/>
        <v>#N/A</v>
      </c>
      <c r="J133" s="39">
        <v>0</v>
      </c>
      <c r="K133" s="39">
        <v>0</v>
      </c>
      <c r="L133" s="39">
        <v>0</v>
      </c>
      <c r="M133" s="43" t="e">
        <f t="shared" ca="1" si="5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 t="e">
        <f t="shared" ca="1" si="2"/>
        <v>#N/A</v>
      </c>
      <c r="H134" s="39" t="e">
        <f t="shared" ca="1" si="3"/>
        <v>#N/A</v>
      </c>
      <c r="I134" s="39" t="e">
        <f t="shared" ca="1" si="4"/>
        <v>#N/A</v>
      </c>
      <c r="J134" s="39">
        <v>0</v>
      </c>
      <c r="K134" s="39">
        <v>0</v>
      </c>
      <c r="L134" s="39">
        <v>0</v>
      </c>
      <c r="M134" s="43" t="e">
        <f t="shared" ca="1" si="5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 t="e">
        <f t="shared" ca="1" si="2"/>
        <v>#N/A</v>
      </c>
      <c r="H135" s="39" t="e">
        <f t="shared" ca="1" si="3"/>
        <v>#N/A</v>
      </c>
      <c r="I135" s="39" t="e">
        <f t="shared" ca="1" si="4"/>
        <v>#N/A</v>
      </c>
      <c r="J135" s="39">
        <v>0</v>
      </c>
      <c r="K135" s="39">
        <v>0</v>
      </c>
      <c r="L135" s="39">
        <v>0</v>
      </c>
      <c r="M135" s="43" t="e">
        <f t="shared" ca="1" si="5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 t="e">
        <f t="shared" ca="1" si="2"/>
        <v>#N/A</v>
      </c>
      <c r="H136" s="39" t="e">
        <f t="shared" ca="1" si="3"/>
        <v>#N/A</v>
      </c>
      <c r="I136" s="39" t="e">
        <f t="shared" ca="1" si="4"/>
        <v>#N/A</v>
      </c>
      <c r="J136" s="39">
        <v>0</v>
      </c>
      <c r="K136" s="39">
        <v>0</v>
      </c>
      <c r="L136" s="39">
        <v>0</v>
      </c>
      <c r="M136" s="43" t="e">
        <f t="shared" ca="1" si="5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 t="e">
        <f t="shared" ca="1" si="2"/>
        <v>#N/A</v>
      </c>
      <c r="H137" s="39" t="e">
        <f t="shared" ca="1" si="3"/>
        <v>#N/A</v>
      </c>
      <c r="I137" s="39" t="e">
        <f t="shared" ca="1" si="4"/>
        <v>#N/A</v>
      </c>
      <c r="J137" s="39">
        <v>0</v>
      </c>
      <c r="K137" s="39">
        <v>0</v>
      </c>
      <c r="L137" s="39">
        <v>0</v>
      </c>
      <c r="M137" s="43" t="e">
        <f t="shared" ca="1" si="5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 t="e">
        <f t="shared" ca="1" si="2"/>
        <v>#N/A</v>
      </c>
      <c r="H138" s="39" t="e">
        <f t="shared" ca="1" si="3"/>
        <v>#N/A</v>
      </c>
      <c r="I138" s="39" t="e">
        <f t="shared" ca="1" si="4"/>
        <v>#N/A</v>
      </c>
      <c r="J138" s="39">
        <v>0</v>
      </c>
      <c r="K138" s="39">
        <v>0</v>
      </c>
      <c r="L138" s="39">
        <v>0</v>
      </c>
      <c r="M138" s="43" t="e">
        <f t="shared" ca="1" si="5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 t="e">
        <f t="shared" ca="1" si="2"/>
        <v>#N/A</v>
      </c>
      <c r="H139" s="39" t="e">
        <f t="shared" ca="1" si="3"/>
        <v>#N/A</v>
      </c>
      <c r="I139" s="39" t="e">
        <f t="shared" ca="1" si="4"/>
        <v>#N/A</v>
      </c>
      <c r="J139" s="39">
        <v>0</v>
      </c>
      <c r="K139" s="39">
        <v>0</v>
      </c>
      <c r="L139" s="39">
        <v>0</v>
      </c>
      <c r="M139" s="43" t="e">
        <f t="shared" ca="1" si="5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 t="e">
        <f t="shared" ca="1" si="2"/>
        <v>#N/A</v>
      </c>
      <c r="H140" s="39" t="e">
        <f t="shared" ca="1" si="3"/>
        <v>#N/A</v>
      </c>
      <c r="I140" s="39" t="e">
        <f t="shared" ca="1" si="4"/>
        <v>#N/A</v>
      </c>
      <c r="J140" s="39">
        <v>0</v>
      </c>
      <c r="K140" s="39">
        <v>0</v>
      </c>
      <c r="L140" s="39">
        <v>0</v>
      </c>
      <c r="M140" s="43" t="e">
        <f t="shared" ca="1" si="5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 t="e">
        <f t="shared" ca="1" si="2"/>
        <v>#N/A</v>
      </c>
      <c r="H141" s="39" t="e">
        <f t="shared" ca="1" si="3"/>
        <v>#N/A</v>
      </c>
      <c r="I141" s="39" t="e">
        <f t="shared" ca="1" si="4"/>
        <v>#N/A</v>
      </c>
      <c r="J141" s="39">
        <v>0</v>
      </c>
      <c r="K141" s="39">
        <v>0</v>
      </c>
      <c r="L141" s="39">
        <v>0</v>
      </c>
      <c r="M141" s="43" t="e">
        <f t="shared" ca="1" si="5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 t="e">
        <f t="shared" ca="1" si="2"/>
        <v>#N/A</v>
      </c>
      <c r="H142" s="39" t="e">
        <f t="shared" ca="1" si="3"/>
        <v>#N/A</v>
      </c>
      <c r="I142" s="39" t="e">
        <f t="shared" ca="1" si="4"/>
        <v>#N/A</v>
      </c>
      <c r="J142" s="39">
        <v>0</v>
      </c>
      <c r="K142" s="39">
        <v>0</v>
      </c>
      <c r="L142" s="39">
        <v>0</v>
      </c>
      <c r="M142" s="43" t="e">
        <f t="shared" ca="1" si="5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 t="e">
        <f t="shared" ca="1" si="2"/>
        <v>#N/A</v>
      </c>
      <c r="H143" s="39" t="e">
        <f t="shared" ca="1" si="3"/>
        <v>#N/A</v>
      </c>
      <c r="I143" s="39" t="e">
        <f t="shared" ca="1" si="4"/>
        <v>#N/A</v>
      </c>
      <c r="J143" s="39">
        <v>0</v>
      </c>
      <c r="K143" s="39">
        <v>0</v>
      </c>
      <c r="L143" s="39">
        <v>0</v>
      </c>
      <c r="M143" s="43" t="e">
        <f t="shared" ca="1" si="5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 t="e">
        <f t="shared" ca="1" si="2"/>
        <v>#N/A</v>
      </c>
      <c r="H144" s="39" t="e">
        <f t="shared" ca="1" si="3"/>
        <v>#N/A</v>
      </c>
      <c r="I144" s="39" t="e">
        <f t="shared" ca="1" si="4"/>
        <v>#N/A</v>
      </c>
      <c r="J144" s="39">
        <v>0</v>
      </c>
      <c r="K144" s="39">
        <v>0</v>
      </c>
      <c r="L144" s="39">
        <v>0</v>
      </c>
      <c r="M144" s="43" t="e">
        <f t="shared" ca="1" si="5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 t="e">
        <f t="shared" ca="1" si="2"/>
        <v>#N/A</v>
      </c>
      <c r="H145" s="39" t="e">
        <f t="shared" ca="1" si="3"/>
        <v>#N/A</v>
      </c>
      <c r="I145" s="39" t="e">
        <f t="shared" ca="1" si="4"/>
        <v>#N/A</v>
      </c>
      <c r="J145" s="39">
        <v>0</v>
      </c>
      <c r="K145" s="39">
        <v>0</v>
      </c>
      <c r="L145" s="39">
        <v>0</v>
      </c>
      <c r="M145" s="43" t="e">
        <f t="shared" ca="1" si="5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 t="e">
        <f t="shared" ca="1" si="2"/>
        <v>#N/A</v>
      </c>
      <c r="H146" s="39" t="e">
        <f t="shared" ca="1" si="3"/>
        <v>#N/A</v>
      </c>
      <c r="I146" s="39" t="e">
        <f t="shared" ca="1" si="4"/>
        <v>#N/A</v>
      </c>
      <c r="J146" s="39">
        <v>0</v>
      </c>
      <c r="K146" s="39">
        <v>0</v>
      </c>
      <c r="L146" s="39">
        <v>0</v>
      </c>
      <c r="M146" s="43" t="e">
        <f t="shared" ca="1" si="5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 t="e">
        <f t="shared" ca="1" si="2"/>
        <v>#N/A</v>
      </c>
      <c r="H147" s="39" t="e">
        <f t="shared" ca="1" si="3"/>
        <v>#N/A</v>
      </c>
      <c r="I147" s="39" t="e">
        <f t="shared" ca="1" si="4"/>
        <v>#N/A</v>
      </c>
      <c r="J147" s="39">
        <v>0</v>
      </c>
      <c r="K147" s="39">
        <v>0</v>
      </c>
      <c r="L147" s="39">
        <v>0</v>
      </c>
      <c r="M147" s="43" t="e">
        <f t="shared" ca="1" si="5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 t="e">
        <f t="shared" ca="1" si="2"/>
        <v>#N/A</v>
      </c>
      <c r="H148" s="39" t="e">
        <f t="shared" ca="1" si="3"/>
        <v>#N/A</v>
      </c>
      <c r="I148" s="39" t="e">
        <f t="shared" ca="1" si="4"/>
        <v>#N/A</v>
      </c>
      <c r="J148" s="39">
        <v>0</v>
      </c>
      <c r="K148" s="39">
        <v>0</v>
      </c>
      <c r="L148" s="39">
        <v>0</v>
      </c>
      <c r="M148" s="43" t="e">
        <f t="shared" ca="1" si="5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 t="e">
        <f t="shared" ca="1" si="2"/>
        <v>#N/A</v>
      </c>
      <c r="H149" s="39" t="e">
        <f t="shared" ca="1" si="3"/>
        <v>#N/A</v>
      </c>
      <c r="I149" s="39" t="e">
        <f t="shared" ca="1" si="4"/>
        <v>#N/A</v>
      </c>
      <c r="J149" s="39">
        <v>0</v>
      </c>
      <c r="K149" s="39">
        <v>0</v>
      </c>
      <c r="L149" s="39">
        <v>0</v>
      </c>
      <c r="M149" s="43" t="e">
        <f t="shared" ca="1" si="5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 t="e">
        <f t="shared" ca="1" si="2"/>
        <v>#N/A</v>
      </c>
      <c r="H150" s="39" t="e">
        <f t="shared" ca="1" si="3"/>
        <v>#N/A</v>
      </c>
      <c r="I150" s="39" t="e">
        <f t="shared" ca="1" si="4"/>
        <v>#N/A</v>
      </c>
      <c r="J150" s="39">
        <v>0</v>
      </c>
      <c r="K150" s="39">
        <v>0</v>
      </c>
      <c r="L150" s="39">
        <v>0</v>
      </c>
      <c r="M150" s="43" t="e">
        <f t="shared" ca="1" si="5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 t="e">
        <f t="shared" ca="1" si="2"/>
        <v>#N/A</v>
      </c>
      <c r="H151" s="39" t="e">
        <f t="shared" ca="1" si="3"/>
        <v>#N/A</v>
      </c>
      <c r="I151" s="39" t="e">
        <f t="shared" ca="1" si="4"/>
        <v>#N/A</v>
      </c>
      <c r="J151" s="39">
        <v>0</v>
      </c>
      <c r="K151" s="39">
        <v>0</v>
      </c>
      <c r="L151" s="39">
        <v>0</v>
      </c>
      <c r="M151" s="43" t="e">
        <f t="shared" ca="1" si="5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 t="e">
        <f t="shared" ca="1" si="2"/>
        <v>#N/A</v>
      </c>
      <c r="H152" s="39" t="e">
        <f t="shared" ca="1" si="3"/>
        <v>#N/A</v>
      </c>
      <c r="I152" s="39" t="e">
        <f t="shared" ca="1" si="4"/>
        <v>#N/A</v>
      </c>
      <c r="J152" s="39">
        <v>0</v>
      </c>
      <c r="K152" s="39">
        <v>0</v>
      </c>
      <c r="L152" s="39">
        <v>0</v>
      </c>
      <c r="M152" s="43" t="e">
        <f t="shared" ca="1" si="5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 t="e">
        <f t="shared" ca="1" si="2"/>
        <v>#N/A</v>
      </c>
      <c r="H153" s="39" t="e">
        <f t="shared" ca="1" si="3"/>
        <v>#N/A</v>
      </c>
      <c r="I153" s="39" t="e">
        <f t="shared" ca="1" si="4"/>
        <v>#N/A</v>
      </c>
      <c r="J153" s="39">
        <v>0</v>
      </c>
      <c r="K153" s="39">
        <v>0</v>
      </c>
      <c r="L153" s="39">
        <v>0</v>
      </c>
      <c r="M153" s="43" t="e">
        <f t="shared" ca="1" si="5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 t="e">
        <f t="shared" ca="1" si="2"/>
        <v>#N/A</v>
      </c>
      <c r="H154" s="39" t="e">
        <f t="shared" ca="1" si="3"/>
        <v>#N/A</v>
      </c>
      <c r="I154" s="39" t="e">
        <f t="shared" ca="1" si="4"/>
        <v>#N/A</v>
      </c>
      <c r="J154" s="39">
        <v>0</v>
      </c>
      <c r="K154" s="39">
        <v>0</v>
      </c>
      <c r="L154" s="39">
        <v>0</v>
      </c>
      <c r="M154" s="43" t="e">
        <f t="shared" ca="1" si="5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 t="e">
        <f t="shared" ca="1" si="2"/>
        <v>#N/A</v>
      </c>
      <c r="H155" s="39" t="e">
        <f t="shared" ca="1" si="3"/>
        <v>#N/A</v>
      </c>
      <c r="I155" s="39" t="e">
        <f t="shared" ca="1" si="4"/>
        <v>#N/A</v>
      </c>
      <c r="J155" s="39">
        <v>0</v>
      </c>
      <c r="K155" s="39">
        <v>0</v>
      </c>
      <c r="L155" s="39">
        <v>0</v>
      </c>
      <c r="M155" s="43" t="e">
        <f t="shared" ca="1" si="5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 t="e">
        <f t="shared" ca="1" si="2"/>
        <v>#N/A</v>
      </c>
      <c r="H156" s="39" t="e">
        <f t="shared" ca="1" si="3"/>
        <v>#N/A</v>
      </c>
      <c r="I156" s="39" t="e">
        <f t="shared" ca="1" si="4"/>
        <v>#N/A</v>
      </c>
      <c r="J156" s="39">
        <v>0</v>
      </c>
      <c r="K156" s="39">
        <v>0</v>
      </c>
      <c r="L156" s="39">
        <v>0</v>
      </c>
      <c r="M156" s="43" t="e">
        <f t="shared" ca="1" si="5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 t="e">
        <f t="shared" ca="1" si="2"/>
        <v>#N/A</v>
      </c>
      <c r="H157" s="39" t="e">
        <f t="shared" ca="1" si="3"/>
        <v>#N/A</v>
      </c>
      <c r="I157" s="39" t="e">
        <f t="shared" ca="1" si="4"/>
        <v>#N/A</v>
      </c>
      <c r="J157" s="39">
        <v>0</v>
      </c>
      <c r="K157" s="39">
        <v>0</v>
      </c>
      <c r="L157" s="39">
        <v>0</v>
      </c>
      <c r="M157" s="43" t="e">
        <f t="shared" ca="1" si="5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 t="e">
        <f t="shared" ca="1" si="2"/>
        <v>#N/A</v>
      </c>
      <c r="H158" s="39" t="e">
        <f t="shared" ca="1" si="3"/>
        <v>#N/A</v>
      </c>
      <c r="I158" s="39" t="e">
        <f t="shared" ca="1" si="4"/>
        <v>#N/A</v>
      </c>
      <c r="J158" s="39">
        <v>0</v>
      </c>
      <c r="K158" s="39">
        <v>0</v>
      </c>
      <c r="L158" s="39">
        <v>0</v>
      </c>
      <c r="M158" s="43" t="e">
        <f t="shared" ca="1" si="5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 t="e">
        <f t="shared" ca="1" si="2"/>
        <v>#N/A</v>
      </c>
      <c r="H159" s="39" t="e">
        <f t="shared" ca="1" si="3"/>
        <v>#N/A</v>
      </c>
      <c r="I159" s="39" t="e">
        <f t="shared" ca="1" si="4"/>
        <v>#N/A</v>
      </c>
      <c r="J159" s="39">
        <v>0</v>
      </c>
      <c r="K159" s="39">
        <v>0</v>
      </c>
      <c r="L159" s="39">
        <v>0</v>
      </c>
      <c r="M159" s="43" t="e">
        <f t="shared" ca="1" si="5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 t="e">
        <f t="shared" ca="1" si="2"/>
        <v>#N/A</v>
      </c>
      <c r="H160" s="39" t="e">
        <f t="shared" ca="1" si="3"/>
        <v>#N/A</v>
      </c>
      <c r="I160" s="39" t="e">
        <f t="shared" ca="1" si="4"/>
        <v>#N/A</v>
      </c>
      <c r="J160" s="39">
        <v>0</v>
      </c>
      <c r="K160" s="39">
        <v>0</v>
      </c>
      <c r="L160" s="39">
        <v>0</v>
      </c>
      <c r="M160" s="43" t="e">
        <f t="shared" ca="1" si="5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 t="e">
        <f t="shared" ca="1" si="2"/>
        <v>#N/A</v>
      </c>
      <c r="H161" s="39" t="e">
        <f t="shared" ca="1" si="3"/>
        <v>#N/A</v>
      </c>
      <c r="I161" s="39" t="e">
        <f t="shared" ca="1" si="4"/>
        <v>#N/A</v>
      </c>
      <c r="J161" s="39">
        <v>0</v>
      </c>
      <c r="K161" s="39">
        <v>0</v>
      </c>
      <c r="L161" s="39">
        <v>0</v>
      </c>
      <c r="M161" s="43" t="e">
        <f t="shared" ca="1" si="5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 t="e">
        <f t="shared" ca="1" si="2"/>
        <v>#N/A</v>
      </c>
      <c r="H162" s="39" t="e">
        <f t="shared" ca="1" si="3"/>
        <v>#N/A</v>
      </c>
      <c r="I162" s="39" t="e">
        <f t="shared" ca="1" si="4"/>
        <v>#N/A</v>
      </c>
      <c r="J162" s="39">
        <v>0</v>
      </c>
      <c r="K162" s="39">
        <v>0</v>
      </c>
      <c r="L162" s="39">
        <v>0</v>
      </c>
      <c r="M162" s="43" t="e">
        <f t="shared" ca="1" si="5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 t="e">
        <f t="shared" ca="1" si="2"/>
        <v>#N/A</v>
      </c>
      <c r="H163" s="39" t="e">
        <f t="shared" ca="1" si="3"/>
        <v>#N/A</v>
      </c>
      <c r="I163" s="39" t="e">
        <f t="shared" ca="1" si="4"/>
        <v>#N/A</v>
      </c>
      <c r="J163" s="39">
        <v>0</v>
      </c>
      <c r="K163" s="39">
        <v>0</v>
      </c>
      <c r="L163" s="39">
        <v>0</v>
      </c>
      <c r="M163" s="43" t="e">
        <f t="shared" ca="1" si="5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 t="e">
        <f t="shared" ca="1" si="2"/>
        <v>#N/A</v>
      </c>
      <c r="H164" s="39" t="e">
        <f t="shared" ca="1" si="3"/>
        <v>#N/A</v>
      </c>
      <c r="I164" s="39" t="e">
        <f t="shared" ca="1" si="4"/>
        <v>#N/A</v>
      </c>
      <c r="J164" s="39">
        <v>0</v>
      </c>
      <c r="K164" s="39">
        <v>0</v>
      </c>
      <c r="L164" s="39">
        <v>0</v>
      </c>
      <c r="M164" s="43" t="e">
        <f t="shared" ca="1" si="5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 t="e">
        <f t="shared" ca="1" si="2"/>
        <v>#N/A</v>
      </c>
      <c r="H165" s="39" t="e">
        <f t="shared" ca="1" si="3"/>
        <v>#N/A</v>
      </c>
      <c r="I165" s="39" t="e">
        <f t="shared" ca="1" si="4"/>
        <v>#N/A</v>
      </c>
      <c r="J165" s="39">
        <v>0</v>
      </c>
      <c r="K165" s="39">
        <v>0</v>
      </c>
      <c r="L165" s="39">
        <v>0</v>
      </c>
      <c r="M165" s="43" t="e">
        <f t="shared" ca="1" si="5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 t="e">
        <f t="shared" ca="1" si="2"/>
        <v>#N/A</v>
      </c>
      <c r="H166" s="39" t="e">
        <f t="shared" ca="1" si="3"/>
        <v>#N/A</v>
      </c>
      <c r="I166" s="39" t="e">
        <f t="shared" ca="1" si="4"/>
        <v>#N/A</v>
      </c>
      <c r="J166" s="39">
        <v>0</v>
      </c>
      <c r="K166" s="39">
        <v>0</v>
      </c>
      <c r="L166" s="39">
        <v>0</v>
      </c>
      <c r="M166" s="43" t="e">
        <f t="shared" ca="1" si="5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 t="e">
        <f t="shared" ca="1" si="2"/>
        <v>#N/A</v>
      </c>
      <c r="H167" s="39" t="e">
        <f t="shared" ca="1" si="3"/>
        <v>#N/A</v>
      </c>
      <c r="I167" s="39" t="e">
        <f t="shared" ca="1" si="4"/>
        <v>#N/A</v>
      </c>
      <c r="J167" s="39">
        <v>0</v>
      </c>
      <c r="K167" s="39">
        <v>0</v>
      </c>
      <c r="L167" s="39">
        <v>0</v>
      </c>
      <c r="M167" s="43" t="e">
        <f t="shared" ca="1" si="5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 t="e">
        <f t="shared" ca="1" si="2"/>
        <v>#N/A</v>
      </c>
      <c r="H168" s="39" t="e">
        <f t="shared" ca="1" si="3"/>
        <v>#N/A</v>
      </c>
      <c r="I168" s="39" t="e">
        <f t="shared" ca="1" si="4"/>
        <v>#N/A</v>
      </c>
      <c r="J168" s="39">
        <v>0</v>
      </c>
      <c r="K168" s="39">
        <v>0</v>
      </c>
      <c r="L168" s="39">
        <v>0</v>
      </c>
      <c r="M168" s="43" t="e">
        <f t="shared" ca="1" si="5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 t="e">
        <f t="shared" ca="1" si="2"/>
        <v>#N/A</v>
      </c>
      <c r="H169" s="39" t="e">
        <f t="shared" ca="1" si="3"/>
        <v>#N/A</v>
      </c>
      <c r="I169" s="39" t="e">
        <f t="shared" ca="1" si="4"/>
        <v>#N/A</v>
      </c>
      <c r="J169" s="39">
        <v>0</v>
      </c>
      <c r="K169" s="39">
        <v>0</v>
      </c>
      <c r="L169" s="39">
        <v>0</v>
      </c>
      <c r="M169" s="43" t="e">
        <f t="shared" ca="1" si="5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 t="e">
        <f t="shared" ca="1" si="2"/>
        <v>#N/A</v>
      </c>
      <c r="H170" s="39" t="e">
        <f t="shared" ca="1" si="3"/>
        <v>#N/A</v>
      </c>
      <c r="I170" s="39" t="e">
        <f t="shared" ca="1" si="4"/>
        <v>#N/A</v>
      </c>
      <c r="J170" s="39">
        <v>0</v>
      </c>
      <c r="K170" s="39">
        <v>0</v>
      </c>
      <c r="L170" s="39">
        <v>0</v>
      </c>
      <c r="M170" s="43" t="e">
        <f t="shared" ca="1" si="5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 t="e">
        <f t="shared" ca="1" si="2"/>
        <v>#N/A</v>
      </c>
      <c r="H171" s="39" t="e">
        <f t="shared" ca="1" si="3"/>
        <v>#N/A</v>
      </c>
      <c r="I171" s="39" t="e">
        <f t="shared" ca="1" si="4"/>
        <v>#N/A</v>
      </c>
      <c r="J171" s="39">
        <v>0</v>
      </c>
      <c r="K171" s="39">
        <v>0</v>
      </c>
      <c r="L171" s="39">
        <v>0</v>
      </c>
      <c r="M171" s="43" t="e">
        <f t="shared" ca="1" si="5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 t="e">
        <f t="shared" ca="1" si="2"/>
        <v>#N/A</v>
      </c>
      <c r="H172" s="39" t="e">
        <f t="shared" ca="1" si="3"/>
        <v>#N/A</v>
      </c>
      <c r="I172" s="39" t="e">
        <f t="shared" ca="1" si="4"/>
        <v>#N/A</v>
      </c>
      <c r="J172" s="39">
        <v>0</v>
      </c>
      <c r="K172" s="39">
        <v>0</v>
      </c>
      <c r="L172" s="39">
        <v>0</v>
      </c>
      <c r="M172" s="43" t="e">
        <f t="shared" ca="1" si="5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 t="e">
        <f t="shared" ca="1" si="2"/>
        <v>#N/A</v>
      </c>
      <c r="H173" s="39" t="e">
        <f t="shared" ca="1" si="3"/>
        <v>#N/A</v>
      </c>
      <c r="I173" s="39" t="e">
        <f t="shared" ca="1" si="4"/>
        <v>#N/A</v>
      </c>
      <c r="J173" s="39">
        <v>0</v>
      </c>
      <c r="K173" s="39">
        <v>0</v>
      </c>
      <c r="L173" s="39">
        <v>0</v>
      </c>
      <c r="M173" s="43" t="e">
        <f t="shared" ca="1" si="5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 t="e">
        <f t="shared" ca="1" si="2"/>
        <v>#N/A</v>
      </c>
      <c r="H174" s="39" t="e">
        <f t="shared" ca="1" si="3"/>
        <v>#N/A</v>
      </c>
      <c r="I174" s="39" t="e">
        <f t="shared" ca="1" si="4"/>
        <v>#N/A</v>
      </c>
      <c r="J174" s="39">
        <v>0</v>
      </c>
      <c r="K174" s="39">
        <v>0</v>
      </c>
      <c r="L174" s="39">
        <v>0</v>
      </c>
      <c r="M174" s="43" t="e">
        <f t="shared" ca="1" si="5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 t="e">
        <f t="shared" ca="1" si="2"/>
        <v>#N/A</v>
      </c>
      <c r="H175" s="39" t="e">
        <f t="shared" ca="1" si="3"/>
        <v>#N/A</v>
      </c>
      <c r="I175" s="39" t="e">
        <f t="shared" ca="1" si="4"/>
        <v>#N/A</v>
      </c>
      <c r="J175" s="39">
        <v>0</v>
      </c>
      <c r="K175" s="39">
        <v>0</v>
      </c>
      <c r="L175" s="39">
        <v>0</v>
      </c>
      <c r="M175" s="43" t="e">
        <f t="shared" ca="1" si="5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 t="e">
        <f t="shared" ca="1" si="2"/>
        <v>#N/A</v>
      </c>
      <c r="H176" s="39" t="e">
        <f t="shared" ca="1" si="3"/>
        <v>#N/A</v>
      </c>
      <c r="I176" s="39" t="e">
        <f t="shared" ca="1" si="4"/>
        <v>#N/A</v>
      </c>
      <c r="J176" s="39">
        <v>0</v>
      </c>
      <c r="K176" s="39">
        <v>0</v>
      </c>
      <c r="L176" s="39">
        <v>0</v>
      </c>
      <c r="M176" s="43" t="e">
        <f t="shared" ca="1" si="5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 t="e">
        <f t="shared" ca="1" si="2"/>
        <v>#N/A</v>
      </c>
      <c r="H177" s="39" t="e">
        <f t="shared" ca="1" si="3"/>
        <v>#N/A</v>
      </c>
      <c r="I177" s="39" t="e">
        <f t="shared" ca="1" si="4"/>
        <v>#N/A</v>
      </c>
      <c r="J177" s="39">
        <v>0</v>
      </c>
      <c r="K177" s="39">
        <v>0</v>
      </c>
      <c r="L177" s="39">
        <v>0</v>
      </c>
      <c r="M177" s="43" t="e">
        <f t="shared" ca="1" si="5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 t="e">
        <f t="shared" ca="1" si="2"/>
        <v>#N/A</v>
      </c>
      <c r="H178" s="39" t="e">
        <f t="shared" ca="1" si="3"/>
        <v>#N/A</v>
      </c>
      <c r="I178" s="39" t="e">
        <f t="shared" ca="1" si="4"/>
        <v>#N/A</v>
      </c>
      <c r="J178" s="39">
        <v>0</v>
      </c>
      <c r="K178" s="39">
        <v>0</v>
      </c>
      <c r="L178" s="39">
        <v>0</v>
      </c>
      <c r="M178" s="43" t="e">
        <f t="shared" ca="1" si="5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 t="e">
        <f t="shared" ca="1" si="2"/>
        <v>#N/A</v>
      </c>
      <c r="H179" s="39" t="e">
        <f t="shared" ca="1" si="3"/>
        <v>#N/A</v>
      </c>
      <c r="I179" s="39" t="e">
        <f t="shared" ca="1" si="4"/>
        <v>#N/A</v>
      </c>
      <c r="J179" s="39">
        <v>0</v>
      </c>
      <c r="K179" s="39">
        <v>0</v>
      </c>
      <c r="L179" s="39">
        <v>0</v>
      </c>
      <c r="M179" s="43" t="e">
        <f t="shared" ca="1" si="5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 t="e">
        <f t="shared" ca="1" si="2"/>
        <v>#N/A</v>
      </c>
      <c r="H180" s="39" t="e">
        <f t="shared" ca="1" si="3"/>
        <v>#N/A</v>
      </c>
      <c r="I180" s="39" t="e">
        <f t="shared" ca="1" si="4"/>
        <v>#N/A</v>
      </c>
      <c r="J180" s="39">
        <v>0</v>
      </c>
      <c r="K180" s="39">
        <v>0</v>
      </c>
      <c r="L180" s="39">
        <v>0</v>
      </c>
      <c r="M180" s="43" t="e">
        <f t="shared" ca="1" si="5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 t="e">
        <f t="shared" ca="1" si="2"/>
        <v>#N/A</v>
      </c>
      <c r="H181" s="39" t="e">
        <f t="shared" ca="1" si="3"/>
        <v>#N/A</v>
      </c>
      <c r="I181" s="39" t="e">
        <f t="shared" ca="1" si="4"/>
        <v>#N/A</v>
      </c>
      <c r="J181" s="39">
        <v>0</v>
      </c>
      <c r="K181" s="39">
        <v>0</v>
      </c>
      <c r="L181" s="39">
        <v>0</v>
      </c>
      <c r="M181" s="43" t="e">
        <f t="shared" ca="1" si="5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 t="e">
        <f t="shared" ca="1" si="2"/>
        <v>#N/A</v>
      </c>
      <c r="H182" s="39" t="e">
        <f t="shared" ca="1" si="3"/>
        <v>#N/A</v>
      </c>
      <c r="I182" s="39" t="e">
        <f t="shared" ca="1" si="4"/>
        <v>#N/A</v>
      </c>
      <c r="J182" s="39">
        <v>0</v>
      </c>
      <c r="K182" s="39">
        <v>0</v>
      </c>
      <c r="L182" s="39">
        <v>0</v>
      </c>
      <c r="M182" s="43" t="e">
        <f t="shared" ca="1" si="5"/>
        <v>#N/A</v>
      </c>
    </row>
    <row r="183" spans="1:13" x14ac:dyDescent="0.3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 t="e">
        <f t="shared" ca="1" si="2"/>
        <v>#N/A</v>
      </c>
      <c r="H183" s="39" t="e">
        <f t="shared" ca="1" si="3"/>
        <v>#N/A</v>
      </c>
      <c r="I183" s="39" t="e">
        <f t="shared" ca="1" si="4"/>
        <v>#N/A</v>
      </c>
      <c r="J183" s="39">
        <v>0</v>
      </c>
      <c r="K183" s="39">
        <v>0</v>
      </c>
      <c r="L183" s="39">
        <v>0</v>
      </c>
      <c r="M183" s="43" t="e">
        <f t="shared" ca="1" si="5"/>
        <v>#N/A</v>
      </c>
    </row>
    <row r="184" spans="1:13" x14ac:dyDescent="0.3">
      <c r="A184" s="16"/>
      <c r="B184" s="4"/>
      <c r="C184" s="3"/>
      <c r="D184" s="4"/>
      <c r="E184" s="42" t="e">
        <f t="shared" ca="1" si="0"/>
        <v>#N/A</v>
      </c>
      <c r="F184" s="39" t="e">
        <f t="shared" ca="1" si="1"/>
        <v>#N/A</v>
      </c>
      <c r="G184" s="39" t="e">
        <f t="shared" ca="1" si="2"/>
        <v>#N/A</v>
      </c>
      <c r="H184" s="39" t="e">
        <f t="shared" ca="1" si="3"/>
        <v>#N/A</v>
      </c>
      <c r="I184" s="39" t="e">
        <f t="shared" ca="1" si="4"/>
        <v>#N/A</v>
      </c>
      <c r="J184" s="39">
        <v>0</v>
      </c>
      <c r="K184" s="39">
        <v>0</v>
      </c>
      <c r="L184" s="39">
        <v>0</v>
      </c>
      <c r="M184" s="43" t="e">
        <f t="shared" ca="1" si="5"/>
        <v>#N/A</v>
      </c>
    </row>
    <row r="185" spans="1:13" x14ac:dyDescent="0.3">
      <c r="A185" s="16"/>
      <c r="B185" s="4"/>
      <c r="C185" s="3"/>
      <c r="D185" s="4"/>
      <c r="E185" s="42" t="e">
        <f t="shared" ca="1" si="0"/>
        <v>#N/A</v>
      </c>
      <c r="F185" s="39" t="e">
        <f t="shared" ca="1" si="1"/>
        <v>#N/A</v>
      </c>
      <c r="G185" s="39" t="e">
        <f t="shared" ca="1" si="2"/>
        <v>#N/A</v>
      </c>
      <c r="H185" s="39" t="e">
        <f t="shared" ca="1" si="3"/>
        <v>#N/A</v>
      </c>
      <c r="I185" s="39" t="e">
        <f t="shared" ca="1" si="4"/>
        <v>#N/A</v>
      </c>
      <c r="J185" s="39">
        <v>0</v>
      </c>
      <c r="K185" s="39">
        <v>0</v>
      </c>
      <c r="L185" s="39">
        <v>0</v>
      </c>
      <c r="M185" s="43" t="e">
        <f t="shared" ca="1" si="5"/>
        <v>#N/A</v>
      </c>
    </row>
    <row r="186" spans="1:13" x14ac:dyDescent="0.3">
      <c r="A186" s="16"/>
      <c r="B186" s="4"/>
      <c r="C186" s="3"/>
      <c r="D186" s="4"/>
      <c r="E186" s="42" t="e">
        <f t="shared" ca="1" si="0"/>
        <v>#N/A</v>
      </c>
      <c r="F186" s="39" t="e">
        <f t="shared" ca="1" si="1"/>
        <v>#N/A</v>
      </c>
      <c r="G186" s="39" t="e">
        <f t="shared" ca="1" si="2"/>
        <v>#N/A</v>
      </c>
      <c r="H186" s="39" t="e">
        <f t="shared" ca="1" si="3"/>
        <v>#N/A</v>
      </c>
      <c r="I186" s="39" t="e">
        <f t="shared" ca="1" si="4"/>
        <v>#N/A</v>
      </c>
      <c r="J186" s="39">
        <v>0</v>
      </c>
      <c r="K186" s="39">
        <v>0</v>
      </c>
      <c r="L186" s="39">
        <v>0</v>
      </c>
      <c r="M186" s="43" t="e">
        <f t="shared" ca="1" si="5"/>
        <v>#N/A</v>
      </c>
    </row>
    <row r="187" spans="1:13" x14ac:dyDescent="0.3">
      <c r="A187" s="16"/>
      <c r="B187" s="4"/>
      <c r="C187" s="3"/>
      <c r="D187" s="4"/>
      <c r="E187" s="42" t="e">
        <f t="shared" ca="1" si="0"/>
        <v>#N/A</v>
      </c>
      <c r="F187" s="39" t="e">
        <f t="shared" ca="1" si="1"/>
        <v>#N/A</v>
      </c>
      <c r="G187" s="39" t="e">
        <f t="shared" ca="1" si="2"/>
        <v>#N/A</v>
      </c>
      <c r="H187" s="39" t="e">
        <f t="shared" ca="1" si="3"/>
        <v>#N/A</v>
      </c>
      <c r="I187" s="39" t="e">
        <f t="shared" ca="1" si="4"/>
        <v>#N/A</v>
      </c>
      <c r="J187" s="39">
        <v>0</v>
      </c>
      <c r="K187" s="39">
        <v>0</v>
      </c>
      <c r="L187" s="39">
        <v>0</v>
      </c>
      <c r="M187" s="43" t="e">
        <f t="shared" ca="1" si="5"/>
        <v>#N/A</v>
      </c>
    </row>
    <row r="188" spans="1:13" x14ac:dyDescent="0.3">
      <c r="A188" s="16"/>
      <c r="B188" s="4"/>
      <c r="C188" s="3"/>
      <c r="D188" s="4"/>
      <c r="E188" s="42" t="e">
        <f t="shared" ca="1" si="0"/>
        <v>#N/A</v>
      </c>
      <c r="F188" s="39" t="e">
        <f t="shared" ca="1" si="1"/>
        <v>#N/A</v>
      </c>
      <c r="G188" s="39" t="e">
        <f t="shared" ca="1" si="2"/>
        <v>#N/A</v>
      </c>
      <c r="H188" s="39" t="e">
        <f t="shared" ca="1" si="3"/>
        <v>#N/A</v>
      </c>
      <c r="I188" s="39" t="e">
        <f t="shared" ca="1" si="4"/>
        <v>#N/A</v>
      </c>
      <c r="J188" s="39">
        <v>0</v>
      </c>
      <c r="K188" s="39">
        <v>0</v>
      </c>
      <c r="L188" s="39">
        <v>0</v>
      </c>
      <c r="M188" s="43" t="e">
        <f t="shared" ca="1" si="5"/>
        <v>#N/A</v>
      </c>
    </row>
    <row r="189" spans="1:13" x14ac:dyDescent="0.3">
      <c r="A189" s="16"/>
      <c r="B189" s="4"/>
      <c r="C189" s="3"/>
      <c r="D189" s="4"/>
      <c r="E189" s="42" t="e">
        <f t="shared" ca="1" si="0"/>
        <v>#N/A</v>
      </c>
      <c r="F189" s="39" t="e">
        <f t="shared" ca="1" si="1"/>
        <v>#N/A</v>
      </c>
      <c r="G189" s="39" t="e">
        <f t="shared" ca="1" si="2"/>
        <v>#N/A</v>
      </c>
      <c r="H189" s="39" t="e">
        <f t="shared" ca="1" si="3"/>
        <v>#N/A</v>
      </c>
      <c r="I189" s="39" t="e">
        <f t="shared" ca="1" si="4"/>
        <v>#N/A</v>
      </c>
      <c r="J189" s="39">
        <v>0</v>
      </c>
      <c r="K189" s="39">
        <v>0</v>
      </c>
      <c r="L189" s="39">
        <v>0</v>
      </c>
      <c r="M189" s="43" t="e">
        <f t="shared" ca="1" si="5"/>
        <v>#N/A</v>
      </c>
    </row>
    <row r="190" spans="1:13" x14ac:dyDescent="0.3">
      <c r="A190" s="16"/>
      <c r="B190" s="4"/>
      <c r="C190" s="3"/>
      <c r="D190" s="4"/>
      <c r="E190" s="42" t="e">
        <f t="shared" ca="1" si="0"/>
        <v>#N/A</v>
      </c>
      <c r="F190" s="39" t="e">
        <f t="shared" ca="1" si="1"/>
        <v>#N/A</v>
      </c>
      <c r="G190" s="39" t="e">
        <f t="shared" ca="1" si="2"/>
        <v>#N/A</v>
      </c>
      <c r="H190" s="39" t="e">
        <f t="shared" ca="1" si="3"/>
        <v>#N/A</v>
      </c>
      <c r="I190" s="39" t="e">
        <f t="shared" ca="1" si="4"/>
        <v>#N/A</v>
      </c>
      <c r="J190" s="39">
        <v>0</v>
      </c>
      <c r="K190" s="39">
        <v>0</v>
      </c>
      <c r="L190" s="39">
        <v>0</v>
      </c>
      <c r="M190" s="43" t="e">
        <f t="shared" ca="1" si="5"/>
        <v>#N/A</v>
      </c>
    </row>
    <row r="191" spans="1:13" x14ac:dyDescent="0.3">
      <c r="A191" s="16"/>
      <c r="B191" s="4"/>
      <c r="C191" s="3"/>
      <c r="D191" s="4"/>
      <c r="E191" s="42" t="e">
        <f t="shared" ca="1" si="0"/>
        <v>#N/A</v>
      </c>
      <c r="F191" s="39" t="e">
        <f t="shared" ca="1" si="1"/>
        <v>#N/A</v>
      </c>
      <c r="G191" s="39" t="e">
        <f t="shared" ca="1" si="2"/>
        <v>#N/A</v>
      </c>
      <c r="H191" s="39" t="e">
        <f t="shared" ca="1" si="3"/>
        <v>#N/A</v>
      </c>
      <c r="I191" s="39" t="e">
        <f t="shared" ca="1" si="4"/>
        <v>#N/A</v>
      </c>
      <c r="J191" s="39">
        <v>0</v>
      </c>
      <c r="K191" s="39">
        <v>0</v>
      </c>
      <c r="L191" s="39">
        <v>0</v>
      </c>
      <c r="M191" s="43" t="e">
        <f t="shared" ca="1" si="5"/>
        <v>#N/A</v>
      </c>
    </row>
    <row r="192" spans="1:13" x14ac:dyDescent="0.3">
      <c r="A192" s="16"/>
      <c r="B192" s="4"/>
      <c r="C192" s="3"/>
      <c r="D192" s="4"/>
      <c r="E192" s="42" t="e">
        <f t="shared" ca="1" si="0"/>
        <v>#N/A</v>
      </c>
      <c r="F192" s="39" t="e">
        <f t="shared" ca="1" si="1"/>
        <v>#N/A</v>
      </c>
      <c r="G192" s="39" t="e">
        <f t="shared" ca="1" si="2"/>
        <v>#N/A</v>
      </c>
      <c r="H192" s="39" t="e">
        <f t="shared" ca="1" si="3"/>
        <v>#N/A</v>
      </c>
      <c r="I192" s="39" t="e">
        <f t="shared" ca="1" si="4"/>
        <v>#N/A</v>
      </c>
      <c r="J192" s="39">
        <v>0</v>
      </c>
      <c r="K192" s="39">
        <v>0</v>
      </c>
      <c r="L192" s="39">
        <v>0</v>
      </c>
      <c r="M192" s="43" t="e">
        <f t="shared" ca="1" si="5"/>
        <v>#N/A</v>
      </c>
    </row>
    <row r="193" spans="1:13" x14ac:dyDescent="0.3">
      <c r="A193" s="16"/>
      <c r="B193" s="4"/>
      <c r="C193" s="3"/>
      <c r="D193" s="4"/>
      <c r="E193" s="42" t="e">
        <f t="shared" ca="1" si="0"/>
        <v>#N/A</v>
      </c>
      <c r="F193" s="39" t="e">
        <f t="shared" ca="1" si="1"/>
        <v>#N/A</v>
      </c>
      <c r="G193" s="39" t="e">
        <f t="shared" ca="1" si="2"/>
        <v>#N/A</v>
      </c>
      <c r="H193" s="39" t="e">
        <f t="shared" ca="1" si="3"/>
        <v>#N/A</v>
      </c>
      <c r="I193" s="39" t="e">
        <f t="shared" ca="1" si="4"/>
        <v>#N/A</v>
      </c>
      <c r="J193" s="39">
        <v>0</v>
      </c>
      <c r="K193" s="39">
        <v>0</v>
      </c>
      <c r="L193" s="39">
        <v>0</v>
      </c>
      <c r="M193" s="43" t="e">
        <f t="shared" ca="1" si="5"/>
        <v>#N/A</v>
      </c>
    </row>
    <row r="194" spans="1:13" x14ac:dyDescent="0.3">
      <c r="A194" s="16"/>
      <c r="B194" s="4"/>
      <c r="C194" s="3"/>
      <c r="D194" s="4"/>
      <c r="E194" s="42" t="e">
        <f t="shared" ca="1" si="0"/>
        <v>#N/A</v>
      </c>
      <c r="F194" s="39" t="e">
        <f t="shared" ca="1" si="1"/>
        <v>#N/A</v>
      </c>
      <c r="G194" s="39" t="e">
        <f t="shared" ca="1" si="2"/>
        <v>#N/A</v>
      </c>
      <c r="H194" s="39" t="e">
        <f t="shared" ca="1" si="3"/>
        <v>#N/A</v>
      </c>
      <c r="I194" s="39" t="e">
        <f t="shared" ca="1" si="4"/>
        <v>#N/A</v>
      </c>
      <c r="J194" s="39">
        <v>0</v>
      </c>
      <c r="K194" s="39">
        <v>0</v>
      </c>
      <c r="L194" s="39">
        <v>0</v>
      </c>
      <c r="M194" s="43" t="e">
        <f t="shared" ca="1" si="5"/>
        <v>#N/A</v>
      </c>
    </row>
    <row r="195" spans="1:13" x14ac:dyDescent="0.3">
      <c r="A195" s="16"/>
      <c r="B195" s="4"/>
      <c r="C195" s="3"/>
      <c r="D195" s="4"/>
      <c r="E195" s="42" t="e">
        <f t="shared" ca="1" si="0"/>
        <v>#N/A</v>
      </c>
      <c r="F195" s="39" t="e">
        <f t="shared" ca="1" si="1"/>
        <v>#N/A</v>
      </c>
      <c r="G195" s="39" t="e">
        <f t="shared" ca="1" si="2"/>
        <v>#N/A</v>
      </c>
      <c r="H195" s="39" t="e">
        <f t="shared" ca="1" si="3"/>
        <v>#N/A</v>
      </c>
      <c r="I195" s="39" t="e">
        <f t="shared" ca="1" si="4"/>
        <v>#N/A</v>
      </c>
      <c r="J195" s="39">
        <v>0</v>
      </c>
      <c r="K195" s="39">
        <v>0</v>
      </c>
      <c r="L195" s="39">
        <v>0</v>
      </c>
      <c r="M195" s="43" t="e">
        <f t="shared" ca="1" si="5"/>
        <v>#N/A</v>
      </c>
    </row>
    <row r="196" spans="1:13" x14ac:dyDescent="0.3">
      <c r="A196" s="16"/>
      <c r="B196" s="4"/>
      <c r="C196" s="3"/>
      <c r="D196" s="4"/>
      <c r="E196" s="42" t="e">
        <f t="shared" ca="1" si="0"/>
        <v>#N/A</v>
      </c>
      <c r="F196" s="39" t="e">
        <f t="shared" ca="1" si="1"/>
        <v>#N/A</v>
      </c>
      <c r="G196" s="39" t="e">
        <f t="shared" ca="1" si="2"/>
        <v>#N/A</v>
      </c>
      <c r="H196" s="39" t="e">
        <f t="shared" ca="1" si="3"/>
        <v>#N/A</v>
      </c>
      <c r="I196" s="39" t="e">
        <f t="shared" ca="1" si="4"/>
        <v>#N/A</v>
      </c>
      <c r="J196" s="39">
        <v>0</v>
      </c>
      <c r="K196" s="39">
        <v>0</v>
      </c>
      <c r="L196" s="39">
        <v>0</v>
      </c>
      <c r="M196" s="43" t="e">
        <f t="shared" ca="1" si="5"/>
        <v>#N/A</v>
      </c>
    </row>
    <row r="197" spans="1:13" x14ac:dyDescent="0.3">
      <c r="A197" s="16"/>
      <c r="B197" s="4"/>
      <c r="C197" s="3"/>
      <c r="D197" s="4"/>
      <c r="E197" s="42" t="e">
        <f t="shared" ca="1" si="0"/>
        <v>#N/A</v>
      </c>
      <c r="F197" s="39" t="e">
        <f t="shared" ca="1" si="1"/>
        <v>#N/A</v>
      </c>
      <c r="G197" s="39" t="e">
        <f t="shared" ca="1" si="2"/>
        <v>#N/A</v>
      </c>
      <c r="H197" s="39" t="e">
        <f t="shared" ca="1" si="3"/>
        <v>#N/A</v>
      </c>
      <c r="I197" s="39" t="e">
        <f t="shared" ca="1" si="4"/>
        <v>#N/A</v>
      </c>
      <c r="J197" s="39">
        <v>0</v>
      </c>
      <c r="K197" s="39">
        <v>0</v>
      </c>
      <c r="L197" s="39">
        <v>0</v>
      </c>
      <c r="M197" s="43" t="e">
        <f t="shared" ca="1" si="5"/>
        <v>#N/A</v>
      </c>
    </row>
    <row r="198" spans="1:13" x14ac:dyDescent="0.3">
      <c r="A198" s="16"/>
      <c r="B198" s="4"/>
      <c r="C198" s="3"/>
      <c r="D198" s="4"/>
      <c r="E198" s="42" t="e">
        <f t="shared" ca="1" si="0"/>
        <v>#N/A</v>
      </c>
      <c r="F198" s="39" t="e">
        <f t="shared" ca="1" si="1"/>
        <v>#N/A</v>
      </c>
      <c r="G198" s="39" t="e">
        <f t="shared" ca="1" si="2"/>
        <v>#N/A</v>
      </c>
      <c r="H198" s="39" t="e">
        <f t="shared" ca="1" si="3"/>
        <v>#N/A</v>
      </c>
      <c r="I198" s="39" t="e">
        <f t="shared" ca="1" si="4"/>
        <v>#N/A</v>
      </c>
      <c r="J198" s="39">
        <v>0</v>
      </c>
      <c r="K198" s="39">
        <v>0</v>
      </c>
      <c r="L198" s="39">
        <v>0</v>
      </c>
      <c r="M198" s="43" t="e">
        <f t="shared" ca="1" si="5"/>
        <v>#N/A</v>
      </c>
    </row>
    <row r="199" spans="1:13" x14ac:dyDescent="0.3">
      <c r="A199" s="16"/>
      <c r="B199" s="4"/>
      <c r="C199" s="3"/>
      <c r="D199" s="4"/>
      <c r="E199" s="42" t="e">
        <f t="shared" ca="1" si="0"/>
        <v>#N/A</v>
      </c>
      <c r="F199" s="39" t="e">
        <f t="shared" ca="1" si="1"/>
        <v>#N/A</v>
      </c>
      <c r="G199" s="39" t="e">
        <f t="shared" ca="1" si="2"/>
        <v>#N/A</v>
      </c>
      <c r="H199" s="39" t="e">
        <f t="shared" ca="1" si="3"/>
        <v>#N/A</v>
      </c>
      <c r="I199" s="39" t="e">
        <f t="shared" ca="1" si="4"/>
        <v>#N/A</v>
      </c>
      <c r="J199" s="39">
        <v>0</v>
      </c>
      <c r="K199" s="39">
        <v>0</v>
      </c>
      <c r="L199" s="39">
        <v>0</v>
      </c>
      <c r="M199" s="43" t="e">
        <f t="shared" ca="1" si="5"/>
        <v>#N/A</v>
      </c>
    </row>
    <row r="200" spans="1:13" x14ac:dyDescent="0.3">
      <c r="A200" s="16"/>
      <c r="B200" s="4"/>
      <c r="C200" s="3"/>
      <c r="D200" s="4"/>
      <c r="E200" s="42" t="e">
        <f t="shared" ca="1" si="0"/>
        <v>#N/A</v>
      </c>
      <c r="F200" s="39" t="e">
        <f t="shared" ca="1" si="1"/>
        <v>#N/A</v>
      </c>
      <c r="G200" s="39" t="e">
        <f t="shared" ca="1" si="2"/>
        <v>#N/A</v>
      </c>
      <c r="H200" s="39" t="e">
        <f t="shared" ca="1" si="3"/>
        <v>#N/A</v>
      </c>
      <c r="I200" s="39" t="e">
        <f t="shared" ca="1" si="4"/>
        <v>#N/A</v>
      </c>
      <c r="J200" s="39">
        <v>0</v>
      </c>
      <c r="K200" s="39">
        <v>0</v>
      </c>
      <c r="L200" s="39">
        <v>0</v>
      </c>
      <c r="M200" s="43" t="e">
        <f t="shared" ca="1" si="5"/>
        <v>#N/A</v>
      </c>
    </row>
    <row r="201" spans="1:13" x14ac:dyDescent="0.3">
      <c r="A201" s="16"/>
      <c r="B201" s="4"/>
      <c r="C201" s="3"/>
      <c r="D201" s="4"/>
      <c r="E201" s="42" t="e">
        <f t="shared" ca="1" si="0"/>
        <v>#N/A</v>
      </c>
      <c r="F201" s="39" t="e">
        <f t="shared" ca="1" si="1"/>
        <v>#N/A</v>
      </c>
      <c r="G201" s="39" t="e">
        <f t="shared" ca="1" si="2"/>
        <v>#N/A</v>
      </c>
      <c r="H201" s="39" t="e">
        <f t="shared" ca="1" si="3"/>
        <v>#N/A</v>
      </c>
      <c r="I201" s="39" t="e">
        <f t="shared" ca="1" si="4"/>
        <v>#N/A</v>
      </c>
      <c r="J201" s="39">
        <v>0</v>
      </c>
      <c r="K201" s="39">
        <v>0</v>
      </c>
      <c r="L201" s="39">
        <v>0</v>
      </c>
      <c r="M201" s="43" t="e">
        <f t="shared" ca="1" si="5"/>
        <v>#N/A</v>
      </c>
    </row>
    <row r="202" spans="1:13" x14ac:dyDescent="0.3">
      <c r="A202" s="16"/>
      <c r="B202" s="4"/>
      <c r="C202" s="3"/>
      <c r="D202" s="4"/>
      <c r="E202" s="42" t="e">
        <f t="shared" ca="1" si="0"/>
        <v>#N/A</v>
      </c>
      <c r="F202" s="39" t="e">
        <f t="shared" ca="1" si="1"/>
        <v>#N/A</v>
      </c>
      <c r="G202" s="39" t="e">
        <f t="shared" ca="1" si="2"/>
        <v>#N/A</v>
      </c>
      <c r="H202" s="39" t="e">
        <f t="shared" ca="1" si="3"/>
        <v>#N/A</v>
      </c>
      <c r="I202" s="39" t="e">
        <f t="shared" ca="1" si="4"/>
        <v>#N/A</v>
      </c>
      <c r="J202" s="39">
        <v>0</v>
      </c>
      <c r="K202" s="39">
        <v>0</v>
      </c>
      <c r="L202" s="39">
        <v>0</v>
      </c>
      <c r="M202" s="43" t="e">
        <f t="shared" ca="1" si="5"/>
        <v>#N/A</v>
      </c>
    </row>
    <row r="203" spans="1:13" x14ac:dyDescent="0.3">
      <c r="A203" s="16"/>
      <c r="B203" s="4"/>
      <c r="C203" s="3"/>
      <c r="D203" s="4"/>
      <c r="E203" s="42" t="e">
        <f t="shared" ca="1" si="0"/>
        <v>#N/A</v>
      </c>
      <c r="F203" s="39" t="e">
        <f t="shared" ca="1" si="1"/>
        <v>#N/A</v>
      </c>
      <c r="G203" s="39" t="e">
        <f t="shared" ca="1" si="2"/>
        <v>#N/A</v>
      </c>
      <c r="H203" s="39" t="e">
        <f t="shared" ca="1" si="3"/>
        <v>#N/A</v>
      </c>
      <c r="I203" s="39" t="e">
        <f t="shared" ca="1" si="4"/>
        <v>#N/A</v>
      </c>
      <c r="J203" s="39">
        <v>0</v>
      </c>
      <c r="K203" s="39">
        <v>0</v>
      </c>
      <c r="L203" s="39">
        <v>0</v>
      </c>
      <c r="M203" s="43" t="e">
        <f t="shared" ca="1" si="5"/>
        <v>#N/A</v>
      </c>
    </row>
    <row r="204" spans="1:13" x14ac:dyDescent="0.3">
      <c r="A204" s="16"/>
      <c r="B204" s="4"/>
      <c r="C204" s="3"/>
      <c r="D204" s="4"/>
      <c r="E204" s="42" t="e">
        <f t="shared" ca="1" si="0"/>
        <v>#N/A</v>
      </c>
      <c r="F204" s="39" t="e">
        <f t="shared" ca="1" si="1"/>
        <v>#N/A</v>
      </c>
      <c r="G204" s="39" t="e">
        <f t="shared" ca="1" si="2"/>
        <v>#N/A</v>
      </c>
      <c r="H204" s="39" t="e">
        <f t="shared" ca="1" si="3"/>
        <v>#N/A</v>
      </c>
      <c r="I204" s="39" t="e">
        <f t="shared" ca="1" si="4"/>
        <v>#N/A</v>
      </c>
      <c r="J204" s="39">
        <v>0</v>
      </c>
      <c r="K204" s="39">
        <v>0</v>
      </c>
      <c r="L204" s="39">
        <v>0</v>
      </c>
      <c r="M204" s="43" t="e">
        <f t="shared" ca="1" si="5"/>
        <v>#N/A</v>
      </c>
    </row>
    <row r="205" spans="1:13" x14ac:dyDescent="0.3">
      <c r="A205" s="16"/>
      <c r="B205" s="4"/>
      <c r="C205" s="3"/>
      <c r="D205" s="4"/>
      <c r="E205" s="42" t="e">
        <f t="shared" ca="1" si="0"/>
        <v>#N/A</v>
      </c>
      <c r="F205" s="39" t="e">
        <f t="shared" ca="1" si="1"/>
        <v>#N/A</v>
      </c>
      <c r="G205" s="39" t="e">
        <f t="shared" ca="1" si="2"/>
        <v>#N/A</v>
      </c>
      <c r="H205" s="39" t="e">
        <f t="shared" ca="1" si="3"/>
        <v>#N/A</v>
      </c>
      <c r="I205" s="39" t="e">
        <f t="shared" ca="1" si="4"/>
        <v>#N/A</v>
      </c>
      <c r="J205" s="39">
        <v>0</v>
      </c>
      <c r="K205" s="39">
        <v>0</v>
      </c>
      <c r="L205" s="39">
        <v>0</v>
      </c>
      <c r="M205" s="43" t="e">
        <f t="shared" ca="1" si="5"/>
        <v>#N/A</v>
      </c>
    </row>
    <row r="206" spans="1:13" x14ac:dyDescent="0.3">
      <c r="A206" s="16"/>
      <c r="B206" s="4"/>
      <c r="C206" s="3"/>
      <c r="D206" s="4"/>
      <c r="E206" s="42" t="e">
        <f t="shared" ca="1" si="0"/>
        <v>#N/A</v>
      </c>
      <c r="F206" s="39" t="e">
        <f t="shared" ca="1" si="1"/>
        <v>#N/A</v>
      </c>
      <c r="G206" s="39" t="e">
        <f t="shared" ca="1" si="2"/>
        <v>#N/A</v>
      </c>
      <c r="H206" s="39" t="e">
        <f t="shared" ca="1" si="3"/>
        <v>#N/A</v>
      </c>
      <c r="I206" s="39" t="e">
        <f t="shared" ca="1" si="4"/>
        <v>#N/A</v>
      </c>
      <c r="J206" s="39">
        <v>0</v>
      </c>
      <c r="K206" s="39">
        <v>0</v>
      </c>
      <c r="L206" s="39">
        <v>0</v>
      </c>
      <c r="M206" s="43" t="e">
        <f t="shared" ca="1" si="5"/>
        <v>#N/A</v>
      </c>
    </row>
    <row r="207" spans="1:13" x14ac:dyDescent="0.3">
      <c r="A207" s="16"/>
      <c r="B207" s="4"/>
      <c r="C207" s="3"/>
      <c r="D207" s="4"/>
      <c r="E207" s="42" t="e">
        <f t="shared" ca="1" si="0"/>
        <v>#N/A</v>
      </c>
      <c r="F207" s="39" t="e">
        <f t="shared" ca="1" si="1"/>
        <v>#N/A</v>
      </c>
      <c r="G207" s="39" t="e">
        <f t="shared" ca="1" si="2"/>
        <v>#N/A</v>
      </c>
      <c r="H207" s="39" t="e">
        <f t="shared" ca="1" si="3"/>
        <v>#N/A</v>
      </c>
      <c r="I207" s="39" t="e">
        <f t="shared" ca="1" si="4"/>
        <v>#N/A</v>
      </c>
      <c r="J207" s="39">
        <v>0</v>
      </c>
      <c r="K207" s="39">
        <v>0</v>
      </c>
      <c r="L207" s="39">
        <v>0</v>
      </c>
      <c r="M207" s="43" t="e">
        <f t="shared" ca="1" si="5"/>
        <v>#N/A</v>
      </c>
    </row>
    <row r="208" spans="1:13" x14ac:dyDescent="0.3">
      <c r="A208" s="16"/>
      <c r="B208" s="4"/>
      <c r="C208" s="3"/>
      <c r="D208" s="4"/>
      <c r="E208" s="42" t="e">
        <f t="shared" ca="1" si="0"/>
        <v>#N/A</v>
      </c>
      <c r="F208" s="39" t="e">
        <f t="shared" ca="1" si="1"/>
        <v>#N/A</v>
      </c>
      <c r="G208" s="39" t="e">
        <f t="shared" ca="1" si="2"/>
        <v>#N/A</v>
      </c>
      <c r="H208" s="39" t="e">
        <f t="shared" ca="1" si="3"/>
        <v>#N/A</v>
      </c>
      <c r="I208" s="39" t="e">
        <f t="shared" ca="1" si="4"/>
        <v>#N/A</v>
      </c>
      <c r="J208" s="39">
        <v>0</v>
      </c>
      <c r="K208" s="39">
        <v>0</v>
      </c>
      <c r="L208" s="39">
        <v>0</v>
      </c>
      <c r="M208" s="43" t="e">
        <f t="shared" ca="1" si="5"/>
        <v>#N/A</v>
      </c>
    </row>
    <row r="209" spans="1:13" x14ac:dyDescent="0.3">
      <c r="A209" s="16"/>
      <c r="B209" s="4"/>
      <c r="C209" s="3"/>
      <c r="D209" s="4"/>
      <c r="E209" s="42" t="e">
        <f t="shared" ca="1" si="0"/>
        <v>#N/A</v>
      </c>
      <c r="F209" s="39" t="e">
        <f t="shared" ca="1" si="1"/>
        <v>#N/A</v>
      </c>
      <c r="G209" s="39" t="e">
        <f t="shared" ca="1" si="2"/>
        <v>#N/A</v>
      </c>
      <c r="H209" s="39" t="e">
        <f t="shared" ca="1" si="3"/>
        <v>#N/A</v>
      </c>
      <c r="I209" s="39" t="e">
        <f t="shared" ca="1" si="4"/>
        <v>#N/A</v>
      </c>
      <c r="J209" s="39">
        <v>0</v>
      </c>
      <c r="K209" s="39">
        <v>0</v>
      </c>
      <c r="L209" s="39">
        <v>0</v>
      </c>
      <c r="M209" s="43" t="e">
        <f t="shared" ca="1" si="5"/>
        <v>#N/A</v>
      </c>
    </row>
    <row r="210" spans="1:13" x14ac:dyDescent="0.3">
      <c r="A210" s="16"/>
      <c r="B210" s="4"/>
      <c r="C210" s="3"/>
      <c r="D210" s="4"/>
      <c r="E210" s="42" t="e">
        <f t="shared" ca="1" si="0"/>
        <v>#N/A</v>
      </c>
      <c r="F210" s="39" t="e">
        <f t="shared" ca="1" si="1"/>
        <v>#N/A</v>
      </c>
      <c r="G210" s="39" t="e">
        <f t="shared" ca="1" si="2"/>
        <v>#N/A</v>
      </c>
      <c r="H210" s="39" t="e">
        <f t="shared" ca="1" si="3"/>
        <v>#N/A</v>
      </c>
      <c r="I210" s="39" t="e">
        <f t="shared" ca="1" si="4"/>
        <v>#N/A</v>
      </c>
      <c r="J210" s="39">
        <v>0</v>
      </c>
      <c r="K210" s="39">
        <v>0</v>
      </c>
      <c r="L210" s="39">
        <v>0</v>
      </c>
      <c r="M210" s="43" t="e">
        <f t="shared" ca="1" si="5"/>
        <v>#N/A</v>
      </c>
    </row>
    <row r="211" spans="1:13" x14ac:dyDescent="0.3">
      <c r="A211" s="16"/>
      <c r="B211" s="4"/>
      <c r="C211" s="3"/>
      <c r="D211" s="4"/>
      <c r="E211" s="42" t="e">
        <f t="shared" ca="1" si="0"/>
        <v>#N/A</v>
      </c>
      <c r="F211" s="39" t="e">
        <f t="shared" ca="1" si="1"/>
        <v>#N/A</v>
      </c>
      <c r="G211" s="39" t="e">
        <f t="shared" ca="1" si="2"/>
        <v>#N/A</v>
      </c>
      <c r="H211" s="39" t="e">
        <f t="shared" ca="1" si="3"/>
        <v>#N/A</v>
      </c>
      <c r="I211" s="39" t="e">
        <f t="shared" ca="1" si="4"/>
        <v>#N/A</v>
      </c>
      <c r="J211" s="39">
        <v>0</v>
      </c>
      <c r="K211" s="39">
        <v>0</v>
      </c>
      <c r="L211" s="39">
        <v>0</v>
      </c>
      <c r="M211" s="43" t="e">
        <f t="shared" ca="1" si="5"/>
        <v>#N/A</v>
      </c>
    </row>
    <row r="212" spans="1:13" x14ac:dyDescent="0.3">
      <c r="A212" s="16"/>
      <c r="B212" s="4"/>
      <c r="C212" s="3"/>
      <c r="D212" s="4"/>
      <c r="E212" s="42" t="e">
        <f t="shared" ca="1" si="0"/>
        <v>#N/A</v>
      </c>
      <c r="F212" s="39" t="e">
        <f t="shared" ca="1" si="1"/>
        <v>#N/A</v>
      </c>
      <c r="G212" s="39" t="e">
        <f t="shared" ca="1" si="2"/>
        <v>#N/A</v>
      </c>
      <c r="H212" s="39" t="e">
        <f t="shared" ca="1" si="3"/>
        <v>#N/A</v>
      </c>
      <c r="I212" s="39" t="e">
        <f t="shared" ca="1" si="4"/>
        <v>#N/A</v>
      </c>
      <c r="J212" s="39">
        <v>0</v>
      </c>
      <c r="K212" s="39">
        <v>0</v>
      </c>
      <c r="L212" s="39">
        <v>0</v>
      </c>
      <c r="M212" s="43" t="e">
        <f t="shared" ca="1" si="5"/>
        <v>#N/A</v>
      </c>
    </row>
    <row r="213" spans="1:13" x14ac:dyDescent="0.3">
      <c r="A213" s="16"/>
      <c r="B213" s="4"/>
      <c r="C213" s="3"/>
      <c r="D213" s="4"/>
      <c r="E213" s="42" t="e">
        <f t="shared" ca="1" si="0"/>
        <v>#N/A</v>
      </c>
      <c r="F213" s="39" t="e">
        <f t="shared" ca="1" si="1"/>
        <v>#N/A</v>
      </c>
      <c r="G213" s="39" t="e">
        <f t="shared" ca="1" si="2"/>
        <v>#N/A</v>
      </c>
      <c r="H213" s="39" t="e">
        <f t="shared" ca="1" si="3"/>
        <v>#N/A</v>
      </c>
      <c r="I213" s="39" t="e">
        <f t="shared" ca="1" si="4"/>
        <v>#N/A</v>
      </c>
      <c r="J213" s="39">
        <v>0</v>
      </c>
      <c r="K213" s="39">
        <v>0</v>
      </c>
      <c r="L213" s="39">
        <v>0</v>
      </c>
      <c r="M213" s="43" t="e">
        <f t="shared" ca="1" si="5"/>
        <v>#N/A</v>
      </c>
    </row>
    <row r="214" spans="1:13" x14ac:dyDescent="0.3">
      <c r="A214" s="16"/>
      <c r="B214" s="4"/>
      <c r="C214" s="3"/>
      <c r="D214" s="4"/>
      <c r="E214" s="42" t="e">
        <f t="shared" ca="1" si="0"/>
        <v>#N/A</v>
      </c>
      <c r="F214" s="39" t="e">
        <f t="shared" ca="1" si="1"/>
        <v>#N/A</v>
      </c>
      <c r="G214" s="39" t="e">
        <f t="shared" ca="1" si="2"/>
        <v>#N/A</v>
      </c>
      <c r="H214" s="39" t="e">
        <f t="shared" ca="1" si="3"/>
        <v>#N/A</v>
      </c>
      <c r="I214" s="39" t="e">
        <f t="shared" ca="1" si="4"/>
        <v>#N/A</v>
      </c>
      <c r="J214" s="39">
        <v>0</v>
      </c>
      <c r="K214" s="39">
        <v>0</v>
      </c>
      <c r="L214" s="39">
        <v>0</v>
      </c>
      <c r="M214" s="43" t="e">
        <f t="shared" ca="1" si="5"/>
        <v>#N/A</v>
      </c>
    </row>
    <row r="215" spans="1:13" x14ac:dyDescent="0.3">
      <c r="A215" s="16"/>
      <c r="B215" s="4"/>
      <c r="C215" s="3"/>
      <c r="D215" s="4"/>
      <c r="E215" s="42" t="e">
        <f t="shared" ca="1" si="0"/>
        <v>#N/A</v>
      </c>
      <c r="F215" s="39" t="e">
        <f t="shared" ca="1" si="1"/>
        <v>#N/A</v>
      </c>
      <c r="G215" s="39" t="e">
        <f t="shared" ca="1" si="2"/>
        <v>#N/A</v>
      </c>
      <c r="H215" s="39" t="e">
        <f t="shared" ca="1" si="3"/>
        <v>#N/A</v>
      </c>
      <c r="I215" s="39" t="e">
        <f t="shared" ca="1" si="4"/>
        <v>#N/A</v>
      </c>
      <c r="J215" s="39">
        <v>0</v>
      </c>
      <c r="K215" s="39">
        <v>0</v>
      </c>
      <c r="L215" s="39">
        <v>0</v>
      </c>
      <c r="M215" s="43" t="e">
        <f t="shared" ca="1" si="5"/>
        <v>#N/A</v>
      </c>
    </row>
    <row r="216" spans="1:13" x14ac:dyDescent="0.3">
      <c r="A216" s="16"/>
      <c r="B216" s="4"/>
      <c r="C216" s="3"/>
      <c r="D216" s="4"/>
      <c r="E216" s="42" t="e">
        <f t="shared" ca="1" si="0"/>
        <v>#N/A</v>
      </c>
      <c r="F216" s="39" t="e">
        <f t="shared" ca="1" si="1"/>
        <v>#N/A</v>
      </c>
      <c r="G216" s="39" t="e">
        <f t="shared" ca="1" si="2"/>
        <v>#N/A</v>
      </c>
      <c r="H216" s="39" t="e">
        <f t="shared" ca="1" si="3"/>
        <v>#N/A</v>
      </c>
      <c r="I216" s="39" t="e">
        <f t="shared" ca="1" si="4"/>
        <v>#N/A</v>
      </c>
      <c r="J216" s="39">
        <v>0</v>
      </c>
      <c r="K216" s="39">
        <v>0</v>
      </c>
      <c r="L216" s="39">
        <v>0</v>
      </c>
      <c r="M216" s="43" t="e">
        <f t="shared" ca="1" si="5"/>
        <v>#N/A</v>
      </c>
    </row>
    <row r="217" spans="1:13" ht="15" thickBot="1" x14ac:dyDescent="0.35">
      <c r="A217" s="16"/>
      <c r="B217" s="4"/>
      <c r="C217" s="3"/>
      <c r="D217" s="4"/>
      <c r="E217" s="42" t="e">
        <f t="shared" ca="1" si="0"/>
        <v>#N/A</v>
      </c>
      <c r="F217" s="39" t="e">
        <f t="shared" ca="1" si="1"/>
        <v>#N/A</v>
      </c>
      <c r="G217" s="39" t="e">
        <f t="shared" ca="1" si="2"/>
        <v>#N/A</v>
      </c>
      <c r="H217" s="39" t="e">
        <f t="shared" ca="1" si="3"/>
        <v>#N/A</v>
      </c>
      <c r="I217" s="39" t="e">
        <f t="shared" ca="1" si="4"/>
        <v>#N/A</v>
      </c>
      <c r="J217" s="39">
        <v>0</v>
      </c>
      <c r="K217" s="39">
        <v>0</v>
      </c>
      <c r="L217" s="39">
        <v>0</v>
      </c>
      <c r="M217" s="43" t="e">
        <f t="shared" ca="1" si="5"/>
        <v>#N/A</v>
      </c>
    </row>
    <row r="218" spans="1:13" ht="15" thickBot="1" x14ac:dyDescent="0.35">
      <c r="A218" s="16"/>
      <c r="B218" s="19"/>
      <c r="C218" s="18"/>
      <c r="D218" s="19" t="s">
        <v>18</v>
      </c>
      <c r="E218" s="24" t="e">
        <f t="shared" ref="E218:M218" ca="1" si="6">SUM(E3:E217)</f>
        <v>#N/A</v>
      </c>
      <c r="F218" s="24" t="e">
        <f t="shared" ca="1" si="6"/>
        <v>#N/A</v>
      </c>
      <c r="G218" s="24" t="e">
        <f t="shared" ca="1" si="6"/>
        <v>#N/A</v>
      </c>
      <c r="H218" s="24" t="e">
        <f t="shared" ca="1" si="6"/>
        <v>#N/A</v>
      </c>
      <c r="I218" s="24" t="e">
        <f t="shared" ca="1" si="6"/>
        <v>#N/A</v>
      </c>
      <c r="J218" s="24">
        <f t="shared" si="6"/>
        <v>0</v>
      </c>
      <c r="K218" s="24">
        <f t="shared" si="6"/>
        <v>0</v>
      </c>
      <c r="L218" s="24">
        <f t="shared" si="6"/>
        <v>0</v>
      </c>
      <c r="M218" s="25" t="e">
        <f t="shared" ca="1" si="6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40"/>
  <sheetViews>
    <sheetView workbookViewId="0">
      <selection activeCell="C9" activeCellId="1" sqref="A3:M3 C9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4.4" customHeight="1" x14ac:dyDescent="0.3">
      <c r="A3" s="68" t="s">
        <v>97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" customHeight="1" x14ac:dyDescent="0.3">
      <c r="A4" s="68" t="s">
        <v>138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" customHeight="1" x14ac:dyDescent="0.3">
      <c r="A5" s="68" t="s">
        <v>98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" customHeight="1" x14ac:dyDescent="0.3">
      <c r="A6" s="69" t="s">
        <v>99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ht="14.4" customHeight="1" x14ac:dyDescent="0.3">
      <c r="A7" s="69" t="s">
        <v>100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19.8" x14ac:dyDescent="0.3">
      <c r="A8" s="46" t="s">
        <v>12</v>
      </c>
      <c r="B8" s="46" t="s">
        <v>101</v>
      </c>
      <c r="C8" s="46" t="s">
        <v>102</v>
      </c>
      <c r="D8" s="46" t="s">
        <v>103</v>
      </c>
      <c r="E8" s="46" t="s">
        <v>3</v>
      </c>
      <c r="F8" s="46" t="s">
        <v>4</v>
      </c>
      <c r="G8" s="46" t="s">
        <v>5</v>
      </c>
      <c r="H8" s="46" t="s">
        <v>6</v>
      </c>
      <c r="I8" s="46" t="s">
        <v>7</v>
      </c>
      <c r="J8" s="46" t="s">
        <v>8</v>
      </c>
      <c r="K8" s="46" t="s">
        <v>9</v>
      </c>
      <c r="L8" s="46" t="s">
        <v>10</v>
      </c>
      <c r="M8" s="46" t="s">
        <v>11</v>
      </c>
    </row>
    <row r="9" spans="1:13" ht="19.8" x14ac:dyDescent="0.3">
      <c r="A9" s="47" t="s">
        <v>104</v>
      </c>
      <c r="B9" s="48">
        <v>4097591</v>
      </c>
      <c r="C9" s="47" t="s">
        <v>105</v>
      </c>
      <c r="D9" s="48">
        <v>79934149</v>
      </c>
      <c r="E9" s="48">
        <v>9</v>
      </c>
      <c r="F9" s="48">
        <v>0</v>
      </c>
      <c r="G9" s="48">
        <v>0</v>
      </c>
      <c r="H9" s="48">
        <v>9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</row>
    <row r="10" spans="1:13" ht="19.8" x14ac:dyDescent="0.3">
      <c r="A10" s="47" t="s">
        <v>104</v>
      </c>
      <c r="B10" s="48">
        <v>4097591</v>
      </c>
      <c r="C10" s="47" t="s">
        <v>106</v>
      </c>
      <c r="D10" s="48">
        <v>79915713</v>
      </c>
      <c r="E10" s="48">
        <v>8</v>
      </c>
      <c r="F10" s="48">
        <v>0</v>
      </c>
      <c r="G10" s="48">
        <v>0</v>
      </c>
      <c r="H10" s="48">
        <v>8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</row>
    <row r="11" spans="1:13" ht="19.8" x14ac:dyDescent="0.3">
      <c r="A11" s="47" t="s">
        <v>104</v>
      </c>
      <c r="B11" s="48">
        <v>4097591</v>
      </c>
      <c r="C11" s="47" t="s">
        <v>107</v>
      </c>
      <c r="D11" s="48">
        <v>79901062</v>
      </c>
      <c r="E11" s="48">
        <v>95</v>
      </c>
      <c r="F11" s="48">
        <v>0</v>
      </c>
      <c r="G11" s="48">
        <v>0</v>
      </c>
      <c r="H11" s="48">
        <v>43</v>
      </c>
      <c r="I11" s="48">
        <v>0</v>
      </c>
      <c r="J11" s="48">
        <v>0</v>
      </c>
      <c r="K11" s="48">
        <v>0</v>
      </c>
      <c r="L11" s="48">
        <v>0</v>
      </c>
      <c r="M11" s="48">
        <v>52</v>
      </c>
    </row>
    <row r="12" spans="1:13" ht="19.8" x14ac:dyDescent="0.3">
      <c r="A12" s="47" t="s">
        <v>104</v>
      </c>
      <c r="B12" s="48">
        <v>4097591</v>
      </c>
      <c r="C12" s="47" t="s">
        <v>126</v>
      </c>
      <c r="D12" s="48">
        <v>86232308</v>
      </c>
      <c r="E12" s="48">
        <v>5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5</v>
      </c>
    </row>
    <row r="13" spans="1:13" ht="19.8" x14ac:dyDescent="0.3">
      <c r="A13" s="47" t="s">
        <v>104</v>
      </c>
      <c r="B13" s="48">
        <v>4097591</v>
      </c>
      <c r="C13" s="47" t="s">
        <v>127</v>
      </c>
      <c r="D13" s="48">
        <v>6077322</v>
      </c>
      <c r="E13" s="48">
        <v>100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100</v>
      </c>
    </row>
    <row r="14" spans="1:13" ht="19.8" x14ac:dyDescent="0.3">
      <c r="A14" s="47" t="s">
        <v>104</v>
      </c>
      <c r="B14" s="48">
        <v>4097591</v>
      </c>
      <c r="C14" s="47" t="s">
        <v>129</v>
      </c>
      <c r="D14" s="48">
        <v>5999978</v>
      </c>
      <c r="E14" s="48">
        <v>80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80</v>
      </c>
    </row>
    <row r="15" spans="1:13" ht="19.8" x14ac:dyDescent="0.3">
      <c r="A15" s="47" t="s">
        <v>104</v>
      </c>
      <c r="B15" s="48">
        <v>4097591</v>
      </c>
      <c r="C15" s="47" t="s">
        <v>130</v>
      </c>
      <c r="D15" s="48">
        <v>6112179</v>
      </c>
      <c r="E15" s="48">
        <v>110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110</v>
      </c>
    </row>
    <row r="16" spans="1:13" ht="19.8" x14ac:dyDescent="0.3">
      <c r="A16" s="47" t="s">
        <v>104</v>
      </c>
      <c r="B16" s="48">
        <v>4097591</v>
      </c>
      <c r="C16" s="47" t="s">
        <v>128</v>
      </c>
      <c r="D16" s="48">
        <v>6113191</v>
      </c>
      <c r="E16" s="48">
        <v>50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50</v>
      </c>
    </row>
    <row r="17" spans="1:13" ht="19.8" x14ac:dyDescent="0.3">
      <c r="A17" s="47" t="s">
        <v>104</v>
      </c>
      <c r="B17" s="48">
        <v>4097591</v>
      </c>
      <c r="C17" s="47" t="s">
        <v>136</v>
      </c>
      <c r="D17" s="48">
        <v>79432054</v>
      </c>
      <c r="E17" s="48">
        <v>-192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-192</v>
      </c>
    </row>
    <row r="18" spans="1:13" ht="19.8" x14ac:dyDescent="0.3">
      <c r="A18" s="47" t="s">
        <v>104</v>
      </c>
      <c r="B18" s="48">
        <v>4097591</v>
      </c>
      <c r="C18" s="47" t="s">
        <v>108</v>
      </c>
      <c r="D18" s="48">
        <v>86258471</v>
      </c>
      <c r="E18" s="48">
        <v>219</v>
      </c>
      <c r="F18" s="48">
        <v>0</v>
      </c>
      <c r="G18" s="48">
        <v>0</v>
      </c>
      <c r="H18" s="48">
        <v>219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</row>
    <row r="19" spans="1:13" ht="19.8" x14ac:dyDescent="0.3">
      <c r="A19" s="47" t="s">
        <v>104</v>
      </c>
      <c r="B19" s="48">
        <v>4097591</v>
      </c>
      <c r="C19" s="47" t="s">
        <v>109</v>
      </c>
      <c r="D19" s="48">
        <v>3822560</v>
      </c>
      <c r="E19" s="48">
        <v>281</v>
      </c>
      <c r="F19" s="48">
        <v>0</v>
      </c>
      <c r="G19" s="48">
        <v>0</v>
      </c>
      <c r="H19" s="48">
        <v>4</v>
      </c>
      <c r="I19" s="48">
        <v>0</v>
      </c>
      <c r="J19" s="48">
        <v>0</v>
      </c>
      <c r="K19" s="48">
        <v>0</v>
      </c>
      <c r="L19" s="48">
        <v>0</v>
      </c>
      <c r="M19" s="48">
        <v>277</v>
      </c>
    </row>
    <row r="20" spans="1:13" ht="19.8" x14ac:dyDescent="0.3">
      <c r="A20" s="47" t="s">
        <v>104</v>
      </c>
      <c r="B20" s="48">
        <v>4097591</v>
      </c>
      <c r="C20" s="47" t="s">
        <v>131</v>
      </c>
      <c r="D20" s="48">
        <v>5699494</v>
      </c>
      <c r="E20" s="48">
        <v>5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5</v>
      </c>
    </row>
    <row r="21" spans="1:13" ht="19.8" x14ac:dyDescent="0.3">
      <c r="A21" s="47" t="s">
        <v>104</v>
      </c>
      <c r="B21" s="48">
        <v>4097591</v>
      </c>
      <c r="C21" s="47" t="s">
        <v>132</v>
      </c>
      <c r="D21" s="48">
        <v>5703475</v>
      </c>
      <c r="E21" s="48">
        <v>10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10</v>
      </c>
    </row>
    <row r="22" spans="1:13" ht="19.8" x14ac:dyDescent="0.3">
      <c r="A22" s="47" t="s">
        <v>104</v>
      </c>
      <c r="B22" s="48">
        <v>4097591</v>
      </c>
      <c r="C22" s="47" t="s">
        <v>110</v>
      </c>
      <c r="D22" s="48">
        <v>79215304</v>
      </c>
      <c r="E22" s="48">
        <v>160</v>
      </c>
      <c r="F22" s="48">
        <v>0</v>
      </c>
      <c r="G22" s="48">
        <v>0</v>
      </c>
      <c r="H22" s="48">
        <v>160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</row>
    <row r="23" spans="1:13" ht="19.8" x14ac:dyDescent="0.3">
      <c r="A23" s="47" t="s">
        <v>104</v>
      </c>
      <c r="B23" s="48">
        <v>4097591</v>
      </c>
      <c r="C23" s="47" t="s">
        <v>123</v>
      </c>
      <c r="D23" s="48">
        <v>5980436</v>
      </c>
      <c r="E23" s="48">
        <v>3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3</v>
      </c>
    </row>
    <row r="24" spans="1:13" ht="19.8" x14ac:dyDescent="0.3">
      <c r="A24" s="47" t="s">
        <v>104</v>
      </c>
      <c r="B24" s="48">
        <v>4097591</v>
      </c>
      <c r="C24" s="47" t="s">
        <v>124</v>
      </c>
      <c r="D24" s="48">
        <v>79722605</v>
      </c>
      <c r="E24" s="48">
        <v>5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5</v>
      </c>
    </row>
    <row r="25" spans="1:13" ht="19.8" x14ac:dyDescent="0.3">
      <c r="A25" s="47" t="s">
        <v>104</v>
      </c>
      <c r="B25" s="48">
        <v>4097591</v>
      </c>
      <c r="C25" s="47" t="s">
        <v>111</v>
      </c>
      <c r="D25" s="48">
        <v>81771014</v>
      </c>
      <c r="E25" s="48">
        <v>860</v>
      </c>
      <c r="F25" s="48">
        <v>0</v>
      </c>
      <c r="G25" s="48">
        <v>334</v>
      </c>
      <c r="H25" s="48">
        <v>526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</row>
    <row r="26" spans="1:13" ht="19.8" x14ac:dyDescent="0.3">
      <c r="A26" s="47" t="s">
        <v>104</v>
      </c>
      <c r="B26" s="48">
        <v>4097591</v>
      </c>
      <c r="C26" s="47" t="s">
        <v>134</v>
      </c>
      <c r="D26" s="48">
        <v>80580061</v>
      </c>
      <c r="E26" s="48">
        <v>9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9</v>
      </c>
    </row>
    <row r="27" spans="1:13" ht="19.8" x14ac:dyDescent="0.3">
      <c r="A27" s="47" t="s">
        <v>104</v>
      </c>
      <c r="B27" s="48">
        <v>4097591</v>
      </c>
      <c r="C27" s="47" t="s">
        <v>133</v>
      </c>
      <c r="D27" s="48">
        <v>80525346</v>
      </c>
      <c r="E27" s="48">
        <v>10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10</v>
      </c>
    </row>
    <row r="28" spans="1:13" ht="19.8" x14ac:dyDescent="0.3">
      <c r="A28" s="47" t="s">
        <v>104</v>
      </c>
      <c r="B28" s="48">
        <v>4097591</v>
      </c>
      <c r="C28" s="47" t="s">
        <v>112</v>
      </c>
      <c r="D28" s="48">
        <v>79198698</v>
      </c>
      <c r="E28" s="48">
        <v>8</v>
      </c>
      <c r="F28" s="48">
        <v>0</v>
      </c>
      <c r="G28" s="48">
        <v>0</v>
      </c>
      <c r="H28" s="48">
        <v>1</v>
      </c>
      <c r="I28" s="48">
        <v>0</v>
      </c>
      <c r="J28" s="48">
        <v>0</v>
      </c>
      <c r="K28" s="48">
        <v>0</v>
      </c>
      <c r="L28" s="48">
        <v>0</v>
      </c>
      <c r="M28" s="48">
        <v>7</v>
      </c>
    </row>
    <row r="29" spans="1:13" ht="19.8" x14ac:dyDescent="0.3">
      <c r="A29" s="47" t="s">
        <v>104</v>
      </c>
      <c r="B29" s="48">
        <v>4097591</v>
      </c>
      <c r="C29" s="47" t="s">
        <v>113</v>
      </c>
      <c r="D29" s="48">
        <v>79237790</v>
      </c>
      <c r="E29" s="48">
        <v>10</v>
      </c>
      <c r="F29" s="48">
        <v>0</v>
      </c>
      <c r="G29" s="48">
        <v>0</v>
      </c>
      <c r="H29" s="48">
        <v>0.5</v>
      </c>
      <c r="I29" s="48">
        <v>0</v>
      </c>
      <c r="J29" s="48">
        <v>0</v>
      </c>
      <c r="K29" s="48">
        <v>0</v>
      </c>
      <c r="L29" s="48">
        <v>0</v>
      </c>
      <c r="M29" s="48">
        <v>9.5</v>
      </c>
    </row>
    <row r="30" spans="1:13" ht="19.8" x14ac:dyDescent="0.3">
      <c r="A30" s="47" t="s">
        <v>104</v>
      </c>
      <c r="B30" s="48">
        <v>4097591</v>
      </c>
      <c r="C30" s="47" t="s">
        <v>114</v>
      </c>
      <c r="D30" s="48">
        <v>79304102</v>
      </c>
      <c r="E30" s="48">
        <v>5</v>
      </c>
      <c r="F30" s="48">
        <v>0</v>
      </c>
      <c r="G30" s="48">
        <v>0</v>
      </c>
      <c r="H30" s="48">
        <v>4.8</v>
      </c>
      <c r="I30" s="48">
        <v>0</v>
      </c>
      <c r="J30" s="48">
        <v>0</v>
      </c>
      <c r="K30" s="48">
        <v>0</v>
      </c>
      <c r="L30" s="48">
        <v>0</v>
      </c>
      <c r="M30" s="48">
        <v>0.2</v>
      </c>
    </row>
    <row r="31" spans="1:13" ht="19.8" x14ac:dyDescent="0.3">
      <c r="A31" s="47" t="s">
        <v>104</v>
      </c>
      <c r="B31" s="48">
        <v>4097591</v>
      </c>
      <c r="C31" s="47" t="s">
        <v>135</v>
      </c>
      <c r="D31" s="48">
        <v>79998538</v>
      </c>
      <c r="E31" s="48">
        <v>5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5</v>
      </c>
    </row>
    <row r="32" spans="1:13" ht="19.8" x14ac:dyDescent="0.3">
      <c r="A32" s="47" t="s">
        <v>104</v>
      </c>
      <c r="B32" s="48">
        <v>4097591</v>
      </c>
      <c r="C32" s="47" t="s">
        <v>115</v>
      </c>
      <c r="D32" s="48">
        <v>5975343</v>
      </c>
      <c r="E32" s="48">
        <v>5</v>
      </c>
      <c r="F32" s="48">
        <v>0</v>
      </c>
      <c r="G32" s="48">
        <v>0</v>
      </c>
      <c r="H32" s="48">
        <v>0.5</v>
      </c>
      <c r="I32" s="48">
        <v>0</v>
      </c>
      <c r="J32" s="48">
        <v>0</v>
      </c>
      <c r="K32" s="48">
        <v>0</v>
      </c>
      <c r="L32" s="48">
        <v>0</v>
      </c>
      <c r="M32" s="48">
        <v>4.5</v>
      </c>
    </row>
    <row r="33" spans="1:13" ht="19.8" x14ac:dyDescent="0.3">
      <c r="A33" s="47" t="s">
        <v>104</v>
      </c>
      <c r="B33" s="48">
        <v>4097591</v>
      </c>
      <c r="C33" s="47" t="s">
        <v>116</v>
      </c>
      <c r="D33" s="48">
        <v>5950812</v>
      </c>
      <c r="E33" s="48">
        <v>5</v>
      </c>
      <c r="F33" s="48">
        <v>0</v>
      </c>
      <c r="G33" s="48">
        <v>0</v>
      </c>
      <c r="H33" s="48">
        <v>5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</row>
    <row r="34" spans="1:13" ht="19.8" x14ac:dyDescent="0.3">
      <c r="A34" s="47" t="s">
        <v>104</v>
      </c>
      <c r="B34" s="48">
        <v>4097591</v>
      </c>
      <c r="C34" s="47" t="s">
        <v>117</v>
      </c>
      <c r="D34" s="48">
        <v>3825578</v>
      </c>
      <c r="E34" s="48">
        <v>300</v>
      </c>
      <c r="F34" s="48">
        <v>0</v>
      </c>
      <c r="G34" s="48">
        <v>0</v>
      </c>
      <c r="H34" s="48">
        <v>165</v>
      </c>
      <c r="I34" s="48">
        <v>0</v>
      </c>
      <c r="J34" s="48">
        <v>0</v>
      </c>
      <c r="K34" s="48">
        <v>0</v>
      </c>
      <c r="L34" s="48">
        <v>0</v>
      </c>
      <c r="M34" s="48">
        <v>135</v>
      </c>
    </row>
    <row r="35" spans="1:13" ht="19.8" x14ac:dyDescent="0.3">
      <c r="A35" s="47" t="s">
        <v>104</v>
      </c>
      <c r="B35" s="48">
        <v>4097591</v>
      </c>
      <c r="C35" s="47" t="s">
        <v>125</v>
      </c>
      <c r="D35" s="48">
        <v>80961197</v>
      </c>
      <c r="E35" s="48">
        <v>5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5</v>
      </c>
    </row>
    <row r="36" spans="1:13" ht="19.8" x14ac:dyDescent="0.3">
      <c r="A36" s="47" t="s">
        <v>104</v>
      </c>
      <c r="B36" s="48">
        <v>4097591</v>
      </c>
      <c r="C36" s="47" t="s">
        <v>118</v>
      </c>
      <c r="D36" s="48">
        <v>3823311</v>
      </c>
      <c r="E36" s="48">
        <v>34</v>
      </c>
      <c r="F36" s="48">
        <v>0</v>
      </c>
      <c r="G36" s="48">
        <v>0</v>
      </c>
      <c r="H36" s="48">
        <v>19</v>
      </c>
      <c r="I36" s="48">
        <v>0</v>
      </c>
      <c r="J36" s="48">
        <v>0</v>
      </c>
      <c r="K36" s="48">
        <v>0</v>
      </c>
      <c r="L36" s="48">
        <v>0</v>
      </c>
      <c r="M36" s="48">
        <v>15</v>
      </c>
    </row>
    <row r="37" spans="1:13" ht="19.8" x14ac:dyDescent="0.3">
      <c r="A37" s="47" t="s">
        <v>104</v>
      </c>
      <c r="B37" s="48">
        <v>4097591</v>
      </c>
      <c r="C37" s="47" t="s">
        <v>119</v>
      </c>
      <c r="D37" s="48">
        <v>86195089</v>
      </c>
      <c r="E37" s="48">
        <v>60</v>
      </c>
      <c r="F37" s="48">
        <v>0</v>
      </c>
      <c r="G37" s="48">
        <v>27</v>
      </c>
      <c r="H37" s="48">
        <v>33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</row>
    <row r="38" spans="1:13" ht="19.8" x14ac:dyDescent="0.3">
      <c r="A38" s="47" t="s">
        <v>104</v>
      </c>
      <c r="B38" s="48">
        <v>4097591</v>
      </c>
      <c r="C38" s="47" t="s">
        <v>120</v>
      </c>
      <c r="D38" s="48">
        <v>81749485</v>
      </c>
      <c r="E38" s="48">
        <v>23640</v>
      </c>
      <c r="F38" s="48">
        <v>0</v>
      </c>
      <c r="G38" s="48">
        <v>0</v>
      </c>
      <c r="H38" s="48">
        <v>21230</v>
      </c>
      <c r="I38" s="48">
        <v>0</v>
      </c>
      <c r="J38" s="48">
        <v>0</v>
      </c>
      <c r="K38" s="48">
        <v>0</v>
      </c>
      <c r="L38" s="48">
        <v>0</v>
      </c>
      <c r="M38" s="48">
        <v>2410</v>
      </c>
    </row>
    <row r="39" spans="1:13" ht="19.8" x14ac:dyDescent="0.3">
      <c r="A39" s="47" t="s">
        <v>104</v>
      </c>
      <c r="B39" s="48">
        <v>4097591</v>
      </c>
      <c r="C39" s="47" t="s">
        <v>137</v>
      </c>
      <c r="D39" s="48">
        <v>79140800</v>
      </c>
      <c r="E39" s="48">
        <v>18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18</v>
      </c>
    </row>
    <row r="40" spans="1:13" x14ac:dyDescent="0.3">
      <c r="A40" s="61" t="s">
        <v>121</v>
      </c>
      <c r="B40" s="47"/>
      <c r="C40" s="47"/>
      <c r="D40" s="47"/>
      <c r="E40" s="48">
        <v>25922</v>
      </c>
      <c r="F40" s="48">
        <v>0</v>
      </c>
      <c r="G40" s="48">
        <v>361</v>
      </c>
      <c r="H40" s="48">
        <v>22427.8</v>
      </c>
      <c r="I40" s="48">
        <v>0</v>
      </c>
      <c r="J40" s="48">
        <v>0</v>
      </c>
      <c r="K40" s="48">
        <v>0</v>
      </c>
      <c r="L40" s="48">
        <v>0</v>
      </c>
      <c r="M40" s="48">
        <v>3133.2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2"/>
  <sheetViews>
    <sheetView topLeftCell="A4" workbookViewId="0">
      <selection activeCell="G15" sqref="G15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105</v>
      </c>
      <c r="B1">
        <f>VLOOKUP(A1,'[2]Opration TeamMember_ItemMaster_'!$B$9:$E$991,4,0)</f>
        <v>28</v>
      </c>
      <c r="C1">
        <v>9</v>
      </c>
    </row>
    <row r="2" spans="1:3" x14ac:dyDescent="0.3">
      <c r="A2" t="s">
        <v>106</v>
      </c>
      <c r="B2">
        <f>VLOOKUP(A2,'[2]Opration TeamMember_ItemMaster_'!$B$9:$E$991,4,0)</f>
        <v>29</v>
      </c>
      <c r="C2">
        <v>8</v>
      </c>
    </row>
    <row r="3" spans="1:3" x14ac:dyDescent="0.3">
      <c r="A3" t="s">
        <v>107</v>
      </c>
      <c r="B3">
        <f>VLOOKUP(A3,'[2]Opration TeamMember_ItemMaster_'!$B$9:$E$991,4,0)</f>
        <v>30</v>
      </c>
      <c r="C3">
        <v>95</v>
      </c>
    </row>
    <row r="4" spans="1:3" x14ac:dyDescent="0.3">
      <c r="A4" t="s">
        <v>108</v>
      </c>
      <c r="B4">
        <f>VLOOKUP(A4,'[2]Opration TeamMember_ItemMaster_'!$B$9:$E$991,4,0)</f>
        <v>68</v>
      </c>
      <c r="C4">
        <v>219</v>
      </c>
    </row>
    <row r="5" spans="1:3" x14ac:dyDescent="0.3">
      <c r="A5" t="s">
        <v>109</v>
      </c>
      <c r="B5">
        <f>VLOOKUP(A5,'[2]Opration TeamMember_ItemMaster_'!$B$9:$E$991,4,0)</f>
        <v>103</v>
      </c>
      <c r="C5">
        <v>281</v>
      </c>
    </row>
    <row r="6" spans="1:3" x14ac:dyDescent="0.3">
      <c r="A6" t="s">
        <v>110</v>
      </c>
      <c r="B6">
        <f>VLOOKUP(A6,'[2]Opration TeamMember_ItemMaster_'!$B$9:$E$991,4,0)</f>
        <v>199</v>
      </c>
      <c r="C6">
        <v>160</v>
      </c>
    </row>
    <row r="7" spans="1:3" x14ac:dyDescent="0.3">
      <c r="A7" t="s">
        <v>111</v>
      </c>
      <c r="B7">
        <f>VLOOKUP(A7,'[2]Opration TeamMember_ItemMaster_'!$B$9:$E$991,4,0)</f>
        <v>279</v>
      </c>
      <c r="C7">
        <v>860</v>
      </c>
    </row>
    <row r="8" spans="1:3" x14ac:dyDescent="0.3">
      <c r="A8" t="s">
        <v>112</v>
      </c>
      <c r="B8">
        <f>VLOOKUP(A8,'[2]Opration TeamMember_ItemMaster_'!$B$9:$E$991,4,0)</f>
        <v>292</v>
      </c>
      <c r="C8">
        <v>8</v>
      </c>
    </row>
    <row r="9" spans="1:3" x14ac:dyDescent="0.3">
      <c r="A9" t="s">
        <v>113</v>
      </c>
      <c r="B9">
        <f>VLOOKUP(A9,'[2]Opration TeamMember_ItemMaster_'!$B$9:$E$991,4,0)</f>
        <v>293</v>
      </c>
      <c r="C9">
        <v>10</v>
      </c>
    </row>
    <row r="10" spans="1:3" x14ac:dyDescent="0.3">
      <c r="A10" t="s">
        <v>114</v>
      </c>
      <c r="B10">
        <f>VLOOKUP(A10,'[2]Opration TeamMember_ItemMaster_'!$B$9:$E$991,4,0)</f>
        <v>294</v>
      </c>
      <c r="C10">
        <v>5</v>
      </c>
    </row>
    <row r="11" spans="1:3" x14ac:dyDescent="0.3">
      <c r="A11" t="s">
        <v>115</v>
      </c>
      <c r="B11">
        <f>VLOOKUP(A11,'[2]Opration TeamMember_ItemMaster_'!$B$9:$E$991,4,0)</f>
        <v>327</v>
      </c>
      <c r="C11">
        <v>5</v>
      </c>
    </row>
    <row r="12" spans="1:3" x14ac:dyDescent="0.3">
      <c r="A12" t="s">
        <v>116</v>
      </c>
      <c r="B12">
        <f>VLOOKUP(A12,'[2]Opration TeamMember_ItemMaster_'!$B$9:$E$991,4,0)</f>
        <v>346</v>
      </c>
      <c r="C12">
        <v>5</v>
      </c>
    </row>
    <row r="13" spans="1:3" x14ac:dyDescent="0.3">
      <c r="A13" t="s">
        <v>117</v>
      </c>
      <c r="B13">
        <f>VLOOKUP(A13,'[2]Opration TeamMember_ItemMaster_'!$B$9:$E$991,4,0)</f>
        <v>353</v>
      </c>
      <c r="C13">
        <v>300</v>
      </c>
    </row>
    <row r="14" spans="1:3" x14ac:dyDescent="0.3">
      <c r="A14" t="s">
        <v>118</v>
      </c>
      <c r="B14">
        <f>VLOOKUP(A14,'[2]Opration TeamMember_ItemMaster_'!$B$9:$E$991,4,0)</f>
        <v>928</v>
      </c>
      <c r="C14">
        <v>34</v>
      </c>
    </row>
    <row r="15" spans="1:3" x14ac:dyDescent="0.3">
      <c r="A15" t="s">
        <v>119</v>
      </c>
      <c r="B15">
        <f>VLOOKUP(A15,'[2]Opration TeamMember_ItemMaster_'!$B$9:$E$991,4,0)</f>
        <v>911</v>
      </c>
      <c r="C15">
        <v>60</v>
      </c>
    </row>
    <row r="16" spans="1:3" x14ac:dyDescent="0.3">
      <c r="A16" t="s">
        <v>120</v>
      </c>
      <c r="B16">
        <f>VLOOKUP(A16,'[2]Opration TeamMember_ItemMaster_'!$B$9:$E$991,4,0)</f>
        <v>337</v>
      </c>
      <c r="C16">
        <v>23640</v>
      </c>
    </row>
    <row r="17" spans="1:3" x14ac:dyDescent="0.3">
      <c r="A17" t="s">
        <v>126</v>
      </c>
      <c r="B17">
        <f>VLOOKUP(A17,'[2]Opration TeamMember_ItemMaster_'!$B$9:$E$991,4,0)</f>
        <v>41</v>
      </c>
      <c r="C17">
        <v>5</v>
      </c>
    </row>
    <row r="18" spans="1:3" x14ac:dyDescent="0.3">
      <c r="A18" t="s">
        <v>127</v>
      </c>
      <c r="B18">
        <f>VLOOKUP(A18,'[2]Opration TeamMember_ItemMaster_'!$B$9:$E$991,4,0)</f>
        <v>42</v>
      </c>
      <c r="C18">
        <v>100</v>
      </c>
    </row>
    <row r="19" spans="1:3" x14ac:dyDescent="0.3">
      <c r="A19" t="s">
        <v>129</v>
      </c>
      <c r="B19">
        <f>VLOOKUP(A19,'[2]Opration TeamMember_ItemMaster_'!$B$9:$E$991,4,0)</f>
        <v>43</v>
      </c>
      <c r="C19">
        <v>80</v>
      </c>
    </row>
    <row r="20" spans="1:3" x14ac:dyDescent="0.3">
      <c r="A20" t="s">
        <v>130</v>
      </c>
      <c r="B20">
        <f>VLOOKUP(A20,'[2]Opration TeamMember_ItemMaster_'!$B$9:$E$991,4,0)</f>
        <v>44</v>
      </c>
      <c r="C20">
        <v>110</v>
      </c>
    </row>
    <row r="21" spans="1:3" x14ac:dyDescent="0.3">
      <c r="A21" t="s">
        <v>128</v>
      </c>
      <c r="B21">
        <f>VLOOKUP(A21,'[2]Opration TeamMember_ItemMaster_'!$B$9:$E$991,4,0)</f>
        <v>45</v>
      </c>
      <c r="C21">
        <v>50</v>
      </c>
    </row>
    <row r="22" spans="1:3" x14ac:dyDescent="0.3">
      <c r="A22" t="s">
        <v>136</v>
      </c>
      <c r="B22">
        <f>VLOOKUP(A22,'[2]Opration TeamMember_ItemMaster_'!$B$9:$E$991,4,0)</f>
        <v>59</v>
      </c>
      <c r="C22">
        <v>-192</v>
      </c>
    </row>
    <row r="23" spans="1:3" x14ac:dyDescent="0.3">
      <c r="A23" t="s">
        <v>131</v>
      </c>
      <c r="B23">
        <f>VLOOKUP(A23,'[2]Opration TeamMember_ItemMaster_'!$B$9:$E$991,4,0)</f>
        <v>114</v>
      </c>
      <c r="C23">
        <v>5</v>
      </c>
    </row>
    <row r="24" spans="1:3" x14ac:dyDescent="0.3">
      <c r="A24" t="s">
        <v>132</v>
      </c>
      <c r="B24">
        <f>VLOOKUP(A24,'[2]Opration TeamMember_ItemMaster_'!$B$9:$E$991,4,0)</f>
        <v>116</v>
      </c>
      <c r="C24">
        <v>10</v>
      </c>
    </row>
    <row r="25" spans="1:3" x14ac:dyDescent="0.3">
      <c r="A25" t="s">
        <v>122</v>
      </c>
      <c r="B25">
        <f>VLOOKUP(A25,'[2]Opration TeamMember_ItemMaster_'!$B$9:$E$991,4,0)</f>
        <v>924</v>
      </c>
      <c r="C25">
        <v>0</v>
      </c>
    </row>
    <row r="26" spans="1:3" x14ac:dyDescent="0.3">
      <c r="A26" t="s">
        <v>123</v>
      </c>
      <c r="B26">
        <f>VLOOKUP(A26,'[2]Opration TeamMember_ItemMaster_'!$B$9:$E$991,4,0)</f>
        <v>207</v>
      </c>
      <c r="C26">
        <v>3</v>
      </c>
    </row>
    <row r="27" spans="1:3" x14ac:dyDescent="0.3">
      <c r="A27" t="s">
        <v>124</v>
      </c>
      <c r="B27">
        <f>VLOOKUP(A27,'[2]Opration TeamMember_ItemMaster_'!$B$9:$E$991,4,0)</f>
        <v>274</v>
      </c>
      <c r="C27">
        <v>5</v>
      </c>
    </row>
    <row r="28" spans="1:3" x14ac:dyDescent="0.3">
      <c r="A28" t="s">
        <v>134</v>
      </c>
      <c r="B28">
        <f>VLOOKUP(A28,'[2]Opration TeamMember_ItemMaster_'!$B$9:$E$991,4,0)</f>
        <v>289</v>
      </c>
      <c r="C28">
        <v>9</v>
      </c>
    </row>
    <row r="29" spans="1:3" x14ac:dyDescent="0.3">
      <c r="A29" t="s">
        <v>133</v>
      </c>
      <c r="B29">
        <f>VLOOKUP(A29,'[2]Opration TeamMember_ItemMaster_'!$B$9:$E$991,4,0)</f>
        <v>290</v>
      </c>
      <c r="C29">
        <v>10</v>
      </c>
    </row>
    <row r="30" spans="1:3" x14ac:dyDescent="0.3">
      <c r="A30" t="s">
        <v>135</v>
      </c>
      <c r="B30">
        <f>VLOOKUP(A30,'[2]Opration TeamMember_ItemMaster_'!$B$9:$E$991,4,0)</f>
        <v>300</v>
      </c>
      <c r="C30">
        <v>5</v>
      </c>
    </row>
    <row r="31" spans="1:3" x14ac:dyDescent="0.3">
      <c r="A31" t="s">
        <v>125</v>
      </c>
      <c r="B31">
        <f>VLOOKUP(A31,'[2]Opration TeamMember_ItemMaster_'!$B$9:$E$991,4,0)</f>
        <v>362</v>
      </c>
      <c r="C31">
        <v>5</v>
      </c>
    </row>
    <row r="32" spans="1:3" x14ac:dyDescent="0.3">
      <c r="A32" t="s">
        <v>137</v>
      </c>
      <c r="B32">
        <f>VLOOKUP(A32,'[2]Opration TeamMember_ItemMaster_'!$B$9:$E$991,4,0)</f>
        <v>397</v>
      </c>
      <c r="C3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6"/>
  <sheetViews>
    <sheetView showGridLines="0" tabSelected="1" workbookViewId="0"/>
  </sheetViews>
  <sheetFormatPr defaultColWidth="7.5546875" defaultRowHeight="14.4" x14ac:dyDescent="0.3"/>
  <cols>
    <col min="1" max="1" width="38.33203125" bestFit="1" customWidth="1"/>
    <col min="2" max="2" width="9.33203125" style="20" bestFit="1" customWidth="1"/>
    <col min="3" max="3" width="6.88671875" style="20" bestFit="1" customWidth="1"/>
    <col min="4" max="4" width="8.109375" style="20" bestFit="1" customWidth="1"/>
    <col min="5" max="5" width="9.33203125" style="20" bestFit="1" customWidth="1"/>
    <col min="6" max="6" width="6.6640625" style="20" bestFit="1" customWidth="1"/>
    <col min="7" max="7" width="7.21875" style="20" bestFit="1" customWidth="1"/>
    <col min="8" max="8" width="6.5546875" style="20" bestFit="1" customWidth="1"/>
    <col min="9" max="9" width="6.44140625" style="20" bestFit="1" customWidth="1"/>
    <col min="10" max="10" width="8.21875" style="20" bestFit="1" customWidth="1"/>
    <col min="11" max="11" width="9.33203125" style="20" bestFit="1" customWidth="1"/>
    <col min="12" max="12" width="6.8867187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21875" style="20" bestFit="1" customWidth="1"/>
    <col min="17" max="17" width="6.5546875" style="20" bestFit="1" customWidth="1"/>
    <col min="18" max="18" width="6.44140625" style="20" bestFit="1" customWidth="1"/>
    <col min="19" max="19" width="8.21875" style="20" bestFit="1" customWidth="1"/>
    <col min="20" max="20" width="7.109375" style="20" bestFit="1" customWidth="1"/>
    <col min="21" max="21" width="6.88671875" style="20" bestFit="1" customWidth="1"/>
    <col min="22" max="22" width="8.109375" style="20" bestFit="1" customWidth="1"/>
    <col min="23" max="23" width="5.21875" style="20" bestFit="1" customWidth="1"/>
    <col min="24" max="24" width="6.6640625" style="20" bestFit="1" customWidth="1"/>
    <col min="25" max="25" width="7.21875" style="20" bestFit="1" customWidth="1"/>
    <col min="26" max="26" width="6.5546875" style="20" bestFit="1" customWidth="1"/>
    <col min="27" max="27" width="6.4414062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70" t="s">
        <v>139</v>
      </c>
      <c r="C1" s="71"/>
      <c r="D1" s="71"/>
      <c r="E1" s="71"/>
      <c r="F1" s="71"/>
      <c r="G1" s="71"/>
      <c r="H1" s="71"/>
      <c r="I1" s="71"/>
      <c r="J1" s="72"/>
      <c r="K1" s="70" t="s">
        <v>140</v>
      </c>
      <c r="L1" s="71"/>
      <c r="M1" s="71"/>
      <c r="N1" s="71"/>
      <c r="O1" s="71"/>
      <c r="P1" s="71"/>
      <c r="Q1" s="71"/>
      <c r="R1" s="71"/>
      <c r="S1" s="72"/>
      <c r="T1" s="70" t="s">
        <v>13</v>
      </c>
      <c r="U1" s="71"/>
      <c r="V1" s="71"/>
      <c r="W1" s="71"/>
      <c r="X1" s="71"/>
      <c r="Y1" s="71"/>
      <c r="Z1" s="71"/>
      <c r="AA1" s="71"/>
      <c r="AB1" s="7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105</v>
      </c>
      <c r="B4" s="20">
        <v>9</v>
      </c>
      <c r="C4" s="20">
        <v>0</v>
      </c>
      <c r="D4" s="20">
        <v>0</v>
      </c>
      <c r="E4" s="20">
        <v>9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9</v>
      </c>
      <c r="L4" s="28">
        <v>0</v>
      </c>
      <c r="M4" s="28">
        <v>0</v>
      </c>
      <c r="N4" s="28">
        <v>9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106</v>
      </c>
      <c r="B5" s="20">
        <v>8</v>
      </c>
      <c r="C5" s="20">
        <v>0</v>
      </c>
      <c r="D5" s="20">
        <v>0</v>
      </c>
      <c r="E5" s="20">
        <v>8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8</v>
      </c>
      <c r="L5" s="20">
        <v>0</v>
      </c>
      <c r="M5" s="20">
        <v>0</v>
      </c>
      <c r="N5" s="20">
        <v>8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25</v>
      </c>
    </row>
    <row r="6" spans="1:29" x14ac:dyDescent="0.3">
      <c r="A6" s="17" t="s">
        <v>107</v>
      </c>
      <c r="B6" s="20">
        <v>95</v>
      </c>
      <c r="C6" s="20">
        <v>0</v>
      </c>
      <c r="D6" s="20">
        <v>0</v>
      </c>
      <c r="E6" s="20">
        <v>43</v>
      </c>
      <c r="F6" s="20">
        <v>0</v>
      </c>
      <c r="G6" s="20">
        <v>0</v>
      </c>
      <c r="H6" s="20">
        <v>0</v>
      </c>
      <c r="I6" s="20">
        <v>0</v>
      </c>
      <c r="J6" s="26">
        <v>52</v>
      </c>
      <c r="K6" s="27">
        <v>95</v>
      </c>
      <c r="L6" s="20">
        <v>0</v>
      </c>
      <c r="M6" s="20">
        <v>0</v>
      </c>
      <c r="N6" s="20">
        <v>43</v>
      </c>
      <c r="O6" s="20">
        <v>0</v>
      </c>
      <c r="P6" s="20">
        <v>0</v>
      </c>
      <c r="Q6" s="20">
        <v>0</v>
      </c>
      <c r="R6" s="20">
        <v>0</v>
      </c>
      <c r="S6" s="26">
        <v>52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25</v>
      </c>
    </row>
    <row r="7" spans="1:29" x14ac:dyDescent="0.3">
      <c r="A7" s="17" t="s">
        <v>108</v>
      </c>
      <c r="B7" s="20">
        <v>219</v>
      </c>
      <c r="C7" s="20">
        <v>0</v>
      </c>
      <c r="D7" s="20">
        <v>0</v>
      </c>
      <c r="E7" s="20">
        <v>219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219</v>
      </c>
      <c r="L7" s="20">
        <v>0</v>
      </c>
      <c r="M7" s="20">
        <v>0</v>
      </c>
      <c r="N7" s="20">
        <v>219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25</v>
      </c>
    </row>
    <row r="8" spans="1:29" x14ac:dyDescent="0.3">
      <c r="A8" s="17" t="s">
        <v>109</v>
      </c>
      <c r="B8" s="20">
        <v>281</v>
      </c>
      <c r="C8" s="20">
        <v>0</v>
      </c>
      <c r="D8" s="20">
        <v>0</v>
      </c>
      <c r="E8" s="20">
        <v>4</v>
      </c>
      <c r="F8" s="20">
        <v>0</v>
      </c>
      <c r="G8" s="20">
        <v>0</v>
      </c>
      <c r="H8" s="20">
        <v>0</v>
      </c>
      <c r="I8" s="20">
        <v>0</v>
      </c>
      <c r="J8" s="26">
        <v>277</v>
      </c>
      <c r="K8" s="27">
        <v>281</v>
      </c>
      <c r="L8" s="20">
        <v>0</v>
      </c>
      <c r="M8" s="20">
        <v>0</v>
      </c>
      <c r="N8" s="20">
        <v>4</v>
      </c>
      <c r="O8" s="20">
        <v>0</v>
      </c>
      <c r="P8" s="20">
        <v>0</v>
      </c>
      <c r="Q8" s="20">
        <v>0</v>
      </c>
      <c r="R8" s="20">
        <v>0</v>
      </c>
      <c r="S8" s="26">
        <v>277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25</v>
      </c>
    </row>
    <row r="9" spans="1:29" x14ac:dyDescent="0.3">
      <c r="A9" s="17" t="s">
        <v>110</v>
      </c>
      <c r="B9" s="20">
        <v>160</v>
      </c>
      <c r="C9" s="20">
        <v>0</v>
      </c>
      <c r="D9" s="20">
        <v>0</v>
      </c>
      <c r="E9" s="20">
        <v>160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160</v>
      </c>
      <c r="L9" s="20">
        <v>0</v>
      </c>
      <c r="M9" s="20">
        <v>0</v>
      </c>
      <c r="N9" s="20">
        <v>160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25</v>
      </c>
    </row>
    <row r="10" spans="1:29" x14ac:dyDescent="0.3">
      <c r="A10" s="17" t="s">
        <v>111</v>
      </c>
      <c r="B10" s="20">
        <v>860</v>
      </c>
      <c r="C10" s="20">
        <v>0</v>
      </c>
      <c r="D10" s="20">
        <v>334</v>
      </c>
      <c r="E10" s="20">
        <v>526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860</v>
      </c>
      <c r="L10" s="20">
        <v>0</v>
      </c>
      <c r="M10" s="20">
        <v>334</v>
      </c>
      <c r="N10" s="20">
        <v>526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25</v>
      </c>
    </row>
    <row r="11" spans="1:29" x14ac:dyDescent="0.3">
      <c r="A11" s="17" t="s">
        <v>112</v>
      </c>
      <c r="B11" s="20">
        <v>8</v>
      </c>
      <c r="C11" s="20">
        <v>0</v>
      </c>
      <c r="D11" s="20">
        <v>0</v>
      </c>
      <c r="E11" s="20">
        <v>1</v>
      </c>
      <c r="F11" s="20">
        <v>0</v>
      </c>
      <c r="G11" s="20">
        <v>0</v>
      </c>
      <c r="H11" s="20">
        <v>0</v>
      </c>
      <c r="I11" s="20">
        <v>0</v>
      </c>
      <c r="J11" s="26">
        <v>7</v>
      </c>
      <c r="K11" s="27">
        <v>8</v>
      </c>
      <c r="L11" s="20">
        <v>0</v>
      </c>
      <c r="M11" s="20">
        <v>0</v>
      </c>
      <c r="N11" s="20">
        <v>1</v>
      </c>
      <c r="O11" s="20">
        <v>0</v>
      </c>
      <c r="P11" s="20">
        <v>0</v>
      </c>
      <c r="Q11" s="20">
        <v>0</v>
      </c>
      <c r="R11" s="20">
        <v>0</v>
      </c>
      <c r="S11" s="26">
        <v>7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25</v>
      </c>
    </row>
    <row r="12" spans="1:29" x14ac:dyDescent="0.3">
      <c r="A12" s="17" t="s">
        <v>113</v>
      </c>
      <c r="B12" s="20">
        <v>10</v>
      </c>
      <c r="C12" s="20">
        <v>0</v>
      </c>
      <c r="D12" s="20">
        <v>0</v>
      </c>
      <c r="E12" s="20">
        <v>0.5</v>
      </c>
      <c r="F12" s="20">
        <v>0</v>
      </c>
      <c r="G12" s="20">
        <v>0</v>
      </c>
      <c r="H12" s="20">
        <v>0</v>
      </c>
      <c r="I12" s="20">
        <v>0</v>
      </c>
      <c r="J12" s="26">
        <v>9.5</v>
      </c>
      <c r="K12" s="27">
        <v>10</v>
      </c>
      <c r="L12" s="20">
        <v>0</v>
      </c>
      <c r="M12" s="20">
        <v>0</v>
      </c>
      <c r="N12" s="20">
        <v>0.5</v>
      </c>
      <c r="O12" s="20">
        <v>0</v>
      </c>
      <c r="P12" s="20">
        <v>0</v>
      </c>
      <c r="Q12" s="20">
        <v>0</v>
      </c>
      <c r="R12" s="20">
        <v>0</v>
      </c>
      <c r="S12" s="26">
        <v>9.5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25</v>
      </c>
    </row>
    <row r="13" spans="1:29" x14ac:dyDescent="0.3">
      <c r="A13" s="17" t="s">
        <v>114</v>
      </c>
      <c r="B13" s="20">
        <v>5</v>
      </c>
      <c r="C13" s="20">
        <v>0</v>
      </c>
      <c r="D13" s="20">
        <v>0</v>
      </c>
      <c r="E13" s="20">
        <v>4.8</v>
      </c>
      <c r="F13" s="20">
        <v>0</v>
      </c>
      <c r="G13" s="20">
        <v>0</v>
      </c>
      <c r="H13" s="20">
        <v>0</v>
      </c>
      <c r="I13" s="20">
        <v>0</v>
      </c>
      <c r="J13" s="26">
        <v>0.2</v>
      </c>
      <c r="K13" s="27">
        <v>5</v>
      </c>
      <c r="L13" s="20">
        <v>0</v>
      </c>
      <c r="M13" s="20">
        <v>0</v>
      </c>
      <c r="N13" s="20">
        <v>4.8</v>
      </c>
      <c r="O13" s="20">
        <v>0</v>
      </c>
      <c r="P13" s="20">
        <v>0</v>
      </c>
      <c r="Q13" s="20">
        <v>0</v>
      </c>
      <c r="R13" s="20">
        <v>0</v>
      </c>
      <c r="S13" s="26">
        <v>0.2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25</v>
      </c>
    </row>
    <row r="14" spans="1:29" x14ac:dyDescent="0.3">
      <c r="A14" s="17" t="s">
        <v>115</v>
      </c>
      <c r="B14" s="20">
        <v>5</v>
      </c>
      <c r="C14" s="20">
        <v>0</v>
      </c>
      <c r="D14" s="20">
        <v>0</v>
      </c>
      <c r="E14" s="20">
        <v>0.5</v>
      </c>
      <c r="F14" s="20">
        <v>0</v>
      </c>
      <c r="G14" s="20">
        <v>0</v>
      </c>
      <c r="H14" s="20">
        <v>0</v>
      </c>
      <c r="I14" s="20">
        <v>0</v>
      </c>
      <c r="J14" s="26">
        <v>4.5</v>
      </c>
      <c r="K14" s="27">
        <v>5</v>
      </c>
      <c r="L14" s="20">
        <v>0</v>
      </c>
      <c r="M14" s="20">
        <v>0</v>
      </c>
      <c r="N14" s="20">
        <v>0.5</v>
      </c>
      <c r="O14" s="20">
        <v>0</v>
      </c>
      <c r="P14" s="20">
        <v>0</v>
      </c>
      <c r="Q14" s="20">
        <v>0</v>
      </c>
      <c r="R14" s="20">
        <v>0</v>
      </c>
      <c r="S14" s="26">
        <v>4.5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25</v>
      </c>
    </row>
    <row r="15" spans="1:29" x14ac:dyDescent="0.3">
      <c r="A15" s="17" t="s">
        <v>116</v>
      </c>
      <c r="B15" s="20">
        <v>5</v>
      </c>
      <c r="C15" s="20">
        <v>0</v>
      </c>
      <c r="D15" s="20">
        <v>0</v>
      </c>
      <c r="E15" s="20">
        <v>5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5</v>
      </c>
      <c r="L15" s="20">
        <v>0</v>
      </c>
      <c r="M15" s="20">
        <v>0</v>
      </c>
      <c r="N15" s="20">
        <v>5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25</v>
      </c>
    </row>
    <row r="16" spans="1:29" x14ac:dyDescent="0.3">
      <c r="A16" s="17" t="s">
        <v>117</v>
      </c>
      <c r="B16" s="20">
        <v>300</v>
      </c>
      <c r="C16" s="20">
        <v>0</v>
      </c>
      <c r="D16" s="20">
        <v>0</v>
      </c>
      <c r="E16" s="20">
        <v>165</v>
      </c>
      <c r="F16" s="20">
        <v>0</v>
      </c>
      <c r="G16" s="20">
        <v>0</v>
      </c>
      <c r="H16" s="20">
        <v>0</v>
      </c>
      <c r="I16" s="20">
        <v>0</v>
      </c>
      <c r="J16" s="26">
        <v>135</v>
      </c>
      <c r="K16" s="27">
        <v>300</v>
      </c>
      <c r="L16" s="20">
        <v>0</v>
      </c>
      <c r="M16" s="20">
        <v>0</v>
      </c>
      <c r="N16" s="20">
        <v>165</v>
      </c>
      <c r="O16" s="20">
        <v>0</v>
      </c>
      <c r="P16" s="20">
        <v>0</v>
      </c>
      <c r="Q16" s="20">
        <v>0</v>
      </c>
      <c r="R16" s="20">
        <v>0</v>
      </c>
      <c r="S16" s="26">
        <v>135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25</v>
      </c>
    </row>
    <row r="17" spans="1:29" x14ac:dyDescent="0.3">
      <c r="A17" s="17" t="s">
        <v>118</v>
      </c>
      <c r="B17" s="20">
        <v>34</v>
      </c>
      <c r="C17" s="20">
        <v>0</v>
      </c>
      <c r="D17" s="20">
        <v>0</v>
      </c>
      <c r="E17" s="20">
        <v>19</v>
      </c>
      <c r="F17" s="20">
        <v>0</v>
      </c>
      <c r="G17" s="20">
        <v>0</v>
      </c>
      <c r="H17" s="20">
        <v>0</v>
      </c>
      <c r="I17" s="20">
        <v>0</v>
      </c>
      <c r="J17" s="26">
        <v>15</v>
      </c>
      <c r="K17" s="27">
        <v>34</v>
      </c>
      <c r="L17" s="20">
        <v>0</v>
      </c>
      <c r="M17" s="20">
        <v>0</v>
      </c>
      <c r="N17" s="20">
        <v>19</v>
      </c>
      <c r="O17" s="20">
        <v>0</v>
      </c>
      <c r="P17" s="20">
        <v>0</v>
      </c>
      <c r="Q17" s="20">
        <v>0</v>
      </c>
      <c r="R17" s="20">
        <v>0</v>
      </c>
      <c r="S17" s="26">
        <v>15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25</v>
      </c>
    </row>
    <row r="18" spans="1:29" x14ac:dyDescent="0.3">
      <c r="A18" s="17" t="s">
        <v>119</v>
      </c>
      <c r="B18" s="20">
        <v>60</v>
      </c>
      <c r="C18" s="20">
        <v>0</v>
      </c>
      <c r="D18" s="20">
        <v>27</v>
      </c>
      <c r="E18" s="20">
        <v>33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60</v>
      </c>
      <c r="L18" s="20">
        <v>0</v>
      </c>
      <c r="M18" s="20">
        <v>27</v>
      </c>
      <c r="N18" s="20">
        <v>33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25</v>
      </c>
    </row>
    <row r="19" spans="1:29" x14ac:dyDescent="0.3">
      <c r="A19" s="17" t="s">
        <v>120</v>
      </c>
      <c r="B19" s="20">
        <v>23640</v>
      </c>
      <c r="C19" s="20">
        <v>0</v>
      </c>
      <c r="D19" s="20">
        <v>0</v>
      </c>
      <c r="E19" s="20">
        <v>21230</v>
      </c>
      <c r="F19" s="20">
        <v>0</v>
      </c>
      <c r="G19" s="20">
        <v>0</v>
      </c>
      <c r="H19" s="20">
        <v>0</v>
      </c>
      <c r="I19" s="20">
        <v>0</v>
      </c>
      <c r="J19" s="26">
        <v>2410</v>
      </c>
      <c r="K19" s="27">
        <v>23640</v>
      </c>
      <c r="L19" s="20">
        <v>0</v>
      </c>
      <c r="M19" s="20">
        <v>0</v>
      </c>
      <c r="N19" s="20">
        <v>21230</v>
      </c>
      <c r="O19" s="20">
        <v>0</v>
      </c>
      <c r="P19" s="20">
        <v>0</v>
      </c>
      <c r="Q19" s="20">
        <v>0</v>
      </c>
      <c r="R19" s="20">
        <v>0</v>
      </c>
      <c r="S19" s="26">
        <v>2410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35" si="3">E19-N19</f>
        <v>0</v>
      </c>
      <c r="X19" s="20">
        <f t="shared" ref="X19:X35" si="4">F19-O19</f>
        <v>0</v>
      </c>
      <c r="Y19" s="20">
        <f t="shared" ref="Y19:Y35" si="5">G19-P19</f>
        <v>0</v>
      </c>
      <c r="Z19" s="20">
        <f t="shared" ref="Z19:Z35" si="6">H19-Q19</f>
        <v>0</v>
      </c>
      <c r="AA19" s="20">
        <f t="shared" ref="AA19:AA35" si="7">I19-R19</f>
        <v>0</v>
      </c>
      <c r="AB19" s="20">
        <f t="shared" ref="AB19:AB35" si="8">J19-S19</f>
        <v>0</v>
      </c>
      <c r="AC19" s="17" t="s">
        <v>25</v>
      </c>
    </row>
    <row r="20" spans="1:29" x14ac:dyDescent="0.3">
      <c r="A20" s="17" t="s">
        <v>126</v>
      </c>
      <c r="B20" s="20">
        <v>5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5</v>
      </c>
      <c r="K20" s="27">
        <v>5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5</v>
      </c>
      <c r="T20" s="20">
        <f t="shared" ref="T20:T35" si="9">B20-K20</f>
        <v>0</v>
      </c>
      <c r="U20" s="20">
        <f t="shared" ref="U20:U35" si="10">C20-L20</f>
        <v>0</v>
      </c>
      <c r="V20" s="20">
        <f t="shared" ref="V20:V35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25</v>
      </c>
    </row>
    <row r="21" spans="1:29" x14ac:dyDescent="0.3">
      <c r="A21" s="17" t="s">
        <v>127</v>
      </c>
      <c r="B21" s="20">
        <v>100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100</v>
      </c>
      <c r="K21" s="27">
        <v>100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100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25</v>
      </c>
    </row>
    <row r="22" spans="1:29" x14ac:dyDescent="0.3">
      <c r="A22" s="17" t="s">
        <v>129</v>
      </c>
      <c r="B22" s="20">
        <v>80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80</v>
      </c>
      <c r="K22" s="27">
        <v>80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80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25</v>
      </c>
    </row>
    <row r="23" spans="1:29" x14ac:dyDescent="0.3">
      <c r="A23" s="17" t="s">
        <v>130</v>
      </c>
      <c r="B23" s="20">
        <v>110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110</v>
      </c>
      <c r="K23" s="27">
        <v>110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110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25</v>
      </c>
    </row>
    <row r="24" spans="1:29" x14ac:dyDescent="0.3">
      <c r="A24" s="17" t="s">
        <v>128</v>
      </c>
      <c r="B24" s="20">
        <v>50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50</v>
      </c>
      <c r="K24" s="27">
        <v>50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50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25</v>
      </c>
    </row>
    <row r="25" spans="1:29" x14ac:dyDescent="0.3">
      <c r="A25" s="17" t="s">
        <v>136</v>
      </c>
      <c r="B25" s="20">
        <v>-192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-192</v>
      </c>
      <c r="K25" s="27">
        <v>-192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-192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25</v>
      </c>
    </row>
    <row r="26" spans="1:29" x14ac:dyDescent="0.3">
      <c r="A26" s="17" t="s">
        <v>131</v>
      </c>
      <c r="B26" s="20">
        <v>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5</v>
      </c>
      <c r="K26" s="27">
        <v>5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5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25</v>
      </c>
    </row>
    <row r="27" spans="1:29" x14ac:dyDescent="0.3">
      <c r="A27" s="17" t="s">
        <v>132</v>
      </c>
      <c r="B27" s="20">
        <v>10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10</v>
      </c>
      <c r="K27" s="27">
        <v>10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10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25</v>
      </c>
    </row>
    <row r="28" spans="1:29" x14ac:dyDescent="0.3">
      <c r="A28" s="17" t="s">
        <v>122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25</v>
      </c>
    </row>
    <row r="29" spans="1:29" x14ac:dyDescent="0.3">
      <c r="A29" s="17" t="s">
        <v>123</v>
      </c>
      <c r="B29" s="20">
        <v>3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3</v>
      </c>
      <c r="K29" s="27">
        <v>3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3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25</v>
      </c>
    </row>
    <row r="30" spans="1:29" x14ac:dyDescent="0.3">
      <c r="A30" s="17" t="s">
        <v>124</v>
      </c>
      <c r="B30" s="20">
        <v>5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5</v>
      </c>
      <c r="K30" s="27">
        <v>5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5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25</v>
      </c>
    </row>
    <row r="31" spans="1:29" x14ac:dyDescent="0.3">
      <c r="A31" s="17" t="s">
        <v>134</v>
      </c>
      <c r="B31" s="20">
        <v>9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9</v>
      </c>
      <c r="K31" s="27">
        <v>9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9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25</v>
      </c>
    </row>
    <row r="32" spans="1:29" x14ac:dyDescent="0.3">
      <c r="A32" s="17" t="s">
        <v>133</v>
      </c>
      <c r="B32" s="20">
        <v>10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10</v>
      </c>
      <c r="K32" s="27">
        <v>10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10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25</v>
      </c>
    </row>
    <row r="33" spans="1:29" x14ac:dyDescent="0.3">
      <c r="A33" s="17" t="s">
        <v>135</v>
      </c>
      <c r="B33" s="20">
        <v>5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5</v>
      </c>
      <c r="K33" s="27">
        <v>5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5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25</v>
      </c>
    </row>
    <row r="34" spans="1:29" x14ac:dyDescent="0.3">
      <c r="A34" s="17" t="s">
        <v>125</v>
      </c>
      <c r="B34" s="20">
        <v>5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5</v>
      </c>
      <c r="K34" s="27">
        <v>5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5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25</v>
      </c>
    </row>
    <row r="35" spans="1:29" ht="15" thickBot="1" x14ac:dyDescent="0.35">
      <c r="A35" s="17" t="s">
        <v>137</v>
      </c>
      <c r="B35" s="20">
        <v>18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18</v>
      </c>
      <c r="K35" s="27">
        <v>18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18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25</v>
      </c>
    </row>
    <row r="36" spans="1:29" s="37" customFormat="1" ht="16.2" thickBot="1" x14ac:dyDescent="0.35">
      <c r="A36" s="32" t="s">
        <v>19</v>
      </c>
      <c r="B36" s="33">
        <f t="shared" ref="B36:AB36" si="12">SUM(B4:B35)</f>
        <v>25922</v>
      </c>
      <c r="C36" s="33">
        <f t="shared" si="12"/>
        <v>0</v>
      </c>
      <c r="D36" s="33">
        <f t="shared" si="12"/>
        <v>361</v>
      </c>
      <c r="E36" s="33">
        <f t="shared" si="12"/>
        <v>22427.8</v>
      </c>
      <c r="F36" s="33">
        <f t="shared" si="12"/>
        <v>0</v>
      </c>
      <c r="G36" s="33">
        <f t="shared" si="12"/>
        <v>0</v>
      </c>
      <c r="H36" s="33">
        <f t="shared" si="12"/>
        <v>0</v>
      </c>
      <c r="I36" s="33">
        <f t="shared" si="12"/>
        <v>0</v>
      </c>
      <c r="J36" s="34">
        <f t="shared" si="12"/>
        <v>3133.2</v>
      </c>
      <c r="K36" s="35">
        <f t="shared" si="12"/>
        <v>25922</v>
      </c>
      <c r="L36" s="33">
        <f t="shared" si="12"/>
        <v>0</v>
      </c>
      <c r="M36" s="33">
        <f t="shared" si="12"/>
        <v>361</v>
      </c>
      <c r="N36" s="33">
        <f t="shared" si="12"/>
        <v>22427.8</v>
      </c>
      <c r="O36" s="33">
        <f t="shared" si="12"/>
        <v>0</v>
      </c>
      <c r="P36" s="33">
        <f t="shared" si="12"/>
        <v>0</v>
      </c>
      <c r="Q36" s="33">
        <f t="shared" si="12"/>
        <v>0</v>
      </c>
      <c r="R36" s="33">
        <f t="shared" si="12"/>
        <v>0</v>
      </c>
      <c r="S36" s="34">
        <f t="shared" si="12"/>
        <v>3133.2</v>
      </c>
      <c r="T36" s="33">
        <f t="shared" si="12"/>
        <v>0</v>
      </c>
      <c r="U36" s="33">
        <f t="shared" si="12"/>
        <v>0</v>
      </c>
      <c r="V36" s="33">
        <f t="shared" si="12"/>
        <v>0</v>
      </c>
      <c r="W36" s="33">
        <f t="shared" si="12"/>
        <v>0</v>
      </c>
      <c r="X36" s="33">
        <f t="shared" si="12"/>
        <v>0</v>
      </c>
      <c r="Y36" s="33">
        <f t="shared" si="12"/>
        <v>0</v>
      </c>
      <c r="Z36" s="33">
        <f t="shared" si="12"/>
        <v>0</v>
      </c>
      <c r="AA36" s="33">
        <f t="shared" si="12"/>
        <v>0</v>
      </c>
      <c r="AB36" s="34">
        <f t="shared" si="12"/>
        <v>0</v>
      </c>
      <c r="AC36" s="36"/>
    </row>
  </sheetData>
  <mergeCells count="3">
    <mergeCell ref="B1:J1"/>
    <mergeCell ref="K1:S1"/>
    <mergeCell ref="T1:AB1"/>
  </mergeCells>
  <conditionalFormatting sqref="A36:A1048576 A1:A5">
    <cfRule type="duplicateValues" dxfId="12" priority="68"/>
  </conditionalFormatting>
  <conditionalFormatting sqref="A6">
    <cfRule type="duplicateValues" dxfId="11" priority="71"/>
  </conditionalFormatting>
  <conditionalFormatting sqref="A19:A20 A8">
    <cfRule type="duplicateValues" dxfId="10" priority="11"/>
  </conditionalFormatting>
  <conditionalFormatting sqref="A29:A35">
    <cfRule type="duplicateValues" dxfId="9" priority="7"/>
  </conditionalFormatting>
  <conditionalFormatting sqref="A21:A28">
    <cfRule type="duplicateValues" dxfId="8" priority="6"/>
  </conditionalFormatting>
  <conditionalFormatting sqref="A21:A35">
    <cfRule type="duplicateValues" dxfId="7" priority="5"/>
  </conditionalFormatting>
  <conditionalFormatting sqref="A9:A10">
    <cfRule type="duplicateValues" dxfId="6" priority="4"/>
  </conditionalFormatting>
  <conditionalFormatting sqref="A9:A10">
    <cfRule type="duplicateValues" dxfId="5" priority="3"/>
  </conditionalFormatting>
  <conditionalFormatting sqref="A11:A18">
    <cfRule type="duplicateValues" dxfId="4" priority="2"/>
  </conditionalFormatting>
  <conditionalFormatting sqref="A11:A18">
    <cfRule type="duplicateValues" dxfId="3" priority="1"/>
  </conditionalFormatting>
  <conditionalFormatting sqref="A7">
    <cfRule type="duplicateValues" dxfId="2" priority="95"/>
  </conditionalFormatting>
  <conditionalFormatting sqref="A36:A1048576 A1:A7">
    <cfRule type="duplicateValues" dxfId="1" priority="96"/>
  </conditionalFormatting>
  <conditionalFormatting sqref="A19:A20 A8">
    <cfRule type="duplicateValues" dxfId="0" priority="9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2021-06-16T06:02:26Z</dcterms:modified>
</cp:coreProperties>
</file>