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097591-Maurya Beej Bhandar Varanasi\2122 (10)\2122\BAYER REPORT\"/>
    </mc:Choice>
  </mc:AlternateContent>
  <xr:revisionPtr revIDLastSave="0" documentId="13_ncr:1_{C6A16E3A-A63A-4624-9937-D4D4CE7969D2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working'!$A$1:$M$36</definedName>
    <definedName name="_xlnm._FilterDatabase" localSheetId="5" hidden="1">Reco!$A$3:$AC$58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4" r:id="rId9"/>
  </pivotCaches>
</workbook>
</file>

<file path=xl/calcChain.xml><?xml version="1.0" encoding="utf-8"?>
<calcChain xmlns="http://schemas.openxmlformats.org/spreadsheetml/2006/main">
  <c r="B32" i="6" l="1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E6" i="2"/>
  <c r="F6" i="2"/>
  <c r="G6" i="2"/>
  <c r="H6" i="2"/>
  <c r="I6" i="2"/>
  <c r="M6" i="2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AA21" i="4" l="1"/>
  <c r="AA20" i="4"/>
  <c r="AA18" i="4"/>
  <c r="AA16" i="4"/>
  <c r="AA13" i="4"/>
  <c r="AA12" i="4"/>
  <c r="AA11" i="4"/>
  <c r="Y13" i="4"/>
  <c r="Y11" i="4"/>
  <c r="Z21" i="4"/>
  <c r="Z20" i="4"/>
  <c r="Z14" i="4"/>
  <c r="Z13" i="4"/>
  <c r="Z12" i="4"/>
  <c r="Y26" i="4"/>
  <c r="Y22" i="4"/>
  <c r="Y17" i="4"/>
  <c r="Y19" i="4"/>
  <c r="Y18" i="4"/>
  <c r="AA25" i="4"/>
  <c r="AA23" i="4"/>
  <c r="Z27" i="4"/>
  <c r="Z23" i="4"/>
  <c r="Z22" i="4"/>
  <c r="Y29" i="4"/>
  <c r="Z11" i="4"/>
  <c r="Y24" i="4"/>
  <c r="Y15" i="4"/>
  <c r="AA32" i="4"/>
  <c r="AA27" i="4"/>
  <c r="AA19" i="4"/>
  <c r="Z34" i="4"/>
  <c r="Z31" i="4"/>
  <c r="Z30" i="4"/>
  <c r="Z29" i="4"/>
  <c r="Z19" i="4"/>
  <c r="Z18" i="4"/>
  <c r="AA17" i="4"/>
  <c r="Y34" i="4"/>
  <c r="Y33" i="4"/>
  <c r="Z26" i="4"/>
  <c r="Z25" i="4"/>
  <c r="Z24" i="4"/>
  <c r="Z16" i="4"/>
  <c r="Y35" i="4"/>
  <c r="Y28" i="4"/>
  <c r="Z17" i="4"/>
  <c r="Y27" i="4"/>
  <c r="Z33" i="4"/>
  <c r="Z32" i="4"/>
  <c r="AA31" i="4"/>
  <c r="AA29" i="4"/>
  <c r="AA28" i="4"/>
  <c r="Z15" i="4"/>
  <c r="Y32" i="4"/>
  <c r="Z28" i="4"/>
  <c r="AA22" i="4"/>
  <c r="Y21" i="4"/>
  <c r="AA33" i="4"/>
  <c r="AA30" i="4"/>
  <c r="Y14" i="4"/>
  <c r="Y30" i="4"/>
  <c r="Y16" i="4"/>
  <c r="AA34" i="4"/>
  <c r="AA26" i="4"/>
  <c r="Y25" i="4"/>
  <c r="Y20" i="4"/>
  <c r="Z35" i="4"/>
  <c r="AA35" i="4"/>
  <c r="Y31" i="4"/>
  <c r="AA24" i="4"/>
  <c r="Y23" i="4"/>
  <c r="AA15" i="4"/>
  <c r="AA14" i="4"/>
  <c r="Y12" i="4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5" i="2"/>
  <c r="I5" i="2"/>
  <c r="H5" i="2"/>
  <c r="G5" i="2"/>
  <c r="F5" i="2"/>
  <c r="E5" i="2"/>
  <c r="M4" i="2"/>
  <c r="I4" i="2"/>
  <c r="H4" i="2"/>
  <c r="G4" i="2"/>
  <c r="F4" i="2"/>
  <c r="E4" i="2"/>
  <c r="AB24" i="4" l="1"/>
  <c r="U26" i="4"/>
  <c r="W27" i="4"/>
  <c r="AB28" i="4"/>
  <c r="AB44" i="4"/>
  <c r="U14" i="4"/>
  <c r="W50" i="4"/>
  <c r="AB51" i="4"/>
  <c r="U23" i="4"/>
  <c r="W24" i="4"/>
  <c r="AB25" i="4"/>
  <c r="W28" i="4"/>
  <c r="AB29" i="4"/>
  <c r="U31" i="4"/>
  <c r="U34" i="4"/>
  <c r="W35" i="4"/>
  <c r="AB41" i="4"/>
  <c r="W53" i="4"/>
  <c r="W44" i="4"/>
  <c r="X44" i="4"/>
  <c r="T14" i="4"/>
  <c r="T18" i="4"/>
  <c r="V24" i="4"/>
  <c r="X25" i="4"/>
  <c r="T27" i="4"/>
  <c r="V28" i="4"/>
  <c r="X29" i="4"/>
  <c r="T31" i="4"/>
  <c r="T34" i="4"/>
  <c r="V35" i="4"/>
  <c r="V38" i="4"/>
  <c r="X41" i="4"/>
  <c r="T43" i="4"/>
  <c r="V53" i="4"/>
  <c r="U30" i="4"/>
  <c r="W31" i="4"/>
  <c r="W34" i="4"/>
  <c r="X14" i="4"/>
  <c r="T16" i="4"/>
  <c r="V17" i="4"/>
  <c r="X18" i="4"/>
  <c r="V21" i="4"/>
  <c r="X23" i="4"/>
  <c r="T25" i="4"/>
  <c r="T29" i="4"/>
  <c r="V30" i="4"/>
  <c r="T33" i="4"/>
  <c r="X34" i="4"/>
  <c r="U12" i="4"/>
  <c r="AB13" i="4"/>
  <c r="U15" i="4"/>
  <c r="W16" i="4"/>
  <c r="AB17" i="4"/>
  <c r="U19" i="4"/>
  <c r="W20" i="4"/>
  <c r="AB21" i="4"/>
  <c r="U24" i="4"/>
  <c r="W25" i="4"/>
  <c r="AB26" i="4"/>
  <c r="U28" i="4"/>
  <c r="W29" i="4"/>
  <c r="AB30" i="4"/>
  <c r="U32" i="4"/>
  <c r="W33" i="4"/>
  <c r="U35" i="4"/>
  <c r="U38" i="4"/>
  <c r="AB40" i="4"/>
  <c r="X12" i="4"/>
  <c r="T13" i="4"/>
  <c r="V14" i="4"/>
  <c r="V18" i="4"/>
  <c r="T21" i="4"/>
  <c r="V22" i="4"/>
  <c r="X24" i="4"/>
  <c r="T26" i="4"/>
  <c r="X28" i="4"/>
  <c r="T30" i="4"/>
  <c r="V31" i="4"/>
  <c r="X32" i="4"/>
  <c r="T52" i="4"/>
  <c r="V34" i="4"/>
  <c r="X35" i="4"/>
  <c r="T36" i="4"/>
  <c r="T42" i="4"/>
  <c r="V43" i="4"/>
  <c r="X53" i="4"/>
  <c r="W14" i="4"/>
  <c r="AB35" i="4"/>
  <c r="W13" i="4"/>
  <c r="AB14" i="4"/>
  <c r="AB18" i="4"/>
  <c r="W21" i="4"/>
  <c r="AB22" i="4"/>
  <c r="U25" i="4"/>
  <c r="W26" i="4"/>
  <c r="U29" i="4"/>
  <c r="W30" i="4"/>
  <c r="AB31" i="4"/>
  <c r="U33" i="4"/>
  <c r="AB34" i="4"/>
  <c r="AB37" i="4"/>
  <c r="V44" i="4"/>
  <c r="T12" i="4"/>
  <c r="V49" i="4"/>
  <c r="X13" i="4"/>
  <c r="T15" i="4"/>
  <c r="V16" i="4"/>
  <c r="X17" i="4"/>
  <c r="T19" i="4"/>
  <c r="V20" i="4"/>
  <c r="X21" i="4"/>
  <c r="T50" i="4"/>
  <c r="V51" i="4"/>
  <c r="X56" i="4"/>
  <c r="T24" i="4"/>
  <c r="V25" i="4"/>
  <c r="X26" i="4"/>
  <c r="T28" i="4"/>
  <c r="V29" i="4"/>
  <c r="X30" i="4"/>
  <c r="T32" i="4"/>
  <c r="V33" i="4"/>
  <c r="T35" i="4"/>
  <c r="T38" i="4"/>
  <c r="V39" i="4"/>
  <c r="X40" i="4"/>
  <c r="AB49" i="4"/>
  <c r="T10" i="4"/>
  <c r="W55" i="4"/>
  <c r="X49" i="4"/>
  <c r="V55" i="4"/>
  <c r="T55" i="4"/>
  <c r="V45" i="4"/>
  <c r="X10" i="4"/>
  <c r="U45" i="4"/>
  <c r="W45" i="4"/>
  <c r="AB46" i="4"/>
  <c r="AB11" i="4"/>
  <c r="U50" i="4"/>
  <c r="U16" i="4"/>
  <c r="W51" i="4"/>
  <c r="W17" i="4"/>
  <c r="U9" i="4"/>
  <c r="U20" i="4"/>
  <c r="AB56" i="4"/>
  <c r="AB23" i="4"/>
  <c r="AB57" i="4"/>
  <c r="AB27" i="4"/>
  <c r="T46" i="4"/>
  <c r="T11" i="4"/>
  <c r="V47" i="4"/>
  <c r="V12" i="4"/>
  <c r="V15" i="4"/>
  <c r="X50" i="4"/>
  <c r="X16" i="4"/>
  <c r="V52" i="4"/>
  <c r="V19" i="4"/>
  <c r="X9" i="4"/>
  <c r="X20" i="4"/>
  <c r="T54" i="4"/>
  <c r="T22" i="4"/>
  <c r="T56" i="4"/>
  <c r="T23" i="4"/>
  <c r="V32" i="4"/>
  <c r="X33" i="4"/>
  <c r="U46" i="4"/>
  <c r="U11" i="4"/>
  <c r="W47" i="4"/>
  <c r="W12" i="4"/>
  <c r="W8" i="4"/>
  <c r="W15" i="4"/>
  <c r="AB50" i="4"/>
  <c r="AB16" i="4"/>
  <c r="U41" i="4"/>
  <c r="U18" i="4"/>
  <c r="W52" i="4"/>
  <c r="W19" i="4"/>
  <c r="AB9" i="4"/>
  <c r="AB20" i="4"/>
  <c r="U54" i="4"/>
  <c r="U22" i="4"/>
  <c r="U57" i="4"/>
  <c r="U27" i="4"/>
  <c r="W32" i="4"/>
  <c r="AB33" i="4"/>
  <c r="V46" i="4"/>
  <c r="V11" i="4"/>
  <c r="X8" i="4"/>
  <c r="X15" i="4"/>
  <c r="T51" i="4"/>
  <c r="T17" i="4"/>
  <c r="X52" i="4"/>
  <c r="X19" i="4"/>
  <c r="V56" i="4"/>
  <c r="V23" i="4"/>
  <c r="V57" i="4"/>
  <c r="V27" i="4"/>
  <c r="W46" i="4"/>
  <c r="W11" i="4"/>
  <c r="AB47" i="4"/>
  <c r="AB12" i="4"/>
  <c r="U49" i="4"/>
  <c r="U13" i="4"/>
  <c r="AB8" i="4"/>
  <c r="AB15" i="4"/>
  <c r="U51" i="4"/>
  <c r="U17" i="4"/>
  <c r="W41" i="4"/>
  <c r="W18" i="4"/>
  <c r="AB52" i="4"/>
  <c r="AB19" i="4"/>
  <c r="U53" i="4"/>
  <c r="U21" i="4"/>
  <c r="W54" i="4"/>
  <c r="W22" i="4"/>
  <c r="U55" i="4"/>
  <c r="W56" i="4"/>
  <c r="W23" i="4"/>
  <c r="AB32" i="4"/>
  <c r="X46" i="4"/>
  <c r="X11" i="4"/>
  <c r="V37" i="4"/>
  <c r="V13" i="4"/>
  <c r="T44" i="4"/>
  <c r="T20" i="4"/>
  <c r="X54" i="4"/>
  <c r="X22" i="4"/>
  <c r="V50" i="4"/>
  <c r="V26" i="4"/>
  <c r="X57" i="4"/>
  <c r="X27" i="4"/>
  <c r="X55" i="4"/>
  <c r="X31" i="4"/>
  <c r="W49" i="4"/>
  <c r="U42" i="4"/>
  <c r="U36" i="4"/>
  <c r="W37" i="4"/>
  <c r="W39" i="4"/>
  <c r="T41" i="4"/>
  <c r="V10" i="4"/>
  <c r="X42" i="4"/>
  <c r="X36" i="4"/>
  <c r="T57" i="4"/>
  <c r="X43" i="4"/>
  <c r="T40" i="4"/>
  <c r="W10" i="4"/>
  <c r="AB42" i="4"/>
  <c r="U56" i="4"/>
  <c r="AB36" i="4"/>
  <c r="W38" i="4"/>
  <c r="AB43" i="4"/>
  <c r="U40" i="4"/>
  <c r="X47" i="4"/>
  <c r="T49" i="4"/>
  <c r="V41" i="4"/>
  <c r="T53" i="4"/>
  <c r="V54" i="4"/>
  <c r="T37" i="4"/>
  <c r="X38" i="4"/>
  <c r="T39" i="4"/>
  <c r="V40" i="4"/>
  <c r="AB10" i="4"/>
  <c r="U37" i="4"/>
  <c r="W57" i="4"/>
  <c r="AB38" i="4"/>
  <c r="U39" i="4"/>
  <c r="W40" i="4"/>
  <c r="V8" i="4"/>
  <c r="Z42" i="4"/>
  <c r="X51" i="4"/>
  <c r="AB53" i="4"/>
  <c r="Z54" i="4"/>
  <c r="AA50" i="4"/>
  <c r="Y51" i="4"/>
  <c r="AA54" i="4"/>
  <c r="AA42" i="4"/>
  <c r="T8" i="4"/>
  <c r="Z9" i="4"/>
  <c r="Z37" i="4"/>
  <c r="Z53" i="4"/>
  <c r="Z57" i="4"/>
  <c r="V9" i="4"/>
  <c r="X48" i="4"/>
  <c r="Z36" i="4"/>
  <c r="Z52" i="4"/>
  <c r="AB55" i="4"/>
  <c r="AA57" i="4"/>
  <c r="U44" i="4"/>
  <c r="AA49" i="4"/>
  <c r="Y40" i="4"/>
  <c r="AA43" i="4"/>
  <c r="Y44" i="4"/>
  <c r="Y48" i="4"/>
  <c r="U43" i="4"/>
  <c r="AA10" i="4"/>
  <c r="AA38" i="4"/>
  <c r="Y39" i="4"/>
  <c r="Z46" i="4"/>
  <c r="V48" i="4"/>
  <c r="Y55" i="4"/>
  <c r="Y41" i="4"/>
  <c r="W42" i="4"/>
  <c r="Z44" i="4"/>
  <c r="T47" i="4"/>
  <c r="AA55" i="4"/>
  <c r="AA9" i="4"/>
  <c r="AA37" i="4"/>
  <c r="Y38" i="4"/>
  <c r="Z45" i="4"/>
  <c r="Y49" i="4"/>
  <c r="T9" i="4"/>
  <c r="Y8" i="4"/>
  <c r="W9" i="4"/>
  <c r="W36" i="4"/>
  <c r="AA41" i="4"/>
  <c r="AA51" i="4"/>
  <c r="AB54" i="4"/>
  <c r="AA8" i="4"/>
  <c r="Y36" i="4"/>
  <c r="AA45" i="4"/>
  <c r="Y46" i="4"/>
  <c r="U48" i="4"/>
  <c r="Y53" i="4"/>
  <c r="Y56" i="4"/>
  <c r="U8" i="4"/>
  <c r="AB39" i="4"/>
  <c r="AA46" i="4"/>
  <c r="Y47" i="4"/>
  <c r="Z50" i="4"/>
  <c r="U52" i="4"/>
  <c r="AA53" i="4"/>
  <c r="AA56" i="4"/>
  <c r="Y57" i="4"/>
  <c r="Z10" i="4"/>
  <c r="Y10" i="4"/>
  <c r="Z38" i="4"/>
  <c r="T45" i="4"/>
  <c r="AB45" i="4"/>
  <c r="AA47" i="4"/>
  <c r="Z47" i="4"/>
  <c r="Z49" i="4"/>
  <c r="Z51" i="4"/>
  <c r="AA36" i="4"/>
  <c r="Y42" i="4"/>
  <c r="W48" i="4"/>
  <c r="Z55" i="4"/>
  <c r="Y9" i="4"/>
  <c r="U10" i="4"/>
  <c r="Y37" i="4"/>
  <c r="X37" i="4"/>
  <c r="X39" i="4"/>
  <c r="AA40" i="4"/>
  <c r="W43" i="4"/>
  <c r="Y52" i="4"/>
  <c r="Y54" i="4"/>
  <c r="AA44" i="4"/>
  <c r="Y50" i="4"/>
  <c r="Y43" i="4"/>
  <c r="Y45" i="4"/>
  <c r="X45" i="4"/>
  <c r="AA48" i="4"/>
  <c r="AA39" i="4"/>
  <c r="Z39" i="4"/>
  <c r="Z41" i="4"/>
  <c r="V42" i="4"/>
  <c r="Z43" i="4"/>
  <c r="T48" i="4"/>
  <c r="AB48" i="4"/>
  <c r="AA52" i="4"/>
  <c r="Z8" i="4"/>
  <c r="Z40" i="4"/>
  <c r="U47" i="4"/>
  <c r="V36" i="4"/>
  <c r="Z48" i="4"/>
  <c r="Z56" i="4"/>
  <c r="M3" i="2"/>
  <c r="I3" i="2"/>
  <c r="H3" i="2"/>
  <c r="G3" i="2"/>
  <c r="F3" i="2"/>
  <c r="E3" i="2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38" i="2" l="1"/>
  <c r="L38" i="2"/>
  <c r="K38" i="2"/>
  <c r="J38" i="2"/>
  <c r="I38" i="2"/>
  <c r="H38" i="2"/>
  <c r="G38" i="2"/>
  <c r="F38" i="2"/>
  <c r="E38" i="2"/>
  <c r="S58" i="4" l="1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58" i="4" l="1"/>
  <c r="Z58" i="4"/>
  <c r="W58" i="4"/>
  <c r="AA58" i="4"/>
  <c r="T58" i="4"/>
  <c r="X58" i="4"/>
  <c r="AB58" i="4"/>
  <c r="U58" i="4"/>
  <c r="Y58" i="4"/>
</calcChain>
</file>

<file path=xl/sharedStrings.xml><?xml version="1.0" encoding="utf-8"?>
<sst xmlns="http://schemas.openxmlformats.org/spreadsheetml/2006/main" count="564" uniqueCount="164">
  <si>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</si>
  <si>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</si>
  <si>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</si>
  <si>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</si>
  <si>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</si>
  <si>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</si>
  <si>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</si>
  <si>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</si>
  <si>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</si>
  <si>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</si>
  <si>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</si>
  <si>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</si>
  <si>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</si>
  <si>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</si>
  <si>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</si>
  <si>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</si>
  <si>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</si>
  <si>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</si>
  <si>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</si>
  <si>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</si>
  <si>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</si>
  <si>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</si>
  <si>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</si>
  <si>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</si>
  <si>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</si>
  <si>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</si>
  <si>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</si>
  <si>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</si>
  <si>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</si>
  <si>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</si>
  <si>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</si>
  <si>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</si>
  <si>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</si>
  <si>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</si>
  <si>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</si>
  <si>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</si>
  <si>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</si>
  <si>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</si>
  <si>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</si>
  <si>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</si>
  <si>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</si>
  <si>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</si>
  <si>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</si>
  <si>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</si>
  <si>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</si>
  <si>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</si>
  <si>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</si>
  <si>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</si>
  <si>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</si>
  <si>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</si>
  <si>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</si>
  <si>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</si>
  <si>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</si>
  <si>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</si>
  <si>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</si>
  <si>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</si>
  <si>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</si>
  <si>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MAURYA BEEJ BHANDAR</t>
  </si>
  <si>
    <t>OLD COLECTRY TRIMUHANI, GYANPUR, BHADOHI UTTAR PRADESH (221304)</t>
  </si>
  <si>
    <t>Phone : 9450238173, 9919412332 E-Mail : mauryabeejbhandargyn@gmail.com</t>
  </si>
  <si>
    <t>BAYER CROP SCIENCE</t>
  </si>
  <si>
    <t>ANTRACOL (T)   50*100G=5KG</t>
  </si>
  <si>
    <t>ANTRACOL (T)  20*500G=10KG</t>
  </si>
  <si>
    <t>ANTRACOL (T)  40*250G=10KG</t>
  </si>
  <si>
    <t>ATLANTIS KL3    160GM</t>
  </si>
  <si>
    <t>CONFIDOR(T) 20*250ML</t>
  </si>
  <si>
    <t>DECIS EC24 6 BOT IN      50*100ML</t>
  </si>
  <si>
    <t>JUMP WG80         10*2G</t>
  </si>
  <si>
    <t>LARVIN           40*100GM</t>
  </si>
  <si>
    <t>MOVENTO ENERGY 50*100ML</t>
  </si>
  <si>
    <t>MUSTERD 5222     60*500GM</t>
  </si>
  <si>
    <t>MUSTURD 5210      30*1KG</t>
  </si>
  <si>
    <t>NATIVO            50*100G=5KG</t>
  </si>
  <si>
    <t>NATIVO WG75       40*250G=10KGS</t>
  </si>
  <si>
    <t>NATIVO WG75 10*1KG</t>
  </si>
  <si>
    <t>NATIVO WG75 100*50GR</t>
  </si>
  <si>
    <t>NATIVO WG75 20*500G</t>
  </si>
  <si>
    <t>OBERON           50*100ML</t>
  </si>
  <si>
    <t>REGENT                  1*20=20KG</t>
  </si>
  <si>
    <t>REGENT SC50  50*100ML=5LIT</t>
  </si>
  <si>
    <t>REGENT ULTRA GR0       20*1K=20KG</t>
  </si>
  <si>
    <t>SECTIN           50*100GM</t>
  </si>
  <si>
    <t>SENCOR WP70  KG</t>
  </si>
  <si>
    <t>SIVANTO PRIMER 50*100ML</t>
  </si>
  <si>
    <t>TOPSTAR    8(20*22.5G)=3.600KG</t>
  </si>
  <si>
    <t>Our GST Billing Software MARG Erp 05322401648</t>
  </si>
  <si>
    <t>DISTRIBUTOR PRODUCTWISE</t>
  </si>
  <si>
    <t>OUTPUT IN : PIC,DETAILS AS : Column,CONSIDER : Voucher Date,INCLUDE VALIDATION : False</t>
  </si>
  <si>
    <t>DISTRIBUTOR:Maurya Beej Bhandar Varanasi,</t>
  </si>
  <si>
    <t>SAPCODE</t>
  </si>
  <si>
    <t>PRODUCT</t>
  </si>
  <si>
    <t>ITEMALIAS</t>
  </si>
  <si>
    <t>Maurya Beej Bhandar Varanasi</t>
  </si>
  <si>
    <t>ALANTO (T) SC240 20X500ML BOT IN</t>
  </si>
  <si>
    <t>ALANTO (T) SC240 40X250ML BOT IN</t>
  </si>
  <si>
    <t>ALANTO (T) SC240 50X100ML BOT IN</t>
  </si>
  <si>
    <t>ARIZE AZ 6633 LOC 10X3KG BAG IN</t>
  </si>
  <si>
    <t>ATLANTIS KL3 6 15X160GR BOT IN</t>
  </si>
  <si>
    <t>JUMP WG80 160X(10X2GR) BAG IN</t>
  </si>
  <si>
    <t>MUSTARD 5222 60X500G BAG IN</t>
  </si>
  <si>
    <t>NATIVO WG75 20X500GR BAG IN</t>
  </si>
  <si>
    <t>NATIVO WG75 40X250GR BAG IN</t>
  </si>
  <si>
    <t>NATIVO WG75 50X100GR BAG IN</t>
  </si>
  <si>
    <t>REGENT (T) SC50 50X100ML BOT IN</t>
  </si>
  <si>
    <t>SECTIN WG60 50X100GR BAG IN</t>
  </si>
  <si>
    <t>SENCOR WP70 60X100GR BAG IN</t>
  </si>
  <si>
    <t>DECIS EC 28 50X100ML BOT IN</t>
  </si>
  <si>
    <t>MUSTARD PA 5210 (LOC) 30X1KG BAG IN</t>
  </si>
  <si>
    <t>REGENT ULTRA GR0 6 1X20KG BAG IN</t>
  </si>
  <si>
    <t>GRANDTOTAL</t>
  </si>
  <si>
    <t>DECIS EC101-2 50X100ML BOX IN</t>
  </si>
  <si>
    <t>LARVIN (T) WP75 40X100GR BAG IN</t>
  </si>
  <si>
    <t>MOVENTO ENERGY SC240 50X100ML BOT IN</t>
  </si>
  <si>
    <t>SIVANTO PRIME SL200 50X100ML BOT IN</t>
  </si>
  <si>
    <t>AMBITION 40X250ML BOT IN</t>
  </si>
  <si>
    <t>ANTRACOL (T) WP70 10X1KG BAG IN</t>
  </si>
  <si>
    <t>ANTRACOL (T) WP70 50X100GR BAG IN</t>
  </si>
  <si>
    <t>ANTRACOL (T) WP70 20X500GR BAG IN</t>
  </si>
  <si>
    <t>ANTRACOL (T) WP70 40X250GR BAG IN</t>
  </si>
  <si>
    <t>CONFIDOR (T) SL200 20X250ML BOT IN</t>
  </si>
  <si>
    <t>CONFIDOR (T) SL200 50X100ML BOT IN</t>
  </si>
  <si>
    <t>NATIVO WG75 10X1KG BAG IN</t>
  </si>
  <si>
    <t>NATIVO WG75 100X50GR BAG IN</t>
  </si>
  <si>
    <t>OBERON (T) SC240 50X100ML BOT IN</t>
  </si>
  <si>
    <t>ARIZE 6444 GOLD LOC 10X3KG BAG IN</t>
  </si>
  <si>
    <t>TOPSTAR (T) WP80 8X(20X22.5GR) BOX IN</t>
  </si>
  <si>
    <t>ADMIRE WG70     (8*2GM)</t>
  </si>
  <si>
    <t>COUNCIL ACTIV WG</t>
  </si>
  <si>
    <t>FAME              10ML</t>
  </si>
  <si>
    <t>FOLICUR EC250    40*250ML</t>
  </si>
  <si>
    <t>FOLICUR EC250 50*100ML=5LIT</t>
  </si>
  <si>
    <t>INFINTO SC687 5 50*100ML</t>
  </si>
  <si>
    <t>LARVIN            500GM</t>
  </si>
  <si>
    <t>LARVIN       20*250GR</t>
  </si>
  <si>
    <t>LUCIFER WP 15     25*160GR</t>
  </si>
  <si>
    <t>NATIVO  10*10 GR</t>
  </si>
  <si>
    <t>PLANOFIX    50*100ML</t>
  </si>
  <si>
    <t>ADORA (T) SC100 20X200ML BOT IN</t>
  </si>
  <si>
    <t>ADORA (T) SC100 50X50ML BOT IN</t>
  </si>
  <si>
    <t>ADORA (T) SC100 50X100ML BOT IN</t>
  </si>
  <si>
    <t>AMBITION 20X500ML BOT IN</t>
  </si>
  <si>
    <t>AMBITION 50X100ML BOT IN</t>
  </si>
  <si>
    <t>COUNCIL ACTIV WG30 12X(5X90GR) BOX IN</t>
  </si>
  <si>
    <t>DECIS EC101-2 40X250ML BOT IN</t>
  </si>
  <si>
    <t>INFINITO SC687 5 50X100ML BOT IN</t>
  </si>
  <si>
    <t>ADMIRE WG70 125X(8X2GR) BAG IN</t>
  </si>
  <si>
    <t>FAME (T) SC480 10X(20X10ML) BOT IN</t>
  </si>
  <si>
    <t>FOLICUR EC250 40X250ML BOT IN</t>
  </si>
  <si>
    <t>FOLICUR (T) EC250 50X100ML BOT IN</t>
  </si>
  <si>
    <t>LARVIN (T) WP75 20X500GR BAG IN</t>
  </si>
  <si>
    <t>LARVIN (T) WP75 20X250GR BAG IN</t>
  </si>
  <si>
    <t>LUCIFER (T) WP15 25X160GR BAG IN</t>
  </si>
  <si>
    <t>NATIVO WG75 20X(10X10GR) BAG IN</t>
  </si>
  <si>
    <t>OBERON (T) SC240 40X200ML BOT IN</t>
  </si>
  <si>
    <t>PLANOFIX SL4 5 50X100ML BOT IN</t>
  </si>
  <si>
    <t>RAXIL EASY FS60 10X(20X13.4ML) BOT IN</t>
  </si>
  <si>
    <t>REGENT (T) SC50 20X250ML BOT IN</t>
  </si>
  <si>
    <t>REGENT (T) SC50 20X500ML BOT IN</t>
  </si>
  <si>
    <t>REGENT ULTRA GR0 6 20X1KG BAG IN</t>
  </si>
  <si>
    <t>STOCK &amp; SALES ANALYSIS  (BAYER CROP SCIENCE) 01/04/2021 - 31/05/2021</t>
  </si>
  <si>
    <t>Stock and Sales FOR THE PERIOD 01-Apr-2021 TO 31-May-2021</t>
  </si>
  <si>
    <t>Generated on 6/16/2021 5:56:59 AM</t>
  </si>
  <si>
    <t>Zylem Report - 01-Apr-2021 TO 31-May-2021</t>
  </si>
  <si>
    <t>Dealer Report -01-Apr-2021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</si>
</sst>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2" fontId="19" fillId="7" borderId="11" xfId="0" applyNumberFormat="1" applyFont="1" applyFill="1" applyBorder="1" applyAlignment="1">
      <alignment horizontal="left" wrapText="1"/>
    </xf>
    <xf numFmtId="0" fontId="18" fillId="0" borderId="23" xfId="0" applyFont="1" applyBorder="1" applyAlignment="1">
      <alignment horizontal="left" vertical="top"/>
    </xf>
    <xf numFmtId="0" fontId="0" fillId="0" borderId="12" xfId="0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49" fontId="7" fillId="0" borderId="12" xfId="0" applyNumberFormat="1" applyFont="1" applyBorder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2" fontId="7" fillId="0" borderId="12" xfId="0" applyNumberFormat="1" applyFont="1" applyBorder="1"/>
    <xf numFmtId="1" fontId="7" fillId="0" borderId="12" xfId="0" applyNumberFormat="1" applyFont="1" applyBorder="1"/>
    <xf numFmtId="49" fontId="16" fillId="0" borderId="12" xfId="0" applyNumberFormat="1" applyFont="1" applyBorder="1"/>
    <xf numFmtId="166" fontId="7" fillId="0" borderId="12" xfId="0" applyNumberFormat="1" applyFont="1" applyBorder="1"/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3.47667650463" createdVersion="6" refreshedVersion="7" minRefreshableVersion="3" recordCount="35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SemiMixedTypes="0" containsString="0" containsNumber="1" minValue="0.2" maxValue="12867"/>
    </cacheField>
    <cacheField name=" PURCHASES" numFmtId="1">
      <sharedItems containsSemiMixedTypes="0" containsString="0" containsNumber="1" containsInteger="1" minValue="0" maxValue="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0">
      <sharedItems containsSemiMixedTypes="0" containsString="0" containsNumber="1" minValue="0.2" maxValue="12867"/>
    </cacheField>
    <cacheField name=" SALES" numFmtId="1">
      <sharedItems containsSemiMixedTypes="0" containsString="0" containsNumber="1" containsInteger="1" minValue="0" maxValue="1982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SemiMixedTypes="0" containsString="0" containsNumber="1" minValue="0.2" maxValue="10885"/>
    </cacheField>
    <cacheField name=" RATE" numFmtId="0">
      <sharedItems containsSemiMixedTypes="0" containsString="0" containsNumber="1" minValue="31.23" maxValue="7577"/>
    </cacheField>
    <cacheField name="Combi Name" numFmtId="0">
      <sharedItems containsNonDate="0" containsString="0" containsBlank="1"/>
    </cacheField>
    <cacheField name="Master Name" numFmtId="0">
      <sharedItems count="121">
        <s v="ADMIRE WG70 125X(8X2GR) BAG IN"/>
        <s v="ANTRACOL (T) WP70 50X100GR BAG IN"/>
        <s v="ANTRACOL (T) WP70 20X500GR BAG IN"/>
        <s v="ANTRACOL (T) WP70 40X250GR BAG IN"/>
        <s v="ATLANTIS KL3 6 15X160GR BOT IN"/>
        <s v="CONFIDOR (T) SL200 20X250ML BOT IN"/>
        <s v="COUNCIL ACTIV WG30 12X(5X90GR) BOX IN"/>
        <s v="DECIS EC 28 50X100ML BOT IN"/>
        <s v="FAME (T) SC480 10X(20X10ML) BOT IN"/>
        <s v="FOLICUR EC250 40X250ML BOT IN"/>
        <s v="FOLICUR (T) EC250 50X100ML BOT IN"/>
        <s v="INFINITO SC687 5 50X100ML BOT IN"/>
        <s v="JUMP WG80 160X(10X2GR) BAG IN"/>
        <s v="LARVIN (T) WP75 20X500GR BAG IN"/>
        <s v="LARVIN (T) WP75 40X100GR BAG IN"/>
        <s v="LARVIN (T) WP75 20X250GR BAG IN"/>
        <s v="LUCIFER (T) WP15 25X160GR BAG IN"/>
        <s v="MOVENTO ENERGY SC240 50X100ML BOT IN"/>
        <s v="MUSTARD 5222 60X500G BAG IN"/>
        <s v="MUSTARD PA 5210 (LOC) 30X1KG BAG IN"/>
        <s v="NATIVO WG75 50X100GR BAG IN"/>
        <s v="NATIVO WG75 20X(10X10GR) BAG IN"/>
        <s v="NATIVO WG75 40X250GR BAG IN"/>
        <s v="NATIVO WG75 10X1KG BAG IN"/>
        <s v="NATIVO WG75 100X50GR BAG IN"/>
        <s v="NATIVO WG75 20X500GR BAG IN"/>
        <s v="OBERON (T) SC240 50X100ML BOT IN"/>
        <s v="PLANOFIX SL4 5 50X100ML BOT IN"/>
        <s v="REGENT ULTRA GR0 6 1X20KG BAG IN"/>
        <s v="REGENT (T) SC50 50X100ML BOT IN"/>
        <s v="REGENT ULTRA GR0 6 20X1KG BAG IN"/>
        <s v="SECTIN WG60 50X100GR BAG IN"/>
        <s v="SENCOR WP70 60X100GR BAG IN"/>
        <s v="SIVANTO PRIME SL200 50X100ML BOT IN"/>
        <s v="TOPSTAR (T) WP80 8X(20X22.5GR) BOX IN"/>
        <s v="PREMISE SC350 10X1L BOT IN" u="1"/>
        <s v="SECTIN WG60 20X600GR BAG IN" u="1"/>
        <s v="REGENT GR0 3 4X5KG BAG IN" u="1"/>
        <s v="ADORA (T) SC100 50X50ML BOT IN" u="1"/>
        <s v="ADORA (T) SC100 8X500ML BOT IN" u="1"/>
        <s v="EMESTO PRIME FS240 40X250ML BOT IN" u="1"/>
        <s v="EMESTO PRIME FS240 50X100ML BOT IN" u="1"/>
        <s v="ARIZE 6444 GOLD LOC 10X3KG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CONFIDOR (T) SL200 50X100M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ADMIRE (T) WG70 30X150GR BOT IN" u="1"/>
        <s v="GAUCHO FS600 2X5L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OBERON (T) SC240 40X200ML BOT IN" u="1"/>
        <s v="FAME (T) SC480 40X50ML BOT IN" u="1"/>
        <s v="FAME (T) SC480 4X500ML BOT IN" u="1"/>
        <s v="FAME (T) SC480 8X250ML BOT IN" u="1"/>
        <s v="FOLICUR (T) EC25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RAXIL EASY FS60 10X(20X13.4ML) BOT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8X(10X45GR) BOX IN" u="1"/>
        <s v="SOLOMON OD300 20X500ML BOT IN" u="1"/>
        <s v="SOLOMON OD300 40X250ML BOT IN" u="1"/>
        <s v="SOLOMON OD300 50X100ML BOT IN" u="1"/>
        <s v="ARIZE AZ 6633 LOC 10X3KG BAG IN" u="1"/>
        <s v="GLAMORE WG80 20X100GR BOT IN" u="1"/>
        <s v="REGENT ULTRA GR0 6 5X4KG BAG IN" u="1"/>
        <s v="ALANTO (T) SC240 20X500ML BOT IN" u="1"/>
        <s v="ALANTO (T) SC240 40X250ML BOT IN" u="1"/>
        <s v="ALANTO (T) SC240 50X100ML BOT IN" u="1"/>
        <s v="MONCEREN SC250 20X500ML BOT IN" u="1"/>
        <s v="EMESTO PRIME FS240 10X1L BOT IN" u="1"/>
        <s v="AMBITION 20X500ML BOT IN" u="1"/>
        <s v="AMBITION 40X250ML BOT IN" u="1"/>
        <s v="AMBITION 50X100ML BOT IN" u="1"/>
        <s v="DECIS EC 28 10X1L BOT IN" u="1"/>
        <s v="GLAMORE WG80 8X250GR BAG IN" u="1"/>
        <s v="ADORA (T) SC100 20X200ML BOT IN" u="1"/>
        <s v="ADORA (T) SC100 50X1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DECIS EC101-2 40X250ML BOT IN" u="1"/>
        <s v="BERDERA WG50 4X1KG BOT IN" u="1"/>
        <s v="FAME (T) SC480 20X100ML BOT IN" u="1"/>
        <s v="DECIS EC101-2 50X100ML BOX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s v="ADMIRE WG70     (8*2GM)"/>
    <n v="250"/>
    <n v="0"/>
    <n v="0"/>
    <n v="0"/>
    <n v="250"/>
    <n v="10"/>
    <n v="0"/>
    <n v="0"/>
    <n v="240"/>
    <n v="144.72999999999999"/>
    <m/>
    <x v="0"/>
  </r>
  <r>
    <s v="ANTRACOL (T)   50*100G=5KG"/>
    <n v="10"/>
    <n v="0"/>
    <n v="0"/>
    <n v="0"/>
    <n v="10"/>
    <n v="0"/>
    <n v="0"/>
    <n v="0"/>
    <n v="10"/>
    <n v="610.54"/>
    <m/>
    <x v="1"/>
  </r>
  <r>
    <s v="ANTRACOL (T)  20*500G=10KG"/>
    <n v="50"/>
    <n v="0"/>
    <n v="0"/>
    <n v="0"/>
    <n v="50"/>
    <n v="0"/>
    <n v="0"/>
    <n v="0"/>
    <n v="50"/>
    <n v="518.46"/>
    <m/>
    <x v="2"/>
  </r>
  <r>
    <s v="ANTRACOL (T)  40*250G=10KG"/>
    <n v="52"/>
    <n v="0"/>
    <n v="0"/>
    <n v="0"/>
    <n v="52"/>
    <n v="0"/>
    <n v="0"/>
    <n v="0"/>
    <n v="52"/>
    <n v="546.48"/>
    <m/>
    <x v="3"/>
  </r>
  <r>
    <s v="ATLANTIS KL3    160GM"/>
    <n v="40"/>
    <n v="0"/>
    <n v="0"/>
    <n v="0"/>
    <n v="40"/>
    <n v="0"/>
    <n v="0"/>
    <n v="0"/>
    <n v="40"/>
    <n v="492.28"/>
    <m/>
    <x v="4"/>
  </r>
  <r>
    <s v="CONFIDOR(T) 20*250ML"/>
    <n v="3"/>
    <n v="0"/>
    <n v="0"/>
    <n v="0"/>
    <n v="3"/>
    <n v="0"/>
    <n v="0"/>
    <n v="0"/>
    <n v="3"/>
    <n v="2086.63"/>
    <m/>
    <x v="5"/>
  </r>
  <r>
    <s v="COUNCIL ACTIV WG"/>
    <n v="49"/>
    <n v="0"/>
    <n v="0"/>
    <n v="0"/>
    <n v="49"/>
    <n v="0"/>
    <n v="0"/>
    <n v="0"/>
    <n v="49"/>
    <n v="380.5"/>
    <m/>
    <x v="6"/>
  </r>
  <r>
    <s v="DECIS EC24 6 BOT IN      50*100ML"/>
    <n v="10"/>
    <n v="0"/>
    <n v="0"/>
    <n v="0"/>
    <n v="10"/>
    <n v="0"/>
    <n v="0"/>
    <n v="0"/>
    <n v="10"/>
    <n v="610.54"/>
    <m/>
    <x v="7"/>
  </r>
  <r>
    <s v="FAME              10ML"/>
    <n v="215"/>
    <n v="0"/>
    <n v="0"/>
    <n v="0"/>
    <n v="215"/>
    <n v="0"/>
    <n v="0"/>
    <n v="0"/>
    <n v="215"/>
    <n v="152.13"/>
    <m/>
    <x v="8"/>
  </r>
  <r>
    <s v="FOLICUR EC250    40*250ML"/>
    <n v="25"/>
    <n v="0"/>
    <n v="0"/>
    <n v="0"/>
    <n v="25"/>
    <n v="0"/>
    <n v="0"/>
    <n v="0"/>
    <n v="25"/>
    <n v="1809.98"/>
    <m/>
    <x v="9"/>
  </r>
  <r>
    <s v="FOLICUR EC250 50*100ML=5LIT"/>
    <n v="10"/>
    <n v="0"/>
    <n v="0"/>
    <n v="0"/>
    <n v="10"/>
    <n v="0"/>
    <n v="0"/>
    <n v="0"/>
    <n v="10"/>
    <n v="1980"/>
    <m/>
    <x v="10"/>
  </r>
  <r>
    <s v="INFINTO SC687 5 50*100ML"/>
    <n v="50"/>
    <n v="0"/>
    <n v="0"/>
    <n v="0"/>
    <n v="50"/>
    <n v="0"/>
    <n v="0"/>
    <n v="0"/>
    <n v="50"/>
    <n v="174.15"/>
    <m/>
    <x v="11"/>
  </r>
  <r>
    <s v="JUMP WG80         10*2G"/>
    <n v="1685"/>
    <n v="0"/>
    <n v="0"/>
    <n v="0"/>
    <n v="1685"/>
    <n v="0"/>
    <n v="0"/>
    <n v="0"/>
    <n v="1685"/>
    <n v="31.23"/>
    <m/>
    <x v="12"/>
  </r>
  <r>
    <s v="LARVIN            500GM"/>
    <n v="2"/>
    <n v="0"/>
    <n v="0"/>
    <n v="0"/>
    <n v="2"/>
    <n v="0"/>
    <n v="0"/>
    <n v="0"/>
    <n v="2"/>
    <n v="2321.06"/>
    <m/>
    <x v="13"/>
  </r>
  <r>
    <s v="LARVIN           40*100GM"/>
    <n v="3"/>
    <n v="0"/>
    <n v="0"/>
    <n v="0"/>
    <n v="3"/>
    <n v="0"/>
    <n v="0"/>
    <n v="0"/>
    <n v="3"/>
    <n v="2459.9899999999998"/>
    <m/>
    <x v="14"/>
  </r>
  <r>
    <s v="LARVIN       20*250GR"/>
    <n v="9.5"/>
    <n v="0"/>
    <n v="0"/>
    <n v="0"/>
    <n v="9.5"/>
    <n v="0"/>
    <n v="0"/>
    <n v="0"/>
    <n v="9.5"/>
    <n v="2364.3200000000002"/>
    <m/>
    <x v="15"/>
  </r>
  <r>
    <s v="LUCIFER WP 15     25*160GR"/>
    <n v="141"/>
    <n v="0"/>
    <n v="0"/>
    <n v="0"/>
    <n v="141"/>
    <n v="0"/>
    <n v="0"/>
    <n v="0"/>
    <n v="141"/>
    <n v="245"/>
    <m/>
    <x v="16"/>
  </r>
  <r>
    <s v="MOVENTO ENERGY 50*100ML"/>
    <n v="5"/>
    <n v="0"/>
    <n v="0"/>
    <n v="0"/>
    <n v="5"/>
    <n v="0"/>
    <n v="0"/>
    <n v="0"/>
    <n v="5"/>
    <n v="2470"/>
    <m/>
    <x v="17"/>
  </r>
  <r>
    <s v="MUSTERD 5222     60*500GM"/>
    <n v="919"/>
    <n v="0"/>
    <n v="0"/>
    <n v="0"/>
    <n v="919"/>
    <n v="42"/>
    <n v="0"/>
    <n v="0"/>
    <n v="877"/>
    <n v="524"/>
    <m/>
    <x v="18"/>
  </r>
  <r>
    <s v="MUSTURD 5210      30*1KG"/>
    <n v="45"/>
    <n v="0"/>
    <n v="0"/>
    <n v="0"/>
    <n v="45"/>
    <n v="14"/>
    <n v="0"/>
    <n v="0"/>
    <n v="31"/>
    <n v="585"/>
    <m/>
    <x v="19"/>
  </r>
  <r>
    <s v="NATIVO            50*100G=5KG"/>
    <n v="0.2"/>
    <n v="0"/>
    <n v="0"/>
    <n v="0"/>
    <n v="0.2"/>
    <n v="0"/>
    <n v="0"/>
    <n v="0"/>
    <n v="0.2"/>
    <n v="6152.9"/>
    <m/>
    <x v="20"/>
  </r>
  <r>
    <s v="NATIVO  10*10 GR"/>
    <n v="6"/>
    <n v="0"/>
    <n v="0"/>
    <n v="0"/>
    <n v="6"/>
    <n v="0"/>
    <n v="0"/>
    <n v="0"/>
    <n v="6"/>
    <n v="7577"/>
    <m/>
    <x v="21"/>
  </r>
  <r>
    <s v="NATIVO WG75       40*250G=10KGS"/>
    <n v="7.75"/>
    <n v="0"/>
    <n v="0"/>
    <n v="0"/>
    <n v="7.75"/>
    <n v="0"/>
    <n v="0"/>
    <n v="0"/>
    <n v="7.75"/>
    <n v="5742"/>
    <m/>
    <x v="22"/>
  </r>
  <r>
    <s v="NATIVO WG75 10*1KG"/>
    <n v="17"/>
    <n v="0"/>
    <n v="0"/>
    <n v="0"/>
    <n v="17"/>
    <n v="0"/>
    <n v="0"/>
    <n v="0"/>
    <n v="17"/>
    <n v="5473.17"/>
    <m/>
    <x v="23"/>
  </r>
  <r>
    <s v="NATIVO WG75 100*50GR"/>
    <n v="9"/>
    <n v="0"/>
    <n v="0"/>
    <n v="0"/>
    <n v="9"/>
    <n v="0"/>
    <n v="0"/>
    <n v="0"/>
    <n v="9"/>
    <n v="6243.8"/>
    <m/>
    <x v="24"/>
  </r>
  <r>
    <s v="NATIVO WG75 20*500G"/>
    <n v="17"/>
    <n v="0"/>
    <n v="0"/>
    <n v="0"/>
    <n v="17"/>
    <n v="0"/>
    <n v="0"/>
    <n v="0"/>
    <n v="17"/>
    <n v="5577.2"/>
    <m/>
    <x v="25"/>
  </r>
  <r>
    <s v="OBERON           50*100ML"/>
    <n v="15"/>
    <n v="0"/>
    <n v="0"/>
    <n v="0"/>
    <n v="15"/>
    <n v="0"/>
    <n v="0"/>
    <n v="0"/>
    <n v="15"/>
    <n v="3819.3"/>
    <m/>
    <x v="26"/>
  </r>
  <r>
    <s v="PLANOFIX    50*100ML"/>
    <n v="5"/>
    <n v="0"/>
    <n v="0"/>
    <n v="0"/>
    <n v="5"/>
    <n v="0"/>
    <n v="0"/>
    <n v="0"/>
    <n v="5"/>
    <n v="669.49"/>
    <m/>
    <x v="27"/>
  </r>
  <r>
    <s v="REGENT                  1*20=20KG"/>
    <n v="12867"/>
    <n v="0"/>
    <n v="0"/>
    <n v="0"/>
    <n v="12867"/>
    <n v="1982"/>
    <n v="0"/>
    <n v="0"/>
    <n v="10885"/>
    <n v="75.709999999999994"/>
    <m/>
    <x v="28"/>
  </r>
  <r>
    <s v="REGENT SC50  50*100ML=5LIT"/>
    <n v="15"/>
    <n v="0"/>
    <n v="0"/>
    <n v="0"/>
    <n v="15"/>
    <n v="1"/>
    <n v="0"/>
    <n v="0"/>
    <n v="14"/>
    <n v="1141.01"/>
    <m/>
    <x v="29"/>
  </r>
  <r>
    <s v="REGENT ULTRA GR0       20*1K=20KG"/>
    <n v="301"/>
    <n v="0"/>
    <n v="0"/>
    <n v="0"/>
    <n v="301"/>
    <n v="0"/>
    <n v="0"/>
    <n v="0"/>
    <n v="301"/>
    <n v="147.51"/>
    <m/>
    <x v="30"/>
  </r>
  <r>
    <s v="SECTIN           50*100GM"/>
    <n v="11"/>
    <n v="0"/>
    <n v="0"/>
    <n v="0"/>
    <n v="11"/>
    <n v="0"/>
    <n v="0"/>
    <n v="0"/>
    <n v="11"/>
    <n v="2632.2"/>
    <m/>
    <x v="31"/>
  </r>
  <r>
    <s v="SENCOR WP70  KG"/>
    <n v="354"/>
    <n v="0"/>
    <n v="0"/>
    <n v="0"/>
    <n v="354"/>
    <n v="0"/>
    <n v="0"/>
    <n v="0"/>
    <n v="354"/>
    <n v="2010"/>
    <m/>
    <x v="32"/>
  </r>
  <r>
    <s v="SIVANTO PRIMER 50*100ML"/>
    <n v="5"/>
    <n v="0"/>
    <n v="0"/>
    <n v="0"/>
    <n v="5"/>
    <n v="0"/>
    <n v="0"/>
    <n v="0"/>
    <n v="5"/>
    <n v="2498.9"/>
    <m/>
    <x v="33"/>
  </r>
  <r>
    <s v="TOPSTAR    8(20*22.5G)=3.600KG"/>
    <n v="7"/>
    <n v="0"/>
    <n v="0"/>
    <n v="0"/>
    <n v="7"/>
    <n v="0"/>
    <n v="0"/>
    <n v="0"/>
    <n v="7"/>
    <n v="6555.56"/>
    <m/>
    <x v="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37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2">
        <item m="1" x="59"/>
        <item m="1" x="76"/>
        <item x="0"/>
        <item m="1" x="113"/>
        <item m="1" x="108"/>
        <item m="1" x="111"/>
        <item m="1" x="109"/>
        <item m="1" x="38"/>
        <item m="1" x="39"/>
        <item m="1" x="52"/>
        <item m="1" x="53"/>
        <item m="1" x="98"/>
        <item m="1" x="99"/>
        <item m="1" x="100"/>
        <item m="1" x="114"/>
        <item m="1" x="115"/>
        <item m="1" x="103"/>
        <item m="1" x="104"/>
        <item m="1" x="105"/>
        <item m="1" x="120"/>
        <item x="2"/>
        <item x="3"/>
        <item x="1"/>
        <item m="1" x="42"/>
        <item m="1" x="95"/>
        <item x="4"/>
        <item m="1" x="110"/>
        <item m="1" x="46"/>
        <item m="1" x="62"/>
        <item m="1" x="117"/>
        <item m="1" x="87"/>
        <item m="1" x="75"/>
        <item m="1" x="86"/>
        <item x="5"/>
        <item m="1" x="48"/>
        <item x="6"/>
        <item m="1" x="91"/>
        <item m="1" x="106"/>
        <item x="7"/>
        <item m="1" x="116"/>
        <item m="1" x="119"/>
        <item m="1" x="102"/>
        <item m="1" x="40"/>
        <item m="1" x="41"/>
        <item x="8"/>
        <item m="1" x="118"/>
        <item m="1" x="69"/>
        <item m="1" x="70"/>
        <item m="1" x="71"/>
        <item m="1" x="72"/>
        <item m="1" x="90"/>
        <item x="10"/>
        <item x="9"/>
        <item m="1" x="43"/>
        <item m="1" x="55"/>
        <item m="1" x="88"/>
        <item m="1" x="60"/>
        <item m="1" x="56"/>
        <item m="1" x="57"/>
        <item m="1" x="96"/>
        <item m="1" x="84"/>
        <item m="1" x="107"/>
        <item x="11"/>
        <item x="12"/>
        <item m="1" x="79"/>
        <item m="1" x="58"/>
        <item x="15"/>
        <item x="13"/>
        <item x="14"/>
        <item m="1" x="81"/>
        <item m="1" x="82"/>
        <item x="16"/>
        <item m="1" x="77"/>
        <item m="1" x="85"/>
        <item m="1" x="101"/>
        <item x="17"/>
        <item x="18"/>
        <item x="19"/>
        <item x="24"/>
        <item x="23"/>
        <item x="21"/>
        <item x="25"/>
        <item x="22"/>
        <item x="20"/>
        <item m="1" x="68"/>
        <item x="26"/>
        <item x="27"/>
        <item m="1" x="35"/>
        <item m="1" x="83"/>
        <item m="1" x="89"/>
        <item m="1" x="67"/>
        <item m="1" x="80"/>
        <item m="1" x="54"/>
        <item m="1" x="44"/>
        <item m="1" x="45"/>
        <item x="29"/>
        <item m="1" x="65"/>
        <item m="1" x="37"/>
        <item x="28"/>
        <item x="30"/>
        <item m="1" x="97"/>
        <item m="1" x="78"/>
        <item m="1" x="73"/>
        <item m="1" x="50"/>
        <item m="1" x="66"/>
        <item m="1" x="36"/>
        <item x="31"/>
        <item m="1" x="112"/>
        <item x="32"/>
        <item m="1" x="49"/>
        <item m="1" x="63"/>
        <item m="1" x="64"/>
        <item x="33"/>
        <item m="1" x="47"/>
        <item m="1" x="92"/>
        <item m="1" x="93"/>
        <item m="1" x="94"/>
        <item m="1" x="61"/>
        <item m="1" x="74"/>
        <item x="34"/>
        <item m="1" x="51"/>
        <item t="default"/>
      </items>
    </pivotField>
  </pivotFields>
  <rowFields count="1">
    <field x="12"/>
  </rowFields>
  <rowItems count="36">
    <i>
      <x v="2"/>
    </i>
    <i>
      <x v="20"/>
    </i>
    <i>
      <x v="21"/>
    </i>
    <i>
      <x v="22"/>
    </i>
    <i>
      <x v="25"/>
    </i>
    <i>
      <x v="33"/>
    </i>
    <i>
      <x v="35"/>
    </i>
    <i>
      <x v="38"/>
    </i>
    <i>
      <x v="44"/>
    </i>
    <i>
      <x v="51"/>
    </i>
    <i>
      <x v="52"/>
    </i>
    <i>
      <x v="62"/>
    </i>
    <i>
      <x v="63"/>
    </i>
    <i>
      <x v="66"/>
    </i>
    <i>
      <x v="67"/>
    </i>
    <i>
      <x v="68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5"/>
    </i>
    <i>
      <x v="86"/>
    </i>
    <i>
      <x v="95"/>
    </i>
    <i>
      <x v="98"/>
    </i>
    <i>
      <x v="99"/>
    </i>
    <i>
      <x v="106"/>
    </i>
    <i>
      <x v="108"/>
    </i>
    <i>
      <x v="112"/>
    </i>
    <i>
      <x v="119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2" type="button" dataOnly="0" labelOnly="1" outline="0" axis="axisRow" fieldPosition="0"/>
    </format>
    <format dxfId="42">
      <pivotArea dataOnly="0" labelOnly="1" fieldPosition="0">
        <references count="1">
          <reference field="12" count="1">
            <x v="97"/>
          </reference>
        </references>
      </pivotArea>
    </format>
    <format dxfId="41">
      <pivotArea dataOnly="0" labelOnly="1" grandRow="1" outline="0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12" type="button" dataOnly="0" labelOnly="1" outline="0" axis="axisRow" fieldPosition="0"/>
    </format>
    <format dxfId="37">
      <pivotArea dataOnly="0" labelOnly="1" fieldPosition="0">
        <references count="1">
          <reference field="12" count="1">
            <x v="97"/>
          </reference>
        </references>
      </pivotArea>
    </format>
    <format dxfId="3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sqref="A1:K1"/>
    </sheetView>
  </sheetViews>
  <sheetFormatPr defaultRowHeight="14.4" x14ac:dyDescent="0.3"/>
  <sheetData>
    <row r="1" spans="1:11" ht="15.6" x14ac:dyDescent="0.3">
      <c r="A1" s="60" t="s">
        <v>57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3">
      <c r="A2" s="58" t="s">
        <v>58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3">
      <c r="A3" s="58" t="s">
        <v>59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3">
      <c r="A4" s="59" t="s">
        <v>159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8" t="s">
        <v>26</v>
      </c>
      <c r="B5" s="68" t="s">
        <v>27</v>
      </c>
      <c r="C5" s="68" t="s">
        <v>33</v>
      </c>
      <c r="D5" s="68" t="s">
        <v>34</v>
      </c>
      <c r="E5" s="68" t="s">
        <v>35</v>
      </c>
      <c r="F5" s="68" t="s">
        <v>19</v>
      </c>
      <c r="G5" s="68" t="s">
        <v>33</v>
      </c>
      <c r="H5" s="68" t="s">
        <v>29</v>
      </c>
      <c r="I5" s="68" t="s">
        <v>35</v>
      </c>
      <c r="J5" s="68" t="s">
        <v>32</v>
      </c>
      <c r="K5" s="68" t="s">
        <v>33</v>
      </c>
    </row>
    <row r="6" spans="1:11" x14ac:dyDescent="0.3">
      <c r="A6" s="69"/>
      <c r="B6" s="68" t="s">
        <v>28</v>
      </c>
      <c r="C6" s="68" t="s">
        <v>36</v>
      </c>
      <c r="D6" s="68" t="s">
        <v>31</v>
      </c>
      <c r="E6" s="68" t="s">
        <v>37</v>
      </c>
      <c r="F6" s="68" t="s">
        <v>28</v>
      </c>
      <c r="G6" s="68" t="s">
        <v>30</v>
      </c>
      <c r="H6" s="68" t="s">
        <v>31</v>
      </c>
      <c r="I6" s="68" t="s">
        <v>37</v>
      </c>
      <c r="J6" s="68" t="s">
        <v>28</v>
      </c>
      <c r="K6" s="68" t="s">
        <v>38</v>
      </c>
    </row>
    <row r="7" spans="1:11" x14ac:dyDescent="0.3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3">
      <c r="A8" s="57" t="s">
        <v>60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x14ac:dyDescent="0.3">
      <c r="A9" s="72" t="s">
        <v>126</v>
      </c>
      <c r="B9" s="71">
        <v>250</v>
      </c>
      <c r="C9" s="71">
        <v>0</v>
      </c>
      <c r="D9" s="71">
        <v>0</v>
      </c>
      <c r="E9" s="71">
        <v>0</v>
      </c>
      <c r="F9" s="71">
        <v>250</v>
      </c>
      <c r="G9" s="71">
        <v>10</v>
      </c>
      <c r="H9" s="71">
        <v>0</v>
      </c>
      <c r="I9" s="71">
        <v>0</v>
      </c>
      <c r="J9" s="71">
        <v>240</v>
      </c>
      <c r="K9" s="70">
        <v>144.72999999999999</v>
      </c>
    </row>
    <row r="10" spans="1:11" x14ac:dyDescent="0.3">
      <c r="A10" s="72" t="s">
        <v>61</v>
      </c>
      <c r="B10" s="71">
        <v>10</v>
      </c>
      <c r="C10" s="71">
        <v>0</v>
      </c>
      <c r="D10" s="71">
        <v>0</v>
      </c>
      <c r="E10" s="71">
        <v>0</v>
      </c>
      <c r="F10" s="71">
        <v>10</v>
      </c>
      <c r="G10" s="71">
        <v>0</v>
      </c>
      <c r="H10" s="71">
        <v>0</v>
      </c>
      <c r="I10" s="71">
        <v>0</v>
      </c>
      <c r="J10" s="71">
        <v>10</v>
      </c>
      <c r="K10" s="70">
        <v>610.54</v>
      </c>
    </row>
    <row r="11" spans="1:11" x14ac:dyDescent="0.3">
      <c r="A11" s="72" t="s">
        <v>62</v>
      </c>
      <c r="B11" s="71">
        <v>50</v>
      </c>
      <c r="C11" s="71">
        <v>0</v>
      </c>
      <c r="D11" s="71">
        <v>0</v>
      </c>
      <c r="E11" s="71">
        <v>0</v>
      </c>
      <c r="F11" s="71">
        <v>50</v>
      </c>
      <c r="G11" s="71">
        <v>0</v>
      </c>
      <c r="H11" s="71">
        <v>0</v>
      </c>
      <c r="I11" s="71">
        <v>0</v>
      </c>
      <c r="J11" s="71">
        <v>50</v>
      </c>
      <c r="K11" s="70">
        <v>518.46</v>
      </c>
    </row>
    <row r="12" spans="1:11" x14ac:dyDescent="0.3">
      <c r="A12" s="72" t="s">
        <v>63</v>
      </c>
      <c r="B12" s="71">
        <v>52</v>
      </c>
      <c r="C12" s="71">
        <v>0</v>
      </c>
      <c r="D12" s="71">
        <v>0</v>
      </c>
      <c r="E12" s="71">
        <v>0</v>
      </c>
      <c r="F12" s="71">
        <v>52</v>
      </c>
      <c r="G12" s="71">
        <v>0</v>
      </c>
      <c r="H12" s="71">
        <v>0</v>
      </c>
      <c r="I12" s="71">
        <v>0</v>
      </c>
      <c r="J12" s="71">
        <v>52</v>
      </c>
      <c r="K12" s="70">
        <v>546.48</v>
      </c>
    </row>
    <row r="13" spans="1:11" x14ac:dyDescent="0.3">
      <c r="A13" s="72" t="s">
        <v>64</v>
      </c>
      <c r="B13" s="71">
        <v>40</v>
      </c>
      <c r="C13" s="71">
        <v>0</v>
      </c>
      <c r="D13" s="71">
        <v>0</v>
      </c>
      <c r="E13" s="71">
        <v>0</v>
      </c>
      <c r="F13" s="71">
        <v>40</v>
      </c>
      <c r="G13" s="71">
        <v>0</v>
      </c>
      <c r="H13" s="71">
        <v>0</v>
      </c>
      <c r="I13" s="71">
        <v>0</v>
      </c>
      <c r="J13" s="71">
        <v>40</v>
      </c>
      <c r="K13" s="70">
        <v>492.28</v>
      </c>
    </row>
    <row r="14" spans="1:11" x14ac:dyDescent="0.3">
      <c r="A14" s="67" t="s">
        <v>65</v>
      </c>
      <c r="B14" s="71">
        <v>3</v>
      </c>
      <c r="C14" s="71">
        <v>0</v>
      </c>
      <c r="D14" s="71">
        <v>0</v>
      </c>
      <c r="E14" s="71">
        <v>0</v>
      </c>
      <c r="F14" s="71">
        <v>3</v>
      </c>
      <c r="G14" s="71">
        <v>0</v>
      </c>
      <c r="H14" s="71">
        <v>0</v>
      </c>
      <c r="I14" s="71">
        <v>0</v>
      </c>
      <c r="J14" s="71">
        <v>3</v>
      </c>
      <c r="K14" s="70">
        <v>2086.63</v>
      </c>
    </row>
    <row r="15" spans="1:11" x14ac:dyDescent="0.3">
      <c r="A15" s="67" t="s">
        <v>127</v>
      </c>
      <c r="B15" s="71">
        <v>49</v>
      </c>
      <c r="C15" s="71">
        <v>0</v>
      </c>
      <c r="D15" s="71">
        <v>0</v>
      </c>
      <c r="E15" s="71">
        <v>0</v>
      </c>
      <c r="F15" s="71">
        <v>49</v>
      </c>
      <c r="G15" s="71">
        <v>0</v>
      </c>
      <c r="H15" s="71">
        <v>0</v>
      </c>
      <c r="I15" s="71">
        <v>0</v>
      </c>
      <c r="J15" s="71">
        <v>49</v>
      </c>
      <c r="K15" s="73">
        <v>380.5</v>
      </c>
    </row>
    <row r="16" spans="1:11" x14ac:dyDescent="0.3">
      <c r="A16" s="72" t="s">
        <v>66</v>
      </c>
      <c r="B16" s="71">
        <v>10</v>
      </c>
      <c r="C16" s="71">
        <v>0</v>
      </c>
      <c r="D16" s="71">
        <v>0</v>
      </c>
      <c r="E16" s="71">
        <v>0</v>
      </c>
      <c r="F16" s="71">
        <v>10</v>
      </c>
      <c r="G16" s="71">
        <v>0</v>
      </c>
      <c r="H16" s="71">
        <v>0</v>
      </c>
      <c r="I16" s="71">
        <v>0</v>
      </c>
      <c r="J16" s="71">
        <v>10</v>
      </c>
      <c r="K16" s="70">
        <v>610.54</v>
      </c>
    </row>
    <row r="17" spans="1:11" x14ac:dyDescent="0.3">
      <c r="A17" s="72" t="s">
        <v>128</v>
      </c>
      <c r="B17" s="71">
        <v>215</v>
      </c>
      <c r="C17" s="71">
        <v>0</v>
      </c>
      <c r="D17" s="71">
        <v>0</v>
      </c>
      <c r="E17" s="71">
        <v>0</v>
      </c>
      <c r="F17" s="71">
        <v>215</v>
      </c>
      <c r="G17" s="71">
        <v>0</v>
      </c>
      <c r="H17" s="71">
        <v>0</v>
      </c>
      <c r="I17" s="71">
        <v>0</v>
      </c>
      <c r="J17" s="71">
        <v>215</v>
      </c>
      <c r="K17" s="70">
        <v>152.13</v>
      </c>
    </row>
    <row r="18" spans="1:11" x14ac:dyDescent="0.3">
      <c r="A18" s="72" t="s">
        <v>129</v>
      </c>
      <c r="B18" s="71">
        <v>25</v>
      </c>
      <c r="C18" s="71">
        <v>0</v>
      </c>
      <c r="D18" s="71">
        <v>0</v>
      </c>
      <c r="E18" s="71">
        <v>0</v>
      </c>
      <c r="F18" s="71">
        <v>25</v>
      </c>
      <c r="G18" s="71">
        <v>0</v>
      </c>
      <c r="H18" s="71">
        <v>0</v>
      </c>
      <c r="I18" s="71">
        <v>0</v>
      </c>
      <c r="J18" s="71">
        <v>25</v>
      </c>
      <c r="K18" s="70">
        <v>1809.98</v>
      </c>
    </row>
    <row r="19" spans="1:11" x14ac:dyDescent="0.3">
      <c r="A19" s="67" t="s">
        <v>130</v>
      </c>
      <c r="B19" s="71">
        <v>10</v>
      </c>
      <c r="C19" s="71">
        <v>0</v>
      </c>
      <c r="D19" s="71">
        <v>0</v>
      </c>
      <c r="E19" s="71">
        <v>0</v>
      </c>
      <c r="F19" s="71">
        <v>10</v>
      </c>
      <c r="G19" s="71">
        <v>0</v>
      </c>
      <c r="H19" s="71">
        <v>0</v>
      </c>
      <c r="I19" s="71">
        <v>0</v>
      </c>
      <c r="J19" s="71">
        <v>10</v>
      </c>
      <c r="K19" s="71">
        <v>1980</v>
      </c>
    </row>
    <row r="20" spans="1:11" x14ac:dyDescent="0.3">
      <c r="A20" s="67" t="s">
        <v>131</v>
      </c>
      <c r="B20" s="71">
        <v>50</v>
      </c>
      <c r="C20" s="71">
        <v>0</v>
      </c>
      <c r="D20" s="71">
        <v>0</v>
      </c>
      <c r="E20" s="71">
        <v>0</v>
      </c>
      <c r="F20" s="71">
        <v>50</v>
      </c>
      <c r="G20" s="71">
        <v>0</v>
      </c>
      <c r="H20" s="71">
        <v>0</v>
      </c>
      <c r="I20" s="71">
        <v>0</v>
      </c>
      <c r="J20" s="71">
        <v>50</v>
      </c>
      <c r="K20" s="70">
        <v>174.15</v>
      </c>
    </row>
    <row r="21" spans="1:11" x14ac:dyDescent="0.3">
      <c r="A21" s="72" t="s">
        <v>67</v>
      </c>
      <c r="B21" s="71">
        <v>1685</v>
      </c>
      <c r="C21" s="71">
        <v>0</v>
      </c>
      <c r="D21" s="71">
        <v>0</v>
      </c>
      <c r="E21" s="71">
        <v>0</v>
      </c>
      <c r="F21" s="71">
        <v>1685</v>
      </c>
      <c r="G21" s="71">
        <v>0</v>
      </c>
      <c r="H21" s="71">
        <v>0</v>
      </c>
      <c r="I21" s="71">
        <v>0</v>
      </c>
      <c r="J21" s="71">
        <v>1685</v>
      </c>
      <c r="K21" s="70">
        <v>31.23</v>
      </c>
    </row>
    <row r="22" spans="1:11" x14ac:dyDescent="0.3">
      <c r="A22" s="72" t="s">
        <v>132</v>
      </c>
      <c r="B22" s="71">
        <v>2</v>
      </c>
      <c r="C22" s="71">
        <v>0</v>
      </c>
      <c r="D22" s="71">
        <v>0</v>
      </c>
      <c r="E22" s="71">
        <v>0</v>
      </c>
      <c r="F22" s="71">
        <v>2</v>
      </c>
      <c r="G22" s="71">
        <v>0</v>
      </c>
      <c r="H22" s="71">
        <v>0</v>
      </c>
      <c r="I22" s="71">
        <v>0</v>
      </c>
      <c r="J22" s="71">
        <v>2</v>
      </c>
      <c r="K22" s="70">
        <v>2321.06</v>
      </c>
    </row>
    <row r="23" spans="1:11" x14ac:dyDescent="0.3">
      <c r="A23" s="72" t="s">
        <v>68</v>
      </c>
      <c r="B23" s="71">
        <v>3</v>
      </c>
      <c r="C23" s="71">
        <v>0</v>
      </c>
      <c r="D23" s="71">
        <v>0</v>
      </c>
      <c r="E23" s="71">
        <v>0</v>
      </c>
      <c r="F23" s="71">
        <v>3</v>
      </c>
      <c r="G23" s="71">
        <v>0</v>
      </c>
      <c r="H23" s="71">
        <v>0</v>
      </c>
      <c r="I23" s="71">
        <v>0</v>
      </c>
      <c r="J23" s="71">
        <v>3</v>
      </c>
      <c r="K23" s="70">
        <v>2459.9899999999998</v>
      </c>
    </row>
    <row r="24" spans="1:11" x14ac:dyDescent="0.3">
      <c r="A24" s="72" t="s">
        <v>133</v>
      </c>
      <c r="B24" s="73">
        <v>9.5</v>
      </c>
      <c r="C24" s="71">
        <v>0</v>
      </c>
      <c r="D24" s="71">
        <v>0</v>
      </c>
      <c r="E24" s="71">
        <v>0</v>
      </c>
      <c r="F24" s="73">
        <v>9.5</v>
      </c>
      <c r="G24" s="71">
        <v>0</v>
      </c>
      <c r="H24" s="71">
        <v>0</v>
      </c>
      <c r="I24" s="71">
        <v>0</v>
      </c>
      <c r="J24" s="73">
        <v>9.5</v>
      </c>
      <c r="K24" s="70">
        <v>2364.3200000000002</v>
      </c>
    </row>
    <row r="25" spans="1:11" x14ac:dyDescent="0.3">
      <c r="A25" s="72" t="s">
        <v>134</v>
      </c>
      <c r="B25" s="71">
        <v>141</v>
      </c>
      <c r="C25" s="71">
        <v>0</v>
      </c>
      <c r="D25" s="71">
        <v>0</v>
      </c>
      <c r="E25" s="71">
        <v>0</v>
      </c>
      <c r="F25" s="71">
        <v>141</v>
      </c>
      <c r="G25" s="71">
        <v>0</v>
      </c>
      <c r="H25" s="71">
        <v>0</v>
      </c>
      <c r="I25" s="71">
        <v>0</v>
      </c>
      <c r="J25" s="71">
        <v>141</v>
      </c>
      <c r="K25" s="71">
        <v>245</v>
      </c>
    </row>
    <row r="26" spans="1:11" x14ac:dyDescent="0.3">
      <c r="A26" s="67" t="s">
        <v>69</v>
      </c>
      <c r="B26" s="71">
        <v>5</v>
      </c>
      <c r="C26" s="71">
        <v>0</v>
      </c>
      <c r="D26" s="71">
        <v>0</v>
      </c>
      <c r="E26" s="71">
        <v>0</v>
      </c>
      <c r="F26" s="71">
        <v>5</v>
      </c>
      <c r="G26" s="71">
        <v>0</v>
      </c>
      <c r="H26" s="71">
        <v>0</v>
      </c>
      <c r="I26" s="71">
        <v>0</v>
      </c>
      <c r="J26" s="71">
        <v>5</v>
      </c>
      <c r="K26" s="71">
        <v>2470</v>
      </c>
    </row>
    <row r="27" spans="1:11" x14ac:dyDescent="0.3">
      <c r="A27" s="72" t="s">
        <v>70</v>
      </c>
      <c r="B27" s="71">
        <v>919</v>
      </c>
      <c r="C27" s="71">
        <v>0</v>
      </c>
      <c r="D27" s="71">
        <v>0</v>
      </c>
      <c r="E27" s="71">
        <v>0</v>
      </c>
      <c r="F27" s="71">
        <v>919</v>
      </c>
      <c r="G27" s="71">
        <v>42</v>
      </c>
      <c r="H27" s="71">
        <v>0</v>
      </c>
      <c r="I27" s="71">
        <v>0</v>
      </c>
      <c r="J27" s="71">
        <v>877</v>
      </c>
      <c r="K27" s="71">
        <v>524</v>
      </c>
    </row>
    <row r="28" spans="1:11" x14ac:dyDescent="0.3">
      <c r="A28" s="72" t="s">
        <v>71</v>
      </c>
      <c r="B28" s="71">
        <v>45</v>
      </c>
      <c r="C28" s="71">
        <v>0</v>
      </c>
      <c r="D28" s="71">
        <v>0</v>
      </c>
      <c r="E28" s="71">
        <v>0</v>
      </c>
      <c r="F28" s="71">
        <v>45</v>
      </c>
      <c r="G28" s="71">
        <v>14</v>
      </c>
      <c r="H28" s="71">
        <v>0</v>
      </c>
      <c r="I28" s="71">
        <v>0</v>
      </c>
      <c r="J28" s="71">
        <v>31</v>
      </c>
      <c r="K28" s="71">
        <v>585</v>
      </c>
    </row>
    <row r="29" spans="1:11" x14ac:dyDescent="0.3">
      <c r="A29" s="72" t="s">
        <v>72</v>
      </c>
      <c r="B29" s="73">
        <v>0.2</v>
      </c>
      <c r="C29" s="71">
        <v>0</v>
      </c>
      <c r="D29" s="71">
        <v>0</v>
      </c>
      <c r="E29" s="71">
        <v>0</v>
      </c>
      <c r="F29" s="73">
        <v>0.2</v>
      </c>
      <c r="G29" s="71">
        <v>0</v>
      </c>
      <c r="H29" s="71">
        <v>0</v>
      </c>
      <c r="I29" s="71">
        <v>0</v>
      </c>
      <c r="J29" s="73">
        <v>0.2</v>
      </c>
      <c r="K29" s="73">
        <v>6152.9</v>
      </c>
    </row>
    <row r="30" spans="1:11" x14ac:dyDescent="0.3">
      <c r="A30" s="72" t="s">
        <v>135</v>
      </c>
      <c r="B30" s="71">
        <v>6</v>
      </c>
      <c r="C30" s="71">
        <v>0</v>
      </c>
      <c r="D30" s="71">
        <v>0</v>
      </c>
      <c r="E30" s="71">
        <v>0</v>
      </c>
      <c r="F30" s="71">
        <v>6</v>
      </c>
      <c r="G30" s="71">
        <v>0</v>
      </c>
      <c r="H30" s="71">
        <v>0</v>
      </c>
      <c r="I30" s="71">
        <v>0</v>
      </c>
      <c r="J30" s="71">
        <v>6</v>
      </c>
      <c r="K30" s="71">
        <v>7577</v>
      </c>
    </row>
    <row r="31" spans="1:11" x14ac:dyDescent="0.3">
      <c r="A31" s="72" t="s">
        <v>73</v>
      </c>
      <c r="B31" s="70">
        <v>7.75</v>
      </c>
      <c r="C31" s="71">
        <v>0</v>
      </c>
      <c r="D31" s="71">
        <v>0</v>
      </c>
      <c r="E31" s="71">
        <v>0</v>
      </c>
      <c r="F31" s="70">
        <v>7.75</v>
      </c>
      <c r="G31" s="71">
        <v>0</v>
      </c>
      <c r="H31" s="71">
        <v>0</v>
      </c>
      <c r="I31" s="71">
        <v>0</v>
      </c>
      <c r="J31" s="70">
        <v>7.75</v>
      </c>
      <c r="K31" s="71">
        <v>5742</v>
      </c>
    </row>
    <row r="32" spans="1:11" x14ac:dyDescent="0.3">
      <c r="A32" s="67" t="s">
        <v>74</v>
      </c>
      <c r="B32" s="71">
        <v>17</v>
      </c>
      <c r="C32" s="71">
        <v>0</v>
      </c>
      <c r="D32" s="71">
        <v>0</v>
      </c>
      <c r="E32" s="71">
        <v>0</v>
      </c>
      <c r="F32" s="71">
        <v>17</v>
      </c>
      <c r="G32" s="71">
        <v>0</v>
      </c>
      <c r="H32" s="71">
        <v>0</v>
      </c>
      <c r="I32" s="71">
        <v>0</v>
      </c>
      <c r="J32" s="71">
        <v>17</v>
      </c>
      <c r="K32" s="70">
        <v>5473.17</v>
      </c>
    </row>
    <row r="33" spans="1:11" x14ac:dyDescent="0.3">
      <c r="A33" s="67" t="s">
        <v>75</v>
      </c>
      <c r="B33" s="71">
        <v>9</v>
      </c>
      <c r="C33" s="71">
        <v>0</v>
      </c>
      <c r="D33" s="71">
        <v>0</v>
      </c>
      <c r="E33" s="71">
        <v>0</v>
      </c>
      <c r="F33" s="71">
        <v>9</v>
      </c>
      <c r="G33" s="71">
        <v>0</v>
      </c>
      <c r="H33" s="71">
        <v>0</v>
      </c>
      <c r="I33" s="71">
        <v>0</v>
      </c>
      <c r="J33" s="71">
        <v>9</v>
      </c>
      <c r="K33" s="73">
        <v>6243.8</v>
      </c>
    </row>
    <row r="34" spans="1:11" x14ac:dyDescent="0.3">
      <c r="A34" s="67" t="s">
        <v>76</v>
      </c>
      <c r="B34" s="71">
        <v>17</v>
      </c>
      <c r="C34" s="71">
        <v>0</v>
      </c>
      <c r="D34" s="71">
        <v>0</v>
      </c>
      <c r="E34" s="71">
        <v>0</v>
      </c>
      <c r="F34" s="71">
        <v>17</v>
      </c>
      <c r="G34" s="71">
        <v>0</v>
      </c>
      <c r="H34" s="71">
        <v>0</v>
      </c>
      <c r="I34" s="71">
        <v>0</v>
      </c>
      <c r="J34" s="71">
        <v>17</v>
      </c>
      <c r="K34" s="73">
        <v>5577.2</v>
      </c>
    </row>
    <row r="35" spans="1:11" x14ac:dyDescent="0.3">
      <c r="A35" s="72" t="s">
        <v>77</v>
      </c>
      <c r="B35" s="71">
        <v>15</v>
      </c>
      <c r="C35" s="71">
        <v>0</v>
      </c>
      <c r="D35" s="71">
        <v>0</v>
      </c>
      <c r="E35" s="71">
        <v>0</v>
      </c>
      <c r="F35" s="71">
        <v>15</v>
      </c>
      <c r="G35" s="71">
        <v>0</v>
      </c>
      <c r="H35" s="71">
        <v>0</v>
      </c>
      <c r="I35" s="71">
        <v>0</v>
      </c>
      <c r="J35" s="71">
        <v>15</v>
      </c>
      <c r="K35" s="73">
        <v>3819.3</v>
      </c>
    </row>
    <row r="36" spans="1:11" x14ac:dyDescent="0.3">
      <c r="A36" s="72" t="s">
        <v>136</v>
      </c>
      <c r="B36" s="71">
        <v>5</v>
      </c>
      <c r="C36" s="71">
        <v>0</v>
      </c>
      <c r="D36" s="71">
        <v>0</v>
      </c>
      <c r="E36" s="71">
        <v>0</v>
      </c>
      <c r="F36" s="71">
        <v>5</v>
      </c>
      <c r="G36" s="71">
        <v>0</v>
      </c>
      <c r="H36" s="71">
        <v>0</v>
      </c>
      <c r="I36" s="71">
        <v>0</v>
      </c>
      <c r="J36" s="71">
        <v>5</v>
      </c>
      <c r="K36" s="70">
        <v>669.49</v>
      </c>
    </row>
    <row r="37" spans="1:11" x14ac:dyDescent="0.3">
      <c r="A37" s="72" t="s">
        <v>78</v>
      </c>
      <c r="B37" s="71">
        <v>12867</v>
      </c>
      <c r="C37" s="71">
        <v>0</v>
      </c>
      <c r="D37" s="71">
        <v>0</v>
      </c>
      <c r="E37" s="71">
        <v>0</v>
      </c>
      <c r="F37" s="71">
        <v>12867</v>
      </c>
      <c r="G37" s="71">
        <v>1982</v>
      </c>
      <c r="H37" s="71">
        <v>0</v>
      </c>
      <c r="I37" s="71">
        <v>0</v>
      </c>
      <c r="J37" s="71">
        <v>10885</v>
      </c>
      <c r="K37" s="70">
        <v>75.709999999999994</v>
      </c>
    </row>
    <row r="38" spans="1:11" x14ac:dyDescent="0.3">
      <c r="A38" s="72" t="s">
        <v>79</v>
      </c>
      <c r="B38" s="71">
        <v>15</v>
      </c>
      <c r="C38" s="71">
        <v>0</v>
      </c>
      <c r="D38" s="71">
        <v>0</v>
      </c>
      <c r="E38" s="71">
        <v>0</v>
      </c>
      <c r="F38" s="71">
        <v>15</v>
      </c>
      <c r="G38" s="71">
        <v>1</v>
      </c>
      <c r="H38" s="71">
        <v>0</v>
      </c>
      <c r="I38" s="71">
        <v>0</v>
      </c>
      <c r="J38" s="71">
        <v>14</v>
      </c>
      <c r="K38" s="70">
        <v>1141.01</v>
      </c>
    </row>
    <row r="39" spans="1:11" x14ac:dyDescent="0.3">
      <c r="A39" s="72" t="s">
        <v>80</v>
      </c>
      <c r="B39" s="71">
        <v>301</v>
      </c>
      <c r="C39" s="71">
        <v>0</v>
      </c>
      <c r="D39" s="71">
        <v>0</v>
      </c>
      <c r="E39" s="71">
        <v>0</v>
      </c>
      <c r="F39" s="71">
        <v>301</v>
      </c>
      <c r="G39" s="71">
        <v>0</v>
      </c>
      <c r="H39" s="71">
        <v>0</v>
      </c>
      <c r="I39" s="71">
        <v>0</v>
      </c>
      <c r="J39" s="71">
        <v>301</v>
      </c>
      <c r="K39" s="70">
        <v>147.51</v>
      </c>
    </row>
    <row r="40" spans="1:11" x14ac:dyDescent="0.3">
      <c r="A40" s="72" t="s">
        <v>81</v>
      </c>
      <c r="B40" s="71">
        <v>11</v>
      </c>
      <c r="C40" s="71">
        <v>0</v>
      </c>
      <c r="D40" s="71">
        <v>0</v>
      </c>
      <c r="E40" s="71">
        <v>0</v>
      </c>
      <c r="F40" s="71">
        <v>11</v>
      </c>
      <c r="G40" s="71">
        <v>0</v>
      </c>
      <c r="H40" s="71">
        <v>0</v>
      </c>
      <c r="I40" s="71">
        <v>0</v>
      </c>
      <c r="J40" s="71">
        <v>11</v>
      </c>
      <c r="K40" s="73">
        <v>2632.2</v>
      </c>
    </row>
    <row r="41" spans="1:11" x14ac:dyDescent="0.3">
      <c r="A41" s="72" t="s">
        <v>82</v>
      </c>
      <c r="B41" s="71">
        <v>354</v>
      </c>
      <c r="C41" s="71">
        <v>0</v>
      </c>
      <c r="D41" s="71">
        <v>0</v>
      </c>
      <c r="E41" s="71">
        <v>0</v>
      </c>
      <c r="F41" s="71">
        <v>354</v>
      </c>
      <c r="G41" s="71">
        <v>0</v>
      </c>
      <c r="H41" s="71">
        <v>0</v>
      </c>
      <c r="I41" s="71">
        <v>0</v>
      </c>
      <c r="J41" s="71">
        <v>354</v>
      </c>
      <c r="K41" s="71">
        <v>2010</v>
      </c>
    </row>
    <row r="42" spans="1:11" x14ac:dyDescent="0.3">
      <c r="A42" s="67" t="s">
        <v>83</v>
      </c>
      <c r="B42" s="71">
        <v>5</v>
      </c>
      <c r="C42" s="71">
        <v>0</v>
      </c>
      <c r="D42" s="71">
        <v>0</v>
      </c>
      <c r="E42" s="71">
        <v>0</v>
      </c>
      <c r="F42" s="71">
        <v>5</v>
      </c>
      <c r="G42" s="71">
        <v>0</v>
      </c>
      <c r="H42" s="71">
        <v>0</v>
      </c>
      <c r="I42" s="71">
        <v>0</v>
      </c>
      <c r="J42" s="71">
        <v>5</v>
      </c>
      <c r="K42" s="73">
        <v>2498.9</v>
      </c>
    </row>
    <row r="43" spans="1:11" x14ac:dyDescent="0.3">
      <c r="A43" s="72" t="s">
        <v>84</v>
      </c>
      <c r="B43" s="71">
        <v>7</v>
      </c>
      <c r="C43" s="71">
        <v>0</v>
      </c>
      <c r="D43" s="71">
        <v>0</v>
      </c>
      <c r="E43" s="71">
        <v>0</v>
      </c>
      <c r="F43" s="71">
        <v>7</v>
      </c>
      <c r="G43" s="71">
        <v>0</v>
      </c>
      <c r="H43" s="71">
        <v>0</v>
      </c>
      <c r="I43" s="71">
        <v>0</v>
      </c>
      <c r="J43" s="71">
        <v>7</v>
      </c>
      <c r="K43" s="70">
        <v>6555.56</v>
      </c>
    </row>
    <row r="44" spans="1:11" x14ac:dyDescent="0.3">
      <c r="A44" s="67" t="s">
        <v>39</v>
      </c>
      <c r="B44" s="71">
        <v>17210</v>
      </c>
      <c r="C44" s="71">
        <v>0</v>
      </c>
      <c r="D44" s="71">
        <v>0</v>
      </c>
      <c r="E44" s="71">
        <v>0</v>
      </c>
      <c r="F44" s="71">
        <v>17210</v>
      </c>
      <c r="G44" s="71">
        <v>2049</v>
      </c>
      <c r="H44" s="71">
        <v>0</v>
      </c>
      <c r="I44" s="71">
        <v>0</v>
      </c>
      <c r="J44" s="71">
        <v>15161</v>
      </c>
      <c r="K44" s="67" t="s">
        <v>33</v>
      </c>
    </row>
    <row r="45" spans="1:11" x14ac:dyDescent="0.3">
      <c r="A45" s="67" t="s">
        <v>40</v>
      </c>
      <c r="B45" s="71">
        <v>3126053</v>
      </c>
      <c r="C45" s="71">
        <v>0</v>
      </c>
      <c r="D45" s="71">
        <v>0</v>
      </c>
      <c r="E45" s="71">
        <v>0</v>
      </c>
      <c r="F45" s="71">
        <v>3126053</v>
      </c>
      <c r="G45" s="71">
        <v>182416</v>
      </c>
      <c r="H45" s="71">
        <v>0</v>
      </c>
      <c r="I45" s="71">
        <v>0</v>
      </c>
      <c r="J45" s="71">
        <v>2943218</v>
      </c>
      <c r="K45" s="67" t="s">
        <v>33</v>
      </c>
    </row>
    <row r="46" spans="1:11" x14ac:dyDescent="0.3">
      <c r="A46" s="55" t="s">
        <v>85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</row>
  </sheetData>
  <mergeCells count="7">
    <mergeCell ref="A46:K46"/>
    <mergeCell ref="A1:K1"/>
    <mergeCell ref="A2:K2"/>
    <mergeCell ref="A3:K3"/>
    <mergeCell ref="A4:K4"/>
    <mergeCell ref="A7:K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54"/>
  <sheetViews>
    <sheetView topLeftCell="E8" workbookViewId="0">
      <selection activeCell="M36" sqref="M36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43" style="29" bestFit="1" customWidth="1"/>
    <col min="14" max="14" width="32.6640625" style="30" bestFit="1" customWidth="1"/>
    <col min="15" max="15" width="38.332031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26</v>
      </c>
      <c r="B1" s="49" t="s">
        <v>41</v>
      </c>
      <c r="C1" s="49" t="s">
        <v>42</v>
      </c>
      <c r="D1" s="49" t="s">
        <v>43</v>
      </c>
      <c r="E1" s="49" t="s">
        <v>44</v>
      </c>
      <c r="F1" s="49" t="s">
        <v>45</v>
      </c>
      <c r="G1" s="49" t="s">
        <v>46</v>
      </c>
      <c r="H1" s="49" t="s">
        <v>47</v>
      </c>
      <c r="I1" s="49" t="s">
        <v>44</v>
      </c>
      <c r="J1" s="49" t="s">
        <v>48</v>
      </c>
      <c r="K1" s="49" t="s">
        <v>49</v>
      </c>
      <c r="L1" s="50" t="s">
        <v>22</v>
      </c>
      <c r="M1" s="49" t="s">
        <v>21</v>
      </c>
      <c r="O1" s="51" t="s">
        <v>23</v>
      </c>
      <c r="P1" s="52" t="s">
        <v>50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</row>
    <row r="2" spans="1:22" x14ac:dyDescent="0.3">
      <c r="A2" s="72" t="s">
        <v>126</v>
      </c>
      <c r="B2" s="71">
        <v>250</v>
      </c>
      <c r="C2" s="71">
        <v>0</v>
      </c>
      <c r="D2" s="71">
        <v>0</v>
      </c>
      <c r="E2" s="71">
        <v>0</v>
      </c>
      <c r="F2" s="71">
        <v>250</v>
      </c>
      <c r="G2" s="71">
        <v>10</v>
      </c>
      <c r="H2" s="71">
        <v>0</v>
      </c>
      <c r="I2" s="71">
        <v>0</v>
      </c>
      <c r="J2" s="71">
        <v>240</v>
      </c>
      <c r="K2" s="70">
        <v>144.72999999999999</v>
      </c>
      <c r="L2" s="44"/>
      <c r="M2" s="72" t="s">
        <v>145</v>
      </c>
      <c r="O2" s="45" t="s">
        <v>145</v>
      </c>
      <c r="P2" s="53">
        <v>250</v>
      </c>
      <c r="Q2" s="53">
        <v>0</v>
      </c>
      <c r="R2" s="53">
        <v>0</v>
      </c>
      <c r="S2" s="53">
        <v>10</v>
      </c>
      <c r="T2" s="53">
        <v>0</v>
      </c>
      <c r="U2" s="53">
        <v>0</v>
      </c>
      <c r="V2" s="53">
        <v>240</v>
      </c>
    </row>
    <row r="3" spans="1:22" x14ac:dyDescent="0.3">
      <c r="A3" s="72" t="s">
        <v>61</v>
      </c>
      <c r="B3" s="71">
        <v>10</v>
      </c>
      <c r="C3" s="71">
        <v>0</v>
      </c>
      <c r="D3" s="71">
        <v>0</v>
      </c>
      <c r="E3" s="71">
        <v>0</v>
      </c>
      <c r="F3" s="71">
        <v>10</v>
      </c>
      <c r="G3" s="71">
        <v>0</v>
      </c>
      <c r="H3" s="71">
        <v>0</v>
      </c>
      <c r="I3" s="71">
        <v>0</v>
      </c>
      <c r="J3" s="71">
        <v>10</v>
      </c>
      <c r="K3" s="70">
        <v>610.54</v>
      </c>
      <c r="L3" s="44"/>
      <c r="M3" s="72" t="s">
        <v>116</v>
      </c>
      <c r="O3" s="45" t="s">
        <v>117</v>
      </c>
      <c r="P3" s="53">
        <v>50</v>
      </c>
      <c r="Q3" s="53">
        <v>0</v>
      </c>
      <c r="R3" s="53">
        <v>0</v>
      </c>
      <c r="S3" s="53">
        <v>0</v>
      </c>
      <c r="T3" s="53">
        <v>0</v>
      </c>
      <c r="U3" s="53">
        <v>0</v>
      </c>
      <c r="V3" s="53">
        <v>50</v>
      </c>
    </row>
    <row r="4" spans="1:22" x14ac:dyDescent="0.3">
      <c r="A4" s="72" t="s">
        <v>62</v>
      </c>
      <c r="B4" s="71">
        <v>50</v>
      </c>
      <c r="C4" s="71">
        <v>0</v>
      </c>
      <c r="D4" s="71">
        <v>0</v>
      </c>
      <c r="E4" s="71">
        <v>0</v>
      </c>
      <c r="F4" s="71">
        <v>50</v>
      </c>
      <c r="G4" s="71">
        <v>0</v>
      </c>
      <c r="H4" s="71">
        <v>0</v>
      </c>
      <c r="I4" s="71">
        <v>0</v>
      </c>
      <c r="J4" s="71">
        <v>50</v>
      </c>
      <c r="K4" s="70">
        <v>518.46</v>
      </c>
      <c r="L4" s="44"/>
      <c r="M4" s="72" t="s">
        <v>117</v>
      </c>
      <c r="O4" s="45" t="s">
        <v>118</v>
      </c>
      <c r="P4" s="53">
        <v>52</v>
      </c>
      <c r="Q4" s="53">
        <v>0</v>
      </c>
      <c r="R4" s="53">
        <v>0</v>
      </c>
      <c r="S4" s="53">
        <v>0</v>
      </c>
      <c r="T4" s="53">
        <v>0</v>
      </c>
      <c r="U4" s="53">
        <v>0</v>
      </c>
      <c r="V4" s="53">
        <v>52</v>
      </c>
    </row>
    <row r="5" spans="1:22" x14ac:dyDescent="0.3">
      <c r="A5" s="72" t="s">
        <v>63</v>
      </c>
      <c r="B5" s="71">
        <v>52</v>
      </c>
      <c r="C5" s="71">
        <v>0</v>
      </c>
      <c r="D5" s="71">
        <v>0</v>
      </c>
      <c r="E5" s="71">
        <v>0</v>
      </c>
      <c r="F5" s="71">
        <v>52</v>
      </c>
      <c r="G5" s="71">
        <v>0</v>
      </c>
      <c r="H5" s="71">
        <v>0</v>
      </c>
      <c r="I5" s="71">
        <v>0</v>
      </c>
      <c r="J5" s="71">
        <v>52</v>
      </c>
      <c r="K5" s="70">
        <v>546.48</v>
      </c>
      <c r="L5" s="44"/>
      <c r="M5" s="72" t="s">
        <v>118</v>
      </c>
      <c r="O5" s="45" t="s">
        <v>116</v>
      </c>
      <c r="P5" s="53">
        <v>10</v>
      </c>
      <c r="Q5" s="53">
        <v>0</v>
      </c>
      <c r="R5" s="53">
        <v>0</v>
      </c>
      <c r="S5" s="53">
        <v>0</v>
      </c>
      <c r="T5" s="53">
        <v>0</v>
      </c>
      <c r="U5" s="53">
        <v>0</v>
      </c>
      <c r="V5" s="53">
        <v>10</v>
      </c>
    </row>
    <row r="6" spans="1:22" x14ac:dyDescent="0.3">
      <c r="A6" s="72" t="s">
        <v>64</v>
      </c>
      <c r="B6" s="71">
        <v>40</v>
      </c>
      <c r="C6" s="71">
        <v>0</v>
      </c>
      <c r="D6" s="71">
        <v>0</v>
      </c>
      <c r="E6" s="71">
        <v>0</v>
      </c>
      <c r="F6" s="71">
        <v>40</v>
      </c>
      <c r="G6" s="71">
        <v>0</v>
      </c>
      <c r="H6" s="71">
        <v>0</v>
      </c>
      <c r="I6" s="71">
        <v>0</v>
      </c>
      <c r="J6" s="71">
        <v>40</v>
      </c>
      <c r="K6" s="70">
        <v>492.28</v>
      </c>
      <c r="L6" s="44"/>
      <c r="M6" s="72" t="s">
        <v>97</v>
      </c>
      <c r="O6" s="45" t="s">
        <v>97</v>
      </c>
      <c r="P6" s="53">
        <v>40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40</v>
      </c>
    </row>
    <row r="7" spans="1:22" x14ac:dyDescent="0.3">
      <c r="A7" s="67" t="s">
        <v>65</v>
      </c>
      <c r="B7" s="71">
        <v>3</v>
      </c>
      <c r="C7" s="71">
        <v>0</v>
      </c>
      <c r="D7" s="71">
        <v>0</v>
      </c>
      <c r="E7" s="71">
        <v>0</v>
      </c>
      <c r="F7" s="71">
        <v>3</v>
      </c>
      <c r="G7" s="71">
        <v>0</v>
      </c>
      <c r="H7" s="71">
        <v>0</v>
      </c>
      <c r="I7" s="71">
        <v>0</v>
      </c>
      <c r="J7" s="71">
        <v>3</v>
      </c>
      <c r="K7" s="70">
        <v>2086.63</v>
      </c>
      <c r="L7" s="44"/>
      <c r="M7" s="67" t="s">
        <v>119</v>
      </c>
      <c r="O7" s="45" t="s">
        <v>119</v>
      </c>
      <c r="P7" s="53">
        <v>3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3</v>
      </c>
    </row>
    <row r="8" spans="1:22" x14ac:dyDescent="0.3">
      <c r="A8" s="67" t="s">
        <v>127</v>
      </c>
      <c r="B8" s="71">
        <v>49</v>
      </c>
      <c r="C8" s="71">
        <v>0</v>
      </c>
      <c r="D8" s="71">
        <v>0</v>
      </c>
      <c r="E8" s="71">
        <v>0</v>
      </c>
      <c r="F8" s="71">
        <v>49</v>
      </c>
      <c r="G8" s="71">
        <v>0</v>
      </c>
      <c r="H8" s="71">
        <v>0</v>
      </c>
      <c r="I8" s="71">
        <v>0</v>
      </c>
      <c r="J8" s="71">
        <v>49</v>
      </c>
      <c r="K8" s="73">
        <v>380.5</v>
      </c>
      <c r="L8" s="44"/>
      <c r="M8" s="67" t="s">
        <v>142</v>
      </c>
      <c r="O8" s="45" t="s">
        <v>142</v>
      </c>
      <c r="P8" s="53">
        <v>49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49</v>
      </c>
    </row>
    <row r="9" spans="1:22" x14ac:dyDescent="0.3">
      <c r="A9" s="72" t="s">
        <v>66</v>
      </c>
      <c r="B9" s="71">
        <v>10</v>
      </c>
      <c r="C9" s="71">
        <v>0</v>
      </c>
      <c r="D9" s="71">
        <v>0</v>
      </c>
      <c r="E9" s="71">
        <v>0</v>
      </c>
      <c r="F9" s="71">
        <v>10</v>
      </c>
      <c r="G9" s="71">
        <v>0</v>
      </c>
      <c r="H9" s="71">
        <v>0</v>
      </c>
      <c r="I9" s="71">
        <v>0</v>
      </c>
      <c r="J9" s="71">
        <v>10</v>
      </c>
      <c r="K9" s="70">
        <v>610.54</v>
      </c>
      <c r="L9" s="44"/>
      <c r="M9" s="72" t="s">
        <v>106</v>
      </c>
      <c r="O9" s="45" t="s">
        <v>106</v>
      </c>
      <c r="P9" s="53">
        <v>10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10</v>
      </c>
    </row>
    <row r="10" spans="1:22" x14ac:dyDescent="0.3">
      <c r="A10" s="72" t="s">
        <v>128</v>
      </c>
      <c r="B10" s="71">
        <v>215</v>
      </c>
      <c r="C10" s="71">
        <v>0</v>
      </c>
      <c r="D10" s="71">
        <v>0</v>
      </c>
      <c r="E10" s="71">
        <v>0</v>
      </c>
      <c r="F10" s="71">
        <v>215</v>
      </c>
      <c r="G10" s="71">
        <v>0</v>
      </c>
      <c r="H10" s="71">
        <v>0</v>
      </c>
      <c r="I10" s="71">
        <v>0</v>
      </c>
      <c r="J10" s="71">
        <v>215</v>
      </c>
      <c r="K10" s="70">
        <v>152.13</v>
      </c>
      <c r="L10" s="44"/>
      <c r="M10" s="72" t="s">
        <v>146</v>
      </c>
      <c r="O10" s="45" t="s">
        <v>146</v>
      </c>
      <c r="P10" s="53">
        <v>215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215</v>
      </c>
    </row>
    <row r="11" spans="1:22" x14ac:dyDescent="0.3">
      <c r="A11" s="72" t="s">
        <v>129</v>
      </c>
      <c r="B11" s="71">
        <v>25</v>
      </c>
      <c r="C11" s="71">
        <v>0</v>
      </c>
      <c r="D11" s="71">
        <v>0</v>
      </c>
      <c r="E11" s="71">
        <v>0</v>
      </c>
      <c r="F11" s="71">
        <v>25</v>
      </c>
      <c r="G11" s="71">
        <v>0</v>
      </c>
      <c r="H11" s="71">
        <v>0</v>
      </c>
      <c r="I11" s="71">
        <v>0</v>
      </c>
      <c r="J11" s="71">
        <v>25</v>
      </c>
      <c r="K11" s="70">
        <v>1809.98</v>
      </c>
      <c r="L11" s="44"/>
      <c r="M11" s="72" t="s">
        <v>147</v>
      </c>
      <c r="O11" s="45" t="s">
        <v>148</v>
      </c>
      <c r="P11" s="53">
        <v>10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10</v>
      </c>
    </row>
    <row r="12" spans="1:22" x14ac:dyDescent="0.3">
      <c r="A12" s="67" t="s">
        <v>130</v>
      </c>
      <c r="B12" s="71">
        <v>10</v>
      </c>
      <c r="C12" s="71">
        <v>0</v>
      </c>
      <c r="D12" s="71">
        <v>0</v>
      </c>
      <c r="E12" s="71">
        <v>0</v>
      </c>
      <c r="F12" s="71">
        <v>10</v>
      </c>
      <c r="G12" s="71">
        <v>0</v>
      </c>
      <c r="H12" s="71">
        <v>0</v>
      </c>
      <c r="I12" s="71">
        <v>0</v>
      </c>
      <c r="J12" s="71">
        <v>10</v>
      </c>
      <c r="K12" s="71">
        <v>1980</v>
      </c>
      <c r="L12" s="44"/>
      <c r="M12" s="67" t="s">
        <v>148</v>
      </c>
      <c r="O12" s="45" t="s">
        <v>147</v>
      </c>
      <c r="P12" s="53">
        <v>25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25</v>
      </c>
    </row>
    <row r="13" spans="1:22" x14ac:dyDescent="0.3">
      <c r="A13" s="67" t="s">
        <v>131</v>
      </c>
      <c r="B13" s="71">
        <v>50</v>
      </c>
      <c r="C13" s="71">
        <v>0</v>
      </c>
      <c r="D13" s="71">
        <v>0</v>
      </c>
      <c r="E13" s="71">
        <v>0</v>
      </c>
      <c r="F13" s="71">
        <v>50</v>
      </c>
      <c r="G13" s="71">
        <v>0</v>
      </c>
      <c r="H13" s="71">
        <v>0</v>
      </c>
      <c r="I13" s="71">
        <v>0</v>
      </c>
      <c r="J13" s="71">
        <v>50</v>
      </c>
      <c r="K13" s="70">
        <v>174.15</v>
      </c>
      <c r="L13" s="44"/>
      <c r="M13" s="67" t="s">
        <v>144</v>
      </c>
      <c r="O13" s="45" t="s">
        <v>144</v>
      </c>
      <c r="P13" s="53">
        <v>50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50</v>
      </c>
    </row>
    <row r="14" spans="1:22" x14ac:dyDescent="0.3">
      <c r="A14" s="72" t="s">
        <v>67</v>
      </c>
      <c r="B14" s="71">
        <v>1685</v>
      </c>
      <c r="C14" s="71">
        <v>0</v>
      </c>
      <c r="D14" s="71">
        <v>0</v>
      </c>
      <c r="E14" s="71">
        <v>0</v>
      </c>
      <c r="F14" s="71">
        <v>1685</v>
      </c>
      <c r="G14" s="71">
        <v>0</v>
      </c>
      <c r="H14" s="71">
        <v>0</v>
      </c>
      <c r="I14" s="71">
        <v>0</v>
      </c>
      <c r="J14" s="71">
        <v>1685</v>
      </c>
      <c r="K14" s="70">
        <v>31.23</v>
      </c>
      <c r="L14" s="44"/>
      <c r="M14" s="72" t="s">
        <v>98</v>
      </c>
      <c r="O14" s="45" t="s">
        <v>98</v>
      </c>
      <c r="P14" s="53">
        <v>1685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1685</v>
      </c>
    </row>
    <row r="15" spans="1:22" x14ac:dyDescent="0.3">
      <c r="A15" s="72" t="s">
        <v>132</v>
      </c>
      <c r="B15" s="71">
        <v>2</v>
      </c>
      <c r="C15" s="71">
        <v>0</v>
      </c>
      <c r="D15" s="71">
        <v>0</v>
      </c>
      <c r="E15" s="71">
        <v>0</v>
      </c>
      <c r="F15" s="71">
        <v>2</v>
      </c>
      <c r="G15" s="71">
        <v>0</v>
      </c>
      <c r="H15" s="71">
        <v>0</v>
      </c>
      <c r="I15" s="71">
        <v>0</v>
      </c>
      <c r="J15" s="71">
        <v>2</v>
      </c>
      <c r="K15" s="70">
        <v>2321.06</v>
      </c>
      <c r="L15" s="44"/>
      <c r="M15" s="72" t="s">
        <v>149</v>
      </c>
      <c r="O15" s="45" t="s">
        <v>150</v>
      </c>
      <c r="P15" s="53">
        <v>9.5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9.5</v>
      </c>
    </row>
    <row r="16" spans="1:22" x14ac:dyDescent="0.3">
      <c r="A16" s="72" t="s">
        <v>68</v>
      </c>
      <c r="B16" s="71">
        <v>3</v>
      </c>
      <c r="C16" s="71">
        <v>0</v>
      </c>
      <c r="D16" s="71">
        <v>0</v>
      </c>
      <c r="E16" s="71">
        <v>0</v>
      </c>
      <c r="F16" s="71">
        <v>3</v>
      </c>
      <c r="G16" s="71">
        <v>0</v>
      </c>
      <c r="H16" s="71">
        <v>0</v>
      </c>
      <c r="I16" s="71">
        <v>0</v>
      </c>
      <c r="J16" s="71">
        <v>3</v>
      </c>
      <c r="K16" s="70">
        <v>2459.9899999999998</v>
      </c>
      <c r="L16" s="44"/>
      <c r="M16" s="72" t="s">
        <v>111</v>
      </c>
      <c r="O16" s="45" t="s">
        <v>149</v>
      </c>
      <c r="P16" s="53">
        <v>2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2</v>
      </c>
    </row>
    <row r="17" spans="1:22" x14ac:dyDescent="0.3">
      <c r="A17" s="72" t="s">
        <v>133</v>
      </c>
      <c r="B17" s="73">
        <v>9.5</v>
      </c>
      <c r="C17" s="71">
        <v>0</v>
      </c>
      <c r="D17" s="71">
        <v>0</v>
      </c>
      <c r="E17" s="71">
        <v>0</v>
      </c>
      <c r="F17" s="73">
        <v>9.5</v>
      </c>
      <c r="G17" s="71">
        <v>0</v>
      </c>
      <c r="H17" s="71">
        <v>0</v>
      </c>
      <c r="I17" s="71">
        <v>0</v>
      </c>
      <c r="J17" s="73">
        <v>9.5</v>
      </c>
      <c r="K17" s="70">
        <v>2364.3200000000002</v>
      </c>
      <c r="L17" s="44"/>
      <c r="M17" s="72" t="s">
        <v>150</v>
      </c>
      <c r="O17" s="45" t="s">
        <v>111</v>
      </c>
      <c r="P17" s="53">
        <v>3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3</v>
      </c>
    </row>
    <row r="18" spans="1:22" x14ac:dyDescent="0.3">
      <c r="A18" s="72" t="s">
        <v>134</v>
      </c>
      <c r="B18" s="71">
        <v>141</v>
      </c>
      <c r="C18" s="71">
        <v>0</v>
      </c>
      <c r="D18" s="71">
        <v>0</v>
      </c>
      <c r="E18" s="71">
        <v>0</v>
      </c>
      <c r="F18" s="71">
        <v>141</v>
      </c>
      <c r="G18" s="71">
        <v>0</v>
      </c>
      <c r="H18" s="71">
        <v>0</v>
      </c>
      <c r="I18" s="71">
        <v>0</v>
      </c>
      <c r="J18" s="71">
        <v>141</v>
      </c>
      <c r="K18" s="71">
        <v>245</v>
      </c>
      <c r="L18" s="44"/>
      <c r="M18" s="72" t="s">
        <v>151</v>
      </c>
      <c r="O18" s="45" t="s">
        <v>151</v>
      </c>
      <c r="P18" s="53">
        <v>141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141</v>
      </c>
    </row>
    <row r="19" spans="1:22" x14ac:dyDescent="0.3">
      <c r="A19" s="67" t="s">
        <v>69</v>
      </c>
      <c r="B19" s="71">
        <v>5</v>
      </c>
      <c r="C19" s="71">
        <v>0</v>
      </c>
      <c r="D19" s="71">
        <v>0</v>
      </c>
      <c r="E19" s="71">
        <v>0</v>
      </c>
      <c r="F19" s="71">
        <v>5</v>
      </c>
      <c r="G19" s="71">
        <v>0</v>
      </c>
      <c r="H19" s="71">
        <v>0</v>
      </c>
      <c r="I19" s="71">
        <v>0</v>
      </c>
      <c r="J19" s="71">
        <v>5</v>
      </c>
      <c r="K19" s="71">
        <v>2470</v>
      </c>
      <c r="L19" s="44"/>
      <c r="M19" s="67" t="s">
        <v>112</v>
      </c>
      <c r="O19" s="45" t="s">
        <v>112</v>
      </c>
      <c r="P19" s="53">
        <v>5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5</v>
      </c>
    </row>
    <row r="20" spans="1:22" x14ac:dyDescent="0.3">
      <c r="A20" s="72" t="s">
        <v>70</v>
      </c>
      <c r="B20" s="71">
        <v>919</v>
      </c>
      <c r="C20" s="71">
        <v>0</v>
      </c>
      <c r="D20" s="71">
        <v>0</v>
      </c>
      <c r="E20" s="71">
        <v>0</v>
      </c>
      <c r="F20" s="71">
        <v>919</v>
      </c>
      <c r="G20" s="71">
        <v>42</v>
      </c>
      <c r="H20" s="71">
        <v>0</v>
      </c>
      <c r="I20" s="71">
        <v>0</v>
      </c>
      <c r="J20" s="71">
        <v>877</v>
      </c>
      <c r="K20" s="71">
        <v>524</v>
      </c>
      <c r="L20" s="44"/>
      <c r="M20" s="72" t="s">
        <v>99</v>
      </c>
      <c r="O20" s="45" t="s">
        <v>99</v>
      </c>
      <c r="P20" s="53">
        <v>919</v>
      </c>
      <c r="Q20" s="53">
        <v>0</v>
      </c>
      <c r="R20" s="53">
        <v>0</v>
      </c>
      <c r="S20" s="53">
        <v>42</v>
      </c>
      <c r="T20" s="53">
        <v>0</v>
      </c>
      <c r="U20" s="53">
        <v>0</v>
      </c>
      <c r="V20" s="53">
        <v>877</v>
      </c>
    </row>
    <row r="21" spans="1:22" x14ac:dyDescent="0.3">
      <c r="A21" s="72" t="s">
        <v>71</v>
      </c>
      <c r="B21" s="71">
        <v>45</v>
      </c>
      <c r="C21" s="71">
        <v>0</v>
      </c>
      <c r="D21" s="71">
        <v>0</v>
      </c>
      <c r="E21" s="71">
        <v>0</v>
      </c>
      <c r="F21" s="71">
        <v>45</v>
      </c>
      <c r="G21" s="71">
        <v>14</v>
      </c>
      <c r="H21" s="71">
        <v>0</v>
      </c>
      <c r="I21" s="71">
        <v>0</v>
      </c>
      <c r="J21" s="71">
        <v>31</v>
      </c>
      <c r="K21" s="71">
        <v>585</v>
      </c>
      <c r="L21" s="44"/>
      <c r="M21" s="72" t="s">
        <v>107</v>
      </c>
      <c r="O21" s="45" t="s">
        <v>107</v>
      </c>
      <c r="P21" s="53">
        <v>45</v>
      </c>
      <c r="Q21" s="53">
        <v>0</v>
      </c>
      <c r="R21" s="53">
        <v>0</v>
      </c>
      <c r="S21" s="53">
        <v>14</v>
      </c>
      <c r="T21" s="53">
        <v>0</v>
      </c>
      <c r="U21" s="53">
        <v>0</v>
      </c>
      <c r="V21" s="53">
        <v>31</v>
      </c>
    </row>
    <row r="22" spans="1:22" x14ac:dyDescent="0.3">
      <c r="A22" s="72" t="s">
        <v>72</v>
      </c>
      <c r="B22" s="73">
        <v>0.2</v>
      </c>
      <c r="C22" s="71">
        <v>0</v>
      </c>
      <c r="D22" s="71">
        <v>0</v>
      </c>
      <c r="E22" s="71">
        <v>0</v>
      </c>
      <c r="F22" s="73">
        <v>0.2</v>
      </c>
      <c r="G22" s="71">
        <v>0</v>
      </c>
      <c r="H22" s="71">
        <v>0</v>
      </c>
      <c r="I22" s="71">
        <v>0</v>
      </c>
      <c r="J22" s="73">
        <v>0.2</v>
      </c>
      <c r="K22" s="73">
        <v>6152.9</v>
      </c>
      <c r="L22" s="44"/>
      <c r="M22" s="72" t="s">
        <v>102</v>
      </c>
      <c r="O22" s="45" t="s">
        <v>122</v>
      </c>
      <c r="P22" s="53">
        <v>9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9</v>
      </c>
    </row>
    <row r="23" spans="1:22" x14ac:dyDescent="0.3">
      <c r="A23" s="72" t="s">
        <v>135</v>
      </c>
      <c r="B23" s="71">
        <v>6</v>
      </c>
      <c r="C23" s="71">
        <v>0</v>
      </c>
      <c r="D23" s="71">
        <v>0</v>
      </c>
      <c r="E23" s="71">
        <v>0</v>
      </c>
      <c r="F23" s="71">
        <v>6</v>
      </c>
      <c r="G23" s="71">
        <v>0</v>
      </c>
      <c r="H23" s="71">
        <v>0</v>
      </c>
      <c r="I23" s="71">
        <v>0</v>
      </c>
      <c r="J23" s="71">
        <v>6</v>
      </c>
      <c r="K23" s="71">
        <v>7577</v>
      </c>
      <c r="L23" s="44"/>
      <c r="M23" s="72" t="s">
        <v>152</v>
      </c>
      <c r="O23" s="45" t="s">
        <v>121</v>
      </c>
      <c r="P23" s="53">
        <v>17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17</v>
      </c>
    </row>
    <row r="24" spans="1:22" x14ac:dyDescent="0.3">
      <c r="A24" s="72" t="s">
        <v>73</v>
      </c>
      <c r="B24" s="70">
        <v>7.75</v>
      </c>
      <c r="C24" s="71">
        <v>0</v>
      </c>
      <c r="D24" s="71">
        <v>0</v>
      </c>
      <c r="E24" s="71">
        <v>0</v>
      </c>
      <c r="F24" s="70">
        <v>7.75</v>
      </c>
      <c r="G24" s="71">
        <v>0</v>
      </c>
      <c r="H24" s="71">
        <v>0</v>
      </c>
      <c r="I24" s="71">
        <v>0</v>
      </c>
      <c r="J24" s="70">
        <v>7.75</v>
      </c>
      <c r="K24" s="71">
        <v>5742</v>
      </c>
      <c r="L24" s="44"/>
      <c r="M24" s="72" t="s">
        <v>101</v>
      </c>
      <c r="O24" s="45" t="s">
        <v>152</v>
      </c>
      <c r="P24" s="53">
        <v>6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6</v>
      </c>
    </row>
    <row r="25" spans="1:22" x14ac:dyDescent="0.3">
      <c r="A25" s="67" t="s">
        <v>74</v>
      </c>
      <c r="B25" s="71">
        <v>17</v>
      </c>
      <c r="C25" s="71">
        <v>0</v>
      </c>
      <c r="D25" s="71">
        <v>0</v>
      </c>
      <c r="E25" s="71">
        <v>0</v>
      </c>
      <c r="F25" s="71">
        <v>17</v>
      </c>
      <c r="G25" s="71">
        <v>0</v>
      </c>
      <c r="H25" s="71">
        <v>0</v>
      </c>
      <c r="I25" s="71">
        <v>0</v>
      </c>
      <c r="J25" s="71">
        <v>17</v>
      </c>
      <c r="K25" s="70">
        <v>5473.17</v>
      </c>
      <c r="L25" s="44"/>
      <c r="M25" s="67" t="s">
        <v>121</v>
      </c>
      <c r="O25" s="45" t="s">
        <v>100</v>
      </c>
      <c r="P25" s="53">
        <v>17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17</v>
      </c>
    </row>
    <row r="26" spans="1:22" x14ac:dyDescent="0.3">
      <c r="A26" s="67" t="s">
        <v>75</v>
      </c>
      <c r="B26" s="71">
        <v>9</v>
      </c>
      <c r="C26" s="71">
        <v>0</v>
      </c>
      <c r="D26" s="71">
        <v>0</v>
      </c>
      <c r="E26" s="71">
        <v>0</v>
      </c>
      <c r="F26" s="71">
        <v>9</v>
      </c>
      <c r="G26" s="71">
        <v>0</v>
      </c>
      <c r="H26" s="71">
        <v>0</v>
      </c>
      <c r="I26" s="71">
        <v>0</v>
      </c>
      <c r="J26" s="71">
        <v>9</v>
      </c>
      <c r="K26" s="73">
        <v>6243.8</v>
      </c>
      <c r="L26" s="44"/>
      <c r="M26" s="67" t="s">
        <v>122</v>
      </c>
      <c r="O26" s="45" t="s">
        <v>101</v>
      </c>
      <c r="P26" s="53">
        <v>7.75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7.75</v>
      </c>
    </row>
    <row r="27" spans="1:22" x14ac:dyDescent="0.3">
      <c r="A27" s="67" t="s">
        <v>76</v>
      </c>
      <c r="B27" s="71">
        <v>17</v>
      </c>
      <c r="C27" s="71">
        <v>0</v>
      </c>
      <c r="D27" s="71">
        <v>0</v>
      </c>
      <c r="E27" s="71">
        <v>0</v>
      </c>
      <c r="F27" s="71">
        <v>17</v>
      </c>
      <c r="G27" s="71">
        <v>0</v>
      </c>
      <c r="H27" s="71">
        <v>0</v>
      </c>
      <c r="I27" s="71">
        <v>0</v>
      </c>
      <c r="J27" s="71">
        <v>17</v>
      </c>
      <c r="K27" s="73">
        <v>5577.2</v>
      </c>
      <c r="L27" s="44"/>
      <c r="M27" s="67" t="s">
        <v>100</v>
      </c>
      <c r="O27" s="45" t="s">
        <v>102</v>
      </c>
      <c r="P27" s="53">
        <v>0.2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0.2</v>
      </c>
    </row>
    <row r="28" spans="1:22" x14ac:dyDescent="0.3">
      <c r="A28" s="72" t="s">
        <v>77</v>
      </c>
      <c r="B28" s="71">
        <v>15</v>
      </c>
      <c r="C28" s="71">
        <v>0</v>
      </c>
      <c r="D28" s="71">
        <v>0</v>
      </c>
      <c r="E28" s="71">
        <v>0</v>
      </c>
      <c r="F28" s="71">
        <v>15</v>
      </c>
      <c r="G28" s="71">
        <v>0</v>
      </c>
      <c r="H28" s="71">
        <v>0</v>
      </c>
      <c r="I28" s="71">
        <v>0</v>
      </c>
      <c r="J28" s="71">
        <v>15</v>
      </c>
      <c r="K28" s="73">
        <v>3819.3</v>
      </c>
      <c r="L28" s="44"/>
      <c r="M28" s="72" t="s">
        <v>123</v>
      </c>
      <c r="O28" s="45" t="s">
        <v>123</v>
      </c>
      <c r="P28" s="53">
        <v>15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15</v>
      </c>
    </row>
    <row r="29" spans="1:22" x14ac:dyDescent="0.3">
      <c r="A29" s="72" t="s">
        <v>136</v>
      </c>
      <c r="B29" s="71">
        <v>5</v>
      </c>
      <c r="C29" s="71">
        <v>0</v>
      </c>
      <c r="D29" s="71">
        <v>0</v>
      </c>
      <c r="E29" s="71">
        <v>0</v>
      </c>
      <c r="F29" s="71">
        <v>5</v>
      </c>
      <c r="G29" s="71">
        <v>0</v>
      </c>
      <c r="H29" s="71">
        <v>0</v>
      </c>
      <c r="I29" s="71">
        <v>0</v>
      </c>
      <c r="J29" s="71">
        <v>5</v>
      </c>
      <c r="K29" s="70">
        <v>669.49</v>
      </c>
      <c r="L29" s="44"/>
      <c r="M29" s="72" t="s">
        <v>154</v>
      </c>
      <c r="O29" s="45" t="s">
        <v>154</v>
      </c>
      <c r="P29" s="53">
        <v>5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5</v>
      </c>
    </row>
    <row r="30" spans="1:22" x14ac:dyDescent="0.3">
      <c r="A30" s="72" t="s">
        <v>78</v>
      </c>
      <c r="B30" s="71">
        <v>12867</v>
      </c>
      <c r="C30" s="71">
        <v>0</v>
      </c>
      <c r="D30" s="71">
        <v>0</v>
      </c>
      <c r="E30" s="71">
        <v>0</v>
      </c>
      <c r="F30" s="71">
        <v>12867</v>
      </c>
      <c r="G30" s="71">
        <v>1982</v>
      </c>
      <c r="H30" s="71">
        <v>0</v>
      </c>
      <c r="I30" s="71">
        <v>0</v>
      </c>
      <c r="J30" s="71">
        <v>10885</v>
      </c>
      <c r="K30" s="70">
        <v>75.709999999999994</v>
      </c>
      <c r="L30" s="44"/>
      <c r="M30" s="72" t="s">
        <v>108</v>
      </c>
      <c r="O30" s="45" t="s">
        <v>103</v>
      </c>
      <c r="P30" s="53">
        <v>15</v>
      </c>
      <c r="Q30" s="53">
        <v>0</v>
      </c>
      <c r="R30" s="53">
        <v>0</v>
      </c>
      <c r="S30" s="53">
        <v>1</v>
      </c>
      <c r="T30" s="53">
        <v>0</v>
      </c>
      <c r="U30" s="53">
        <v>0</v>
      </c>
      <c r="V30" s="53">
        <v>14</v>
      </c>
    </row>
    <row r="31" spans="1:22" x14ac:dyDescent="0.3">
      <c r="A31" s="72" t="s">
        <v>79</v>
      </c>
      <c r="B31" s="71">
        <v>15</v>
      </c>
      <c r="C31" s="71">
        <v>0</v>
      </c>
      <c r="D31" s="71">
        <v>0</v>
      </c>
      <c r="E31" s="71">
        <v>0</v>
      </c>
      <c r="F31" s="71">
        <v>15</v>
      </c>
      <c r="G31" s="71">
        <v>1</v>
      </c>
      <c r="H31" s="71">
        <v>0</v>
      </c>
      <c r="I31" s="71">
        <v>0</v>
      </c>
      <c r="J31" s="71">
        <v>14</v>
      </c>
      <c r="K31" s="70">
        <v>1141.01</v>
      </c>
      <c r="L31" s="44"/>
      <c r="M31" s="72" t="s">
        <v>103</v>
      </c>
      <c r="O31" s="45" t="s">
        <v>108</v>
      </c>
      <c r="P31" s="53">
        <v>12867</v>
      </c>
      <c r="Q31" s="53">
        <v>0</v>
      </c>
      <c r="R31" s="53">
        <v>0</v>
      </c>
      <c r="S31" s="53">
        <v>1982</v>
      </c>
      <c r="T31" s="53">
        <v>0</v>
      </c>
      <c r="U31" s="53">
        <v>0</v>
      </c>
      <c r="V31" s="53">
        <v>10885</v>
      </c>
    </row>
    <row r="32" spans="1:22" x14ac:dyDescent="0.3">
      <c r="A32" s="72" t="s">
        <v>80</v>
      </c>
      <c r="B32" s="71">
        <v>301</v>
      </c>
      <c r="C32" s="71">
        <v>0</v>
      </c>
      <c r="D32" s="71">
        <v>0</v>
      </c>
      <c r="E32" s="71">
        <v>0</v>
      </c>
      <c r="F32" s="71">
        <v>301</v>
      </c>
      <c r="G32" s="71">
        <v>0</v>
      </c>
      <c r="H32" s="71">
        <v>0</v>
      </c>
      <c r="I32" s="71">
        <v>0</v>
      </c>
      <c r="J32" s="71">
        <v>301</v>
      </c>
      <c r="K32" s="70">
        <v>147.51</v>
      </c>
      <c r="L32" s="44"/>
      <c r="M32" s="72" t="s">
        <v>158</v>
      </c>
      <c r="O32" s="45" t="s">
        <v>158</v>
      </c>
      <c r="P32" s="53">
        <v>301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301</v>
      </c>
    </row>
    <row r="33" spans="1:22" x14ac:dyDescent="0.3">
      <c r="A33" s="72" t="s">
        <v>81</v>
      </c>
      <c r="B33" s="71">
        <v>11</v>
      </c>
      <c r="C33" s="71">
        <v>0</v>
      </c>
      <c r="D33" s="71">
        <v>0</v>
      </c>
      <c r="E33" s="71">
        <v>0</v>
      </c>
      <c r="F33" s="71">
        <v>11</v>
      </c>
      <c r="G33" s="71">
        <v>0</v>
      </c>
      <c r="H33" s="71">
        <v>0</v>
      </c>
      <c r="I33" s="71">
        <v>0</v>
      </c>
      <c r="J33" s="71">
        <v>11</v>
      </c>
      <c r="K33" s="73">
        <v>2632.2</v>
      </c>
      <c r="L33" s="44"/>
      <c r="M33" s="72" t="s">
        <v>104</v>
      </c>
      <c r="O33" s="45" t="s">
        <v>104</v>
      </c>
      <c r="P33" s="53">
        <v>11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11</v>
      </c>
    </row>
    <row r="34" spans="1:22" x14ac:dyDescent="0.3">
      <c r="A34" s="72" t="s">
        <v>82</v>
      </c>
      <c r="B34" s="71">
        <v>354</v>
      </c>
      <c r="C34" s="71">
        <v>0</v>
      </c>
      <c r="D34" s="71">
        <v>0</v>
      </c>
      <c r="E34" s="71">
        <v>0</v>
      </c>
      <c r="F34" s="71">
        <v>354</v>
      </c>
      <c r="G34" s="71">
        <v>0</v>
      </c>
      <c r="H34" s="71">
        <v>0</v>
      </c>
      <c r="I34" s="71">
        <v>0</v>
      </c>
      <c r="J34" s="71">
        <v>354</v>
      </c>
      <c r="K34" s="71">
        <v>2010</v>
      </c>
      <c r="L34" s="44"/>
      <c r="M34" s="72" t="s">
        <v>105</v>
      </c>
      <c r="O34" s="45" t="s">
        <v>105</v>
      </c>
      <c r="P34" s="53">
        <v>354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354</v>
      </c>
    </row>
    <row r="35" spans="1:22" x14ac:dyDescent="0.3">
      <c r="A35" s="67" t="s">
        <v>83</v>
      </c>
      <c r="B35" s="71">
        <v>5</v>
      </c>
      <c r="C35" s="71">
        <v>0</v>
      </c>
      <c r="D35" s="71">
        <v>0</v>
      </c>
      <c r="E35" s="71">
        <v>0</v>
      </c>
      <c r="F35" s="71">
        <v>5</v>
      </c>
      <c r="G35" s="71">
        <v>0</v>
      </c>
      <c r="H35" s="71">
        <v>0</v>
      </c>
      <c r="I35" s="71">
        <v>0</v>
      </c>
      <c r="J35" s="71">
        <v>5</v>
      </c>
      <c r="K35" s="73">
        <v>2498.9</v>
      </c>
      <c r="M35" s="67" t="s">
        <v>113</v>
      </c>
      <c r="O35" s="45" t="s">
        <v>113</v>
      </c>
      <c r="P35" s="53">
        <v>5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5</v>
      </c>
    </row>
    <row r="36" spans="1:22" x14ac:dyDescent="0.3">
      <c r="A36" s="72" t="s">
        <v>84</v>
      </c>
      <c r="B36" s="71">
        <v>7</v>
      </c>
      <c r="C36" s="71">
        <v>0</v>
      </c>
      <c r="D36" s="71">
        <v>0</v>
      </c>
      <c r="E36" s="71">
        <v>0</v>
      </c>
      <c r="F36" s="71">
        <v>7</v>
      </c>
      <c r="G36" s="71">
        <v>0</v>
      </c>
      <c r="H36" s="71">
        <v>0</v>
      </c>
      <c r="I36" s="71">
        <v>0</v>
      </c>
      <c r="J36" s="71">
        <v>7</v>
      </c>
      <c r="K36" s="70">
        <v>6555.56</v>
      </c>
      <c r="M36" s="72" t="s">
        <v>125</v>
      </c>
      <c r="O36" s="45" t="s">
        <v>125</v>
      </c>
      <c r="P36" s="53">
        <v>7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7</v>
      </c>
    </row>
    <row r="37" spans="1:22" x14ac:dyDescent="0.3">
      <c r="O37" s="45" t="s">
        <v>20</v>
      </c>
      <c r="P37" s="53">
        <v>17210.45</v>
      </c>
      <c r="Q37" s="53">
        <v>0</v>
      </c>
      <c r="R37" s="53">
        <v>0</v>
      </c>
      <c r="S37" s="53">
        <v>2049</v>
      </c>
      <c r="T37" s="53">
        <v>0</v>
      </c>
      <c r="U37" s="53">
        <v>0</v>
      </c>
      <c r="V37" s="53">
        <v>15161.45</v>
      </c>
    </row>
    <row r="38" spans="1:22" x14ac:dyDescent="0.3">
      <c r="O38"/>
      <c r="P38"/>
      <c r="Q38"/>
      <c r="R38"/>
      <c r="S38"/>
      <c r="T38"/>
      <c r="U38"/>
      <c r="V38"/>
    </row>
    <row r="39" spans="1:22" x14ac:dyDescent="0.3">
      <c r="O39"/>
      <c r="P39"/>
      <c r="Q39"/>
      <c r="R39"/>
      <c r="S39"/>
      <c r="T39"/>
      <c r="U39"/>
      <c r="V39"/>
    </row>
    <row r="40" spans="1:22" x14ac:dyDescent="0.3">
      <c r="O40"/>
      <c r="P40"/>
      <c r="Q40"/>
      <c r="R40"/>
      <c r="S40"/>
      <c r="T40"/>
      <c r="U40"/>
      <c r="V40"/>
    </row>
    <row r="41" spans="1:22" x14ac:dyDescent="0.3">
      <c r="O41"/>
      <c r="P41"/>
      <c r="Q41"/>
      <c r="R41"/>
      <c r="S41"/>
      <c r="T41"/>
      <c r="U41"/>
      <c r="V41"/>
    </row>
    <row r="42" spans="1:22" x14ac:dyDescent="0.3">
      <c r="O42"/>
      <c r="P42"/>
      <c r="Q42"/>
      <c r="R42"/>
      <c r="S42"/>
      <c r="T42"/>
      <c r="U42"/>
      <c r="V42"/>
    </row>
    <row r="43" spans="1:22" x14ac:dyDescent="0.3">
      <c r="O43"/>
      <c r="P43"/>
      <c r="Q43"/>
      <c r="R43"/>
      <c r="S43"/>
      <c r="T43"/>
      <c r="U43"/>
      <c r="V43"/>
    </row>
    <row r="44" spans="1:22" x14ac:dyDescent="0.3">
      <c r="O44"/>
      <c r="P44"/>
      <c r="Q44"/>
      <c r="R44"/>
      <c r="S44"/>
      <c r="T44"/>
      <c r="U44"/>
      <c r="V44"/>
    </row>
    <row r="45" spans="1:22" x14ac:dyDescent="0.3">
      <c r="O45"/>
      <c r="P45"/>
      <c r="Q45"/>
      <c r="R45"/>
      <c r="S45"/>
      <c r="T45"/>
      <c r="U45"/>
      <c r="V45"/>
    </row>
    <row r="46" spans="1:22" x14ac:dyDescent="0.3">
      <c r="O46"/>
      <c r="P46"/>
      <c r="Q46"/>
      <c r="R46"/>
      <c r="S46"/>
      <c r="T46"/>
      <c r="U46"/>
      <c r="V46"/>
    </row>
    <row r="47" spans="1:22" x14ac:dyDescent="0.3">
      <c r="O47"/>
      <c r="P47"/>
      <c r="Q47"/>
      <c r="R47"/>
      <c r="S47"/>
      <c r="T47"/>
      <c r="U47"/>
      <c r="V47"/>
    </row>
    <row r="48" spans="1:22" x14ac:dyDescent="0.3">
      <c r="O48"/>
      <c r="P48"/>
      <c r="Q48"/>
      <c r="R48"/>
      <c r="S48"/>
      <c r="T48"/>
      <c r="U48"/>
      <c r="V48"/>
    </row>
    <row r="49" spans="15:22" x14ac:dyDescent="0.3">
      <c r="O49"/>
      <c r="P49"/>
      <c r="Q49"/>
      <c r="R49"/>
      <c r="S49"/>
      <c r="T49"/>
      <c r="U49"/>
      <c r="V49"/>
    </row>
    <row r="50" spans="15:22" x14ac:dyDescent="0.3">
      <c r="O50"/>
      <c r="P50"/>
      <c r="Q50"/>
      <c r="R50"/>
      <c r="S50"/>
      <c r="T50"/>
      <c r="U50"/>
      <c r="V50"/>
    </row>
    <row r="51" spans="15:22" x14ac:dyDescent="0.3">
      <c r="O51"/>
      <c r="P51"/>
      <c r="Q51"/>
      <c r="R51"/>
      <c r="S51"/>
      <c r="T51"/>
      <c r="U51"/>
      <c r="V51"/>
    </row>
    <row r="52" spans="15:22" x14ac:dyDescent="0.3">
      <c r="O52"/>
      <c r="P52"/>
      <c r="Q52"/>
      <c r="R52"/>
      <c r="S52"/>
      <c r="T52"/>
      <c r="U52"/>
      <c r="V52"/>
    </row>
    <row r="53" spans="15:22" x14ac:dyDescent="0.3">
      <c r="O53"/>
      <c r="P53"/>
      <c r="Q53"/>
      <c r="R53"/>
      <c r="S53"/>
      <c r="T53"/>
      <c r="U53"/>
      <c r="V53"/>
    </row>
    <row r="54" spans="15:22" x14ac:dyDescent="0.3">
      <c r="O54"/>
      <c r="P54"/>
      <c r="Q54"/>
      <c r="R54"/>
      <c r="S54"/>
      <c r="T54"/>
      <c r="U54"/>
      <c r="V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145</v>
      </c>
      <c r="C3" s="3"/>
      <c r="D3" s="4"/>
      <c r="E3" s="38">
        <f t="shared" ref="E3:E37" ca="1" si="0">VLOOKUP($B3,FinalDealer_vlookup,2,0)</f>
        <v>250</v>
      </c>
      <c r="F3" s="39">
        <f t="shared" ref="F3:F37" ca="1" si="1">VLOOKUP($B3,FinalDealer_vlookup,3,0)</f>
        <v>0</v>
      </c>
      <c r="G3" s="40">
        <f t="shared" ref="G3:G37" ca="1" si="2">VLOOKUP($B3,FinalDealer_vlookup,4,0)</f>
        <v>0</v>
      </c>
      <c r="H3" s="40">
        <f t="shared" ref="H3:H37" ca="1" si="3">VLOOKUP($B3,FinalDealer_vlookup,5,0)</f>
        <v>10</v>
      </c>
      <c r="I3" s="40">
        <f t="shared" ref="I3:I3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37" ca="1" si="5">VLOOKUP($B3,FinalDealer_vlookup,8,0)</f>
        <v>240</v>
      </c>
    </row>
    <row r="4" spans="1:13" x14ac:dyDescent="0.3">
      <c r="A4" s="16"/>
      <c r="B4" s="4" t="s">
        <v>117</v>
      </c>
      <c r="C4" s="3"/>
      <c r="D4" s="4"/>
      <c r="E4" s="42">
        <f t="shared" ca="1" si="0"/>
        <v>50</v>
      </c>
      <c r="F4" s="39">
        <f t="shared" ca="1" si="1"/>
        <v>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50</v>
      </c>
    </row>
    <row r="5" spans="1:13" x14ac:dyDescent="0.3">
      <c r="A5" s="16"/>
      <c r="B5" s="4" t="s">
        <v>118</v>
      </c>
      <c r="C5" s="3"/>
      <c r="D5" s="4"/>
      <c r="E5" s="42">
        <f t="shared" ca="1" si="0"/>
        <v>52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52</v>
      </c>
    </row>
    <row r="6" spans="1:13" x14ac:dyDescent="0.3">
      <c r="A6" s="16"/>
      <c r="B6" s="4" t="s">
        <v>116</v>
      </c>
      <c r="C6" s="3"/>
      <c r="D6" s="4"/>
      <c r="E6" s="42">
        <f t="shared" ca="1" si="0"/>
        <v>10</v>
      </c>
      <c r="F6" s="39">
        <f t="shared" ca="1" si="1"/>
        <v>0</v>
      </c>
      <c r="G6" s="39">
        <f t="shared" ca="1" si="2"/>
        <v>0</v>
      </c>
      <c r="H6" s="39">
        <f t="shared" ca="1" si="3"/>
        <v>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10</v>
      </c>
    </row>
    <row r="7" spans="1:13" x14ac:dyDescent="0.3">
      <c r="A7" s="16"/>
      <c r="B7" s="4" t="s">
        <v>97</v>
      </c>
      <c r="C7" s="3"/>
      <c r="D7" s="4"/>
      <c r="E7" s="42">
        <f t="shared" ca="1" si="0"/>
        <v>40</v>
      </c>
      <c r="F7" s="39">
        <f t="shared" ca="1" si="1"/>
        <v>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40</v>
      </c>
    </row>
    <row r="8" spans="1:13" x14ac:dyDescent="0.3">
      <c r="A8" s="16"/>
      <c r="B8" s="4" t="s">
        <v>119</v>
      </c>
      <c r="C8" s="3"/>
      <c r="D8" s="4"/>
      <c r="E8" s="42">
        <f t="shared" ca="1" si="0"/>
        <v>3</v>
      </c>
      <c r="F8" s="39">
        <f t="shared" ca="1" si="1"/>
        <v>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3</v>
      </c>
    </row>
    <row r="9" spans="1:13" x14ac:dyDescent="0.3">
      <c r="A9" s="16"/>
      <c r="B9" s="4" t="s">
        <v>142</v>
      </c>
      <c r="C9" s="3"/>
      <c r="D9" s="4"/>
      <c r="E9" s="42">
        <f t="shared" ca="1" si="0"/>
        <v>49</v>
      </c>
      <c r="F9" s="39">
        <f t="shared" ca="1" si="1"/>
        <v>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49</v>
      </c>
    </row>
    <row r="10" spans="1:13" x14ac:dyDescent="0.3">
      <c r="A10" s="16"/>
      <c r="B10" s="4" t="s">
        <v>106</v>
      </c>
      <c r="C10" s="3"/>
      <c r="D10" s="4"/>
      <c r="E10" s="42">
        <f t="shared" ca="1" si="0"/>
        <v>10</v>
      </c>
      <c r="F10" s="39">
        <f t="shared" ca="1" si="1"/>
        <v>0</v>
      </c>
      <c r="G10" s="39">
        <f t="shared" ca="1" si="2"/>
        <v>0</v>
      </c>
      <c r="H10" s="39">
        <f t="shared" ca="1" si="3"/>
        <v>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10</v>
      </c>
    </row>
    <row r="11" spans="1:13" x14ac:dyDescent="0.3">
      <c r="A11" s="16"/>
      <c r="B11" s="4" t="s">
        <v>146</v>
      </c>
      <c r="C11" s="3"/>
      <c r="D11" s="4"/>
      <c r="E11" s="42">
        <f t="shared" ca="1" si="0"/>
        <v>215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215</v>
      </c>
    </row>
    <row r="12" spans="1:13" x14ac:dyDescent="0.3">
      <c r="A12" s="16"/>
      <c r="B12" s="4" t="s">
        <v>148</v>
      </c>
      <c r="C12" s="3"/>
      <c r="D12" s="4"/>
      <c r="E12" s="42">
        <f t="shared" ca="1" si="0"/>
        <v>10</v>
      </c>
      <c r="F12" s="39">
        <f t="shared" ca="1" si="1"/>
        <v>0</v>
      </c>
      <c r="G12" s="39">
        <f t="shared" ca="1" si="2"/>
        <v>0</v>
      </c>
      <c r="H12" s="39">
        <f t="shared" ca="1" si="3"/>
        <v>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10</v>
      </c>
    </row>
    <row r="13" spans="1:13" x14ac:dyDescent="0.3">
      <c r="A13" s="16"/>
      <c r="B13" s="4" t="s">
        <v>147</v>
      </c>
      <c r="C13" s="3"/>
      <c r="D13" s="4"/>
      <c r="E13" s="42">
        <f t="shared" ca="1" si="0"/>
        <v>25</v>
      </c>
      <c r="F13" s="39">
        <f t="shared" ca="1" si="1"/>
        <v>0</v>
      </c>
      <c r="G13" s="39">
        <f t="shared" ca="1" si="2"/>
        <v>0</v>
      </c>
      <c r="H13" s="39">
        <f t="shared" ca="1" si="3"/>
        <v>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25</v>
      </c>
    </row>
    <row r="14" spans="1:13" x14ac:dyDescent="0.3">
      <c r="A14" s="16"/>
      <c r="B14" s="4" t="s">
        <v>144</v>
      </c>
      <c r="C14" s="3"/>
      <c r="D14" s="4"/>
      <c r="E14" s="42">
        <f t="shared" ca="1" si="0"/>
        <v>50</v>
      </c>
      <c r="F14" s="39">
        <f t="shared" ca="1" si="1"/>
        <v>0</v>
      </c>
      <c r="G14" s="39">
        <f t="shared" ca="1" si="2"/>
        <v>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50</v>
      </c>
    </row>
    <row r="15" spans="1:13" x14ac:dyDescent="0.3">
      <c r="A15" s="16"/>
      <c r="B15" s="4" t="s">
        <v>98</v>
      </c>
      <c r="C15" s="3"/>
      <c r="D15" s="4"/>
      <c r="E15" s="42">
        <f t="shared" ca="1" si="0"/>
        <v>1685</v>
      </c>
      <c r="F15" s="39">
        <f t="shared" ca="1" si="1"/>
        <v>0</v>
      </c>
      <c r="G15" s="39">
        <f t="shared" ca="1" si="2"/>
        <v>0</v>
      </c>
      <c r="H15" s="39">
        <f t="shared" ca="1" si="3"/>
        <v>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1685</v>
      </c>
    </row>
    <row r="16" spans="1:13" x14ac:dyDescent="0.3">
      <c r="A16" s="16"/>
      <c r="B16" s="4" t="s">
        <v>150</v>
      </c>
      <c r="C16" s="3"/>
      <c r="D16" s="4"/>
      <c r="E16" s="42">
        <f t="shared" ca="1" si="0"/>
        <v>9.5</v>
      </c>
      <c r="F16" s="39">
        <f t="shared" ca="1" si="1"/>
        <v>0</v>
      </c>
      <c r="G16" s="39">
        <f t="shared" ca="1" si="2"/>
        <v>0</v>
      </c>
      <c r="H16" s="39">
        <f t="shared" ca="1" si="3"/>
        <v>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9.5</v>
      </c>
    </row>
    <row r="17" spans="1:13" x14ac:dyDescent="0.3">
      <c r="A17" s="16"/>
      <c r="B17" s="4" t="s">
        <v>149</v>
      </c>
      <c r="C17" s="3"/>
      <c r="D17" s="4"/>
      <c r="E17" s="42">
        <f t="shared" ca="1" si="0"/>
        <v>2</v>
      </c>
      <c r="F17" s="39">
        <f t="shared" ca="1" si="1"/>
        <v>0</v>
      </c>
      <c r="G17" s="39">
        <f t="shared" ca="1" si="2"/>
        <v>0</v>
      </c>
      <c r="H17" s="39">
        <f t="shared" ca="1" si="3"/>
        <v>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2</v>
      </c>
    </row>
    <row r="18" spans="1:13" x14ac:dyDescent="0.3">
      <c r="A18" s="16"/>
      <c r="B18" s="4" t="s">
        <v>111</v>
      </c>
      <c r="C18" s="3"/>
      <c r="D18" s="4"/>
      <c r="E18" s="42">
        <f t="shared" ca="1" si="0"/>
        <v>3</v>
      </c>
      <c r="F18" s="39">
        <f t="shared" ca="1" si="1"/>
        <v>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3</v>
      </c>
    </row>
    <row r="19" spans="1:13" x14ac:dyDescent="0.3">
      <c r="A19" s="16"/>
      <c r="B19" s="4" t="s">
        <v>151</v>
      </c>
      <c r="C19" s="3"/>
      <c r="D19" s="4"/>
      <c r="E19" s="42">
        <f t="shared" ca="1" si="0"/>
        <v>141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141</v>
      </c>
    </row>
    <row r="20" spans="1:13" x14ac:dyDescent="0.3">
      <c r="A20" s="16"/>
      <c r="B20" s="4" t="s">
        <v>112</v>
      </c>
      <c r="C20" s="3"/>
      <c r="D20" s="4"/>
      <c r="E20" s="42">
        <f t="shared" ca="1" si="0"/>
        <v>5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5</v>
      </c>
    </row>
    <row r="21" spans="1:13" x14ac:dyDescent="0.3">
      <c r="A21" s="16"/>
      <c r="B21" s="4" t="s">
        <v>99</v>
      </c>
      <c r="C21" s="3"/>
      <c r="D21" s="4"/>
      <c r="E21" s="42">
        <f t="shared" ca="1" si="0"/>
        <v>919</v>
      </c>
      <c r="F21" s="39">
        <f t="shared" ca="1" si="1"/>
        <v>0</v>
      </c>
      <c r="G21" s="39">
        <f t="shared" ca="1" si="2"/>
        <v>0</v>
      </c>
      <c r="H21" s="39">
        <f t="shared" ca="1" si="3"/>
        <v>42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877</v>
      </c>
    </row>
    <row r="22" spans="1:13" x14ac:dyDescent="0.3">
      <c r="A22" s="16"/>
      <c r="B22" s="4" t="s">
        <v>107</v>
      </c>
      <c r="C22" s="3"/>
      <c r="D22" s="4"/>
      <c r="E22" s="42">
        <f t="shared" ca="1" si="0"/>
        <v>45</v>
      </c>
      <c r="F22" s="39">
        <f t="shared" ca="1" si="1"/>
        <v>0</v>
      </c>
      <c r="G22" s="39">
        <f t="shared" ca="1" si="2"/>
        <v>0</v>
      </c>
      <c r="H22" s="39">
        <f t="shared" ca="1" si="3"/>
        <v>14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31</v>
      </c>
    </row>
    <row r="23" spans="1:13" x14ac:dyDescent="0.3">
      <c r="A23" s="16"/>
      <c r="B23" s="4" t="s">
        <v>122</v>
      </c>
      <c r="C23" s="3"/>
      <c r="D23" s="4"/>
      <c r="E23" s="42">
        <f t="shared" ca="1" si="0"/>
        <v>9</v>
      </c>
      <c r="F23" s="39">
        <f t="shared" ca="1" si="1"/>
        <v>0</v>
      </c>
      <c r="G23" s="39">
        <f t="shared" ca="1" si="2"/>
        <v>0</v>
      </c>
      <c r="H23" s="39">
        <f t="shared" ca="1" si="3"/>
        <v>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9</v>
      </c>
    </row>
    <row r="24" spans="1:13" x14ac:dyDescent="0.3">
      <c r="A24" s="16"/>
      <c r="B24" s="4" t="s">
        <v>121</v>
      </c>
      <c r="C24" s="3"/>
      <c r="D24" s="4"/>
      <c r="E24" s="42">
        <f t="shared" ca="1" si="0"/>
        <v>17</v>
      </c>
      <c r="F24" s="39">
        <f t="shared" ca="1" si="1"/>
        <v>0</v>
      </c>
      <c r="G24" s="39">
        <f t="shared" ca="1" si="2"/>
        <v>0</v>
      </c>
      <c r="H24" s="39">
        <f t="shared" ca="1" si="3"/>
        <v>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17</v>
      </c>
    </row>
    <row r="25" spans="1:13" x14ac:dyDescent="0.3">
      <c r="A25" s="16"/>
      <c r="B25" s="4" t="s">
        <v>152</v>
      </c>
      <c r="C25" s="3"/>
      <c r="D25" s="4"/>
      <c r="E25" s="42">
        <f t="shared" ca="1" si="0"/>
        <v>6</v>
      </c>
      <c r="F25" s="39">
        <f t="shared" ca="1" si="1"/>
        <v>0</v>
      </c>
      <c r="G25" s="39">
        <f t="shared" ca="1" si="2"/>
        <v>0</v>
      </c>
      <c r="H25" s="39">
        <f t="shared" ca="1" si="3"/>
        <v>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6</v>
      </c>
    </row>
    <row r="26" spans="1:13" x14ac:dyDescent="0.3">
      <c r="A26" s="16"/>
      <c r="B26" s="4" t="s">
        <v>100</v>
      </c>
      <c r="C26" s="3"/>
      <c r="D26" s="4"/>
      <c r="E26" s="42">
        <f t="shared" ca="1" si="0"/>
        <v>17</v>
      </c>
      <c r="F26" s="39">
        <f t="shared" ca="1" si="1"/>
        <v>0</v>
      </c>
      <c r="G26" s="39">
        <f t="shared" ca="1" si="2"/>
        <v>0</v>
      </c>
      <c r="H26" s="39">
        <f t="shared" ca="1" si="3"/>
        <v>0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17</v>
      </c>
    </row>
    <row r="27" spans="1:13" x14ac:dyDescent="0.3">
      <c r="A27" s="16"/>
      <c r="B27" s="4" t="s">
        <v>101</v>
      </c>
      <c r="C27" s="3"/>
      <c r="D27" s="4"/>
      <c r="E27" s="42">
        <f t="shared" ca="1" si="0"/>
        <v>7.75</v>
      </c>
      <c r="F27" s="39">
        <f t="shared" ca="1" si="1"/>
        <v>0</v>
      </c>
      <c r="G27" s="39">
        <f t="shared" ca="1" si="2"/>
        <v>0</v>
      </c>
      <c r="H27" s="39">
        <f t="shared" ca="1" si="3"/>
        <v>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7.75</v>
      </c>
    </row>
    <row r="28" spans="1:13" x14ac:dyDescent="0.3">
      <c r="A28" s="16"/>
      <c r="B28" s="4" t="s">
        <v>102</v>
      </c>
      <c r="C28" s="3"/>
      <c r="D28" s="4"/>
      <c r="E28" s="42">
        <f t="shared" ca="1" si="0"/>
        <v>0.2</v>
      </c>
      <c r="F28" s="39">
        <f t="shared" ca="1" si="1"/>
        <v>0</v>
      </c>
      <c r="G28" s="39">
        <f t="shared" ca="1" si="2"/>
        <v>0</v>
      </c>
      <c r="H28" s="39">
        <f t="shared" ca="1" si="3"/>
        <v>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0.2</v>
      </c>
    </row>
    <row r="29" spans="1:13" x14ac:dyDescent="0.3">
      <c r="A29" s="16"/>
      <c r="B29" s="4" t="s">
        <v>123</v>
      </c>
      <c r="C29" s="3"/>
      <c r="D29" s="4"/>
      <c r="E29" s="42">
        <f t="shared" ca="1" si="0"/>
        <v>15</v>
      </c>
      <c r="F29" s="39">
        <f t="shared" ca="1" si="1"/>
        <v>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15</v>
      </c>
    </row>
    <row r="30" spans="1:13" x14ac:dyDescent="0.3">
      <c r="A30" s="16"/>
      <c r="B30" s="4" t="s">
        <v>154</v>
      </c>
      <c r="C30" s="3"/>
      <c r="D30" s="4"/>
      <c r="E30" s="42">
        <f t="shared" ca="1" si="0"/>
        <v>5</v>
      </c>
      <c r="F30" s="39">
        <f t="shared" ca="1" si="1"/>
        <v>0</v>
      </c>
      <c r="G30" s="39">
        <f t="shared" ca="1" si="2"/>
        <v>0</v>
      </c>
      <c r="H30" s="39">
        <f t="shared" ca="1" si="3"/>
        <v>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5</v>
      </c>
    </row>
    <row r="31" spans="1:13" x14ac:dyDescent="0.3">
      <c r="A31" s="16"/>
      <c r="B31" s="4" t="s">
        <v>103</v>
      </c>
      <c r="C31" s="3"/>
      <c r="D31" s="4"/>
      <c r="E31" s="42">
        <f t="shared" ca="1" si="0"/>
        <v>15</v>
      </c>
      <c r="F31" s="39">
        <f t="shared" ca="1" si="1"/>
        <v>0</v>
      </c>
      <c r="G31" s="39">
        <f t="shared" ca="1" si="2"/>
        <v>0</v>
      </c>
      <c r="H31" s="39">
        <f t="shared" ca="1" si="3"/>
        <v>1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14</v>
      </c>
    </row>
    <row r="32" spans="1:13" x14ac:dyDescent="0.3">
      <c r="A32" s="16"/>
      <c r="B32" s="4" t="s">
        <v>108</v>
      </c>
      <c r="C32" s="3"/>
      <c r="D32" s="4"/>
      <c r="E32" s="42">
        <f t="shared" ca="1" si="0"/>
        <v>12867</v>
      </c>
      <c r="F32" s="39">
        <f t="shared" ca="1" si="1"/>
        <v>0</v>
      </c>
      <c r="G32" s="39">
        <f t="shared" ca="1" si="2"/>
        <v>0</v>
      </c>
      <c r="H32" s="39">
        <f t="shared" ca="1" si="3"/>
        <v>1982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10885</v>
      </c>
    </row>
    <row r="33" spans="1:13" x14ac:dyDescent="0.3">
      <c r="A33" s="16"/>
      <c r="B33" s="4" t="s">
        <v>158</v>
      </c>
      <c r="C33" s="3"/>
      <c r="D33" s="4"/>
      <c r="E33" s="42">
        <f t="shared" ca="1" si="0"/>
        <v>301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301</v>
      </c>
    </row>
    <row r="34" spans="1:13" x14ac:dyDescent="0.3">
      <c r="A34" s="16"/>
      <c r="B34" s="4" t="s">
        <v>104</v>
      </c>
      <c r="C34" s="3"/>
      <c r="D34" s="4"/>
      <c r="E34" s="42">
        <f t="shared" ca="1" si="0"/>
        <v>11</v>
      </c>
      <c r="F34" s="39">
        <f t="shared" ca="1" si="1"/>
        <v>0</v>
      </c>
      <c r="G34" s="39">
        <f t="shared" ca="1" si="2"/>
        <v>0</v>
      </c>
      <c r="H34" s="39">
        <f t="shared" ca="1" si="3"/>
        <v>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11</v>
      </c>
    </row>
    <row r="35" spans="1:13" x14ac:dyDescent="0.3">
      <c r="A35" s="16"/>
      <c r="B35" s="4" t="s">
        <v>105</v>
      </c>
      <c r="C35" s="3"/>
      <c r="D35" s="4"/>
      <c r="E35" s="42">
        <f t="shared" ca="1" si="0"/>
        <v>354</v>
      </c>
      <c r="F35" s="39">
        <f t="shared" ca="1" si="1"/>
        <v>0</v>
      </c>
      <c r="G35" s="39">
        <f t="shared" ca="1" si="2"/>
        <v>0</v>
      </c>
      <c r="H35" s="39">
        <f t="shared" ca="1" si="3"/>
        <v>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354</v>
      </c>
    </row>
    <row r="36" spans="1:13" x14ac:dyDescent="0.3">
      <c r="A36" s="16"/>
      <c r="B36" s="4" t="s">
        <v>113</v>
      </c>
      <c r="C36" s="3"/>
      <c r="D36" s="4"/>
      <c r="E36" s="42">
        <f t="shared" ca="1" si="0"/>
        <v>5</v>
      </c>
      <c r="F36" s="39">
        <f t="shared" ca="1" si="1"/>
        <v>0</v>
      </c>
      <c r="G36" s="39">
        <f t="shared" ca="1" si="2"/>
        <v>0</v>
      </c>
      <c r="H36" s="39">
        <f t="shared" ca="1" si="3"/>
        <v>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5</v>
      </c>
    </row>
    <row r="37" spans="1:13" ht="15" thickBot="1" x14ac:dyDescent="0.35">
      <c r="A37" s="16"/>
      <c r="B37" s="4" t="s">
        <v>125</v>
      </c>
      <c r="C37" s="3"/>
      <c r="D37" s="4"/>
      <c r="E37" s="42">
        <f t="shared" ca="1" si="0"/>
        <v>7</v>
      </c>
      <c r="F37" s="39">
        <f t="shared" ca="1" si="1"/>
        <v>0</v>
      </c>
      <c r="G37" s="39">
        <f t="shared" ca="1" si="2"/>
        <v>0</v>
      </c>
      <c r="H37" s="39">
        <f t="shared" ca="1" si="3"/>
        <v>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7</v>
      </c>
    </row>
    <row r="38" spans="1:13" ht="15" thickBot="1" x14ac:dyDescent="0.35">
      <c r="A38" s="16"/>
      <c r="B38" s="19"/>
      <c r="C38" s="18"/>
      <c r="D38" s="19" t="s">
        <v>18</v>
      </c>
      <c r="E38" s="24">
        <f ca="1">SUM(E3:E37)</f>
        <v>17210.45</v>
      </c>
      <c r="F38" s="24">
        <f ca="1">SUM(F3:F37)</f>
        <v>0</v>
      </c>
      <c r="G38" s="24">
        <f ca="1">SUM(G3:G37)</f>
        <v>0</v>
      </c>
      <c r="H38" s="24">
        <f ca="1">SUM(H3:H37)</f>
        <v>2049</v>
      </c>
      <c r="I38" s="24">
        <f ca="1">SUM(I3:I37)</f>
        <v>0</v>
      </c>
      <c r="J38" s="24">
        <f>SUM(J3:J37)</f>
        <v>0</v>
      </c>
      <c r="K38" s="24">
        <f>SUM(K3:K37)</f>
        <v>0</v>
      </c>
      <c r="L38" s="24">
        <f>SUM(L3:L37)</f>
        <v>0</v>
      </c>
      <c r="M38" s="25">
        <f ca="1">SUM(M3:M37)</f>
        <v>15161.45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6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4.4" customHeight="1" x14ac:dyDescent="0.3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4.4" customHeight="1" x14ac:dyDescent="0.3">
      <c r="A3" s="62" t="s">
        <v>160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4.4" customHeight="1" x14ac:dyDescent="0.3">
      <c r="A4" s="62" t="s">
        <v>161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" customHeight="1" x14ac:dyDescent="0.3">
      <c r="A5" s="62" t="s">
        <v>86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" customHeight="1" x14ac:dyDescent="0.3">
      <c r="A6" s="61" t="s">
        <v>87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4.4" customHeight="1" x14ac:dyDescent="0.3">
      <c r="A7" s="61" t="s">
        <v>88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9.8" x14ac:dyDescent="0.3">
      <c r="A8" s="46" t="s">
        <v>12</v>
      </c>
      <c r="B8" s="46" t="s">
        <v>89</v>
      </c>
      <c r="C8" s="46" t="s">
        <v>90</v>
      </c>
      <c r="D8" s="46" t="s">
        <v>91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ht="19.8" x14ac:dyDescent="0.3">
      <c r="A9" s="47" t="s">
        <v>92</v>
      </c>
      <c r="B9" s="48">
        <v>4097591</v>
      </c>
      <c r="C9" s="47" t="s">
        <v>145</v>
      </c>
      <c r="D9" s="48">
        <v>6101665</v>
      </c>
      <c r="E9" s="48">
        <v>250</v>
      </c>
      <c r="F9" s="48">
        <v>0</v>
      </c>
      <c r="G9" s="48">
        <v>0</v>
      </c>
      <c r="H9" s="48">
        <v>10</v>
      </c>
      <c r="I9" s="48">
        <v>0</v>
      </c>
      <c r="J9" s="48">
        <v>0</v>
      </c>
      <c r="K9" s="48">
        <v>0</v>
      </c>
      <c r="L9" s="48">
        <v>0</v>
      </c>
      <c r="M9" s="48">
        <v>240</v>
      </c>
    </row>
    <row r="10" spans="1:13" ht="19.8" x14ac:dyDescent="0.3">
      <c r="A10" s="47" t="s">
        <v>92</v>
      </c>
      <c r="B10" s="48">
        <v>4097591</v>
      </c>
      <c r="C10" s="47" t="s">
        <v>137</v>
      </c>
      <c r="D10" s="48">
        <v>79997752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</row>
    <row r="11" spans="1:13" ht="19.8" x14ac:dyDescent="0.3">
      <c r="A11" s="47" t="s">
        <v>92</v>
      </c>
      <c r="B11" s="48">
        <v>4097591</v>
      </c>
      <c r="C11" s="47" t="s">
        <v>139</v>
      </c>
      <c r="D11" s="48">
        <v>84399086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</row>
    <row r="12" spans="1:13" ht="19.8" x14ac:dyDescent="0.3">
      <c r="A12" s="47" t="s">
        <v>92</v>
      </c>
      <c r="B12" s="48">
        <v>4097591</v>
      </c>
      <c r="C12" s="47" t="s">
        <v>138</v>
      </c>
      <c r="D12" s="48">
        <v>84483869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</row>
    <row r="13" spans="1:13" ht="19.8" x14ac:dyDescent="0.3">
      <c r="A13" s="47" t="s">
        <v>92</v>
      </c>
      <c r="B13" s="48">
        <v>4097591</v>
      </c>
      <c r="C13" s="47" t="s">
        <v>93</v>
      </c>
      <c r="D13" s="48">
        <v>79934149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</row>
    <row r="14" spans="1:13" ht="19.8" x14ac:dyDescent="0.3">
      <c r="A14" s="47" t="s">
        <v>92</v>
      </c>
      <c r="B14" s="48">
        <v>4097591</v>
      </c>
      <c r="C14" s="47" t="s">
        <v>94</v>
      </c>
      <c r="D14" s="48">
        <v>79915713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</row>
    <row r="15" spans="1:13" ht="19.8" x14ac:dyDescent="0.3">
      <c r="A15" s="47" t="s">
        <v>92</v>
      </c>
      <c r="B15" s="48">
        <v>4097591</v>
      </c>
      <c r="C15" s="47" t="s">
        <v>95</v>
      </c>
      <c r="D15" s="48">
        <v>79901062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</row>
    <row r="16" spans="1:13" ht="19.8" x14ac:dyDescent="0.3">
      <c r="A16" s="47" t="s">
        <v>92</v>
      </c>
      <c r="B16" s="48">
        <v>4097591</v>
      </c>
      <c r="C16" s="47" t="s">
        <v>140</v>
      </c>
      <c r="D16" s="48">
        <v>86228564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</row>
    <row r="17" spans="1:13" ht="19.8" x14ac:dyDescent="0.3">
      <c r="A17" s="47" t="s">
        <v>92</v>
      </c>
      <c r="B17" s="48">
        <v>4097591</v>
      </c>
      <c r="C17" s="47" t="s">
        <v>114</v>
      </c>
      <c r="D17" s="48">
        <v>86232308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</row>
    <row r="18" spans="1:13" ht="19.8" x14ac:dyDescent="0.3">
      <c r="A18" s="47" t="s">
        <v>92</v>
      </c>
      <c r="B18" s="48">
        <v>4097591</v>
      </c>
      <c r="C18" s="47" t="s">
        <v>115</v>
      </c>
      <c r="D18" s="48">
        <v>6077322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</row>
    <row r="19" spans="1:13" ht="19.8" x14ac:dyDescent="0.3">
      <c r="A19" s="47" t="s">
        <v>92</v>
      </c>
      <c r="B19" s="48">
        <v>4097591</v>
      </c>
      <c r="C19" s="47" t="s">
        <v>117</v>
      </c>
      <c r="D19" s="48">
        <v>5999978</v>
      </c>
      <c r="E19" s="48">
        <v>50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50</v>
      </c>
    </row>
    <row r="20" spans="1:13" ht="19.8" x14ac:dyDescent="0.3">
      <c r="A20" s="47" t="s">
        <v>92</v>
      </c>
      <c r="B20" s="48">
        <v>4097591</v>
      </c>
      <c r="C20" s="47" t="s">
        <v>118</v>
      </c>
      <c r="D20" s="48">
        <v>6112179</v>
      </c>
      <c r="E20" s="48">
        <v>52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52</v>
      </c>
    </row>
    <row r="21" spans="1:13" ht="19.8" x14ac:dyDescent="0.3">
      <c r="A21" s="47" t="s">
        <v>92</v>
      </c>
      <c r="B21" s="48">
        <v>4097591</v>
      </c>
      <c r="C21" s="47" t="s">
        <v>116</v>
      </c>
      <c r="D21" s="48">
        <v>6113191</v>
      </c>
      <c r="E21" s="48">
        <v>10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10</v>
      </c>
    </row>
    <row r="22" spans="1:13" ht="19.8" x14ac:dyDescent="0.3">
      <c r="A22" s="47" t="s">
        <v>92</v>
      </c>
      <c r="B22" s="48">
        <v>4097591</v>
      </c>
      <c r="C22" s="47" t="s">
        <v>124</v>
      </c>
      <c r="D22" s="48">
        <v>79432054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</row>
    <row r="23" spans="1:13" ht="19.8" x14ac:dyDescent="0.3">
      <c r="A23" s="47" t="s">
        <v>92</v>
      </c>
      <c r="B23" s="48">
        <v>4097591</v>
      </c>
      <c r="C23" s="47" t="s">
        <v>96</v>
      </c>
      <c r="D23" s="48">
        <v>86258471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</row>
    <row r="24" spans="1:13" ht="19.8" x14ac:dyDescent="0.3">
      <c r="A24" s="47" t="s">
        <v>92</v>
      </c>
      <c r="B24" s="48">
        <v>4097591</v>
      </c>
      <c r="C24" s="47" t="s">
        <v>97</v>
      </c>
      <c r="D24" s="48">
        <v>3822560</v>
      </c>
      <c r="E24" s="48">
        <v>40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40</v>
      </c>
    </row>
    <row r="25" spans="1:13" ht="19.8" x14ac:dyDescent="0.3">
      <c r="A25" s="47" t="s">
        <v>92</v>
      </c>
      <c r="B25" s="48">
        <v>4097591</v>
      </c>
      <c r="C25" s="47" t="s">
        <v>119</v>
      </c>
      <c r="D25" s="48">
        <v>5699494</v>
      </c>
      <c r="E25" s="48">
        <v>3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3</v>
      </c>
    </row>
    <row r="26" spans="1:13" ht="19.8" x14ac:dyDescent="0.3">
      <c r="A26" s="47" t="s">
        <v>92</v>
      </c>
      <c r="B26" s="48">
        <v>4097591</v>
      </c>
      <c r="C26" s="47" t="s">
        <v>120</v>
      </c>
      <c r="D26" s="48">
        <v>5703475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</row>
    <row r="27" spans="1:13" ht="19.8" x14ac:dyDescent="0.3">
      <c r="A27" s="47" t="s">
        <v>92</v>
      </c>
      <c r="B27" s="48">
        <v>4097591</v>
      </c>
      <c r="C27" s="47" t="s">
        <v>142</v>
      </c>
      <c r="D27" s="48">
        <v>80882629</v>
      </c>
      <c r="E27" s="48">
        <v>49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49</v>
      </c>
    </row>
    <row r="28" spans="1:13" ht="19.8" x14ac:dyDescent="0.3">
      <c r="A28" s="47" t="s">
        <v>92</v>
      </c>
      <c r="B28" s="48">
        <v>4097591</v>
      </c>
      <c r="C28" s="47" t="s">
        <v>146</v>
      </c>
      <c r="D28" s="48">
        <v>79305885</v>
      </c>
      <c r="E28" s="48">
        <v>215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215</v>
      </c>
    </row>
    <row r="29" spans="1:13" ht="19.8" x14ac:dyDescent="0.3">
      <c r="A29" s="47" t="s">
        <v>92</v>
      </c>
      <c r="B29" s="48">
        <v>4097591</v>
      </c>
      <c r="C29" s="47" t="s">
        <v>148</v>
      </c>
      <c r="D29" s="48">
        <v>79629125</v>
      </c>
      <c r="E29" s="48">
        <v>10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10</v>
      </c>
    </row>
    <row r="30" spans="1:13" ht="19.8" x14ac:dyDescent="0.3">
      <c r="A30" s="47" t="s">
        <v>92</v>
      </c>
      <c r="B30" s="48">
        <v>4097591</v>
      </c>
      <c r="C30" s="47" t="s">
        <v>147</v>
      </c>
      <c r="D30" s="48">
        <v>6112454</v>
      </c>
      <c r="E30" s="48">
        <v>25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25</v>
      </c>
    </row>
    <row r="31" spans="1:13" ht="19.8" x14ac:dyDescent="0.3">
      <c r="A31" s="47" t="s">
        <v>92</v>
      </c>
      <c r="B31" s="48">
        <v>4097591</v>
      </c>
      <c r="C31" s="47" t="s">
        <v>144</v>
      </c>
      <c r="D31" s="48">
        <v>79632487</v>
      </c>
      <c r="E31" s="48">
        <v>50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50</v>
      </c>
    </row>
    <row r="32" spans="1:13" ht="19.8" x14ac:dyDescent="0.3">
      <c r="A32" s="47" t="s">
        <v>92</v>
      </c>
      <c r="B32" s="48">
        <v>4097591</v>
      </c>
      <c r="C32" s="47" t="s">
        <v>98</v>
      </c>
      <c r="D32" s="48">
        <v>79215304</v>
      </c>
      <c r="E32" s="48">
        <v>1685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1685</v>
      </c>
    </row>
    <row r="33" spans="1:13" ht="19.8" x14ac:dyDescent="0.3">
      <c r="A33" s="47" t="s">
        <v>92</v>
      </c>
      <c r="B33" s="48">
        <v>4097591</v>
      </c>
      <c r="C33" s="47" t="s">
        <v>150</v>
      </c>
      <c r="D33" s="48">
        <v>6003167</v>
      </c>
      <c r="E33" s="48">
        <v>9.5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9.5</v>
      </c>
    </row>
    <row r="34" spans="1:13" ht="19.8" x14ac:dyDescent="0.3">
      <c r="A34" s="47" t="s">
        <v>92</v>
      </c>
      <c r="B34" s="48">
        <v>4097591</v>
      </c>
      <c r="C34" s="47" t="s">
        <v>149</v>
      </c>
      <c r="D34" s="48">
        <v>6005291</v>
      </c>
      <c r="E34" s="48">
        <v>2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2</v>
      </c>
    </row>
    <row r="35" spans="1:13" ht="19.8" x14ac:dyDescent="0.3">
      <c r="A35" s="47" t="s">
        <v>92</v>
      </c>
      <c r="B35" s="48">
        <v>4097591</v>
      </c>
      <c r="C35" s="47" t="s">
        <v>111</v>
      </c>
      <c r="D35" s="48">
        <v>5980436</v>
      </c>
      <c r="E35" s="48">
        <v>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3</v>
      </c>
    </row>
    <row r="36" spans="1:13" ht="19.8" x14ac:dyDescent="0.3">
      <c r="A36" s="47" t="s">
        <v>92</v>
      </c>
      <c r="B36" s="48">
        <v>4097591</v>
      </c>
      <c r="C36" s="47" t="s">
        <v>151</v>
      </c>
      <c r="D36" s="48">
        <v>79383789</v>
      </c>
      <c r="E36" s="48">
        <v>141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141</v>
      </c>
    </row>
    <row r="37" spans="1:13" ht="19.8" x14ac:dyDescent="0.3">
      <c r="A37" s="47" t="s">
        <v>92</v>
      </c>
      <c r="B37" s="48">
        <v>4097591</v>
      </c>
      <c r="C37" s="47" t="s">
        <v>112</v>
      </c>
      <c r="D37" s="48">
        <v>79722605</v>
      </c>
      <c r="E37" s="48">
        <v>5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5</v>
      </c>
    </row>
    <row r="38" spans="1:13" ht="19.8" x14ac:dyDescent="0.3">
      <c r="A38" s="47" t="s">
        <v>92</v>
      </c>
      <c r="B38" s="48">
        <v>4097591</v>
      </c>
      <c r="C38" s="47" t="s">
        <v>99</v>
      </c>
      <c r="D38" s="48">
        <v>81771014</v>
      </c>
      <c r="E38" s="48">
        <v>919</v>
      </c>
      <c r="F38" s="48">
        <v>0</v>
      </c>
      <c r="G38" s="48">
        <v>0</v>
      </c>
      <c r="H38" s="48">
        <v>42</v>
      </c>
      <c r="I38" s="48">
        <v>0</v>
      </c>
      <c r="J38" s="48">
        <v>0</v>
      </c>
      <c r="K38" s="48">
        <v>0</v>
      </c>
      <c r="L38" s="48">
        <v>0</v>
      </c>
      <c r="M38" s="48">
        <v>877</v>
      </c>
    </row>
    <row r="39" spans="1:13" ht="19.8" x14ac:dyDescent="0.3">
      <c r="A39" s="47" t="s">
        <v>92</v>
      </c>
      <c r="B39" s="48">
        <v>4097591</v>
      </c>
      <c r="C39" s="47" t="s">
        <v>122</v>
      </c>
      <c r="D39" s="48">
        <v>80580061</v>
      </c>
      <c r="E39" s="48">
        <v>9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9</v>
      </c>
    </row>
    <row r="40" spans="1:13" ht="19.8" x14ac:dyDescent="0.3">
      <c r="A40" s="47" t="s">
        <v>92</v>
      </c>
      <c r="B40" s="48">
        <v>4097591</v>
      </c>
      <c r="C40" s="47" t="s">
        <v>121</v>
      </c>
      <c r="D40" s="48">
        <v>80525346</v>
      </c>
      <c r="E40" s="48">
        <v>17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17</v>
      </c>
    </row>
    <row r="41" spans="1:13" ht="19.8" x14ac:dyDescent="0.3">
      <c r="A41" s="47" t="s">
        <v>92</v>
      </c>
      <c r="B41" s="48">
        <v>4097591</v>
      </c>
      <c r="C41" s="47" t="s">
        <v>152</v>
      </c>
      <c r="D41" s="48">
        <v>80899920</v>
      </c>
      <c r="E41" s="48">
        <v>6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6</v>
      </c>
    </row>
    <row r="42" spans="1:13" ht="19.8" x14ac:dyDescent="0.3">
      <c r="A42" s="47" t="s">
        <v>92</v>
      </c>
      <c r="B42" s="48">
        <v>4097591</v>
      </c>
      <c r="C42" s="47" t="s">
        <v>100</v>
      </c>
      <c r="D42" s="48">
        <v>79198698</v>
      </c>
      <c r="E42" s="48">
        <v>17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17</v>
      </c>
    </row>
    <row r="43" spans="1:13" ht="19.8" x14ac:dyDescent="0.3">
      <c r="A43" s="47" t="s">
        <v>92</v>
      </c>
      <c r="B43" s="48">
        <v>4097591</v>
      </c>
      <c r="C43" s="47" t="s">
        <v>101</v>
      </c>
      <c r="D43" s="48">
        <v>79237790</v>
      </c>
      <c r="E43" s="48">
        <v>7.75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7.75</v>
      </c>
    </row>
    <row r="44" spans="1:13" ht="19.8" x14ac:dyDescent="0.3">
      <c r="A44" s="47" t="s">
        <v>92</v>
      </c>
      <c r="B44" s="48">
        <v>4097591</v>
      </c>
      <c r="C44" s="47" t="s">
        <v>102</v>
      </c>
      <c r="D44" s="48">
        <v>79304102</v>
      </c>
      <c r="E44" s="48">
        <v>0.2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0.2</v>
      </c>
    </row>
    <row r="45" spans="1:13" ht="19.8" x14ac:dyDescent="0.3">
      <c r="A45" s="47" t="s">
        <v>92</v>
      </c>
      <c r="B45" s="48">
        <v>4097591</v>
      </c>
      <c r="C45" s="47" t="s">
        <v>153</v>
      </c>
      <c r="D45" s="48">
        <v>79971362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</row>
    <row r="46" spans="1:13" ht="19.8" x14ac:dyDescent="0.3">
      <c r="A46" s="47" t="s">
        <v>92</v>
      </c>
      <c r="B46" s="48">
        <v>4097591</v>
      </c>
      <c r="C46" s="47" t="s">
        <v>123</v>
      </c>
      <c r="D46" s="48">
        <v>79998538</v>
      </c>
      <c r="E46" s="48">
        <v>15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15</v>
      </c>
    </row>
    <row r="47" spans="1:13" ht="19.8" x14ac:dyDescent="0.3">
      <c r="A47" s="47" t="s">
        <v>92</v>
      </c>
      <c r="B47" s="48">
        <v>4097591</v>
      </c>
      <c r="C47" s="47" t="s">
        <v>154</v>
      </c>
      <c r="D47" s="48">
        <v>3825098</v>
      </c>
      <c r="E47" s="48">
        <v>5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5</v>
      </c>
    </row>
    <row r="48" spans="1:13" ht="19.8" x14ac:dyDescent="0.3">
      <c r="A48" s="47" t="s">
        <v>92</v>
      </c>
      <c r="B48" s="48">
        <v>4097591</v>
      </c>
      <c r="C48" s="47" t="s">
        <v>156</v>
      </c>
      <c r="D48" s="48">
        <v>5976951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</row>
    <row r="49" spans="1:13" ht="19.8" x14ac:dyDescent="0.3">
      <c r="A49" s="47" t="s">
        <v>92</v>
      </c>
      <c r="B49" s="48">
        <v>4097591</v>
      </c>
      <c r="C49" s="47" t="s">
        <v>157</v>
      </c>
      <c r="D49" s="48">
        <v>5987678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</row>
    <row r="50" spans="1:13" ht="19.8" x14ac:dyDescent="0.3">
      <c r="A50" s="47" t="s">
        <v>92</v>
      </c>
      <c r="B50" s="48">
        <v>4097591</v>
      </c>
      <c r="C50" s="47" t="s">
        <v>103</v>
      </c>
      <c r="D50" s="48">
        <v>5975343</v>
      </c>
      <c r="E50" s="48">
        <v>15</v>
      </c>
      <c r="F50" s="48">
        <v>0</v>
      </c>
      <c r="G50" s="48">
        <v>0</v>
      </c>
      <c r="H50" s="48">
        <v>1</v>
      </c>
      <c r="I50" s="48">
        <v>0</v>
      </c>
      <c r="J50" s="48">
        <v>0</v>
      </c>
      <c r="K50" s="48">
        <v>0</v>
      </c>
      <c r="L50" s="48">
        <v>0</v>
      </c>
      <c r="M50" s="48">
        <v>14</v>
      </c>
    </row>
    <row r="51" spans="1:13" ht="19.8" x14ac:dyDescent="0.3">
      <c r="A51" s="47" t="s">
        <v>92</v>
      </c>
      <c r="B51" s="48">
        <v>4097591</v>
      </c>
      <c r="C51" s="47" t="s">
        <v>158</v>
      </c>
      <c r="D51" s="48">
        <v>84120863</v>
      </c>
      <c r="E51" s="48">
        <v>301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301</v>
      </c>
    </row>
    <row r="52" spans="1:13" ht="19.8" x14ac:dyDescent="0.3">
      <c r="A52" s="47" t="s">
        <v>92</v>
      </c>
      <c r="B52" s="48">
        <v>4097591</v>
      </c>
      <c r="C52" s="47" t="s">
        <v>104</v>
      </c>
      <c r="D52" s="48">
        <v>5950812</v>
      </c>
      <c r="E52" s="48">
        <v>11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11</v>
      </c>
    </row>
    <row r="53" spans="1:13" ht="19.8" x14ac:dyDescent="0.3">
      <c r="A53" s="47" t="s">
        <v>92</v>
      </c>
      <c r="B53" s="48">
        <v>4097591</v>
      </c>
      <c r="C53" s="47" t="s">
        <v>105</v>
      </c>
      <c r="D53" s="48">
        <v>3825578</v>
      </c>
      <c r="E53" s="48">
        <v>354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354</v>
      </c>
    </row>
    <row r="54" spans="1:13" ht="19.8" x14ac:dyDescent="0.3">
      <c r="A54" s="47" t="s">
        <v>92</v>
      </c>
      <c r="B54" s="48">
        <v>4097591</v>
      </c>
      <c r="C54" s="47" t="s">
        <v>113</v>
      </c>
      <c r="D54" s="48">
        <v>80961197</v>
      </c>
      <c r="E54" s="48">
        <v>5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5</v>
      </c>
    </row>
    <row r="55" spans="1:13" ht="19.8" x14ac:dyDescent="0.3">
      <c r="A55" s="47" t="s">
        <v>92</v>
      </c>
      <c r="B55" s="48">
        <v>4097591</v>
      </c>
      <c r="C55" s="47" t="s">
        <v>141</v>
      </c>
      <c r="D55" s="48">
        <v>86790122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</row>
    <row r="56" spans="1:13" ht="19.8" x14ac:dyDescent="0.3">
      <c r="A56" s="47" t="s">
        <v>92</v>
      </c>
      <c r="B56" s="48">
        <v>4097591</v>
      </c>
      <c r="C56" s="47" t="s">
        <v>106</v>
      </c>
      <c r="D56" s="48">
        <v>3823311</v>
      </c>
      <c r="E56" s="48">
        <v>10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10</v>
      </c>
    </row>
    <row r="57" spans="1:13" ht="19.8" x14ac:dyDescent="0.3">
      <c r="A57" s="47" t="s">
        <v>92</v>
      </c>
      <c r="B57" s="48">
        <v>4097591</v>
      </c>
      <c r="C57" s="47" t="s">
        <v>110</v>
      </c>
      <c r="D57" s="48">
        <v>6103692</v>
      </c>
      <c r="E57" s="48">
        <v>10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10</v>
      </c>
    </row>
    <row r="58" spans="1:13" ht="19.8" x14ac:dyDescent="0.3">
      <c r="A58" s="47" t="s">
        <v>92</v>
      </c>
      <c r="B58" s="48">
        <v>4097591</v>
      </c>
      <c r="C58" s="47" t="s">
        <v>143</v>
      </c>
      <c r="D58" s="48">
        <v>3823281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</row>
    <row r="59" spans="1:13" ht="19.8" x14ac:dyDescent="0.3">
      <c r="A59" s="47" t="s">
        <v>92</v>
      </c>
      <c r="B59" s="48">
        <v>4097591</v>
      </c>
      <c r="C59" s="47" t="s">
        <v>107</v>
      </c>
      <c r="D59" s="48">
        <v>86195089</v>
      </c>
      <c r="E59" s="48">
        <v>45</v>
      </c>
      <c r="F59" s="48">
        <v>0</v>
      </c>
      <c r="G59" s="48">
        <v>0</v>
      </c>
      <c r="H59" s="48">
        <v>14</v>
      </c>
      <c r="I59" s="48">
        <v>0</v>
      </c>
      <c r="J59" s="48">
        <v>0</v>
      </c>
      <c r="K59" s="48">
        <v>0</v>
      </c>
      <c r="L59" s="48">
        <v>0</v>
      </c>
      <c r="M59" s="48">
        <v>31</v>
      </c>
    </row>
    <row r="60" spans="1:13" ht="19.8" x14ac:dyDescent="0.3">
      <c r="A60" s="47" t="s">
        <v>92</v>
      </c>
      <c r="B60" s="48">
        <v>4097591</v>
      </c>
      <c r="C60" s="47" t="s">
        <v>108</v>
      </c>
      <c r="D60" s="48">
        <v>81749485</v>
      </c>
      <c r="E60" s="48">
        <v>12867</v>
      </c>
      <c r="F60" s="48">
        <v>0</v>
      </c>
      <c r="G60" s="48">
        <v>0</v>
      </c>
      <c r="H60" s="48">
        <v>1982</v>
      </c>
      <c r="I60" s="48">
        <v>0</v>
      </c>
      <c r="J60" s="48">
        <v>0</v>
      </c>
      <c r="K60" s="48">
        <v>0</v>
      </c>
      <c r="L60" s="48">
        <v>0</v>
      </c>
      <c r="M60" s="48">
        <v>10885</v>
      </c>
    </row>
    <row r="61" spans="1:13" ht="19.8" x14ac:dyDescent="0.3">
      <c r="A61" s="47" t="s">
        <v>92</v>
      </c>
      <c r="B61" s="48">
        <v>4097591</v>
      </c>
      <c r="C61" s="47" t="s">
        <v>125</v>
      </c>
      <c r="D61" s="48">
        <v>79140800</v>
      </c>
      <c r="E61" s="48">
        <v>7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7</v>
      </c>
    </row>
    <row r="62" spans="1:13" ht="19.8" x14ac:dyDescent="0.3">
      <c r="A62" s="47" t="s">
        <v>92</v>
      </c>
      <c r="B62" s="48">
        <v>4097591</v>
      </c>
      <c r="C62" s="47" t="s">
        <v>155</v>
      </c>
      <c r="D62" s="48">
        <v>84911186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</row>
    <row r="63" spans="1:13" x14ac:dyDescent="0.3">
      <c r="A63" s="54" t="s">
        <v>109</v>
      </c>
      <c r="B63" s="47"/>
      <c r="C63" s="47"/>
      <c r="D63" s="47"/>
      <c r="E63" s="48">
        <v>17220.45</v>
      </c>
      <c r="F63" s="48">
        <v>0</v>
      </c>
      <c r="G63" s="48">
        <v>0</v>
      </c>
      <c r="H63" s="48">
        <v>2049</v>
      </c>
      <c r="I63" s="48">
        <v>0</v>
      </c>
      <c r="J63" s="48">
        <v>0</v>
      </c>
      <c r="K63" s="48">
        <v>0</v>
      </c>
      <c r="L63" s="48">
        <v>0</v>
      </c>
      <c r="M63" s="48">
        <v>15171.45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4"/>
  <sheetViews>
    <sheetView topLeftCell="A26" workbookViewId="0">
      <selection activeCell="I43" sqref="I43"/>
    </sheetView>
  </sheetViews>
  <sheetFormatPr defaultRowHeight="14.4" x14ac:dyDescent="0.3"/>
  <cols>
    <col min="1" max="1" width="38.6640625" bestFit="1" customWidth="1"/>
  </cols>
  <sheetData>
    <row r="1" spans="1:3" x14ac:dyDescent="0.3">
      <c r="A1" s="23" t="s">
        <v>145</v>
      </c>
      <c r="B1">
        <f>VLOOKUP(A1,'[2]Opration TeamMember_ItemMaster_'!$B$9:$E$991,4,0)</f>
        <v>16</v>
      </c>
      <c r="C1">
        <v>0</v>
      </c>
    </row>
    <row r="2" spans="1:3" x14ac:dyDescent="0.3">
      <c r="A2" s="17" t="s">
        <v>137</v>
      </c>
      <c r="B2">
        <f>VLOOKUP(A2,'[2]Opration TeamMember_ItemMaster_'!$B$9:$E$991,4,0)</f>
        <v>19</v>
      </c>
      <c r="C2">
        <v>0</v>
      </c>
    </row>
    <row r="3" spans="1:3" x14ac:dyDescent="0.3">
      <c r="A3" s="17" t="s">
        <v>139</v>
      </c>
      <c r="B3">
        <f>VLOOKUP(A3,'[2]Opration TeamMember_ItemMaster_'!$B$9:$E$991,4,0)</f>
        <v>21</v>
      </c>
      <c r="C3">
        <v>0</v>
      </c>
    </row>
    <row r="4" spans="1:3" x14ac:dyDescent="0.3">
      <c r="A4" s="17" t="s">
        <v>138</v>
      </c>
      <c r="B4">
        <f>VLOOKUP(A4,'[2]Opration TeamMember_ItemMaster_'!$B$9:$E$991,4,0)</f>
        <v>22</v>
      </c>
      <c r="C4">
        <v>0</v>
      </c>
    </row>
    <row r="5" spans="1:3" x14ac:dyDescent="0.3">
      <c r="A5" s="17" t="s">
        <v>93</v>
      </c>
      <c r="B5">
        <f>VLOOKUP(A5,'[2]Opration TeamMember_ItemMaster_'!$B$9:$E$991,4,0)</f>
        <v>28</v>
      </c>
      <c r="C5">
        <v>0</v>
      </c>
    </row>
    <row r="6" spans="1:3" x14ac:dyDescent="0.3">
      <c r="A6" s="17" t="s">
        <v>94</v>
      </c>
      <c r="B6">
        <f>VLOOKUP(A6,'[2]Opration TeamMember_ItemMaster_'!$B$9:$E$991,4,0)</f>
        <v>29</v>
      </c>
      <c r="C6">
        <v>0</v>
      </c>
    </row>
    <row r="7" spans="1:3" x14ac:dyDescent="0.3">
      <c r="A7" s="17" t="s">
        <v>95</v>
      </c>
      <c r="B7">
        <f>VLOOKUP(A7,'[2]Opration TeamMember_ItemMaster_'!$B$9:$E$991,4,0)</f>
        <v>30</v>
      </c>
      <c r="C7">
        <v>52</v>
      </c>
    </row>
    <row r="8" spans="1:3" x14ac:dyDescent="0.3">
      <c r="A8" s="17" t="s">
        <v>140</v>
      </c>
      <c r="B8">
        <f>VLOOKUP(A8,'[2]Opration TeamMember_ItemMaster_'!$B$9:$E$991,4,0)</f>
        <v>40</v>
      </c>
      <c r="C8">
        <v>0</v>
      </c>
    </row>
    <row r="9" spans="1:3" x14ac:dyDescent="0.3">
      <c r="A9" s="17" t="s">
        <v>114</v>
      </c>
      <c r="B9">
        <f>VLOOKUP(A9,'[2]Opration TeamMember_ItemMaster_'!$B$9:$E$991,4,0)</f>
        <v>41</v>
      </c>
      <c r="C9">
        <v>5</v>
      </c>
    </row>
    <row r="10" spans="1:3" x14ac:dyDescent="0.3">
      <c r="A10" s="17" t="s">
        <v>115</v>
      </c>
      <c r="B10">
        <f>VLOOKUP(A10,'[2]Opration TeamMember_ItemMaster_'!$B$9:$E$991,4,0)</f>
        <v>42</v>
      </c>
      <c r="C10">
        <v>100</v>
      </c>
    </row>
    <row r="11" spans="1:3" x14ac:dyDescent="0.3">
      <c r="A11" s="17" t="s">
        <v>117</v>
      </c>
      <c r="B11">
        <f>VLOOKUP(A11,'[2]Opration TeamMember_ItemMaster_'!$B$9:$E$991,4,0)</f>
        <v>43</v>
      </c>
      <c r="C11">
        <v>80</v>
      </c>
    </row>
    <row r="12" spans="1:3" x14ac:dyDescent="0.3">
      <c r="A12" s="17" t="s">
        <v>118</v>
      </c>
      <c r="B12">
        <f>VLOOKUP(A12,'[2]Opration TeamMember_ItemMaster_'!$B$9:$E$991,4,0)</f>
        <v>44</v>
      </c>
      <c r="C12">
        <v>110</v>
      </c>
    </row>
    <row r="13" spans="1:3" x14ac:dyDescent="0.3">
      <c r="A13" s="17" t="s">
        <v>116</v>
      </c>
      <c r="B13">
        <f>VLOOKUP(A13,'[2]Opration TeamMember_ItemMaster_'!$B$9:$E$991,4,0)</f>
        <v>45</v>
      </c>
      <c r="C13">
        <v>50</v>
      </c>
    </row>
    <row r="14" spans="1:3" x14ac:dyDescent="0.3">
      <c r="A14" s="17" t="s">
        <v>124</v>
      </c>
      <c r="B14">
        <f>VLOOKUP(A14,'[2]Opration TeamMember_ItemMaster_'!$B$9:$E$991,4,0)</f>
        <v>59</v>
      </c>
      <c r="C14">
        <v>-192</v>
      </c>
    </row>
    <row r="15" spans="1:3" x14ac:dyDescent="0.3">
      <c r="A15" s="17" t="s">
        <v>96</v>
      </c>
      <c r="B15">
        <f>VLOOKUP(A15,'[2]Opration TeamMember_ItemMaster_'!$B$9:$E$991,4,0)</f>
        <v>68</v>
      </c>
      <c r="C15">
        <v>219</v>
      </c>
    </row>
    <row r="16" spans="1:3" x14ac:dyDescent="0.3">
      <c r="A16" s="17" t="s">
        <v>97</v>
      </c>
      <c r="B16">
        <f>VLOOKUP(A16,'[2]Opration TeamMember_ItemMaster_'!$B$9:$E$991,4,0)</f>
        <v>103</v>
      </c>
      <c r="C16">
        <v>277</v>
      </c>
    </row>
    <row r="17" spans="1:3" x14ac:dyDescent="0.3">
      <c r="A17" s="17" t="s">
        <v>119</v>
      </c>
      <c r="B17">
        <f>VLOOKUP(A17,'[2]Opration TeamMember_ItemMaster_'!$B$9:$E$991,4,0)</f>
        <v>114</v>
      </c>
      <c r="C17">
        <v>5</v>
      </c>
    </row>
    <row r="18" spans="1:3" x14ac:dyDescent="0.3">
      <c r="A18" s="17" t="s">
        <v>120</v>
      </c>
      <c r="B18">
        <f>VLOOKUP(A18,'[2]Opration TeamMember_ItemMaster_'!$B$9:$E$991,4,0)</f>
        <v>116</v>
      </c>
      <c r="C18">
        <v>10</v>
      </c>
    </row>
    <row r="19" spans="1:3" x14ac:dyDescent="0.3">
      <c r="A19" s="17" t="s">
        <v>142</v>
      </c>
      <c r="B19">
        <f>VLOOKUP(A19,'[2]Opration TeamMember_ItemMaster_'!$B$9:$E$991,4,0)</f>
        <v>122</v>
      </c>
      <c r="C19">
        <v>0</v>
      </c>
    </row>
    <row r="20" spans="1:3" x14ac:dyDescent="0.3">
      <c r="A20" s="17" t="s">
        <v>146</v>
      </c>
      <c r="B20">
        <f>VLOOKUP(A20,'[2]Opration TeamMember_ItemMaster_'!$B$9:$E$991,4,0)</f>
        <v>144</v>
      </c>
      <c r="C20">
        <v>0</v>
      </c>
    </row>
    <row r="21" spans="1:3" x14ac:dyDescent="0.3">
      <c r="A21" s="17" t="s">
        <v>148</v>
      </c>
      <c r="B21">
        <f>VLOOKUP(A21,'[2]Opration TeamMember_ItemMaster_'!$B$9:$E$991,4,0)</f>
        <v>165</v>
      </c>
      <c r="C21">
        <v>0</v>
      </c>
    </row>
    <row r="22" spans="1:3" x14ac:dyDescent="0.3">
      <c r="A22" s="17" t="s">
        <v>147</v>
      </c>
      <c r="B22">
        <f>VLOOKUP(A22,'[2]Opration TeamMember_ItemMaster_'!$B$9:$E$991,4,0)</f>
        <v>168</v>
      </c>
      <c r="C22">
        <v>0</v>
      </c>
    </row>
    <row r="23" spans="1:3" x14ac:dyDescent="0.3">
      <c r="A23" s="17" t="s">
        <v>144</v>
      </c>
      <c r="B23">
        <f>VLOOKUP(A23,'[2]Opration TeamMember_ItemMaster_'!$B$9:$E$991,4,0)</f>
        <v>197</v>
      </c>
      <c r="C23">
        <v>0</v>
      </c>
    </row>
    <row r="24" spans="1:3" x14ac:dyDescent="0.3">
      <c r="A24" s="17" t="s">
        <v>98</v>
      </c>
      <c r="B24">
        <f>VLOOKUP(A24,'[2]Opration TeamMember_ItemMaster_'!$B$9:$E$991,4,0)</f>
        <v>199</v>
      </c>
      <c r="C24">
        <v>159.80000000000001</v>
      </c>
    </row>
    <row r="25" spans="1:3" x14ac:dyDescent="0.3">
      <c r="A25" s="17" t="s">
        <v>150</v>
      </c>
      <c r="B25">
        <f>VLOOKUP(A25,'[2]Opration TeamMember_ItemMaster_'!$B$9:$E$991,4,0)</f>
        <v>205</v>
      </c>
      <c r="C25">
        <v>0</v>
      </c>
    </row>
    <row r="26" spans="1:3" x14ac:dyDescent="0.3">
      <c r="A26" s="17" t="s">
        <v>149</v>
      </c>
      <c r="B26">
        <f>VLOOKUP(A26,'[2]Opration TeamMember_ItemMaster_'!$B$9:$E$991,4,0)</f>
        <v>206</v>
      </c>
      <c r="C26">
        <v>0</v>
      </c>
    </row>
    <row r="27" spans="1:3" x14ac:dyDescent="0.3">
      <c r="A27" s="17" t="s">
        <v>111</v>
      </c>
      <c r="B27">
        <f>VLOOKUP(A27,'[2]Opration TeamMember_ItemMaster_'!$B$9:$E$991,4,0)</f>
        <v>207</v>
      </c>
      <c r="C27">
        <v>3</v>
      </c>
    </row>
    <row r="28" spans="1:3" x14ac:dyDescent="0.3">
      <c r="A28" s="17" t="s">
        <v>151</v>
      </c>
      <c r="B28">
        <f>VLOOKUP(A28,'[2]Opration TeamMember_ItemMaster_'!$B$9:$E$991,4,0)</f>
        <v>221</v>
      </c>
      <c r="C28">
        <v>0</v>
      </c>
    </row>
    <row r="29" spans="1:3" x14ac:dyDescent="0.3">
      <c r="A29" s="17" t="s">
        <v>112</v>
      </c>
      <c r="B29">
        <f>VLOOKUP(A29,'[2]Opration TeamMember_ItemMaster_'!$B$9:$E$991,4,0)</f>
        <v>274</v>
      </c>
      <c r="C29">
        <v>5</v>
      </c>
    </row>
    <row r="30" spans="1:3" x14ac:dyDescent="0.3">
      <c r="A30" s="17" t="s">
        <v>99</v>
      </c>
      <c r="B30">
        <f>VLOOKUP(A30,'[2]Opration TeamMember_ItemMaster_'!$B$9:$E$991,4,0)</f>
        <v>279</v>
      </c>
      <c r="C30">
        <v>480</v>
      </c>
    </row>
    <row r="31" spans="1:3" x14ac:dyDescent="0.3">
      <c r="A31" s="17" t="s">
        <v>122</v>
      </c>
      <c r="B31">
        <f>VLOOKUP(A31,'[2]Opration TeamMember_ItemMaster_'!$B$9:$E$991,4,0)</f>
        <v>289</v>
      </c>
      <c r="C31">
        <v>9</v>
      </c>
    </row>
    <row r="32" spans="1:3" x14ac:dyDescent="0.3">
      <c r="A32" s="17" t="s">
        <v>121</v>
      </c>
      <c r="B32">
        <f>VLOOKUP(A32,'[2]Opration TeamMember_ItemMaster_'!$B$9:$E$991,4,0)</f>
        <v>290</v>
      </c>
      <c r="C32">
        <v>10</v>
      </c>
    </row>
    <row r="33" spans="1:3" x14ac:dyDescent="0.3">
      <c r="A33" s="17" t="s">
        <v>100</v>
      </c>
      <c r="B33">
        <f>VLOOKUP(A33,'[2]Opration TeamMember_ItemMaster_'!$B$9:$E$991,4,0)</f>
        <v>292</v>
      </c>
      <c r="C33">
        <v>7</v>
      </c>
    </row>
    <row r="34" spans="1:3" x14ac:dyDescent="0.3">
      <c r="A34" s="17" t="s">
        <v>101</v>
      </c>
      <c r="B34">
        <f>VLOOKUP(A34,'[2]Opration TeamMember_ItemMaster_'!$B$9:$E$991,4,0)</f>
        <v>293</v>
      </c>
      <c r="C34">
        <v>9.5</v>
      </c>
    </row>
    <row r="35" spans="1:3" x14ac:dyDescent="0.3">
      <c r="A35" s="17" t="s">
        <v>102</v>
      </c>
      <c r="B35">
        <f>VLOOKUP(A35,'[2]Opration TeamMember_ItemMaster_'!$B$9:$E$991,4,0)</f>
        <v>294</v>
      </c>
      <c r="C35">
        <v>0.2</v>
      </c>
    </row>
    <row r="36" spans="1:3" x14ac:dyDescent="0.3">
      <c r="A36" s="17" t="s">
        <v>153</v>
      </c>
      <c r="B36">
        <f>VLOOKUP(A36,'[2]Opration TeamMember_ItemMaster_'!$B$9:$E$991,4,0)</f>
        <v>299</v>
      </c>
      <c r="C36">
        <v>0</v>
      </c>
    </row>
    <row r="37" spans="1:3" x14ac:dyDescent="0.3">
      <c r="A37" s="17" t="s">
        <v>123</v>
      </c>
      <c r="B37">
        <f>VLOOKUP(A37,'[2]Opration TeamMember_ItemMaster_'!$B$9:$E$991,4,0)</f>
        <v>300</v>
      </c>
      <c r="C37">
        <v>5</v>
      </c>
    </row>
    <row r="38" spans="1:3" x14ac:dyDescent="0.3">
      <c r="A38" s="17" t="s">
        <v>156</v>
      </c>
      <c r="B38">
        <f>VLOOKUP(A38,'[2]Opration TeamMember_ItemMaster_'!$B$9:$E$991,4,0)</f>
        <v>325</v>
      </c>
      <c r="C38">
        <v>0</v>
      </c>
    </row>
    <row r="39" spans="1:3" x14ac:dyDescent="0.3">
      <c r="A39" s="17" t="s">
        <v>157</v>
      </c>
      <c r="B39">
        <f>VLOOKUP(A39,'[2]Opration TeamMember_ItemMaster_'!$B$9:$E$991,4,0)</f>
        <v>326</v>
      </c>
      <c r="C39">
        <v>0</v>
      </c>
    </row>
    <row r="40" spans="1:3" x14ac:dyDescent="0.3">
      <c r="A40" s="17" t="s">
        <v>103</v>
      </c>
      <c r="B40">
        <f>VLOOKUP(A40,'[2]Opration TeamMember_ItemMaster_'!$B$9:$E$991,4,0)</f>
        <v>327</v>
      </c>
      <c r="C40">
        <v>4.5</v>
      </c>
    </row>
    <row r="41" spans="1:3" x14ac:dyDescent="0.3">
      <c r="A41" s="17" t="s">
        <v>158</v>
      </c>
      <c r="B41">
        <f>VLOOKUP(A41,'[2]Opration TeamMember_ItemMaster_'!$B$9:$E$991,4,0)</f>
        <v>338</v>
      </c>
      <c r="C41">
        <v>500</v>
      </c>
    </row>
    <row r="42" spans="1:3" x14ac:dyDescent="0.3">
      <c r="A42" s="17" t="s">
        <v>104</v>
      </c>
      <c r="B42">
        <f>VLOOKUP(A42,'[2]Opration TeamMember_ItemMaster_'!$B$9:$E$991,4,0)</f>
        <v>346</v>
      </c>
      <c r="C42">
        <v>0</v>
      </c>
    </row>
    <row r="43" spans="1:3" x14ac:dyDescent="0.3">
      <c r="A43" s="17" t="s">
        <v>105</v>
      </c>
      <c r="B43">
        <f>VLOOKUP(A43,'[2]Opration TeamMember_ItemMaster_'!$B$9:$E$991,4,0)</f>
        <v>353</v>
      </c>
      <c r="C43">
        <v>135</v>
      </c>
    </row>
    <row r="44" spans="1:3" x14ac:dyDescent="0.3">
      <c r="A44" s="17" t="s">
        <v>113</v>
      </c>
      <c r="B44">
        <f>VLOOKUP(A44,'[2]Opration TeamMember_ItemMaster_'!$B$9:$E$991,4,0)</f>
        <v>362</v>
      </c>
      <c r="C44">
        <v>5</v>
      </c>
    </row>
    <row r="45" spans="1:3" x14ac:dyDescent="0.3">
      <c r="A45" s="17" t="s">
        <v>141</v>
      </c>
      <c r="B45">
        <f>VLOOKUP(A45,'[2]Opration TeamMember_ItemMaster_'!$B$9:$E$991,4,0)</f>
        <v>923</v>
      </c>
      <c r="C45">
        <v>0</v>
      </c>
    </row>
    <row r="46" spans="1:3" x14ac:dyDescent="0.3">
      <c r="A46" s="17" t="s">
        <v>106</v>
      </c>
      <c r="B46">
        <f>VLOOKUP(A46,'[2]Opration TeamMember_ItemMaster_'!$B$9:$E$991,4,0)</f>
        <v>928</v>
      </c>
      <c r="C46">
        <v>15</v>
      </c>
    </row>
    <row r="47" spans="1:3" x14ac:dyDescent="0.3">
      <c r="A47" s="17" t="s">
        <v>143</v>
      </c>
      <c r="B47">
        <f>VLOOKUP(A47,'[2]Opration TeamMember_ItemMaster_'!$B$9:$E$991,4,0)</f>
        <v>925</v>
      </c>
      <c r="C47">
        <v>0</v>
      </c>
    </row>
    <row r="48" spans="1:3" x14ac:dyDescent="0.3">
      <c r="A48" s="17" t="s">
        <v>107</v>
      </c>
      <c r="B48">
        <f>VLOOKUP(A48,'[2]Opration TeamMember_ItemMaster_'!$B$9:$E$991,4,0)</f>
        <v>911</v>
      </c>
      <c r="C48">
        <v>0</v>
      </c>
    </row>
    <row r="49" spans="1:3" x14ac:dyDescent="0.3">
      <c r="A49" s="17" t="s">
        <v>108</v>
      </c>
      <c r="B49">
        <f>VLOOKUP(A49,'[2]Opration TeamMember_ItemMaster_'!$B$9:$E$991,4,0)</f>
        <v>337</v>
      </c>
      <c r="C49">
        <v>21235</v>
      </c>
    </row>
    <row r="50" spans="1:3" x14ac:dyDescent="0.3">
      <c r="A50" s="17" t="s">
        <v>125</v>
      </c>
      <c r="B50">
        <f>VLOOKUP(A50,'[2]Opration TeamMember_ItemMaster_'!$B$9:$E$991,4,0)</f>
        <v>397</v>
      </c>
      <c r="C50">
        <v>18</v>
      </c>
    </row>
    <row r="51" spans="1:3" x14ac:dyDescent="0.3">
      <c r="A51" s="17" t="s">
        <v>155</v>
      </c>
      <c r="B51">
        <f>VLOOKUP(A51,'[2]Opration TeamMember_ItemMaster_'!$B$9:$E$991,4,0)</f>
        <v>320</v>
      </c>
      <c r="C51">
        <v>0</v>
      </c>
    </row>
    <row r="52" spans="1:3" x14ac:dyDescent="0.3">
      <c r="A52" s="17" t="s">
        <v>110</v>
      </c>
      <c r="B52">
        <f>VLOOKUP(A52,'[2]Opration TeamMember_ItemMaster_'!$B$9:$E$991,4,0)</f>
        <v>924</v>
      </c>
      <c r="C52">
        <v>0</v>
      </c>
    </row>
    <row r="53" spans="1:3" x14ac:dyDescent="0.3">
      <c r="A53" s="17" t="s">
        <v>152</v>
      </c>
      <c r="B53">
        <f>VLOOKUP(A53,'[2]Opration TeamMember_ItemMaster_'!$B$9:$E$991,4,0)</f>
        <v>291</v>
      </c>
      <c r="C53">
        <v>0</v>
      </c>
    </row>
    <row r="54" spans="1:3" x14ac:dyDescent="0.3">
      <c r="A54" s="17" t="s">
        <v>154</v>
      </c>
      <c r="B54">
        <f>VLOOKUP(A54,'[2]Opration TeamMember_ItemMaster_'!$B$9:$E$991,4,0)</f>
        <v>307</v>
      </c>
      <c r="C54">
        <v>0</v>
      </c>
    </row>
  </sheetData>
  <conditionalFormatting sqref="A1:A2">
    <cfRule type="duplicateValues" dxfId="25" priority="7"/>
  </conditionalFormatting>
  <conditionalFormatting sqref="A3">
    <cfRule type="duplicateValues" dxfId="24" priority="8"/>
  </conditionalFormatting>
  <conditionalFormatting sqref="A40:A41 A5">
    <cfRule type="duplicateValues" dxfId="23" priority="6"/>
  </conditionalFormatting>
  <conditionalFormatting sqref="A6:A32">
    <cfRule type="duplicateValues" dxfId="22" priority="4"/>
  </conditionalFormatting>
  <conditionalFormatting sqref="A6:A32">
    <cfRule type="duplicateValues" dxfId="21" priority="3"/>
  </conditionalFormatting>
  <conditionalFormatting sqref="A33:A39">
    <cfRule type="duplicateValues" dxfId="20" priority="2"/>
  </conditionalFormatting>
  <conditionalFormatting sqref="A33:A39">
    <cfRule type="duplicateValues" dxfId="19" priority="1"/>
  </conditionalFormatting>
  <conditionalFormatting sqref="A4">
    <cfRule type="duplicateValues" dxfId="18" priority="9"/>
  </conditionalFormatting>
  <conditionalFormatting sqref="A1:A4">
    <cfRule type="duplicateValues" dxfId="17" priority="10"/>
  </conditionalFormatting>
  <conditionalFormatting sqref="A40:A41">
    <cfRule type="duplicateValues" dxfId="16" priority="11"/>
  </conditionalFormatting>
  <conditionalFormatting sqref="A49:A54">
    <cfRule type="duplicateValues" dxfId="15" priority="12"/>
  </conditionalFormatting>
  <conditionalFormatting sqref="A42:A48">
    <cfRule type="duplicateValues" dxfId="14" priority="103"/>
  </conditionalFormatting>
  <conditionalFormatting sqref="A42:A54">
    <cfRule type="duplicateValues" dxfId="13" priority="10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8"/>
  <sheetViews>
    <sheetView showGridLines="0" tabSelected="1" workbookViewId="0"/>
  </sheetViews>
  <sheetFormatPr defaultColWidth="7.5546875" defaultRowHeight="14.4" x14ac:dyDescent="0.3"/>
  <cols>
    <col min="1" max="1" width="38.33203125" bestFit="1" customWidth="1"/>
    <col min="2" max="3" width="9.33203125" style="20" bestFit="1" customWidth="1"/>
    <col min="4" max="4" width="8.109375" style="20" bestFit="1" customWidth="1"/>
    <col min="5" max="5" width="9.33203125" style="20" bestFit="1" customWidth="1"/>
    <col min="6" max="6" width="6.6640625" style="20" bestFit="1" customWidth="1"/>
    <col min="7" max="7" width="7.21875" style="20" bestFit="1" customWidth="1"/>
    <col min="8" max="8" width="6.5546875" style="20" bestFit="1" customWidth="1"/>
    <col min="9" max="9" width="6.4414062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21875" style="20" bestFit="1" customWidth="1"/>
    <col min="17" max="17" width="6.5546875" style="20" bestFit="1" customWidth="1"/>
    <col min="18" max="18" width="6.44140625" style="20" bestFit="1" customWidth="1"/>
    <col min="19" max="19" width="9.33203125" style="20" bestFit="1" customWidth="1"/>
    <col min="20" max="20" width="9.109375" style="20" bestFit="1" customWidth="1"/>
    <col min="21" max="21" width="6.8867187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21875" style="20" bestFit="1" customWidth="1"/>
    <col min="26" max="26" width="6.5546875" style="20" bestFit="1" customWidth="1"/>
    <col min="27" max="27" width="6.44140625" style="20" bestFit="1" customWidth="1"/>
    <col min="28" max="28" width="6" style="20" bestFit="1" customWidth="1"/>
    <col min="29" max="29" width="7.44140625" bestFit="1" customWidth="1"/>
  </cols>
  <sheetData>
    <row r="1" spans="1:29" ht="15" thickBot="1" x14ac:dyDescent="0.35">
      <c r="A1" s="5"/>
      <c r="B1" s="63" t="s">
        <v>162</v>
      </c>
      <c r="C1" s="64"/>
      <c r="D1" s="64"/>
      <c r="E1" s="64"/>
      <c r="F1" s="64"/>
      <c r="G1" s="64"/>
      <c r="H1" s="64"/>
      <c r="I1" s="64"/>
      <c r="J1" s="65"/>
      <c r="K1" s="63" t="s">
        <v>163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145</v>
      </c>
      <c r="B4" s="20">
        <v>250</v>
      </c>
      <c r="C4" s="20">
        <v>0</v>
      </c>
      <c r="D4" s="20">
        <v>0</v>
      </c>
      <c r="E4" s="20">
        <v>10</v>
      </c>
      <c r="F4" s="20">
        <v>0</v>
      </c>
      <c r="G4" s="20">
        <v>0</v>
      </c>
      <c r="H4" s="20">
        <v>0</v>
      </c>
      <c r="I4" s="20">
        <v>0</v>
      </c>
      <c r="J4" s="20">
        <v>240</v>
      </c>
      <c r="K4" s="27">
        <v>250</v>
      </c>
      <c r="L4" s="28">
        <v>0</v>
      </c>
      <c r="M4" s="28">
        <v>0</v>
      </c>
      <c r="N4" s="28">
        <v>10</v>
      </c>
      <c r="O4" s="28">
        <v>0</v>
      </c>
      <c r="P4" s="28">
        <v>0</v>
      </c>
      <c r="Q4" s="28">
        <v>0</v>
      </c>
      <c r="R4" s="28">
        <v>0</v>
      </c>
      <c r="S4" s="26">
        <v>240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137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139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AB43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138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93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x14ac:dyDescent="0.3">
      <c r="A9" s="17" t="s">
        <v>94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x14ac:dyDescent="0.3">
      <c r="A10" s="17" t="s">
        <v>95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25</v>
      </c>
    </row>
    <row r="11" spans="1:29" x14ac:dyDescent="0.3">
      <c r="A11" s="17" t="s">
        <v>140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ref="T11:T35" si="3">B11-K11</f>
        <v>0</v>
      </c>
      <c r="U11" s="20">
        <f t="shared" ref="U11:U35" si="4">C11-L11</f>
        <v>0</v>
      </c>
      <c r="V11" s="20">
        <f t="shared" ref="V11:V35" si="5">D11-M11</f>
        <v>0</v>
      </c>
      <c r="W11" s="20">
        <f t="shared" ref="W11:W35" si="6">E11-N11</f>
        <v>0</v>
      </c>
      <c r="X11" s="20">
        <f t="shared" ref="X11:X35" si="7">F11-O11</f>
        <v>0</v>
      </c>
      <c r="Y11" s="20">
        <f t="shared" ref="Y11:Y35" si="8">G11-P11</f>
        <v>0</v>
      </c>
      <c r="Z11" s="20">
        <f t="shared" ref="Z11:Z35" si="9">H11-Q11</f>
        <v>0</v>
      </c>
      <c r="AA11" s="20">
        <f t="shared" ref="AA11:AA35" si="10">I11-R11</f>
        <v>0</v>
      </c>
      <c r="AB11" s="20">
        <f t="shared" ref="AB11:AB35" si="11">J11-S11</f>
        <v>0</v>
      </c>
      <c r="AC11" s="17" t="s">
        <v>25</v>
      </c>
    </row>
    <row r="12" spans="1:29" x14ac:dyDescent="0.3">
      <c r="A12" s="17" t="s">
        <v>114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3"/>
        <v>0</v>
      </c>
      <c r="U12" s="20">
        <f t="shared" si="4"/>
        <v>0</v>
      </c>
      <c r="V12" s="20">
        <f t="shared" si="5"/>
        <v>0</v>
      </c>
      <c r="W12" s="20">
        <f t="shared" si="6"/>
        <v>0</v>
      </c>
      <c r="X12" s="20">
        <f t="shared" si="7"/>
        <v>0</v>
      </c>
      <c r="Y12" s="20">
        <f t="shared" si="8"/>
        <v>0</v>
      </c>
      <c r="Z12" s="20">
        <f t="shared" si="9"/>
        <v>0</v>
      </c>
      <c r="AA12" s="20">
        <f t="shared" si="10"/>
        <v>0</v>
      </c>
      <c r="AB12" s="20">
        <f t="shared" si="11"/>
        <v>0</v>
      </c>
      <c r="AC12" s="17" t="s">
        <v>25</v>
      </c>
    </row>
    <row r="13" spans="1:29" x14ac:dyDescent="0.3">
      <c r="A13" s="17" t="s">
        <v>115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3"/>
        <v>0</v>
      </c>
      <c r="U13" s="20">
        <f t="shared" si="4"/>
        <v>0</v>
      </c>
      <c r="V13" s="20">
        <f t="shared" si="5"/>
        <v>0</v>
      </c>
      <c r="W13" s="20">
        <f t="shared" si="6"/>
        <v>0</v>
      </c>
      <c r="X13" s="20">
        <f t="shared" si="7"/>
        <v>0</v>
      </c>
      <c r="Y13" s="20">
        <f t="shared" si="8"/>
        <v>0</v>
      </c>
      <c r="Z13" s="20">
        <f t="shared" si="9"/>
        <v>0</v>
      </c>
      <c r="AA13" s="20">
        <f t="shared" si="10"/>
        <v>0</v>
      </c>
      <c r="AB13" s="20">
        <f t="shared" si="11"/>
        <v>0</v>
      </c>
      <c r="AC13" s="17" t="s">
        <v>25</v>
      </c>
    </row>
    <row r="14" spans="1:29" x14ac:dyDescent="0.3">
      <c r="A14" s="17" t="s">
        <v>117</v>
      </c>
      <c r="B14" s="20">
        <v>50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50</v>
      </c>
      <c r="K14" s="27">
        <v>50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50</v>
      </c>
      <c r="T14" s="20">
        <f t="shared" si="3"/>
        <v>0</v>
      </c>
      <c r="U14" s="20">
        <f t="shared" si="4"/>
        <v>0</v>
      </c>
      <c r="V14" s="20">
        <f t="shared" si="5"/>
        <v>0</v>
      </c>
      <c r="W14" s="20">
        <f t="shared" si="6"/>
        <v>0</v>
      </c>
      <c r="X14" s="20">
        <f t="shared" si="7"/>
        <v>0</v>
      </c>
      <c r="Y14" s="20">
        <f t="shared" si="8"/>
        <v>0</v>
      </c>
      <c r="Z14" s="20">
        <f t="shared" si="9"/>
        <v>0</v>
      </c>
      <c r="AA14" s="20">
        <f t="shared" si="10"/>
        <v>0</v>
      </c>
      <c r="AB14" s="20">
        <f t="shared" si="11"/>
        <v>0</v>
      </c>
      <c r="AC14" s="17" t="s">
        <v>25</v>
      </c>
    </row>
    <row r="15" spans="1:29" x14ac:dyDescent="0.3">
      <c r="A15" s="17" t="s">
        <v>118</v>
      </c>
      <c r="B15" s="20">
        <v>52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52</v>
      </c>
      <c r="K15" s="27">
        <v>52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52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0</v>
      </c>
      <c r="X15" s="20">
        <f t="shared" si="7"/>
        <v>0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">
        <v>25</v>
      </c>
    </row>
    <row r="16" spans="1:29" x14ac:dyDescent="0.3">
      <c r="A16" s="17" t="s">
        <v>116</v>
      </c>
      <c r="B16" s="20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10</v>
      </c>
      <c r="K16" s="27">
        <v>10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10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">
        <v>25</v>
      </c>
    </row>
    <row r="17" spans="1:29" x14ac:dyDescent="0.3">
      <c r="A17" s="17" t="s">
        <v>124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0</v>
      </c>
      <c r="AB17" s="20">
        <f t="shared" si="11"/>
        <v>0</v>
      </c>
      <c r="AC17" s="17" t="s">
        <v>25</v>
      </c>
    </row>
    <row r="18" spans="1:29" x14ac:dyDescent="0.3">
      <c r="A18" s="17" t="s">
        <v>96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3"/>
        <v>0</v>
      </c>
      <c r="U18" s="20">
        <f t="shared" si="4"/>
        <v>0</v>
      </c>
      <c r="V18" s="20">
        <f t="shared" si="5"/>
        <v>0</v>
      </c>
      <c r="W18" s="20">
        <f t="shared" si="6"/>
        <v>0</v>
      </c>
      <c r="X18" s="20">
        <f t="shared" si="7"/>
        <v>0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">
        <v>25</v>
      </c>
    </row>
    <row r="19" spans="1:29" x14ac:dyDescent="0.3">
      <c r="A19" s="17" t="s">
        <v>97</v>
      </c>
      <c r="B19" s="20">
        <v>40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40</v>
      </c>
      <c r="K19" s="27">
        <v>40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40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">
        <v>25</v>
      </c>
    </row>
    <row r="20" spans="1:29" x14ac:dyDescent="0.3">
      <c r="A20" s="17" t="s">
        <v>119</v>
      </c>
      <c r="B20" s="20">
        <v>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3</v>
      </c>
      <c r="K20" s="27">
        <v>3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3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">
        <v>25</v>
      </c>
    </row>
    <row r="21" spans="1:29" x14ac:dyDescent="0.3">
      <c r="A21" s="17" t="s">
        <v>120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20">
        <f t="shared" si="7"/>
        <v>0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">
        <v>25</v>
      </c>
    </row>
    <row r="22" spans="1:29" x14ac:dyDescent="0.3">
      <c r="A22" s="17" t="s">
        <v>142</v>
      </c>
      <c r="B22" s="20">
        <v>49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49</v>
      </c>
      <c r="K22" s="27">
        <v>49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49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0</v>
      </c>
      <c r="X22" s="20">
        <f t="shared" si="7"/>
        <v>0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">
        <v>25</v>
      </c>
    </row>
    <row r="23" spans="1:29" x14ac:dyDescent="0.3">
      <c r="A23" s="17" t="s">
        <v>146</v>
      </c>
      <c r="B23" s="20">
        <v>215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215</v>
      </c>
      <c r="K23" s="27">
        <v>215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215</v>
      </c>
      <c r="T23" s="20">
        <f t="shared" si="3"/>
        <v>0</v>
      </c>
      <c r="U23" s="20">
        <f t="shared" si="4"/>
        <v>0</v>
      </c>
      <c r="V23" s="20">
        <f t="shared" si="5"/>
        <v>0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">
        <v>25</v>
      </c>
    </row>
    <row r="24" spans="1:29" x14ac:dyDescent="0.3">
      <c r="A24" s="17" t="s">
        <v>148</v>
      </c>
      <c r="B24" s="20">
        <v>10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10</v>
      </c>
      <c r="K24" s="27">
        <v>10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10</v>
      </c>
      <c r="T24" s="20">
        <f t="shared" si="3"/>
        <v>0</v>
      </c>
      <c r="U24" s="20">
        <f t="shared" si="4"/>
        <v>0</v>
      </c>
      <c r="V24" s="20">
        <f t="shared" si="5"/>
        <v>0</v>
      </c>
      <c r="W24" s="20">
        <f t="shared" si="6"/>
        <v>0</v>
      </c>
      <c r="X24" s="20">
        <f t="shared" si="7"/>
        <v>0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">
        <v>25</v>
      </c>
    </row>
    <row r="25" spans="1:29" x14ac:dyDescent="0.3">
      <c r="A25" s="17" t="s">
        <v>147</v>
      </c>
      <c r="B25" s="20">
        <v>25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25</v>
      </c>
      <c r="K25" s="27">
        <v>25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25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">
        <v>25</v>
      </c>
    </row>
    <row r="26" spans="1:29" x14ac:dyDescent="0.3">
      <c r="A26" s="17" t="s">
        <v>144</v>
      </c>
      <c r="B26" s="20">
        <v>50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50</v>
      </c>
      <c r="K26" s="27">
        <v>50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50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0</v>
      </c>
      <c r="X26" s="20">
        <f t="shared" si="7"/>
        <v>0</v>
      </c>
      <c r="Y26" s="20">
        <f t="shared" si="8"/>
        <v>0</v>
      </c>
      <c r="Z26" s="20">
        <f t="shared" si="9"/>
        <v>0</v>
      </c>
      <c r="AA26" s="20">
        <f t="shared" si="10"/>
        <v>0</v>
      </c>
      <c r="AB26" s="20">
        <f t="shared" si="11"/>
        <v>0</v>
      </c>
      <c r="AC26" s="17" t="s">
        <v>25</v>
      </c>
    </row>
    <row r="27" spans="1:29" x14ac:dyDescent="0.3">
      <c r="A27" s="17" t="s">
        <v>98</v>
      </c>
      <c r="B27" s="20">
        <v>1685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1685</v>
      </c>
      <c r="K27" s="27">
        <v>1685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1685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0</v>
      </c>
      <c r="AB27" s="20">
        <f t="shared" si="11"/>
        <v>0</v>
      </c>
      <c r="AC27" s="17" t="s">
        <v>25</v>
      </c>
    </row>
    <row r="28" spans="1:29" x14ac:dyDescent="0.3">
      <c r="A28" s="17" t="s">
        <v>150</v>
      </c>
      <c r="B28" s="20">
        <v>9.5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9.5</v>
      </c>
      <c r="K28" s="27">
        <v>9.5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9.5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0</v>
      </c>
      <c r="X28" s="20">
        <f t="shared" si="7"/>
        <v>0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">
        <v>25</v>
      </c>
    </row>
    <row r="29" spans="1:29" x14ac:dyDescent="0.3">
      <c r="A29" s="17" t="s">
        <v>149</v>
      </c>
      <c r="B29" s="20">
        <v>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2</v>
      </c>
      <c r="K29" s="27">
        <v>2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2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0</v>
      </c>
      <c r="X29" s="20">
        <f t="shared" si="7"/>
        <v>0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">
        <v>25</v>
      </c>
    </row>
    <row r="30" spans="1:29" x14ac:dyDescent="0.3">
      <c r="A30" s="17" t="s">
        <v>111</v>
      </c>
      <c r="B30" s="20">
        <v>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3</v>
      </c>
      <c r="K30" s="27">
        <v>3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3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0</v>
      </c>
      <c r="X30" s="20">
        <f t="shared" si="7"/>
        <v>0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">
        <v>25</v>
      </c>
    </row>
    <row r="31" spans="1:29" x14ac:dyDescent="0.3">
      <c r="A31" s="17" t="s">
        <v>151</v>
      </c>
      <c r="B31" s="20">
        <v>141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141</v>
      </c>
      <c r="K31" s="27">
        <v>141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141</v>
      </c>
      <c r="T31" s="20">
        <f t="shared" si="3"/>
        <v>0</v>
      </c>
      <c r="U31" s="20">
        <f t="shared" si="4"/>
        <v>0</v>
      </c>
      <c r="V31" s="20">
        <f t="shared" si="5"/>
        <v>0</v>
      </c>
      <c r="W31" s="20">
        <f t="shared" si="6"/>
        <v>0</v>
      </c>
      <c r="X31" s="20">
        <f t="shared" si="7"/>
        <v>0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">
        <v>25</v>
      </c>
    </row>
    <row r="32" spans="1:29" x14ac:dyDescent="0.3">
      <c r="A32" s="17" t="s">
        <v>112</v>
      </c>
      <c r="B32" s="20">
        <v>5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5</v>
      </c>
      <c r="K32" s="27">
        <v>5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3"/>
        <v>0</v>
      </c>
      <c r="U32" s="20">
        <f t="shared" si="4"/>
        <v>0</v>
      </c>
      <c r="V32" s="20">
        <f t="shared" si="5"/>
        <v>0</v>
      </c>
      <c r="W32" s="20">
        <f t="shared" si="6"/>
        <v>0</v>
      </c>
      <c r="X32" s="20">
        <f t="shared" si="7"/>
        <v>0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">
        <v>25</v>
      </c>
    </row>
    <row r="33" spans="1:29" x14ac:dyDescent="0.3">
      <c r="A33" s="17" t="s">
        <v>99</v>
      </c>
      <c r="B33" s="20">
        <v>919</v>
      </c>
      <c r="C33" s="20">
        <v>0</v>
      </c>
      <c r="D33" s="20">
        <v>0</v>
      </c>
      <c r="E33" s="20">
        <v>42</v>
      </c>
      <c r="F33" s="20">
        <v>0</v>
      </c>
      <c r="G33" s="20">
        <v>0</v>
      </c>
      <c r="H33" s="20">
        <v>0</v>
      </c>
      <c r="I33" s="20">
        <v>0</v>
      </c>
      <c r="J33" s="26">
        <v>877</v>
      </c>
      <c r="K33" s="27">
        <v>919</v>
      </c>
      <c r="L33" s="20">
        <v>0</v>
      </c>
      <c r="M33" s="20">
        <v>0</v>
      </c>
      <c r="N33" s="20">
        <v>42</v>
      </c>
      <c r="O33" s="20">
        <v>0</v>
      </c>
      <c r="P33" s="20">
        <v>0</v>
      </c>
      <c r="Q33" s="20">
        <v>0</v>
      </c>
      <c r="R33" s="20">
        <v>0</v>
      </c>
      <c r="S33" s="26">
        <v>877</v>
      </c>
      <c r="T33" s="20">
        <f t="shared" si="3"/>
        <v>0</v>
      </c>
      <c r="U33" s="20">
        <f t="shared" si="4"/>
        <v>0</v>
      </c>
      <c r="V33" s="20">
        <f t="shared" si="5"/>
        <v>0</v>
      </c>
      <c r="W33" s="20">
        <f t="shared" si="6"/>
        <v>0</v>
      </c>
      <c r="X33" s="20">
        <f t="shared" si="7"/>
        <v>0</v>
      </c>
      <c r="Y33" s="20">
        <f t="shared" si="8"/>
        <v>0</v>
      </c>
      <c r="Z33" s="20">
        <f t="shared" si="9"/>
        <v>0</v>
      </c>
      <c r="AA33" s="20">
        <f t="shared" si="10"/>
        <v>0</v>
      </c>
      <c r="AB33" s="20">
        <f t="shared" si="11"/>
        <v>0</v>
      </c>
      <c r="AC33" s="17" t="s">
        <v>25</v>
      </c>
    </row>
    <row r="34" spans="1:29" x14ac:dyDescent="0.3">
      <c r="A34" s="17" t="s">
        <v>122</v>
      </c>
      <c r="B34" s="20">
        <v>9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9</v>
      </c>
      <c r="K34" s="27">
        <v>9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9</v>
      </c>
      <c r="T34" s="20">
        <f t="shared" si="3"/>
        <v>0</v>
      </c>
      <c r="U34" s="20">
        <f t="shared" si="4"/>
        <v>0</v>
      </c>
      <c r="V34" s="20">
        <f t="shared" si="5"/>
        <v>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">
        <v>25</v>
      </c>
    </row>
    <row r="35" spans="1:29" x14ac:dyDescent="0.3">
      <c r="A35" s="17" t="s">
        <v>121</v>
      </c>
      <c r="B35" s="20">
        <v>17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17</v>
      </c>
      <c r="K35" s="27">
        <v>17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17</v>
      </c>
      <c r="T35" s="20">
        <f t="shared" si="3"/>
        <v>0</v>
      </c>
      <c r="U35" s="20">
        <f t="shared" si="4"/>
        <v>0</v>
      </c>
      <c r="V35" s="20">
        <f t="shared" si="5"/>
        <v>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">
        <v>25</v>
      </c>
    </row>
    <row r="36" spans="1:29" x14ac:dyDescent="0.3">
      <c r="A36" s="17" t="s">
        <v>152</v>
      </c>
      <c r="B36" s="20">
        <v>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6</v>
      </c>
      <c r="K36" s="27">
        <v>6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6</v>
      </c>
      <c r="T36" s="20">
        <f t="shared" si="2"/>
        <v>0</v>
      </c>
      <c r="U36" s="20">
        <f t="shared" si="2"/>
        <v>0</v>
      </c>
      <c r="V36" s="20">
        <f t="shared" si="2"/>
        <v>0</v>
      </c>
      <c r="W36" s="20">
        <f t="shared" si="2"/>
        <v>0</v>
      </c>
      <c r="X36" s="20">
        <f t="shared" si="2"/>
        <v>0</v>
      </c>
      <c r="Y36" s="20">
        <f t="shared" si="2"/>
        <v>0</v>
      </c>
      <c r="Z36" s="20">
        <f t="shared" si="2"/>
        <v>0</v>
      </c>
      <c r="AA36" s="20">
        <f t="shared" si="2"/>
        <v>0</v>
      </c>
      <c r="AB36" s="20">
        <f t="shared" si="2"/>
        <v>0</v>
      </c>
      <c r="AC36" s="17" t="s">
        <v>25</v>
      </c>
    </row>
    <row r="37" spans="1:29" x14ac:dyDescent="0.3">
      <c r="A37" s="17" t="s">
        <v>100</v>
      </c>
      <c r="B37" s="20">
        <v>17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17</v>
      </c>
      <c r="K37" s="27">
        <v>17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17</v>
      </c>
      <c r="T37" s="20">
        <f t="shared" si="2"/>
        <v>0</v>
      </c>
      <c r="U37" s="20">
        <f t="shared" si="2"/>
        <v>0</v>
      </c>
      <c r="V37" s="20">
        <f t="shared" si="2"/>
        <v>0</v>
      </c>
      <c r="W37" s="20">
        <f t="shared" si="2"/>
        <v>0</v>
      </c>
      <c r="X37" s="20">
        <f t="shared" si="2"/>
        <v>0</v>
      </c>
      <c r="Y37" s="20">
        <f t="shared" si="2"/>
        <v>0</v>
      </c>
      <c r="Z37" s="20">
        <f t="shared" si="2"/>
        <v>0</v>
      </c>
      <c r="AA37" s="20">
        <f t="shared" si="2"/>
        <v>0</v>
      </c>
      <c r="AB37" s="20">
        <f t="shared" si="2"/>
        <v>0</v>
      </c>
      <c r="AC37" s="17" t="s">
        <v>25</v>
      </c>
    </row>
    <row r="38" spans="1:29" x14ac:dyDescent="0.3">
      <c r="A38" s="17" t="s">
        <v>101</v>
      </c>
      <c r="B38" s="20">
        <v>7.75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7.75</v>
      </c>
      <c r="K38" s="27">
        <v>7.75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7.75</v>
      </c>
      <c r="T38" s="20">
        <f t="shared" si="2"/>
        <v>0</v>
      </c>
      <c r="U38" s="20">
        <f t="shared" si="2"/>
        <v>0</v>
      </c>
      <c r="V38" s="20">
        <f t="shared" si="2"/>
        <v>0</v>
      </c>
      <c r="W38" s="20">
        <f t="shared" si="2"/>
        <v>0</v>
      </c>
      <c r="X38" s="20">
        <f t="shared" si="2"/>
        <v>0</v>
      </c>
      <c r="Y38" s="20">
        <f t="shared" si="2"/>
        <v>0</v>
      </c>
      <c r="Z38" s="20">
        <f t="shared" si="2"/>
        <v>0</v>
      </c>
      <c r="AA38" s="20">
        <f t="shared" si="2"/>
        <v>0</v>
      </c>
      <c r="AB38" s="20">
        <f t="shared" si="2"/>
        <v>0</v>
      </c>
      <c r="AC38" s="17" t="s">
        <v>25</v>
      </c>
    </row>
    <row r="39" spans="1:29" x14ac:dyDescent="0.3">
      <c r="A39" s="17" t="s">
        <v>102</v>
      </c>
      <c r="B39" s="20">
        <v>0.2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0.2</v>
      </c>
      <c r="K39" s="27">
        <v>0.2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0.2</v>
      </c>
      <c r="T39" s="20">
        <f t="shared" si="2"/>
        <v>0</v>
      </c>
      <c r="U39" s="20">
        <f t="shared" si="2"/>
        <v>0</v>
      </c>
      <c r="V39" s="20">
        <f t="shared" si="2"/>
        <v>0</v>
      </c>
      <c r="W39" s="20">
        <f t="shared" si="2"/>
        <v>0</v>
      </c>
      <c r="X39" s="20">
        <f t="shared" si="2"/>
        <v>0</v>
      </c>
      <c r="Y39" s="20">
        <f t="shared" si="2"/>
        <v>0</v>
      </c>
      <c r="Z39" s="20">
        <f t="shared" si="2"/>
        <v>0</v>
      </c>
      <c r="AA39" s="20">
        <f t="shared" si="2"/>
        <v>0</v>
      </c>
      <c r="AB39" s="20">
        <f t="shared" si="2"/>
        <v>0</v>
      </c>
      <c r="AC39" s="17" t="s">
        <v>25</v>
      </c>
    </row>
    <row r="40" spans="1:29" x14ac:dyDescent="0.3">
      <c r="A40" s="17" t="s">
        <v>153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2"/>
        <v>0</v>
      </c>
      <c r="U40" s="20">
        <f t="shared" si="2"/>
        <v>0</v>
      </c>
      <c r="V40" s="20">
        <f t="shared" si="2"/>
        <v>0</v>
      </c>
      <c r="W40" s="20">
        <f t="shared" si="2"/>
        <v>0</v>
      </c>
      <c r="X40" s="20">
        <f t="shared" si="2"/>
        <v>0</v>
      </c>
      <c r="Y40" s="20">
        <f t="shared" si="2"/>
        <v>0</v>
      </c>
      <c r="Z40" s="20">
        <f t="shared" si="2"/>
        <v>0</v>
      </c>
      <c r="AA40" s="20">
        <f t="shared" si="2"/>
        <v>0</v>
      </c>
      <c r="AB40" s="20">
        <f t="shared" si="2"/>
        <v>0</v>
      </c>
      <c r="AC40" s="17" t="s">
        <v>25</v>
      </c>
    </row>
    <row r="41" spans="1:29" x14ac:dyDescent="0.3">
      <c r="A41" s="17" t="s">
        <v>123</v>
      </c>
      <c r="B41" s="20">
        <v>15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15</v>
      </c>
      <c r="K41" s="27">
        <v>15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15</v>
      </c>
      <c r="T41" s="20">
        <f t="shared" si="2"/>
        <v>0</v>
      </c>
      <c r="U41" s="20">
        <f t="shared" si="2"/>
        <v>0</v>
      </c>
      <c r="V41" s="20">
        <f t="shared" si="2"/>
        <v>0</v>
      </c>
      <c r="W41" s="20">
        <f t="shared" si="2"/>
        <v>0</v>
      </c>
      <c r="X41" s="20">
        <f t="shared" si="2"/>
        <v>0</v>
      </c>
      <c r="Y41" s="20">
        <f t="shared" si="2"/>
        <v>0</v>
      </c>
      <c r="Z41" s="20">
        <f t="shared" si="2"/>
        <v>0</v>
      </c>
      <c r="AA41" s="20">
        <f t="shared" si="2"/>
        <v>0</v>
      </c>
      <c r="AB41" s="20">
        <f t="shared" si="2"/>
        <v>0</v>
      </c>
      <c r="AC41" s="17" t="s">
        <v>25</v>
      </c>
    </row>
    <row r="42" spans="1:29" x14ac:dyDescent="0.3">
      <c r="A42" s="17" t="s">
        <v>154</v>
      </c>
      <c r="B42" s="20">
        <v>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5</v>
      </c>
      <c r="K42" s="27">
        <v>5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5</v>
      </c>
      <c r="T42" s="20">
        <f t="shared" si="2"/>
        <v>0</v>
      </c>
      <c r="U42" s="20">
        <f t="shared" si="2"/>
        <v>0</v>
      </c>
      <c r="V42" s="20">
        <f t="shared" si="2"/>
        <v>0</v>
      </c>
      <c r="W42" s="20">
        <f t="shared" si="2"/>
        <v>0</v>
      </c>
      <c r="X42" s="20">
        <f t="shared" si="2"/>
        <v>0</v>
      </c>
      <c r="Y42" s="20">
        <f t="shared" si="2"/>
        <v>0</v>
      </c>
      <c r="Z42" s="20">
        <f t="shared" si="2"/>
        <v>0</v>
      </c>
      <c r="AA42" s="20">
        <f t="shared" si="2"/>
        <v>0</v>
      </c>
      <c r="AB42" s="20">
        <f t="shared" si="2"/>
        <v>0</v>
      </c>
      <c r="AC42" s="17" t="s">
        <v>25</v>
      </c>
    </row>
    <row r="43" spans="1:29" x14ac:dyDescent="0.3">
      <c r="A43" s="17" t="s">
        <v>156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2"/>
        <v>0</v>
      </c>
      <c r="U43" s="20">
        <f t="shared" si="2"/>
        <v>0</v>
      </c>
      <c r="V43" s="20">
        <f t="shared" si="2"/>
        <v>0</v>
      </c>
      <c r="W43" s="20">
        <f t="shared" ref="W43:W57" si="12">E43-N43</f>
        <v>0</v>
      </c>
      <c r="X43" s="20">
        <f t="shared" ref="X43:X57" si="13">F43-O43</f>
        <v>0</v>
      </c>
      <c r="Y43" s="20">
        <f t="shared" ref="Y43:Y57" si="14">G43-P43</f>
        <v>0</v>
      </c>
      <c r="Z43" s="20">
        <f t="shared" ref="Z43:Z57" si="15">H43-Q43</f>
        <v>0</v>
      </c>
      <c r="AA43" s="20">
        <f t="shared" ref="AA43:AA57" si="16">I43-R43</f>
        <v>0</v>
      </c>
      <c r="AB43" s="20">
        <f t="shared" ref="AB43:AB57" si="17">J43-S43</f>
        <v>0</v>
      </c>
      <c r="AC43" s="17" t="s">
        <v>25</v>
      </c>
    </row>
    <row r="44" spans="1:29" x14ac:dyDescent="0.3">
      <c r="A44" s="17" t="s">
        <v>157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ref="T44:T57" si="18">B44-K44</f>
        <v>0</v>
      </c>
      <c r="U44" s="20">
        <f t="shared" ref="U44:U57" si="19">C44-L44</f>
        <v>0</v>
      </c>
      <c r="V44" s="20">
        <f t="shared" ref="V44:V57" si="20">D44-M44</f>
        <v>0</v>
      </c>
      <c r="W44" s="20">
        <f t="shared" si="12"/>
        <v>0</v>
      </c>
      <c r="X44" s="20">
        <f t="shared" si="13"/>
        <v>0</v>
      </c>
      <c r="Y44" s="20">
        <f t="shared" si="14"/>
        <v>0</v>
      </c>
      <c r="Z44" s="20">
        <f t="shared" si="15"/>
        <v>0</v>
      </c>
      <c r="AA44" s="20">
        <f t="shared" si="16"/>
        <v>0</v>
      </c>
      <c r="AB44" s="20">
        <f t="shared" si="17"/>
        <v>0</v>
      </c>
      <c r="AC44" s="17" t="s">
        <v>25</v>
      </c>
    </row>
    <row r="45" spans="1:29" x14ac:dyDescent="0.3">
      <c r="A45" s="17" t="s">
        <v>103</v>
      </c>
      <c r="B45" s="20">
        <v>15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6">
        <v>14</v>
      </c>
      <c r="K45" s="27">
        <v>15</v>
      </c>
      <c r="L45" s="20">
        <v>0</v>
      </c>
      <c r="M45" s="20">
        <v>0</v>
      </c>
      <c r="N45" s="20">
        <v>1</v>
      </c>
      <c r="O45" s="20">
        <v>0</v>
      </c>
      <c r="P45" s="20">
        <v>0</v>
      </c>
      <c r="Q45" s="20">
        <v>0</v>
      </c>
      <c r="R45" s="20">
        <v>0</v>
      </c>
      <c r="S45" s="26">
        <v>14</v>
      </c>
      <c r="T45" s="20">
        <f t="shared" si="18"/>
        <v>0</v>
      </c>
      <c r="U45" s="20">
        <f t="shared" si="19"/>
        <v>0</v>
      </c>
      <c r="V45" s="20">
        <f t="shared" si="20"/>
        <v>0</v>
      </c>
      <c r="W45" s="20">
        <f t="shared" si="12"/>
        <v>0</v>
      </c>
      <c r="X45" s="20">
        <f t="shared" si="13"/>
        <v>0</v>
      </c>
      <c r="Y45" s="20">
        <f t="shared" si="14"/>
        <v>0</v>
      </c>
      <c r="Z45" s="20">
        <f t="shared" si="15"/>
        <v>0</v>
      </c>
      <c r="AA45" s="20">
        <f t="shared" si="16"/>
        <v>0</v>
      </c>
      <c r="AB45" s="20">
        <f t="shared" si="17"/>
        <v>0</v>
      </c>
      <c r="AC45" s="17" t="s">
        <v>25</v>
      </c>
    </row>
    <row r="46" spans="1:29" x14ac:dyDescent="0.3">
      <c r="A46" s="17" t="s">
        <v>158</v>
      </c>
      <c r="B46" s="20">
        <v>301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301</v>
      </c>
      <c r="K46" s="27">
        <v>301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301</v>
      </c>
      <c r="T46" s="20">
        <f t="shared" si="18"/>
        <v>0</v>
      </c>
      <c r="U46" s="20">
        <f t="shared" si="19"/>
        <v>0</v>
      </c>
      <c r="V46" s="20">
        <f t="shared" si="20"/>
        <v>0</v>
      </c>
      <c r="W46" s="20">
        <f t="shared" si="12"/>
        <v>0</v>
      </c>
      <c r="X46" s="20">
        <f t="shared" si="13"/>
        <v>0</v>
      </c>
      <c r="Y46" s="20">
        <f t="shared" si="14"/>
        <v>0</v>
      </c>
      <c r="Z46" s="20">
        <f t="shared" si="15"/>
        <v>0</v>
      </c>
      <c r="AA46" s="20">
        <f t="shared" si="16"/>
        <v>0</v>
      </c>
      <c r="AB46" s="20">
        <f t="shared" si="17"/>
        <v>0</v>
      </c>
      <c r="AC46" s="17" t="s">
        <v>25</v>
      </c>
    </row>
    <row r="47" spans="1:29" x14ac:dyDescent="0.3">
      <c r="A47" s="17" t="s">
        <v>104</v>
      </c>
      <c r="B47" s="20">
        <v>11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11</v>
      </c>
      <c r="K47" s="27">
        <v>11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11</v>
      </c>
      <c r="T47" s="20">
        <f t="shared" si="18"/>
        <v>0</v>
      </c>
      <c r="U47" s="20">
        <f t="shared" si="19"/>
        <v>0</v>
      </c>
      <c r="V47" s="20">
        <f t="shared" si="20"/>
        <v>0</v>
      </c>
      <c r="W47" s="20">
        <f t="shared" si="12"/>
        <v>0</v>
      </c>
      <c r="X47" s="20">
        <f t="shared" si="13"/>
        <v>0</v>
      </c>
      <c r="Y47" s="20">
        <f t="shared" si="14"/>
        <v>0</v>
      </c>
      <c r="Z47" s="20">
        <f t="shared" si="15"/>
        <v>0</v>
      </c>
      <c r="AA47" s="20">
        <f t="shared" si="16"/>
        <v>0</v>
      </c>
      <c r="AB47" s="20">
        <f t="shared" si="17"/>
        <v>0</v>
      </c>
      <c r="AC47" s="17" t="s">
        <v>25</v>
      </c>
    </row>
    <row r="48" spans="1:29" x14ac:dyDescent="0.3">
      <c r="A48" s="17" t="s">
        <v>105</v>
      </c>
      <c r="B48" s="20">
        <v>354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354</v>
      </c>
      <c r="K48" s="27">
        <v>354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354</v>
      </c>
      <c r="T48" s="20">
        <f t="shared" si="18"/>
        <v>0</v>
      </c>
      <c r="U48" s="20">
        <f t="shared" si="19"/>
        <v>0</v>
      </c>
      <c r="V48" s="20">
        <f t="shared" si="20"/>
        <v>0</v>
      </c>
      <c r="W48" s="20">
        <f t="shared" si="12"/>
        <v>0</v>
      </c>
      <c r="X48" s="20">
        <f t="shared" si="13"/>
        <v>0</v>
      </c>
      <c r="Y48" s="20">
        <f t="shared" si="14"/>
        <v>0</v>
      </c>
      <c r="Z48" s="20">
        <f t="shared" si="15"/>
        <v>0</v>
      </c>
      <c r="AA48" s="20">
        <f t="shared" si="16"/>
        <v>0</v>
      </c>
      <c r="AB48" s="20">
        <f t="shared" si="17"/>
        <v>0</v>
      </c>
      <c r="AC48" s="17" t="s">
        <v>25</v>
      </c>
    </row>
    <row r="49" spans="1:29" x14ac:dyDescent="0.3">
      <c r="A49" s="17" t="s">
        <v>113</v>
      </c>
      <c r="B49" s="20">
        <v>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5</v>
      </c>
      <c r="K49" s="27">
        <v>5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5</v>
      </c>
      <c r="T49" s="20">
        <f t="shared" si="18"/>
        <v>0</v>
      </c>
      <c r="U49" s="20">
        <f t="shared" si="19"/>
        <v>0</v>
      </c>
      <c r="V49" s="20">
        <f t="shared" si="20"/>
        <v>0</v>
      </c>
      <c r="W49" s="20">
        <f t="shared" si="12"/>
        <v>0</v>
      </c>
      <c r="X49" s="20">
        <f t="shared" si="13"/>
        <v>0</v>
      </c>
      <c r="Y49" s="20">
        <f t="shared" si="14"/>
        <v>0</v>
      </c>
      <c r="Z49" s="20">
        <f t="shared" si="15"/>
        <v>0</v>
      </c>
      <c r="AA49" s="20">
        <f t="shared" si="16"/>
        <v>0</v>
      </c>
      <c r="AB49" s="20">
        <f t="shared" si="17"/>
        <v>0</v>
      </c>
      <c r="AC49" s="17" t="s">
        <v>25</v>
      </c>
    </row>
    <row r="50" spans="1:29" x14ac:dyDescent="0.3">
      <c r="A50" s="17" t="s">
        <v>141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8"/>
        <v>0</v>
      </c>
      <c r="U50" s="20">
        <f t="shared" si="19"/>
        <v>0</v>
      </c>
      <c r="V50" s="20">
        <f t="shared" si="20"/>
        <v>0</v>
      </c>
      <c r="W50" s="20">
        <f t="shared" si="12"/>
        <v>0</v>
      </c>
      <c r="X50" s="20">
        <f t="shared" si="13"/>
        <v>0</v>
      </c>
      <c r="Y50" s="20">
        <f t="shared" si="14"/>
        <v>0</v>
      </c>
      <c r="Z50" s="20">
        <f t="shared" si="15"/>
        <v>0</v>
      </c>
      <c r="AA50" s="20">
        <f t="shared" si="16"/>
        <v>0</v>
      </c>
      <c r="AB50" s="20">
        <f t="shared" si="17"/>
        <v>0</v>
      </c>
      <c r="AC50" s="17" t="s">
        <v>25</v>
      </c>
    </row>
    <row r="51" spans="1:29" x14ac:dyDescent="0.3">
      <c r="A51" s="17" t="s">
        <v>106</v>
      </c>
      <c r="B51" s="20">
        <v>10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</v>
      </c>
      <c r="K51" s="27">
        <v>10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</v>
      </c>
      <c r="T51" s="20">
        <f t="shared" si="18"/>
        <v>0</v>
      </c>
      <c r="U51" s="20">
        <f t="shared" si="19"/>
        <v>0</v>
      </c>
      <c r="V51" s="20">
        <f t="shared" si="20"/>
        <v>0</v>
      </c>
      <c r="W51" s="20">
        <f t="shared" si="12"/>
        <v>0</v>
      </c>
      <c r="X51" s="20">
        <f t="shared" si="13"/>
        <v>0</v>
      </c>
      <c r="Y51" s="20">
        <f t="shared" si="14"/>
        <v>0</v>
      </c>
      <c r="Z51" s="20">
        <f t="shared" si="15"/>
        <v>0</v>
      </c>
      <c r="AA51" s="20">
        <f t="shared" si="16"/>
        <v>0</v>
      </c>
      <c r="AB51" s="20">
        <f t="shared" si="17"/>
        <v>0</v>
      </c>
      <c r="AC51" s="17" t="s">
        <v>25</v>
      </c>
    </row>
    <row r="52" spans="1:29" x14ac:dyDescent="0.3">
      <c r="A52" s="17" t="s">
        <v>110</v>
      </c>
      <c r="B52" s="20">
        <v>10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10</v>
      </c>
      <c r="K52" s="27">
        <v>10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10</v>
      </c>
      <c r="T52" s="20">
        <f t="shared" si="18"/>
        <v>0</v>
      </c>
      <c r="U52" s="20">
        <f t="shared" si="19"/>
        <v>0</v>
      </c>
      <c r="V52" s="20">
        <f t="shared" si="20"/>
        <v>0</v>
      </c>
      <c r="W52" s="20">
        <f t="shared" si="12"/>
        <v>0</v>
      </c>
      <c r="X52" s="20">
        <f t="shared" si="13"/>
        <v>0</v>
      </c>
      <c r="Y52" s="20">
        <f t="shared" si="14"/>
        <v>0</v>
      </c>
      <c r="Z52" s="20">
        <f t="shared" si="15"/>
        <v>0</v>
      </c>
      <c r="AA52" s="20">
        <f t="shared" si="16"/>
        <v>0</v>
      </c>
      <c r="AB52" s="20">
        <f t="shared" si="17"/>
        <v>0</v>
      </c>
      <c r="AC52" s="17" t="s">
        <v>25</v>
      </c>
    </row>
    <row r="53" spans="1:29" x14ac:dyDescent="0.3">
      <c r="A53" s="17" t="s">
        <v>143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8"/>
        <v>0</v>
      </c>
      <c r="U53" s="20">
        <f t="shared" si="19"/>
        <v>0</v>
      </c>
      <c r="V53" s="20">
        <f t="shared" si="20"/>
        <v>0</v>
      </c>
      <c r="W53" s="20">
        <f t="shared" si="12"/>
        <v>0</v>
      </c>
      <c r="X53" s="20">
        <f t="shared" si="13"/>
        <v>0</v>
      </c>
      <c r="Y53" s="20">
        <f t="shared" si="14"/>
        <v>0</v>
      </c>
      <c r="Z53" s="20">
        <f t="shared" si="15"/>
        <v>0</v>
      </c>
      <c r="AA53" s="20">
        <f t="shared" si="16"/>
        <v>0</v>
      </c>
      <c r="AB53" s="20">
        <f t="shared" si="17"/>
        <v>0</v>
      </c>
      <c r="AC53" s="17" t="s">
        <v>25</v>
      </c>
    </row>
    <row r="54" spans="1:29" x14ac:dyDescent="0.3">
      <c r="A54" s="17" t="s">
        <v>107</v>
      </c>
      <c r="B54" s="20">
        <v>45</v>
      </c>
      <c r="C54" s="20">
        <v>0</v>
      </c>
      <c r="D54" s="20">
        <v>0</v>
      </c>
      <c r="E54" s="20">
        <v>14</v>
      </c>
      <c r="F54" s="20">
        <v>0</v>
      </c>
      <c r="G54" s="20">
        <v>0</v>
      </c>
      <c r="H54" s="20">
        <v>0</v>
      </c>
      <c r="I54" s="20">
        <v>0</v>
      </c>
      <c r="J54" s="26">
        <v>31</v>
      </c>
      <c r="K54" s="27">
        <v>45</v>
      </c>
      <c r="L54" s="20">
        <v>0</v>
      </c>
      <c r="M54" s="20">
        <v>0</v>
      </c>
      <c r="N54" s="20">
        <v>14</v>
      </c>
      <c r="O54" s="20">
        <v>0</v>
      </c>
      <c r="P54" s="20">
        <v>0</v>
      </c>
      <c r="Q54" s="20">
        <v>0</v>
      </c>
      <c r="R54" s="20">
        <v>0</v>
      </c>
      <c r="S54" s="26">
        <v>31</v>
      </c>
      <c r="T54" s="20">
        <f t="shared" si="18"/>
        <v>0</v>
      </c>
      <c r="U54" s="20">
        <f t="shared" si="19"/>
        <v>0</v>
      </c>
      <c r="V54" s="20">
        <f t="shared" si="20"/>
        <v>0</v>
      </c>
      <c r="W54" s="20">
        <f t="shared" si="12"/>
        <v>0</v>
      </c>
      <c r="X54" s="20">
        <f t="shared" si="13"/>
        <v>0</v>
      </c>
      <c r="Y54" s="20">
        <f t="shared" si="14"/>
        <v>0</v>
      </c>
      <c r="Z54" s="20">
        <f t="shared" si="15"/>
        <v>0</v>
      </c>
      <c r="AA54" s="20">
        <f t="shared" si="16"/>
        <v>0</v>
      </c>
      <c r="AB54" s="20">
        <f t="shared" si="17"/>
        <v>0</v>
      </c>
      <c r="AC54" s="17" t="s">
        <v>25</v>
      </c>
    </row>
    <row r="55" spans="1:29" x14ac:dyDescent="0.3">
      <c r="A55" s="17" t="s">
        <v>108</v>
      </c>
      <c r="B55" s="20">
        <v>12867</v>
      </c>
      <c r="C55" s="20">
        <v>0</v>
      </c>
      <c r="D55" s="20">
        <v>0</v>
      </c>
      <c r="E55" s="20">
        <v>1982</v>
      </c>
      <c r="F55" s="20">
        <v>0</v>
      </c>
      <c r="G55" s="20">
        <v>0</v>
      </c>
      <c r="H55" s="20">
        <v>0</v>
      </c>
      <c r="I55" s="20">
        <v>0</v>
      </c>
      <c r="J55" s="26">
        <v>10885</v>
      </c>
      <c r="K55" s="27">
        <v>12867</v>
      </c>
      <c r="L55" s="20">
        <v>0</v>
      </c>
      <c r="M55" s="20">
        <v>0</v>
      </c>
      <c r="N55" s="20">
        <v>1982</v>
      </c>
      <c r="O55" s="20">
        <v>0</v>
      </c>
      <c r="P55" s="20">
        <v>0</v>
      </c>
      <c r="Q55" s="20">
        <v>0</v>
      </c>
      <c r="R55" s="20">
        <v>0</v>
      </c>
      <c r="S55" s="26">
        <v>10885</v>
      </c>
      <c r="T55" s="20">
        <f t="shared" si="18"/>
        <v>0</v>
      </c>
      <c r="U55" s="20">
        <f t="shared" si="19"/>
        <v>0</v>
      </c>
      <c r="V55" s="20">
        <f t="shared" si="20"/>
        <v>0</v>
      </c>
      <c r="W55" s="20">
        <f t="shared" si="12"/>
        <v>0</v>
      </c>
      <c r="X55" s="20">
        <f t="shared" si="13"/>
        <v>0</v>
      </c>
      <c r="Y55" s="20">
        <f t="shared" si="14"/>
        <v>0</v>
      </c>
      <c r="Z55" s="20">
        <f t="shared" si="15"/>
        <v>0</v>
      </c>
      <c r="AA55" s="20">
        <f t="shared" si="16"/>
        <v>0</v>
      </c>
      <c r="AB55" s="20">
        <f t="shared" si="17"/>
        <v>0</v>
      </c>
      <c r="AC55" s="17" t="s">
        <v>25</v>
      </c>
    </row>
    <row r="56" spans="1:29" x14ac:dyDescent="0.3">
      <c r="A56" s="17" t="s">
        <v>125</v>
      </c>
      <c r="B56" s="20">
        <v>7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7</v>
      </c>
      <c r="K56" s="27">
        <v>7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7</v>
      </c>
      <c r="T56" s="20">
        <f t="shared" si="18"/>
        <v>0</v>
      </c>
      <c r="U56" s="20">
        <f t="shared" si="19"/>
        <v>0</v>
      </c>
      <c r="V56" s="20">
        <f t="shared" si="20"/>
        <v>0</v>
      </c>
      <c r="W56" s="20">
        <f t="shared" si="12"/>
        <v>0</v>
      </c>
      <c r="X56" s="20">
        <f t="shared" si="13"/>
        <v>0</v>
      </c>
      <c r="Y56" s="20">
        <f t="shared" si="14"/>
        <v>0</v>
      </c>
      <c r="Z56" s="20">
        <f t="shared" si="15"/>
        <v>0</v>
      </c>
      <c r="AA56" s="20">
        <f t="shared" si="16"/>
        <v>0</v>
      </c>
      <c r="AB56" s="20">
        <f t="shared" si="17"/>
        <v>0</v>
      </c>
      <c r="AC56" s="17" t="s">
        <v>25</v>
      </c>
    </row>
    <row r="57" spans="1:29" ht="15" thickBot="1" x14ac:dyDescent="0.35">
      <c r="A57" s="17" t="s">
        <v>155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8"/>
        <v>0</v>
      </c>
      <c r="U57" s="20">
        <f t="shared" si="19"/>
        <v>0</v>
      </c>
      <c r="V57" s="20">
        <f t="shared" si="20"/>
        <v>0</v>
      </c>
      <c r="W57" s="20">
        <f t="shared" si="12"/>
        <v>0</v>
      </c>
      <c r="X57" s="20">
        <f t="shared" si="13"/>
        <v>0</v>
      </c>
      <c r="Y57" s="20">
        <f t="shared" si="14"/>
        <v>0</v>
      </c>
      <c r="Z57" s="20">
        <f t="shared" si="15"/>
        <v>0</v>
      </c>
      <c r="AA57" s="20">
        <f t="shared" si="16"/>
        <v>0</v>
      </c>
      <c r="AB57" s="20">
        <f t="shared" si="17"/>
        <v>0</v>
      </c>
      <c r="AC57" s="17" t="s">
        <v>25</v>
      </c>
    </row>
    <row r="58" spans="1:29" s="37" customFormat="1" ht="16.2" thickBot="1" x14ac:dyDescent="0.35">
      <c r="A58" s="32" t="s">
        <v>19</v>
      </c>
      <c r="B58" s="33">
        <f>SUM(B4:B57)</f>
        <v>17220.45</v>
      </c>
      <c r="C58" s="33">
        <f>SUM(C4:C57)</f>
        <v>0</v>
      </c>
      <c r="D58" s="33">
        <f>SUM(D4:D57)</f>
        <v>0</v>
      </c>
      <c r="E58" s="33">
        <f>SUM(E4:E57)</f>
        <v>2049</v>
      </c>
      <c r="F58" s="33">
        <f>SUM(F4:F57)</f>
        <v>0</v>
      </c>
      <c r="G58" s="33">
        <f>SUM(G4:G57)</f>
        <v>0</v>
      </c>
      <c r="H58" s="33">
        <f>SUM(H4:H57)</f>
        <v>0</v>
      </c>
      <c r="I58" s="33">
        <f>SUM(I4:I57)</f>
        <v>0</v>
      </c>
      <c r="J58" s="34">
        <f>SUM(J4:J57)</f>
        <v>15171.45</v>
      </c>
      <c r="K58" s="35">
        <f>SUM(K4:K57)</f>
        <v>17220.45</v>
      </c>
      <c r="L58" s="33">
        <f>SUM(L4:L57)</f>
        <v>0</v>
      </c>
      <c r="M58" s="33">
        <f>SUM(M4:M57)</f>
        <v>0</v>
      </c>
      <c r="N58" s="33">
        <f>SUM(N4:N57)</f>
        <v>2049</v>
      </c>
      <c r="O58" s="33">
        <f>SUM(O4:O57)</f>
        <v>0</v>
      </c>
      <c r="P58" s="33">
        <f>SUM(P4:P57)</f>
        <v>0</v>
      </c>
      <c r="Q58" s="33">
        <f>SUM(Q4:Q57)</f>
        <v>0</v>
      </c>
      <c r="R58" s="33">
        <f>SUM(R4:R57)</f>
        <v>0</v>
      </c>
      <c r="S58" s="34">
        <f>SUM(S4:S57)</f>
        <v>15171.45</v>
      </c>
      <c r="T58" s="33">
        <f>SUM(T4:T57)</f>
        <v>0</v>
      </c>
      <c r="U58" s="33">
        <f>SUM(U4:U57)</f>
        <v>0</v>
      </c>
      <c r="V58" s="33">
        <f>SUM(V4:V57)</f>
        <v>0</v>
      </c>
      <c r="W58" s="33">
        <f>SUM(W4:W57)</f>
        <v>0</v>
      </c>
      <c r="X58" s="33">
        <f>SUM(X4:X57)</f>
        <v>0</v>
      </c>
      <c r="Y58" s="33">
        <f>SUM(Y4:Y57)</f>
        <v>0</v>
      </c>
      <c r="Z58" s="33">
        <f>SUM(Z4:Z57)</f>
        <v>0</v>
      </c>
      <c r="AA58" s="33">
        <f>SUM(AA4:AA57)</f>
        <v>0</v>
      </c>
      <c r="AB58" s="34">
        <f>SUM(AB4:AB57)</f>
        <v>0</v>
      </c>
      <c r="AC58" s="36"/>
    </row>
  </sheetData>
  <mergeCells count="3">
    <mergeCell ref="B1:J1"/>
    <mergeCell ref="K1:S1"/>
    <mergeCell ref="T1:AB1"/>
  </mergeCells>
  <conditionalFormatting sqref="A58:A1048576 A1:A5">
    <cfRule type="duplicateValues" dxfId="12" priority="68"/>
  </conditionalFormatting>
  <conditionalFormatting sqref="A6">
    <cfRule type="duplicateValues" dxfId="11" priority="71"/>
  </conditionalFormatting>
  <conditionalFormatting sqref="A43:A44 A8">
    <cfRule type="duplicateValues" dxfId="10" priority="11"/>
  </conditionalFormatting>
  <conditionalFormatting sqref="A45:A52">
    <cfRule type="duplicateValues" dxfId="9" priority="6"/>
  </conditionalFormatting>
  <conditionalFormatting sqref="A9:A35">
    <cfRule type="duplicateValues" dxfId="8" priority="4"/>
  </conditionalFormatting>
  <conditionalFormatting sqref="A9:A35">
    <cfRule type="duplicateValues" dxfId="7" priority="3"/>
  </conditionalFormatting>
  <conditionalFormatting sqref="A36:A42">
    <cfRule type="duplicateValues" dxfId="6" priority="2"/>
  </conditionalFormatting>
  <conditionalFormatting sqref="A36:A42">
    <cfRule type="duplicateValues" dxfId="5" priority="1"/>
  </conditionalFormatting>
  <conditionalFormatting sqref="A7">
    <cfRule type="duplicateValues" dxfId="4" priority="95"/>
  </conditionalFormatting>
  <conditionalFormatting sqref="A58:A1048576 A1:A7">
    <cfRule type="duplicateValues" dxfId="3" priority="96"/>
  </conditionalFormatting>
  <conditionalFormatting sqref="A43:A44">
    <cfRule type="duplicateValues" dxfId="2" priority="99"/>
  </conditionalFormatting>
  <conditionalFormatting sqref="A53:A57">
    <cfRule type="duplicateValues" dxfId="1" priority="108"/>
  </conditionalFormatting>
  <conditionalFormatting sqref="A45:A57">
    <cfRule type="duplicateValues" dxfId="0" priority="10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2021-06-16T05:59:56Z</dcterms:modified>
</cp:coreProperties>
</file>