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4236739-Pradhan Krishi Sewa Kendra\"/>
    </mc:Choice>
  </mc:AlternateContent>
  <xr:revisionPtr revIDLastSave="0" documentId="13_ncr:1_{D0C606AE-5456-4590-8C95-02FA349BD8ED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working'!$A$1:$G$123</definedName>
    <definedName name="_xlnm._FilterDatabase" localSheetId="5" hidden="1">Reco!$A$3:$AC$51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0" r:id="rId9"/>
  </pivotCaches>
</workbook>
</file>

<file path=xl/calcChain.xml><?xml version="1.0" encoding="utf-8"?>
<calcChain xmlns="http://schemas.openxmlformats.org/spreadsheetml/2006/main">
  <c r="E57" i="1" l="1"/>
  <c r="D57" i="1"/>
  <c r="C57" i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I45" i="1"/>
  <c r="H45" i="1"/>
  <c r="H44" i="1"/>
  <c r="I44" i="1" s="1"/>
  <c r="H43" i="1"/>
  <c r="I43" i="1" s="1"/>
  <c r="H42" i="1"/>
  <c r="I42" i="1" s="1"/>
  <c r="I41" i="1"/>
  <c r="H41" i="1"/>
  <c r="H40" i="1"/>
  <c r="I40" i="1" s="1"/>
  <c r="H39" i="1"/>
  <c r="I39" i="1" s="1"/>
  <c r="H38" i="1"/>
  <c r="I38" i="1" s="1"/>
  <c r="I37" i="1"/>
  <c r="H37" i="1"/>
  <c r="H36" i="1"/>
  <c r="I36" i="1" s="1"/>
  <c r="H35" i="1"/>
  <c r="I35" i="1" s="1"/>
  <c r="H34" i="1"/>
  <c r="I34" i="1" s="1"/>
  <c r="I33" i="1"/>
  <c r="H33" i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I13" i="1"/>
  <c r="H13" i="1"/>
  <c r="H12" i="1"/>
  <c r="I12" i="1" s="1"/>
  <c r="H11" i="1"/>
  <c r="I11" i="1" s="1"/>
  <c r="H10" i="1"/>
  <c r="I10" i="1" s="1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23" i="4" l="1"/>
  <c r="U22" i="4"/>
  <c r="T18" i="4"/>
  <c r="T21" i="4"/>
  <c r="T29" i="4"/>
  <c r="T43" i="4"/>
  <c r="T16" i="4"/>
  <c r="U16" i="4"/>
  <c r="U18" i="4"/>
  <c r="W21" i="4"/>
  <c r="W29" i="4"/>
  <c r="W43" i="4"/>
  <c r="W16" i="4"/>
  <c r="W18" i="4"/>
  <c r="AB16" i="4"/>
  <c r="AB18" i="4"/>
  <c r="AB29" i="4"/>
  <c r="AB43" i="4"/>
  <c r="AB21" i="4"/>
  <c r="U21" i="4"/>
  <c r="U29" i="4"/>
  <c r="U43" i="4"/>
  <c r="T22" i="4"/>
  <c r="AB13" i="4"/>
  <c r="T25" i="4"/>
  <c r="U25" i="4"/>
  <c r="W22" i="4"/>
  <c r="W25" i="4"/>
  <c r="AB14" i="4"/>
  <c r="AB15" i="4"/>
  <c r="AB22" i="4"/>
  <c r="AB25" i="4"/>
  <c r="AB31" i="4"/>
  <c r="T13" i="4"/>
  <c r="T14" i="4"/>
  <c r="T15" i="4"/>
  <c r="T27" i="4"/>
  <c r="T31" i="4"/>
  <c r="T33" i="4"/>
  <c r="T34" i="4"/>
  <c r="T38" i="4"/>
  <c r="T39" i="4"/>
  <c r="T41" i="4"/>
  <c r="T47" i="4"/>
  <c r="T4" i="4"/>
  <c r="T7" i="4"/>
  <c r="T46" i="4"/>
  <c r="T48" i="4"/>
  <c r="U13" i="4"/>
  <c r="U14" i="4"/>
  <c r="U15" i="4"/>
  <c r="U27" i="4"/>
  <c r="U31" i="4"/>
  <c r="U33" i="4"/>
  <c r="U34" i="4"/>
  <c r="U38" i="4"/>
  <c r="U39" i="4"/>
  <c r="U41" i="4"/>
  <c r="U47" i="4"/>
  <c r="U4" i="4"/>
  <c r="U7" i="4"/>
  <c r="U46" i="4"/>
  <c r="U48" i="4"/>
  <c r="W13" i="4"/>
  <c r="W14" i="4"/>
  <c r="W15" i="4"/>
  <c r="W27" i="4"/>
  <c r="W31" i="4"/>
  <c r="W33" i="4"/>
  <c r="W34" i="4"/>
  <c r="W38" i="4"/>
  <c r="W39" i="4"/>
  <c r="W41" i="4"/>
  <c r="W47" i="4"/>
  <c r="W4" i="4"/>
  <c r="W7" i="4"/>
  <c r="W46" i="4"/>
  <c r="W48" i="4"/>
  <c r="AB27" i="4"/>
  <c r="AB33" i="4"/>
  <c r="AB34" i="4"/>
  <c r="AB38" i="4"/>
  <c r="AB39" i="4"/>
  <c r="AB41" i="4"/>
  <c r="AB47" i="4"/>
  <c r="AB4" i="4"/>
  <c r="AB7" i="4"/>
  <c r="AB46" i="4"/>
  <c r="AB48" i="4"/>
  <c r="T26" i="4"/>
  <c r="T30" i="4"/>
  <c r="T32" i="4"/>
  <c r="T35" i="4"/>
  <c r="T36" i="4"/>
  <c r="T40" i="4"/>
  <c r="T44" i="4"/>
  <c r="T50" i="4"/>
  <c r="T9" i="4"/>
  <c r="T24" i="4"/>
  <c r="T28" i="4"/>
  <c r="T37" i="4"/>
  <c r="T45" i="4"/>
  <c r="U26" i="4"/>
  <c r="U30" i="4"/>
  <c r="U32" i="4"/>
  <c r="U35" i="4"/>
  <c r="U36" i="4"/>
  <c r="U40" i="4"/>
  <c r="U44" i="4"/>
  <c r="U50" i="4"/>
  <c r="U9" i="4"/>
  <c r="U24" i="4"/>
  <c r="U28" i="4"/>
  <c r="U37" i="4"/>
  <c r="U45" i="4"/>
  <c r="W26" i="4"/>
  <c r="W30" i="4"/>
  <c r="W32" i="4"/>
  <c r="W35" i="4"/>
  <c r="W36" i="4"/>
  <c r="W40" i="4"/>
  <c r="W44" i="4"/>
  <c r="W50" i="4"/>
  <c r="W9" i="4"/>
  <c r="W24" i="4"/>
  <c r="W28" i="4"/>
  <c r="W37" i="4"/>
  <c r="W45" i="4"/>
  <c r="AB26" i="4"/>
  <c r="AB30" i="4"/>
  <c r="AB32" i="4"/>
  <c r="AB35" i="4"/>
  <c r="AB36" i="4"/>
  <c r="AB40" i="4"/>
  <c r="AB44" i="4"/>
  <c r="AB50" i="4"/>
  <c r="AB9" i="4"/>
  <c r="AB24" i="4"/>
  <c r="AB28" i="4"/>
  <c r="AB37" i="4"/>
  <c r="AB45" i="4"/>
  <c r="AA35" i="4"/>
  <c r="Y40" i="4"/>
  <c r="AA50" i="4"/>
  <c r="X5" i="4"/>
  <c r="V6" i="4"/>
  <c r="Z8" i="4"/>
  <c r="AA11" i="4"/>
  <c r="AA19" i="4"/>
  <c r="AA23" i="4"/>
  <c r="Y6" i="4"/>
  <c r="U8" i="4"/>
  <c r="W11" i="4"/>
  <c r="AA13" i="4"/>
  <c r="AA17" i="4"/>
  <c r="Y18" i="4"/>
  <c r="W19" i="4"/>
  <c r="Y22" i="4"/>
  <c r="Y26" i="4"/>
  <c r="Y30" i="4"/>
  <c r="Y46" i="4"/>
  <c r="AA10" i="4"/>
  <c r="Y11" i="4"/>
  <c r="AA14" i="4"/>
  <c r="W20" i="4"/>
  <c r="Y27" i="4"/>
  <c r="AA38" i="4"/>
  <c r="Y39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0" i="4"/>
  <c r="AA6" i="4"/>
  <c r="W8" i="4"/>
  <c r="T19" i="4"/>
  <c r="AB19" i="4"/>
  <c r="T23" i="4"/>
  <c r="X29" i="4"/>
  <c r="X45" i="4"/>
  <c r="Z5" i="4"/>
  <c r="V4" i="4"/>
  <c r="X7" i="4"/>
  <c r="V12" i="4"/>
  <c r="Z14" i="4"/>
  <c r="T17" i="4"/>
  <c r="AB17" i="4"/>
  <c r="V20" i="4"/>
  <c r="Z22" i="4"/>
  <c r="X23" i="4"/>
  <c r="Z26" i="4"/>
  <c r="Z34" i="4"/>
  <c r="Z38" i="4"/>
  <c r="V44" i="4"/>
  <c r="T49" i="4"/>
  <c r="AB49" i="4"/>
  <c r="X4" i="4"/>
  <c r="V5" i="4"/>
  <c r="Z7" i="4"/>
  <c r="X8" i="4"/>
  <c r="AA4" i="4"/>
  <c r="Y5" i="4"/>
  <c r="AA8" i="4"/>
  <c r="V10" i="4"/>
  <c r="T11" i="4"/>
  <c r="Z12" i="4"/>
  <c r="X17" i="4"/>
  <c r="V22" i="4"/>
  <c r="Z24" i="4"/>
  <c r="X25" i="4"/>
  <c r="AA27" i="4"/>
  <c r="V30" i="4"/>
  <c r="Z36" i="4"/>
  <c r="V46" i="4"/>
  <c r="X34" i="4"/>
  <c r="X6" i="4"/>
  <c r="Z9" i="4"/>
  <c r="AA12" i="4"/>
  <c r="Y13" i="4"/>
  <c r="U19" i="4"/>
  <c r="AA20" i="4"/>
  <c r="Y21" i="4"/>
  <c r="AA24" i="4"/>
  <c r="Y29" i="4"/>
  <c r="AA32" i="4"/>
  <c r="Y33" i="4"/>
  <c r="AA36" i="4"/>
  <c r="W42" i="4"/>
  <c r="Y45" i="4"/>
  <c r="AA48" i="4"/>
  <c r="Y49" i="4"/>
  <c r="Z13" i="4"/>
  <c r="X27" i="4"/>
  <c r="X43" i="4"/>
  <c r="X22" i="4"/>
  <c r="AA21" i="4"/>
  <c r="AA7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39" i="4"/>
  <c r="AA44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AA45" i="4"/>
  <c r="AA5" i="4"/>
  <c r="T42" i="4"/>
  <c r="AB42" i="4"/>
  <c r="Z6" i="4"/>
  <c r="T8" i="4"/>
  <c r="AB8" i="4"/>
  <c r="U10" i="4"/>
  <c r="W12" i="4"/>
  <c r="AA16" i="4"/>
  <c r="Z17" i="4"/>
  <c r="V18" i="4"/>
  <c r="X20" i="4"/>
  <c r="V21" i="4"/>
  <c r="W23" i="4"/>
  <c r="Y25" i="4"/>
  <c r="V26" i="4"/>
  <c r="V29" i="4"/>
  <c r="AA30" i="4"/>
  <c r="Y31" i="4"/>
  <c r="X37" i="4"/>
  <c r="V42" i="4"/>
  <c r="AA43" i="4"/>
  <c r="X44" i="4"/>
  <c r="V45" i="4"/>
  <c r="AA46" i="4"/>
  <c r="Y47" i="4"/>
  <c r="Y7" i="4"/>
  <c r="V8" i="4"/>
  <c r="AA9" i="4"/>
  <c r="W10" i="4"/>
  <c r="AB11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W49" i="4"/>
  <c r="X11" i="4"/>
  <c r="Y12" i="4"/>
  <c r="V15" i="4"/>
  <c r="Y17" i="4"/>
  <c r="Z18" i="4"/>
  <c r="U20" i="4"/>
  <c r="X24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U17" i="4"/>
  <c r="X19" i="4"/>
  <c r="Y20" i="4"/>
  <c r="Z4" i="4"/>
  <c r="U11" i="4"/>
  <c r="X13" i="4"/>
  <c r="Y14" i="4"/>
  <c r="V17" i="4"/>
  <c r="Y19" i="4"/>
  <c r="Z20" i="4"/>
  <c r="U23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0" i="4"/>
  <c r="X50" i="4"/>
  <c r="Z28" i="4"/>
  <c r="AA33" i="4"/>
  <c r="V34" i="4"/>
  <c r="Z35" i="4"/>
  <c r="Y37" i="4"/>
  <c r="Z42" i="4"/>
  <c r="V43" i="4"/>
  <c r="Y44" i="4"/>
  <c r="AA49" i="4"/>
  <c r="Z50" i="4"/>
  <c r="Z27" i="4"/>
  <c r="Z30" i="4"/>
  <c r="V31" i="4"/>
  <c r="Y32" i="4"/>
  <c r="AA37" i="4"/>
  <c r="V38" i="4"/>
  <c r="Z39" i="4"/>
  <c r="Y41" i="4"/>
  <c r="X41" i="4"/>
  <c r="Z46" i="4"/>
  <c r="V47" i="4"/>
  <c r="Y48" i="4"/>
  <c r="U49" i="4"/>
  <c r="Y23" i="4"/>
  <c r="V25" i="4"/>
  <c r="Z32" i="4"/>
  <c r="V33" i="4"/>
  <c r="Y34" i="4"/>
  <c r="AA39" i="4"/>
  <c r="V40" i="4"/>
  <c r="Z41" i="4"/>
  <c r="U42" i="4"/>
  <c r="Y43" i="4"/>
  <c r="Z48" i="4"/>
  <c r="V49" i="4"/>
  <c r="X31" i="4"/>
  <c r="X47" i="4"/>
  <c r="X33" i="4"/>
  <c r="X49" i="4"/>
  <c r="AC17" i="4" l="1"/>
  <c r="AC41" i="4"/>
  <c r="AC9" i="4"/>
  <c r="AC38" i="4"/>
  <c r="AC31" i="4"/>
  <c r="AC35" i="4"/>
  <c r="AC11" i="4"/>
  <c r="AC45" i="4"/>
  <c r="AC13" i="4"/>
  <c r="AC19" i="4"/>
  <c r="AC20" i="4"/>
  <c r="AC43" i="4"/>
  <c r="AC47" i="4"/>
  <c r="AC50" i="4"/>
  <c r="AC27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22" i="4"/>
  <c r="AC24" i="4"/>
  <c r="AC7" i="4"/>
  <c r="AC18" i="4"/>
  <c r="AC48" i="4"/>
  <c r="AC14" i="4"/>
  <c r="AC8" i="4"/>
  <c r="AC44" i="4"/>
  <c r="AC4" i="4"/>
  <c r="AC16" i="4"/>
  <c r="AC12" i="4"/>
  <c r="AC46" i="4"/>
  <c r="AC40" i="4"/>
  <c r="AC34" i="4"/>
  <c r="F3" i="2"/>
  <c r="U6" i="4" l="1"/>
  <c r="U5" i="4"/>
  <c r="M3" i="2"/>
  <c r="H3" i="2"/>
  <c r="E3" i="2"/>
  <c r="Q11" i="5"/>
  <c r="AB6" i="4" l="1"/>
  <c r="AB5" i="4"/>
  <c r="T6" i="4"/>
  <c r="T5" i="4"/>
  <c r="W6" i="4"/>
  <c r="W5" i="4"/>
  <c r="B1" i="6"/>
  <c r="AC5" i="4" l="1"/>
  <c r="AC6" i="4"/>
  <c r="J51" i="4"/>
  <c r="H51" i="4"/>
  <c r="E51" i="4"/>
  <c r="M51" i="4"/>
  <c r="P51" i="4"/>
  <c r="R51" i="4"/>
  <c r="I51" i="4"/>
  <c r="Q51" i="4"/>
  <c r="D51" i="4"/>
  <c r="L51" i="4"/>
  <c r="F51" i="4"/>
  <c r="N51" i="4"/>
  <c r="G51" i="4"/>
  <c r="C51" i="4"/>
  <c r="S51" i="4"/>
  <c r="O51" i="4"/>
  <c r="B51" i="4"/>
  <c r="M50" i="2" l="1"/>
  <c r="L50" i="2"/>
  <c r="K50" i="2"/>
  <c r="J50" i="2"/>
  <c r="I50" i="2"/>
  <c r="H50" i="2"/>
  <c r="G50" i="2"/>
  <c r="F50" i="2"/>
  <c r="E50" i="2"/>
  <c r="K51" i="4" l="1"/>
  <c r="AA51" i="4" l="1"/>
  <c r="X51" i="4"/>
  <c r="W51" i="4"/>
  <c r="T51" i="4"/>
  <c r="V51" i="4" l="1"/>
  <c r="Z51" i="4"/>
  <c r="AB51" i="4"/>
  <c r="U51" i="4"/>
  <c r="Y51" i="4"/>
</calcChain>
</file>

<file path=xl/sharedStrings.xml><?xml version="1.0" encoding="utf-8"?>
<sst xmlns="http://schemas.openxmlformats.org/spreadsheetml/2006/main" count="473" uniqueCount="156">
  <si>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</si>
  <si>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</si>
  <si>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</si>
  <si>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</si>
  <si>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</si>
  <si>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</si>
  <si>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</si>
  <si>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</si>
  <si>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</si>
  <si>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</si>
  <si>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</si>
  <si>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</si>
  <si>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</si>
  <si>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</si>
  <si>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</si>
  <si>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</si>
  <si>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</si>
  <si>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</si>
  <si>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</si>
  <si>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</si>
  <si>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</si>
  <si>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</si>
  <si>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</si>
  <si>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</si>
  <si>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</si>
  <si>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</si>
  <si>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</si>
  <si>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</si>
  <si>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</si>
  <si>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</si>
  <si>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</si>
  <si>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</si>
  <si>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</si>
  <si>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</si>
  <si>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</si>
  <si>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</si>
  <si>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</si>
  <si>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</si>
  <si>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</si>
  <si>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PRADHAN KRISHI SEVA KENDRA, SARAIPALI</t>
  </si>
  <si>
    <t>STOCK &amp; SALES STATMENT FROM 01-04-20 TO 31-03-21</t>
  </si>
  <si>
    <t>Opeing</t>
  </si>
  <si>
    <t>Purchase</t>
  </si>
  <si>
    <t>SALES</t>
  </si>
  <si>
    <t xml:space="preserve">Closing  </t>
  </si>
  <si>
    <t>purchase</t>
  </si>
  <si>
    <t>sale</t>
  </si>
  <si>
    <t>closing</t>
  </si>
  <si>
    <t>closing_diff</t>
  </si>
  <si>
    <t>PRODUCT NAME &amp; PACKING</t>
  </si>
  <si>
    <t>Stock</t>
  </si>
  <si>
    <t>QTY.</t>
  </si>
  <si>
    <t xml:space="preserve">   QTY</t>
  </si>
  <si>
    <t>BAYER CROPSCIENCE LTD PE</t>
  </si>
  <si>
    <t>ADMIRE W/G 70 2 GRM</t>
  </si>
  <si>
    <t>ADMIRE W/G 70 30 GRM</t>
  </si>
  <si>
    <t>ADORA 1 LTR</t>
  </si>
  <si>
    <t>ADORA 100 ML</t>
  </si>
  <si>
    <t>ADORA 200 ML</t>
  </si>
  <si>
    <t>ADORA 500 ML</t>
  </si>
  <si>
    <t>AMBITION 1 LTR</t>
  </si>
  <si>
    <t>AMBITION 250 ML</t>
  </si>
  <si>
    <t>AMBITION 500 ML</t>
  </si>
  <si>
    <t>ANTRACOL 1 KG</t>
  </si>
  <si>
    <t>ANTRACOL 250 GM</t>
  </si>
  <si>
    <t>ANTRACOL 500 GM</t>
  </si>
  <si>
    <t>ARIZE 6444 GOLD 5KG</t>
  </si>
  <si>
    <t>ARIZE AZ 8433 DT 3 KG</t>
  </si>
  <si>
    <t>ARIZE BOLD 3 KG</t>
  </si>
  <si>
    <t>ARIZE DHANI 3 KG</t>
  </si>
  <si>
    <t>ARIZE DHANI 5 KG</t>
  </si>
  <si>
    <t>ARIZE TEJ GOLD 1 KG</t>
  </si>
  <si>
    <t>ARIZE TEJ GOLD 3 KG</t>
  </si>
  <si>
    <t>ARIZE XPRESS 3 KG</t>
  </si>
  <si>
    <t>BERDERA 50WG 500 GM</t>
  </si>
  <si>
    <t>COUNCIL ACTIV WG30 45 GRM</t>
  </si>
  <si>
    <t>COUNCIL ACTIV WG30 90 GRM</t>
  </si>
  <si>
    <t>DECIS EC101 1 LTR</t>
  </si>
  <si>
    <t>DECIS EC101 100 ML</t>
  </si>
  <si>
    <t>DECIS EC101 250 ML</t>
  </si>
  <si>
    <t>DECIS EC101 50 ML</t>
  </si>
  <si>
    <t>GAUCHO FS600 100 ML</t>
  </si>
  <si>
    <t>GAUCHO FS600 250 ML</t>
  </si>
  <si>
    <t>GAUCHO FS600 50 ML</t>
  </si>
  <si>
    <t>GAUCHO FS600 9 ML</t>
  </si>
  <si>
    <t>GLAMOR 100 GM</t>
  </si>
  <si>
    <t>NATIVO 1 KG</t>
  </si>
  <si>
    <t>NATIVO 500 GM</t>
  </si>
  <si>
    <t>REGENT SC 1 LTR</t>
  </si>
  <si>
    <t>REGENT SC 250 ML</t>
  </si>
  <si>
    <t>REGENT SC 500 ML</t>
  </si>
  <si>
    <t>REGENT ULTRA GR 4 KG</t>
  </si>
  <si>
    <t>RICESTAR 500ML</t>
  </si>
  <si>
    <t>SOLOMON 1 LTR</t>
  </si>
  <si>
    <t>SOLOMON 100 ML</t>
  </si>
  <si>
    <t>SOLOMON 250 ML</t>
  </si>
  <si>
    <t>SOLOMON 500 ML</t>
  </si>
  <si>
    <t>SUNRICE WG 50 GM</t>
  </si>
  <si>
    <t>WHIPSUPER 1 LTR</t>
  </si>
  <si>
    <t>WHIPSUPER 100 ML</t>
  </si>
  <si>
    <t>WHIPSUPER 250 ML</t>
  </si>
  <si>
    <t>Items : 47</t>
  </si>
  <si>
    <t>ADMIRE WG70 125X(8X2GR) BAG IN</t>
  </si>
  <si>
    <t>AMBITION 10X1L BOT IN</t>
  </si>
  <si>
    <t>AMBITION 40X250ML BOT IN</t>
  </si>
  <si>
    <t>AMBITION 20X500ML BOT IN</t>
  </si>
  <si>
    <t>ANTRACOL (T) WP70 10X1KG BAG IN</t>
  </si>
  <si>
    <t>ANTRACOL (T) WP70 40X250GR BAG IN</t>
  </si>
  <si>
    <t>ANTRACOL (T) WP70 20X500GR BAG IN</t>
  </si>
  <si>
    <t>COUNCIL ACTIV WG30 12X(5X90GR) BOX IN</t>
  </si>
  <si>
    <t>DECIS EC101-2 100X50ML BOT IN</t>
  </si>
  <si>
    <t>GAUCHO FS600 50X100ML BOT IN</t>
  </si>
  <si>
    <t>GAUCHO FS600 40X250ML BOT IN</t>
  </si>
  <si>
    <t>GAUCHO FS600 100X50ML BOT IN</t>
  </si>
  <si>
    <t>GLAMORE WG80 20X100GR BOT IN</t>
  </si>
  <si>
    <t>NATIVO WG75 10X1KG BAG IN</t>
  </si>
  <si>
    <t>NATIVO WG75 20X500GR BAG IN</t>
  </si>
  <si>
    <t>REGENT (T) SC50 20X250ML BOT IN</t>
  </si>
  <si>
    <t>REGENT (T) SC50 20X500ML BOT IN</t>
  </si>
  <si>
    <t>REGENT ULTRA GR0 6 5X4KG BAG IN</t>
  </si>
  <si>
    <t>RICESTAR EC69 20X500ML BOT IN</t>
  </si>
  <si>
    <t>SOLOMON OD300 50X100ML BOT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</si>
  <si>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</si>
  <si>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</si>
  <si>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</si>
  <si>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</si>
  <si>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</si>
  <si>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COUNCIL ACTIV WG30 8X(10X45GR) BOX IN</t>
  </si>
  <si>
    <t>ADORA (T) SC100 4X1L BOT IN</t>
  </si>
  <si>
    <t>ADORA (T) SC100 50X100ML BOT IN</t>
  </si>
  <si>
    <t>ADORA (T) SC100 20X200ML BOT IN</t>
  </si>
  <si>
    <t>ADORA (T) SC100 8X500ML BOT IN</t>
  </si>
  <si>
    <t>ARIZE 6444 GOLD LOC 6X5KG BAG IN</t>
  </si>
  <si>
    <t>ARIZE AZ 8433 DT LOC 10X3KG BAG IN</t>
  </si>
  <si>
    <t>ARIZE BOLD LOC 10X3KG BAG IN</t>
  </si>
  <si>
    <t>ARIZE DHANI LOC 10X3KG BAG IN</t>
  </si>
  <si>
    <t>ARIZE DHANI LOC 6X5KG BAG IN</t>
  </si>
  <si>
    <t>ARIZE TEJ GOLD LOC 30X1KG BAG IN</t>
  </si>
  <si>
    <t>ARIZE TEJ GOLD LOC 10X3KG BAG IN</t>
  </si>
  <si>
    <t>ARIZE XPRESS LOC 10X3KG BAG IN</t>
  </si>
  <si>
    <t>BERDERA WG50 8X500G BOT IN</t>
  </si>
  <si>
    <t>DECIS EC101-2 10X1L BOT IN</t>
  </si>
  <si>
    <t>DECIS EC101-2 50X100ML BOX IN</t>
  </si>
  <si>
    <t>DECIS EC101-2 40X250ML BOT IN</t>
  </si>
  <si>
    <t>GAUCHO FS600 5X(20X9)ML BOT IN</t>
  </si>
  <si>
    <t>SUNRICE WG15 100X50GR BOT IN</t>
  </si>
  <si>
    <t>WHIPSUPER (T) EC90 10X1L BOT IN</t>
  </si>
  <si>
    <t>Stock and Sales FOR THE PERIOD 01-Apr-2020 TO 31-Mar-2021</t>
  </si>
  <si>
    <t>DISTRIBUTOR:Pradhan Krishi Sewa Kendra,</t>
  </si>
  <si>
    <t>ITEMALIAS</t>
  </si>
  <si>
    <t>Pradhan Krishi Sewa Kendra</t>
  </si>
  <si>
    <t>GRANDTOTAL</t>
  </si>
  <si>
    <t>REGENT (T) SC50 10X1L BOT IN</t>
  </si>
  <si>
    <t>Generated on 7/26/2021 9:41:18 AM</t>
  </si>
  <si>
    <t>Zylem Report - 01-Apr-2020 TO 31-Mar-2021</t>
  </si>
  <si>
    <t>Dealer Report - 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</si>
</sst>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9" formatCode="#,##0.00_);\-#,##0.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.6"/>
      <color indexed="8"/>
      <name val="Times New Roman"/>
      <family val="1"/>
    </font>
    <font>
      <sz val="9"/>
      <color indexed="8"/>
      <name val="Times New Roman"/>
      <family val="1"/>
    </font>
    <font>
      <b/>
      <u/>
      <sz val="9.6"/>
      <color indexed="8"/>
      <name val="Times New Roman"/>
      <family val="1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27" applyNumberFormat="0" applyAlignment="0" applyProtection="0"/>
    <xf numFmtId="0" fontId="21" fillId="10" borderId="28" applyNumberFormat="0" applyAlignment="0" applyProtection="0"/>
    <xf numFmtId="0" fontId="22" fillId="10" borderId="27" applyNumberFormat="0" applyAlignment="0" applyProtection="0"/>
    <xf numFmtId="0" fontId="23" fillId="0" borderId="29" applyNumberFormat="0" applyFill="0" applyAlignment="0" applyProtection="0"/>
    <xf numFmtId="0" fontId="24" fillId="11" borderId="30" applyNumberFormat="0" applyAlignment="0" applyProtection="0"/>
    <xf numFmtId="0" fontId="25" fillId="0" borderId="0" applyNumberFormat="0" applyFill="0" applyBorder="0" applyAlignment="0" applyProtection="0"/>
    <xf numFmtId="0" fontId="12" fillId="12" borderId="31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7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0" fillId="37" borderId="0" xfId="0" applyFill="1"/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37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169" fontId="28" fillId="0" borderId="0" xfId="0" applyNumberFormat="1" applyFont="1" applyAlignment="1">
      <alignment horizontal="right" vertical="center"/>
    </xf>
    <xf numFmtId="3" fontId="0" fillId="0" borderId="0" xfId="0" applyNumberFormat="1"/>
    <xf numFmtId="0" fontId="28" fillId="0" borderId="0" xfId="0" applyFont="1" applyAlignment="1">
      <alignment horizontal="left" vertical="center"/>
    </xf>
    <xf numFmtId="1" fontId="28" fillId="0" borderId="0" xfId="0" applyNumberFormat="1" applyFont="1" applyAlignment="1">
      <alignment horizontal="right" vertical="center"/>
    </xf>
    <xf numFmtId="0" fontId="0" fillId="0" borderId="0" xfId="0"/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3.618714467593" createdVersion="6" refreshedVersion="7" minRefreshableVersion="3" recordCount="4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emiMixedTypes="0" containsString="0" containsNumber="1" containsInteger="1" minValue="0" maxValue="0"/>
    </cacheField>
    <cacheField name="Inwards" numFmtId="0">
      <sharedItems containsSemiMixedTypes="0" containsString="0" containsNumber="1" containsInteger="1" minValue="5" maxValue="1000"/>
    </cacheField>
    <cacheField name="Outwards" numFmtId="0">
      <sharedItems containsSemiMixedTypes="0" containsString="0" containsNumber="1" containsInteger="1" minValue="0" maxValue="115"/>
    </cacheField>
    <cacheField name="Closing Balance" numFmtId="0">
      <sharedItems containsString="0" containsBlank="1" containsNumber="1" containsInteger="1" minValue="2" maxValue="952"/>
    </cacheField>
    <cacheField name="Combi Name" numFmtId="165">
      <sharedItems containsNonDate="0" containsString="0" containsBlank="1"/>
    </cacheField>
    <cacheField name="Master Name" numFmtId="164">
      <sharedItems count="165">
        <s v="ADMIRE WG70 125X(8X2GR) BAG IN"/>
        <s v="ADMIRE (T) WG70 150X30GR BOT IN"/>
        <s v="ADORA (T) SC100 4X1L BOT IN"/>
        <s v="ADORA (T) SC100 50X100ML BOT IN"/>
        <s v="ADORA (T) SC100 20X200ML BOT IN"/>
        <s v="ADORA (T) SC100 8X500ML BOT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ARIZE 6444 GOLD LOC 6X5KG BAG IN"/>
        <s v="ARIZE AZ 8433 DT LOC 10X3KG BAG IN"/>
        <s v="ARIZE BOLD LOC 10X3KG BAG IN"/>
        <s v="ARIZE DHANI LOC 10X3KG BAG IN"/>
        <s v="ARIZE DHANI LOC 6X5KG BAG IN"/>
        <s v="ARIZE TEJ GOLD LOC 30X1KG BAG IN"/>
        <s v="ARIZE TEJ GOLD LOC 10X3KG BAG IN"/>
        <s v="ARIZE XPRESS LOC 10X3KG BAG IN"/>
        <s v="BERDERA WG50 8X500G BOT IN"/>
        <s v="COUNCIL ACTIV WG30 8X(10X45GR) BOX IN"/>
        <s v="COUNCIL ACTIV WG30 12X(5X90GR) BOX IN"/>
        <s v="DECIS EC101-2 10X1L BOT IN"/>
        <s v="DECIS EC101-2 50X100ML BOX IN"/>
        <s v="DECIS EC101-2 40X250ML BOT IN"/>
        <s v="DECIS EC101-2 100X50ML BOT IN"/>
        <s v="GAUCHO FS600 50X100ML BOT IN"/>
        <s v="GAUCHO FS600 40X250ML BOT IN"/>
        <s v="GAUCHO FS600 100X50ML BOT IN"/>
        <s v="GAUCHO FS600 5X(20X9)ML BOT IN"/>
        <s v="GLAMORE WG80 20X100GR BOT IN"/>
        <s v="NATIVO WG75 10X1KG BAG IN"/>
        <s v="NATIVO WG75 20X500GR BAG IN"/>
        <s v="REGENT (T) SC50 10X1L BOT IN"/>
        <s v="REGENT (T) SC50 20X250ML BOT IN"/>
        <s v="REGENT (T) SC50 20X500ML BOT IN"/>
        <s v="REGENT ULTRA GR0 6 5X4KG BAG IN"/>
        <s v="RICESTAR EC69 20X500ML BOT IN"/>
        <s v="SOLOMON OD300 10X1L BOT IN"/>
        <s v="SOLOMON OD300 50X100ML BOT IN"/>
        <s v="SOLOMON OD300 40X250ML BOT IN"/>
        <s v="SOLOMON OD300 20X500ML BOT IN"/>
        <s v="SUNRICE WG15 100X50GR BOT IN"/>
        <s v="WHIPSUPER (T) EC90 10X1L BOT IN"/>
        <s v="WHIPSUPER (T) EC90 50X100ML BOT IN"/>
        <s v="WHIPSUPER (T) EC90 40X250ML BOT IN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DISCOUNTINUE PRODUCT" u="1"/>
        <s v="OBERON (T) SC240 10X1L BOT IN" u="1"/>
        <s v="SIVANTO PRIME SL200 10X1L BOT IN" u="1"/>
        <s v="SIMBOLA (T) SG20 20X250G BOT IN" u="1"/>
        <s v="SIMBOLA (T) SG20 50X100G BOT IN" u="1"/>
        <s v="CONFIDOR (T) SL200 100X50ML BOT IN" u="1"/>
        <s v="CONFIDOR (T) SL200 20X250ML BOT IN" u="1"/>
        <s v="CONFIDOR (T) SL200 20X500ML BOT IN" u="1"/>
        <s v="CONFIDOR (T) SL200 50X100ML BOT IN" u="1"/>
        <s v="SIVANTO PRIME SL200 20X500ML BOT IN" u="1"/>
        <s v="SIVANTO PRIME SL200 40X250ML BOT IN" u="1"/>
        <s v="SIVANTO PRIME SL200 50X100ML BOT IN" u="1"/>
        <s v="JUMP WG80 160X(10X2GR) BAG IN" u="1"/>
        <s v="MOVENTO ENERGY SC240 40X250ML BOT IN" u="1"/>
        <s v="MOVENTO ENERGY SC240 50X100ML BOT IN" u="1"/>
        <s v="REGENT GR0 3 4X5KG BAG IN" u="1"/>
        <e v="#VALUE!" u="1"/>
        <s v="PLANOFIX SL45 10X1L BOT IN" u="1"/>
        <s v="NATIVO WG75 100X50GR BAG IN" u="1"/>
        <s v="NATIVO WG75 40X250GR BAG IN" u="1"/>
        <s v="NATIVO WG75 50X100GR BAG IN" u="1"/>
        <s v="ADMIRE (T) WG70 30X150GR BOT IN" u="1"/>
        <s v="CONFIDOR (T) SL200 10X1L BOT IN" u="1"/>
        <s v="OBERON (T) SC240 20X500ML BOT IN" u="1"/>
        <s v="OBERON (T) SC240 40X200ML BOT IN" u="1"/>
        <s v="OBERON (T) SC240 50X100ML BOT IN" u="1"/>
        <s v="LESENTA WG80 100X40GR BAG IN" u="1"/>
        <s v="LESENTA WG80 50X100GR BAG IN" u="1"/>
        <s v="REGENT GR0 3 1X25KG BOX WW" u="1"/>
        <s v="ETHREL SL39 10X1L BOT IN" u="1"/>
        <s v="LARVIN (T) WP75 10X1KG BAG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New" u="1"/>
        <s v="PLANOFIX SL4 5 20X500ML BOT IN" u="1"/>
        <s v="PLANOFIX SL4 5 40X250ML BOT IN" u="1"/>
        <s v="PLANOFIX SL4 5 50X100ML BOT IN" u="1"/>
        <s v="BELT EXPERT SC480 100X50ML BOT IN" u="1"/>
        <s v="BELT EXPERT SC480 40X250ML BOT IN" u="1"/>
        <s v="BELT EXPERT SC480 50X100ML BOT IN" u="1"/>
        <s v="NATIVO WG75 20X(10X10GR) BAG IN" u="1"/>
        <s v="SPINTOR SC495 10X(20X7ML) BOT IN" u="1"/>
        <s v="RICESTAR EC69 10X1L BOT IN" u="1"/>
        <s v="GAUCHO FS600 2X(5X1L) BOT IN" u="1"/>
        <s v="REGENT GR0 3 20X1KG BAG IN" u="1"/>
        <s v="JUMP WG80 2X(15X100GR) BOT IN" u="1"/>
        <s v="RAXIL EASY FS60 100X50ML BOT IN" u="1"/>
        <s v="RAXIL EASY FS60 50X100ML BOT IN" u="1"/>
        <s v="REGENT (T) SC50 50X100ML BOT IN" u="1"/>
        <s v="REGENT GOLD SC200 20X500ML BOT IN" u="1"/>
        <s v="REGENT GOLD SC200 40X250ML BOT IN" u="1"/>
        <s v="REGENT GOLD SC200 50X100ML BOT IN" u="1"/>
        <s v="ANTRACOL (T) WP70 50X100GR BAG IN" u="1"/>
        <e v="#N/A" u="1"/>
        <s v="SPINTOR SC495 20X75ML BOT IN" u="1"/>
        <s v="ALANTO (T) SC240 10X1L BOT IN" u="1"/>
        <s v="FENOS QUICK SC150 50X100ML BOT IN" u="1"/>
        <s v="FOOST WP50 20X250G BAG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ITREST SG5 40X100GR BOT IN" u="1"/>
        <s v="TOPSTAR (T) WP80 10X(10X35GR) BOX IN" u="1"/>
        <s v="TOPSTAR (T) WP80 4X(10X100GR) BOX IN" u="1"/>
        <s v="FOLICUR (T) EC250 10X1L BOT IN" u="1"/>
        <s v="VELUM PRIME SC400 20X500ML BOT IN" u="1"/>
        <s v="VELUM PRIME SC400 40X250ML BOT IN" u="1"/>
        <s v="RICESTAR EC69 40X250ML BOT IN" u="1"/>
        <s v="WHIPSUPER (T) EC90 20X500ML BOT IN" u="1"/>
        <s v="CONFIDOR SUPER (T) SC350 20X250ML BOT IN" u="1"/>
        <s v="CONFIDOR SUPER (T) SC350 20X500ML BOT IN" u="1"/>
        <s v="CONFIDOR SUPER (T) SC350 50X100ML BOT IN" u="1"/>
        <s v="JUMP WG80 80X40GR BAG IN" u="1"/>
        <s v="ALANTO (T) SC240 20X500ML BOT IN" u="1"/>
        <s v="ALANTO (T) SC240 40X250ML BOT IN" u="1"/>
        <s v="ALANTO (T) SC240 50X100ML BOT IN" u="1"/>
        <s v="DECIS EC 28 10X1L BOT IN" u="1"/>
        <s v="FAME (T) SC480 40X50ML BOT IN" u="1"/>
        <s v="FAME (T) SC480 4X500ML BOT IN" u="1"/>
        <s v="FAME (T) SC480 8X250ML BOT IN" u="1"/>
        <s v="MOVENTO ENERGY SC240 10X1L BOT IN" u="1"/>
        <s v="SENCOR WP70 60X100GR BAG IN" u="1"/>
        <s v="EVERGOL XTEND FS308 100X40ML BOT IN" u="1"/>
        <s v="EVERGOL XTEND FS308 40X25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LUNA EXPERIENCE SC400 40X250ML BOT IN" u="1"/>
        <s v="LUNA EXPERIENCE SC400 50X100ML BOT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ADMIRE W/G 70 2 GRM"/>
    <n v="0"/>
    <n v="375"/>
    <n v="24"/>
    <n v="351"/>
    <m/>
    <x v="0"/>
  </r>
  <r>
    <s v="ADMIRE W/G 70 30 GRM"/>
    <n v="0"/>
    <n v="600"/>
    <n v="84"/>
    <n v="516"/>
    <m/>
    <x v="1"/>
  </r>
  <r>
    <s v="ADORA 1 LTR"/>
    <n v="0"/>
    <n v="80"/>
    <n v="51"/>
    <n v="29"/>
    <m/>
    <x v="2"/>
  </r>
  <r>
    <s v="ADORA 100 ML"/>
    <n v="0"/>
    <n v="200"/>
    <n v="0"/>
    <n v="200"/>
    <m/>
    <x v="3"/>
  </r>
  <r>
    <s v="ADORA 200 ML"/>
    <n v="0"/>
    <n v="220"/>
    <n v="21"/>
    <n v="199"/>
    <m/>
    <x v="4"/>
  </r>
  <r>
    <s v="ADORA 500 ML"/>
    <n v="0"/>
    <n v="80"/>
    <n v="48"/>
    <n v="32"/>
    <m/>
    <x v="5"/>
  </r>
  <r>
    <s v="AMBITION 1 LTR"/>
    <n v="0"/>
    <n v="600"/>
    <n v="31"/>
    <n v="569"/>
    <m/>
    <x v="6"/>
  </r>
  <r>
    <s v="AMBITION 250 ML"/>
    <n v="0"/>
    <n v="400"/>
    <n v="36"/>
    <n v="364"/>
    <m/>
    <x v="7"/>
  </r>
  <r>
    <s v="AMBITION 500 ML"/>
    <n v="0"/>
    <n v="600"/>
    <n v="48"/>
    <n v="552"/>
    <m/>
    <x v="8"/>
  </r>
  <r>
    <s v="ANTRACOL 1 KG"/>
    <n v="0"/>
    <n v="90"/>
    <n v="44"/>
    <n v="46"/>
    <m/>
    <x v="9"/>
  </r>
  <r>
    <s v="ANTRACOL 250 GM"/>
    <n v="0"/>
    <n v="40"/>
    <n v="20"/>
    <n v="20"/>
    <m/>
    <x v="10"/>
  </r>
  <r>
    <s v="ANTRACOL 500 GM"/>
    <n v="0"/>
    <n v="100"/>
    <n v="40"/>
    <n v="60"/>
    <m/>
    <x v="11"/>
  </r>
  <r>
    <s v="ARIZE 6444 GOLD 5KG"/>
    <n v="0"/>
    <n v="102"/>
    <n v="10"/>
    <n v="92"/>
    <m/>
    <x v="12"/>
  </r>
  <r>
    <s v="ARIZE AZ 8433 DT 3 KG"/>
    <n v="0"/>
    <n v="400"/>
    <n v="0"/>
    <n v="400"/>
    <m/>
    <x v="13"/>
  </r>
  <r>
    <s v="ARIZE BOLD 3 KG"/>
    <n v="0"/>
    <n v="200"/>
    <n v="8"/>
    <n v="192"/>
    <m/>
    <x v="14"/>
  </r>
  <r>
    <s v="ARIZE DHANI 3 KG"/>
    <n v="0"/>
    <n v="320"/>
    <n v="13"/>
    <n v="307"/>
    <m/>
    <x v="15"/>
  </r>
  <r>
    <s v="ARIZE DHANI 5 KG"/>
    <n v="0"/>
    <n v="144"/>
    <n v="9"/>
    <n v="135"/>
    <m/>
    <x v="16"/>
  </r>
  <r>
    <s v="ARIZE TEJ GOLD 1 KG"/>
    <n v="0"/>
    <n v="60"/>
    <n v="36"/>
    <n v="24"/>
    <m/>
    <x v="17"/>
  </r>
  <r>
    <s v="ARIZE TEJ GOLD 3 KG"/>
    <n v="0"/>
    <n v="100"/>
    <n v="8"/>
    <n v="92"/>
    <m/>
    <x v="18"/>
  </r>
  <r>
    <s v="ARIZE XPRESS 3 KG"/>
    <n v="0"/>
    <n v="40"/>
    <n v="4"/>
    <n v="36"/>
    <m/>
    <x v="19"/>
  </r>
  <r>
    <s v="BERDERA 50WG 500 GM"/>
    <n v="0"/>
    <n v="40"/>
    <n v="9"/>
    <n v="31"/>
    <m/>
    <x v="20"/>
  </r>
  <r>
    <s v="COUNCIL ACTIV WG30 45 GRM"/>
    <n v="0"/>
    <n v="160"/>
    <n v="87"/>
    <n v="73"/>
    <m/>
    <x v="21"/>
  </r>
  <r>
    <s v="COUNCIL ACTIV WG30 90 GRM"/>
    <n v="0"/>
    <n v="747"/>
    <n v="5"/>
    <n v="742"/>
    <m/>
    <x v="22"/>
  </r>
  <r>
    <s v="DECIS EC101 1 LTR"/>
    <n v="0"/>
    <n v="10"/>
    <n v="10"/>
    <m/>
    <m/>
    <x v="23"/>
  </r>
  <r>
    <s v="DECIS EC101 100 ML"/>
    <n v="0"/>
    <n v="105"/>
    <n v="83"/>
    <n v="22"/>
    <m/>
    <x v="24"/>
  </r>
  <r>
    <s v="DECIS EC101 250 ML"/>
    <n v="0"/>
    <n v="80"/>
    <n v="48"/>
    <n v="32"/>
    <m/>
    <x v="25"/>
  </r>
  <r>
    <s v="DECIS EC101 50 ML"/>
    <n v="0"/>
    <n v="5"/>
    <n v="3"/>
    <n v="2"/>
    <m/>
    <x v="26"/>
  </r>
  <r>
    <s v="GAUCHO FS600 100 ML"/>
    <n v="0"/>
    <n v="400"/>
    <n v="114"/>
    <n v="286"/>
    <m/>
    <x v="27"/>
  </r>
  <r>
    <s v="GAUCHO FS600 250 ML"/>
    <n v="0"/>
    <n v="40"/>
    <n v="40"/>
    <m/>
    <m/>
    <x v="28"/>
  </r>
  <r>
    <s v="GAUCHO FS600 50 ML"/>
    <n v="0"/>
    <n v="315"/>
    <n v="43"/>
    <n v="272"/>
    <m/>
    <x v="29"/>
  </r>
  <r>
    <s v="GAUCHO FS600 9 ML"/>
    <n v="0"/>
    <n v="100"/>
    <n v="72"/>
    <n v="28"/>
    <m/>
    <x v="30"/>
  </r>
  <r>
    <s v="GLAMOR 100 GM"/>
    <n v="0"/>
    <n v="120"/>
    <n v="115"/>
    <n v="5"/>
    <m/>
    <x v="31"/>
  </r>
  <r>
    <s v="NATIVO 1 KG"/>
    <n v="0"/>
    <n v="300"/>
    <n v="32"/>
    <n v="268"/>
    <m/>
    <x v="32"/>
  </r>
  <r>
    <s v="NATIVO 500 GM"/>
    <n v="0"/>
    <n v="200"/>
    <n v="24"/>
    <n v="176"/>
    <m/>
    <x v="33"/>
  </r>
  <r>
    <s v="REGENT SC 1 LTR"/>
    <n v="0"/>
    <n v="660"/>
    <n v="44"/>
    <n v="616"/>
    <m/>
    <x v="34"/>
  </r>
  <r>
    <s v="REGENT SC 250 ML"/>
    <n v="0"/>
    <n v="60"/>
    <n v="36"/>
    <n v="24"/>
    <m/>
    <x v="35"/>
  </r>
  <r>
    <s v="REGENT SC 500 ML"/>
    <n v="0"/>
    <n v="400"/>
    <n v="56"/>
    <n v="344"/>
    <m/>
    <x v="36"/>
  </r>
  <r>
    <s v="REGENT ULTRA GR 4 KG"/>
    <n v="0"/>
    <n v="1000"/>
    <n v="48"/>
    <n v="952"/>
    <m/>
    <x v="37"/>
  </r>
  <r>
    <s v="RICESTAR 500ML"/>
    <n v="0"/>
    <n v="100"/>
    <n v="10"/>
    <n v="90"/>
    <m/>
    <x v="38"/>
  </r>
  <r>
    <s v="SOLOMON 1 LTR"/>
    <n v="0"/>
    <n v="100"/>
    <n v="54"/>
    <n v="46"/>
    <m/>
    <x v="39"/>
  </r>
  <r>
    <s v="SOLOMON 100 ML"/>
    <n v="0"/>
    <n v="250"/>
    <n v="12"/>
    <n v="238"/>
    <m/>
    <x v="40"/>
  </r>
  <r>
    <s v="SOLOMON 250 ML"/>
    <n v="0"/>
    <n v="120"/>
    <n v="40"/>
    <n v="80"/>
    <m/>
    <x v="41"/>
  </r>
  <r>
    <s v="SOLOMON 500 ML"/>
    <n v="0"/>
    <n v="200"/>
    <n v="42"/>
    <n v="158"/>
    <m/>
    <x v="42"/>
  </r>
  <r>
    <s v="SUNRICE WG 50 GM"/>
    <n v="0"/>
    <n v="300"/>
    <n v="54"/>
    <n v="246"/>
    <m/>
    <x v="43"/>
  </r>
  <r>
    <s v="WHIPSUPER 1 LTR"/>
    <n v="0"/>
    <n v="150"/>
    <n v="18"/>
    <n v="132"/>
    <m/>
    <x v="44"/>
  </r>
  <r>
    <s v="WHIPSUPER 100 ML"/>
    <n v="0"/>
    <n v="450"/>
    <n v="24"/>
    <n v="426"/>
    <m/>
    <x v="45"/>
  </r>
  <r>
    <s v="WHIPSUPER 250 ML"/>
    <n v="0"/>
    <n v="80"/>
    <n v="16"/>
    <n v="64"/>
    <m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49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6">
        <item x="0"/>
        <item m="1" x="110"/>
        <item m="1" x="137"/>
        <item m="1" x="50"/>
        <item m="1" x="47"/>
        <item m="1" x="48"/>
        <item m="1" x="49"/>
        <item m="1" x="116"/>
        <item x="6"/>
        <item x="7"/>
        <item x="8"/>
        <item m="1" x="109"/>
        <item x="9"/>
        <item x="10"/>
        <item x="11"/>
        <item m="1" x="96"/>
        <item m="1" x="61"/>
        <item m="1" x="75"/>
        <item m="1" x="59"/>
        <item m="1" x="60"/>
        <item m="1" x="58"/>
        <item m="1" x="133"/>
        <item m="1" x="131"/>
        <item m="1" x="132"/>
        <item m="1" x="52"/>
        <item x="22"/>
        <item m="1" x="86"/>
        <item m="1" x="138"/>
        <item m="1" x="85"/>
        <item m="1" x="84"/>
        <item x="26"/>
        <item m="1" x="150"/>
        <item m="1" x="82"/>
        <item m="1" x="149"/>
        <item m="1" x="146"/>
        <item m="1" x="144"/>
        <item m="1" x="51"/>
        <item m="1" x="139"/>
        <item m="1" x="113"/>
        <item m="1" x="89"/>
        <item m="1" x="126"/>
        <item m="1" x="88"/>
        <item m="1" x="87"/>
        <item m="1" x="114"/>
        <item m="1" x="115"/>
        <item x="27"/>
        <item x="28"/>
        <item x="29"/>
        <item x="31"/>
        <item m="1" x="118"/>
        <item m="1" x="152"/>
        <item m="1" x="121"/>
        <item m="1" x="151"/>
        <item m="1" x="65"/>
        <item m="1" x="134"/>
        <item m="1" x="160"/>
        <item m="1" x="83"/>
        <item m="1" x="158"/>
        <item m="1" x="159"/>
        <item m="1" x="120"/>
        <item m="1" x="119"/>
        <item m="1" x="122"/>
        <item m="1" x="80"/>
        <item m="1" x="79"/>
        <item m="1" x="155"/>
        <item m="1" x="163"/>
        <item m="1" x="164"/>
        <item m="1" x="162"/>
        <item m="1" x="67"/>
        <item m="1" x="66"/>
        <item m="1" x="73"/>
        <item x="32"/>
        <item m="1" x="72"/>
        <item x="33"/>
        <item m="1" x="71"/>
        <item m="1" x="78"/>
        <item m="1" x="77"/>
        <item m="1" x="76"/>
        <item m="1" x="93"/>
        <item m="1" x="70"/>
        <item m="1" x="92"/>
        <item m="1" x="91"/>
        <item m="1" x="153"/>
        <item m="1" x="108"/>
        <item m="1" x="107"/>
        <item m="1" x="101"/>
        <item m="1" x="81"/>
        <item m="1" x="68"/>
        <item m="1" x="105"/>
        <item x="34"/>
        <item x="35"/>
        <item x="36"/>
        <item x="37"/>
        <item m="1" x="99"/>
        <item m="1" x="129"/>
        <item x="38"/>
        <item m="1" x="148"/>
        <item m="1" x="147"/>
        <item m="1" x="143"/>
        <item x="40"/>
        <item x="39"/>
        <item x="41"/>
        <item x="42"/>
        <item m="1" x="111"/>
        <item m="1" x="128"/>
        <item x="45"/>
        <item x="46"/>
        <item m="1" x="130"/>
        <item m="1" x="74"/>
        <item x="1"/>
        <item m="1" x="157"/>
        <item m="1" x="112"/>
        <item m="1" x="136"/>
        <item m="1" x="135"/>
        <item m="1" x="95"/>
        <item m="1" x="94"/>
        <item x="21"/>
        <item m="1" x="145"/>
        <item m="1" x="117"/>
        <item m="1" x="141"/>
        <item m="1" x="140"/>
        <item m="1" x="123"/>
        <item m="1" x="100"/>
        <item m="1" x="156"/>
        <item m="1" x="102"/>
        <item m="1" x="154"/>
        <item m="1" x="161"/>
        <item m="1" x="142"/>
        <item m="1" x="97"/>
        <item m="1" x="54"/>
        <item m="1" x="90"/>
        <item m="1" x="53"/>
        <item m="1" x="104"/>
        <item m="1" x="103"/>
        <item m="1" x="106"/>
        <item m="1" x="57"/>
        <item m="1" x="56"/>
        <item m="1" x="64"/>
        <item m="1" x="55"/>
        <item m="1" x="63"/>
        <item m="1" x="62"/>
        <item m="1" x="98"/>
        <item m="1" x="125"/>
        <item m="1" x="124"/>
        <item m="1" x="127"/>
        <item m="1" x="69"/>
        <item x="2"/>
        <item x="3"/>
        <item x="4"/>
        <item x="5"/>
        <item x="12"/>
        <item x="13"/>
        <item x="14"/>
        <item x="15"/>
        <item x="16"/>
        <item x="17"/>
        <item x="18"/>
        <item x="19"/>
        <item x="20"/>
        <item x="23"/>
        <item x="24"/>
        <item x="25"/>
        <item x="30"/>
        <item x="43"/>
        <item x="44"/>
        <item t="default"/>
      </items>
    </pivotField>
  </pivotFields>
  <rowFields count="1">
    <field x="6"/>
  </rowFields>
  <rowItems count="48">
    <i>
      <x/>
    </i>
    <i>
      <x v="8"/>
    </i>
    <i>
      <x v="9"/>
    </i>
    <i>
      <x v="10"/>
    </i>
    <i>
      <x v="12"/>
    </i>
    <i>
      <x v="13"/>
    </i>
    <i>
      <x v="14"/>
    </i>
    <i>
      <x v="25"/>
    </i>
    <i>
      <x v="30"/>
    </i>
    <i>
      <x v="45"/>
    </i>
    <i>
      <x v="46"/>
    </i>
    <i>
      <x v="47"/>
    </i>
    <i>
      <x v="48"/>
    </i>
    <i>
      <x v="71"/>
    </i>
    <i>
      <x v="73"/>
    </i>
    <i>
      <x v="89"/>
    </i>
    <i>
      <x v="90"/>
    </i>
    <i>
      <x v="91"/>
    </i>
    <i>
      <x v="92"/>
    </i>
    <i>
      <x v="95"/>
    </i>
    <i>
      <x v="99"/>
    </i>
    <i>
      <x v="100"/>
    </i>
    <i>
      <x v="101"/>
    </i>
    <i>
      <x v="102"/>
    </i>
    <i>
      <x v="105"/>
    </i>
    <i>
      <x v="106"/>
    </i>
    <i>
      <x v="109"/>
    </i>
    <i>
      <x v="116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57"/>
  <sheetViews>
    <sheetView workbookViewId="0"/>
  </sheetViews>
  <sheetFormatPr defaultColWidth="11.44140625" defaultRowHeight="14.4" x14ac:dyDescent="0.3"/>
  <cols>
    <col min="1" max="1" width="47.109375" bestFit="1" customWidth="1"/>
    <col min="2" max="2" width="5.44140625" bestFit="1" customWidth="1"/>
    <col min="3" max="3" width="7.88671875" bestFit="1" customWidth="1"/>
    <col min="4" max="4" width="7.5546875" bestFit="1" customWidth="1"/>
    <col min="5" max="5" width="10.88671875" bestFit="1" customWidth="1"/>
    <col min="6" max="6" width="6.6640625" bestFit="1" customWidth="1"/>
    <col min="7" max="7" width="4" bestFit="1" customWidth="1"/>
    <col min="8" max="8" width="5.21875" bestFit="1" customWidth="1"/>
    <col min="9" max="9" width="8.33203125" bestFit="1" customWidth="1"/>
    <col min="256" max="256" width="47.109375" bestFit="1" customWidth="1"/>
    <col min="257" max="257" width="5.44140625" bestFit="1" customWidth="1"/>
    <col min="258" max="258" width="7.88671875" bestFit="1" customWidth="1"/>
    <col min="259" max="259" width="5.44140625" bestFit="1" customWidth="1"/>
    <col min="260" max="260" width="7.5546875" bestFit="1" customWidth="1"/>
    <col min="261" max="261" width="10.88671875" bestFit="1" customWidth="1"/>
    <col min="262" max="262" width="6.6640625" bestFit="1" customWidth="1"/>
    <col min="263" max="263" width="4" bestFit="1" customWidth="1"/>
    <col min="264" max="264" width="5.21875" bestFit="1" customWidth="1"/>
    <col min="265" max="265" width="8.33203125" bestFit="1" customWidth="1"/>
    <col min="512" max="512" width="47.109375" bestFit="1" customWidth="1"/>
    <col min="513" max="513" width="5.44140625" bestFit="1" customWidth="1"/>
    <col min="514" max="514" width="7.88671875" bestFit="1" customWidth="1"/>
    <col min="515" max="515" width="5.44140625" bestFit="1" customWidth="1"/>
    <col min="516" max="516" width="7.5546875" bestFit="1" customWidth="1"/>
    <col min="517" max="517" width="10.88671875" bestFit="1" customWidth="1"/>
    <col min="518" max="518" width="6.6640625" bestFit="1" customWidth="1"/>
    <col min="519" max="519" width="4" bestFit="1" customWidth="1"/>
    <col min="520" max="520" width="5.21875" bestFit="1" customWidth="1"/>
    <col min="521" max="521" width="8.33203125" bestFit="1" customWidth="1"/>
    <col min="768" max="768" width="47.109375" bestFit="1" customWidth="1"/>
    <col min="769" max="769" width="5.44140625" bestFit="1" customWidth="1"/>
    <col min="770" max="770" width="7.88671875" bestFit="1" customWidth="1"/>
    <col min="771" max="771" width="5.44140625" bestFit="1" customWidth="1"/>
    <col min="772" max="772" width="7.5546875" bestFit="1" customWidth="1"/>
    <col min="773" max="773" width="10.88671875" bestFit="1" customWidth="1"/>
    <col min="774" max="774" width="6.6640625" bestFit="1" customWidth="1"/>
    <col min="775" max="775" width="4" bestFit="1" customWidth="1"/>
    <col min="776" max="776" width="5.21875" bestFit="1" customWidth="1"/>
    <col min="777" max="777" width="8.33203125" bestFit="1" customWidth="1"/>
    <col min="1024" max="1024" width="47.109375" bestFit="1" customWidth="1"/>
    <col min="1025" max="1025" width="5.44140625" bestFit="1" customWidth="1"/>
    <col min="1026" max="1026" width="7.88671875" bestFit="1" customWidth="1"/>
    <col min="1027" max="1027" width="5.44140625" bestFit="1" customWidth="1"/>
    <col min="1028" max="1028" width="7.5546875" bestFit="1" customWidth="1"/>
    <col min="1029" max="1029" width="10.88671875" bestFit="1" customWidth="1"/>
    <col min="1030" max="1030" width="6.6640625" bestFit="1" customWidth="1"/>
    <col min="1031" max="1031" width="4" bestFit="1" customWidth="1"/>
    <col min="1032" max="1032" width="5.21875" bestFit="1" customWidth="1"/>
    <col min="1033" max="1033" width="8.33203125" bestFit="1" customWidth="1"/>
    <col min="1280" max="1280" width="47.109375" bestFit="1" customWidth="1"/>
    <col min="1281" max="1281" width="5.44140625" bestFit="1" customWidth="1"/>
    <col min="1282" max="1282" width="7.88671875" bestFit="1" customWidth="1"/>
    <col min="1283" max="1283" width="5.44140625" bestFit="1" customWidth="1"/>
    <col min="1284" max="1284" width="7.5546875" bestFit="1" customWidth="1"/>
    <col min="1285" max="1285" width="10.88671875" bestFit="1" customWidth="1"/>
    <col min="1286" max="1286" width="6.6640625" bestFit="1" customWidth="1"/>
    <col min="1287" max="1287" width="4" bestFit="1" customWidth="1"/>
    <col min="1288" max="1288" width="5.21875" bestFit="1" customWidth="1"/>
    <col min="1289" max="1289" width="8.33203125" bestFit="1" customWidth="1"/>
    <col min="1536" max="1536" width="47.109375" bestFit="1" customWidth="1"/>
    <col min="1537" max="1537" width="5.44140625" bestFit="1" customWidth="1"/>
    <col min="1538" max="1538" width="7.88671875" bestFit="1" customWidth="1"/>
    <col min="1539" max="1539" width="5.44140625" bestFit="1" customWidth="1"/>
    <col min="1540" max="1540" width="7.5546875" bestFit="1" customWidth="1"/>
    <col min="1541" max="1541" width="10.88671875" bestFit="1" customWidth="1"/>
    <col min="1542" max="1542" width="6.6640625" bestFit="1" customWidth="1"/>
    <col min="1543" max="1543" width="4" bestFit="1" customWidth="1"/>
    <col min="1544" max="1544" width="5.21875" bestFit="1" customWidth="1"/>
    <col min="1545" max="1545" width="8.33203125" bestFit="1" customWidth="1"/>
    <col min="1792" max="1792" width="47.109375" bestFit="1" customWidth="1"/>
    <col min="1793" max="1793" width="5.44140625" bestFit="1" customWidth="1"/>
    <col min="1794" max="1794" width="7.88671875" bestFit="1" customWidth="1"/>
    <col min="1795" max="1795" width="5.44140625" bestFit="1" customWidth="1"/>
    <col min="1796" max="1796" width="7.5546875" bestFit="1" customWidth="1"/>
    <col min="1797" max="1797" width="10.88671875" bestFit="1" customWidth="1"/>
    <col min="1798" max="1798" width="6.6640625" bestFit="1" customWidth="1"/>
    <col min="1799" max="1799" width="4" bestFit="1" customWidth="1"/>
    <col min="1800" max="1800" width="5.21875" bestFit="1" customWidth="1"/>
    <col min="1801" max="1801" width="8.33203125" bestFit="1" customWidth="1"/>
    <col min="2048" max="2048" width="47.109375" bestFit="1" customWidth="1"/>
    <col min="2049" max="2049" width="5.44140625" bestFit="1" customWidth="1"/>
    <col min="2050" max="2050" width="7.88671875" bestFit="1" customWidth="1"/>
    <col min="2051" max="2051" width="5.44140625" bestFit="1" customWidth="1"/>
    <col min="2052" max="2052" width="7.5546875" bestFit="1" customWidth="1"/>
    <col min="2053" max="2053" width="10.88671875" bestFit="1" customWidth="1"/>
    <col min="2054" max="2054" width="6.6640625" bestFit="1" customWidth="1"/>
    <col min="2055" max="2055" width="4" bestFit="1" customWidth="1"/>
    <col min="2056" max="2056" width="5.21875" bestFit="1" customWidth="1"/>
    <col min="2057" max="2057" width="8.33203125" bestFit="1" customWidth="1"/>
    <col min="2304" max="2304" width="47.109375" bestFit="1" customWidth="1"/>
    <col min="2305" max="2305" width="5.44140625" bestFit="1" customWidth="1"/>
    <col min="2306" max="2306" width="7.88671875" bestFit="1" customWidth="1"/>
    <col min="2307" max="2307" width="5.44140625" bestFit="1" customWidth="1"/>
    <col min="2308" max="2308" width="7.5546875" bestFit="1" customWidth="1"/>
    <col min="2309" max="2309" width="10.88671875" bestFit="1" customWidth="1"/>
    <col min="2310" max="2310" width="6.6640625" bestFit="1" customWidth="1"/>
    <col min="2311" max="2311" width="4" bestFit="1" customWidth="1"/>
    <col min="2312" max="2312" width="5.21875" bestFit="1" customWidth="1"/>
    <col min="2313" max="2313" width="8.33203125" bestFit="1" customWidth="1"/>
    <col min="2560" max="2560" width="47.109375" bestFit="1" customWidth="1"/>
    <col min="2561" max="2561" width="5.44140625" bestFit="1" customWidth="1"/>
    <col min="2562" max="2562" width="7.88671875" bestFit="1" customWidth="1"/>
    <col min="2563" max="2563" width="5.44140625" bestFit="1" customWidth="1"/>
    <col min="2564" max="2564" width="7.5546875" bestFit="1" customWidth="1"/>
    <col min="2565" max="2565" width="10.88671875" bestFit="1" customWidth="1"/>
    <col min="2566" max="2566" width="6.6640625" bestFit="1" customWidth="1"/>
    <col min="2567" max="2567" width="4" bestFit="1" customWidth="1"/>
    <col min="2568" max="2568" width="5.21875" bestFit="1" customWidth="1"/>
    <col min="2569" max="2569" width="8.33203125" bestFit="1" customWidth="1"/>
    <col min="2816" max="2816" width="47.109375" bestFit="1" customWidth="1"/>
    <col min="2817" max="2817" width="5.44140625" bestFit="1" customWidth="1"/>
    <col min="2818" max="2818" width="7.88671875" bestFit="1" customWidth="1"/>
    <col min="2819" max="2819" width="5.44140625" bestFit="1" customWidth="1"/>
    <col min="2820" max="2820" width="7.5546875" bestFit="1" customWidth="1"/>
    <col min="2821" max="2821" width="10.88671875" bestFit="1" customWidth="1"/>
    <col min="2822" max="2822" width="6.6640625" bestFit="1" customWidth="1"/>
    <col min="2823" max="2823" width="4" bestFit="1" customWidth="1"/>
    <col min="2824" max="2824" width="5.21875" bestFit="1" customWidth="1"/>
    <col min="2825" max="2825" width="8.33203125" bestFit="1" customWidth="1"/>
    <col min="3072" max="3072" width="47.109375" bestFit="1" customWidth="1"/>
    <col min="3073" max="3073" width="5.44140625" bestFit="1" customWidth="1"/>
    <col min="3074" max="3074" width="7.88671875" bestFit="1" customWidth="1"/>
    <col min="3075" max="3075" width="5.44140625" bestFit="1" customWidth="1"/>
    <col min="3076" max="3076" width="7.5546875" bestFit="1" customWidth="1"/>
    <col min="3077" max="3077" width="10.88671875" bestFit="1" customWidth="1"/>
    <col min="3078" max="3078" width="6.6640625" bestFit="1" customWidth="1"/>
    <col min="3079" max="3079" width="4" bestFit="1" customWidth="1"/>
    <col min="3080" max="3080" width="5.21875" bestFit="1" customWidth="1"/>
    <col min="3081" max="3081" width="8.33203125" bestFit="1" customWidth="1"/>
    <col min="3328" max="3328" width="47.109375" bestFit="1" customWidth="1"/>
    <col min="3329" max="3329" width="5.44140625" bestFit="1" customWidth="1"/>
    <col min="3330" max="3330" width="7.88671875" bestFit="1" customWidth="1"/>
    <col min="3331" max="3331" width="5.44140625" bestFit="1" customWidth="1"/>
    <col min="3332" max="3332" width="7.5546875" bestFit="1" customWidth="1"/>
    <col min="3333" max="3333" width="10.88671875" bestFit="1" customWidth="1"/>
    <col min="3334" max="3334" width="6.6640625" bestFit="1" customWidth="1"/>
    <col min="3335" max="3335" width="4" bestFit="1" customWidth="1"/>
    <col min="3336" max="3336" width="5.21875" bestFit="1" customWidth="1"/>
    <col min="3337" max="3337" width="8.33203125" bestFit="1" customWidth="1"/>
    <col min="3584" max="3584" width="47.109375" bestFit="1" customWidth="1"/>
    <col min="3585" max="3585" width="5.44140625" bestFit="1" customWidth="1"/>
    <col min="3586" max="3586" width="7.88671875" bestFit="1" customWidth="1"/>
    <col min="3587" max="3587" width="5.44140625" bestFit="1" customWidth="1"/>
    <col min="3588" max="3588" width="7.5546875" bestFit="1" customWidth="1"/>
    <col min="3589" max="3589" width="10.88671875" bestFit="1" customWidth="1"/>
    <col min="3590" max="3590" width="6.6640625" bestFit="1" customWidth="1"/>
    <col min="3591" max="3591" width="4" bestFit="1" customWidth="1"/>
    <col min="3592" max="3592" width="5.21875" bestFit="1" customWidth="1"/>
    <col min="3593" max="3593" width="8.33203125" bestFit="1" customWidth="1"/>
    <col min="3840" max="3840" width="47.109375" bestFit="1" customWidth="1"/>
    <col min="3841" max="3841" width="5.44140625" bestFit="1" customWidth="1"/>
    <col min="3842" max="3842" width="7.88671875" bestFit="1" customWidth="1"/>
    <col min="3843" max="3843" width="5.44140625" bestFit="1" customWidth="1"/>
    <col min="3844" max="3844" width="7.5546875" bestFit="1" customWidth="1"/>
    <col min="3845" max="3845" width="10.88671875" bestFit="1" customWidth="1"/>
    <col min="3846" max="3846" width="6.6640625" bestFit="1" customWidth="1"/>
    <col min="3847" max="3847" width="4" bestFit="1" customWidth="1"/>
    <col min="3848" max="3848" width="5.21875" bestFit="1" customWidth="1"/>
    <col min="3849" max="3849" width="8.33203125" bestFit="1" customWidth="1"/>
    <col min="4096" max="4096" width="47.109375" bestFit="1" customWidth="1"/>
    <col min="4097" max="4097" width="5.44140625" bestFit="1" customWidth="1"/>
    <col min="4098" max="4098" width="7.88671875" bestFit="1" customWidth="1"/>
    <col min="4099" max="4099" width="5.44140625" bestFit="1" customWidth="1"/>
    <col min="4100" max="4100" width="7.5546875" bestFit="1" customWidth="1"/>
    <col min="4101" max="4101" width="10.88671875" bestFit="1" customWidth="1"/>
    <col min="4102" max="4102" width="6.6640625" bestFit="1" customWidth="1"/>
    <col min="4103" max="4103" width="4" bestFit="1" customWidth="1"/>
    <col min="4104" max="4104" width="5.21875" bestFit="1" customWidth="1"/>
    <col min="4105" max="4105" width="8.33203125" bestFit="1" customWidth="1"/>
    <col min="4352" max="4352" width="47.109375" bestFit="1" customWidth="1"/>
    <col min="4353" max="4353" width="5.44140625" bestFit="1" customWidth="1"/>
    <col min="4354" max="4354" width="7.88671875" bestFit="1" customWidth="1"/>
    <col min="4355" max="4355" width="5.44140625" bestFit="1" customWidth="1"/>
    <col min="4356" max="4356" width="7.5546875" bestFit="1" customWidth="1"/>
    <col min="4357" max="4357" width="10.88671875" bestFit="1" customWidth="1"/>
    <col min="4358" max="4358" width="6.6640625" bestFit="1" customWidth="1"/>
    <col min="4359" max="4359" width="4" bestFit="1" customWidth="1"/>
    <col min="4360" max="4360" width="5.21875" bestFit="1" customWidth="1"/>
    <col min="4361" max="4361" width="8.33203125" bestFit="1" customWidth="1"/>
    <col min="4608" max="4608" width="47.109375" bestFit="1" customWidth="1"/>
    <col min="4609" max="4609" width="5.44140625" bestFit="1" customWidth="1"/>
    <col min="4610" max="4610" width="7.88671875" bestFit="1" customWidth="1"/>
    <col min="4611" max="4611" width="5.44140625" bestFit="1" customWidth="1"/>
    <col min="4612" max="4612" width="7.5546875" bestFit="1" customWidth="1"/>
    <col min="4613" max="4613" width="10.88671875" bestFit="1" customWidth="1"/>
    <col min="4614" max="4614" width="6.6640625" bestFit="1" customWidth="1"/>
    <col min="4615" max="4615" width="4" bestFit="1" customWidth="1"/>
    <col min="4616" max="4616" width="5.21875" bestFit="1" customWidth="1"/>
    <col min="4617" max="4617" width="8.33203125" bestFit="1" customWidth="1"/>
    <col min="4864" max="4864" width="47.109375" bestFit="1" customWidth="1"/>
    <col min="4865" max="4865" width="5.44140625" bestFit="1" customWidth="1"/>
    <col min="4866" max="4866" width="7.88671875" bestFit="1" customWidth="1"/>
    <col min="4867" max="4867" width="5.44140625" bestFit="1" customWidth="1"/>
    <col min="4868" max="4868" width="7.5546875" bestFit="1" customWidth="1"/>
    <col min="4869" max="4869" width="10.88671875" bestFit="1" customWidth="1"/>
    <col min="4870" max="4870" width="6.6640625" bestFit="1" customWidth="1"/>
    <col min="4871" max="4871" width="4" bestFit="1" customWidth="1"/>
    <col min="4872" max="4872" width="5.21875" bestFit="1" customWidth="1"/>
    <col min="4873" max="4873" width="8.33203125" bestFit="1" customWidth="1"/>
    <col min="5120" max="5120" width="47.109375" bestFit="1" customWidth="1"/>
    <col min="5121" max="5121" width="5.44140625" bestFit="1" customWidth="1"/>
    <col min="5122" max="5122" width="7.88671875" bestFit="1" customWidth="1"/>
    <col min="5123" max="5123" width="5.44140625" bestFit="1" customWidth="1"/>
    <col min="5124" max="5124" width="7.5546875" bestFit="1" customWidth="1"/>
    <col min="5125" max="5125" width="10.88671875" bestFit="1" customWidth="1"/>
    <col min="5126" max="5126" width="6.6640625" bestFit="1" customWidth="1"/>
    <col min="5127" max="5127" width="4" bestFit="1" customWidth="1"/>
    <col min="5128" max="5128" width="5.21875" bestFit="1" customWidth="1"/>
    <col min="5129" max="5129" width="8.33203125" bestFit="1" customWidth="1"/>
    <col min="5376" max="5376" width="47.109375" bestFit="1" customWidth="1"/>
    <col min="5377" max="5377" width="5.44140625" bestFit="1" customWidth="1"/>
    <col min="5378" max="5378" width="7.88671875" bestFit="1" customWidth="1"/>
    <col min="5379" max="5379" width="5.44140625" bestFit="1" customWidth="1"/>
    <col min="5380" max="5380" width="7.5546875" bestFit="1" customWidth="1"/>
    <col min="5381" max="5381" width="10.88671875" bestFit="1" customWidth="1"/>
    <col min="5382" max="5382" width="6.6640625" bestFit="1" customWidth="1"/>
    <col min="5383" max="5383" width="4" bestFit="1" customWidth="1"/>
    <col min="5384" max="5384" width="5.21875" bestFit="1" customWidth="1"/>
    <col min="5385" max="5385" width="8.33203125" bestFit="1" customWidth="1"/>
    <col min="5632" max="5632" width="47.109375" bestFit="1" customWidth="1"/>
    <col min="5633" max="5633" width="5.44140625" bestFit="1" customWidth="1"/>
    <col min="5634" max="5634" width="7.88671875" bestFit="1" customWidth="1"/>
    <col min="5635" max="5635" width="5.44140625" bestFit="1" customWidth="1"/>
    <col min="5636" max="5636" width="7.5546875" bestFit="1" customWidth="1"/>
    <col min="5637" max="5637" width="10.88671875" bestFit="1" customWidth="1"/>
    <col min="5638" max="5638" width="6.6640625" bestFit="1" customWidth="1"/>
    <col min="5639" max="5639" width="4" bestFit="1" customWidth="1"/>
    <col min="5640" max="5640" width="5.21875" bestFit="1" customWidth="1"/>
    <col min="5641" max="5641" width="8.33203125" bestFit="1" customWidth="1"/>
    <col min="5888" max="5888" width="47.109375" bestFit="1" customWidth="1"/>
    <col min="5889" max="5889" width="5.44140625" bestFit="1" customWidth="1"/>
    <col min="5890" max="5890" width="7.88671875" bestFit="1" customWidth="1"/>
    <col min="5891" max="5891" width="5.44140625" bestFit="1" customWidth="1"/>
    <col min="5892" max="5892" width="7.5546875" bestFit="1" customWidth="1"/>
    <col min="5893" max="5893" width="10.88671875" bestFit="1" customWidth="1"/>
    <col min="5894" max="5894" width="6.6640625" bestFit="1" customWidth="1"/>
    <col min="5895" max="5895" width="4" bestFit="1" customWidth="1"/>
    <col min="5896" max="5896" width="5.21875" bestFit="1" customWidth="1"/>
    <col min="5897" max="5897" width="8.33203125" bestFit="1" customWidth="1"/>
    <col min="6144" max="6144" width="47.109375" bestFit="1" customWidth="1"/>
    <col min="6145" max="6145" width="5.44140625" bestFit="1" customWidth="1"/>
    <col min="6146" max="6146" width="7.88671875" bestFit="1" customWidth="1"/>
    <col min="6147" max="6147" width="5.44140625" bestFit="1" customWidth="1"/>
    <col min="6148" max="6148" width="7.5546875" bestFit="1" customWidth="1"/>
    <col min="6149" max="6149" width="10.88671875" bestFit="1" customWidth="1"/>
    <col min="6150" max="6150" width="6.6640625" bestFit="1" customWidth="1"/>
    <col min="6151" max="6151" width="4" bestFit="1" customWidth="1"/>
    <col min="6152" max="6152" width="5.21875" bestFit="1" customWidth="1"/>
    <col min="6153" max="6153" width="8.33203125" bestFit="1" customWidth="1"/>
    <col min="6400" max="6400" width="47.109375" bestFit="1" customWidth="1"/>
    <col min="6401" max="6401" width="5.44140625" bestFit="1" customWidth="1"/>
    <col min="6402" max="6402" width="7.88671875" bestFit="1" customWidth="1"/>
    <col min="6403" max="6403" width="5.44140625" bestFit="1" customWidth="1"/>
    <col min="6404" max="6404" width="7.5546875" bestFit="1" customWidth="1"/>
    <col min="6405" max="6405" width="10.88671875" bestFit="1" customWidth="1"/>
    <col min="6406" max="6406" width="6.6640625" bestFit="1" customWidth="1"/>
    <col min="6407" max="6407" width="4" bestFit="1" customWidth="1"/>
    <col min="6408" max="6408" width="5.21875" bestFit="1" customWidth="1"/>
    <col min="6409" max="6409" width="8.33203125" bestFit="1" customWidth="1"/>
    <col min="6656" max="6656" width="47.109375" bestFit="1" customWidth="1"/>
    <col min="6657" max="6657" width="5.44140625" bestFit="1" customWidth="1"/>
    <col min="6658" max="6658" width="7.88671875" bestFit="1" customWidth="1"/>
    <col min="6659" max="6659" width="5.44140625" bestFit="1" customWidth="1"/>
    <col min="6660" max="6660" width="7.5546875" bestFit="1" customWidth="1"/>
    <col min="6661" max="6661" width="10.88671875" bestFit="1" customWidth="1"/>
    <col min="6662" max="6662" width="6.6640625" bestFit="1" customWidth="1"/>
    <col min="6663" max="6663" width="4" bestFit="1" customWidth="1"/>
    <col min="6664" max="6664" width="5.21875" bestFit="1" customWidth="1"/>
    <col min="6665" max="6665" width="8.33203125" bestFit="1" customWidth="1"/>
    <col min="6912" max="6912" width="47.109375" bestFit="1" customWidth="1"/>
    <col min="6913" max="6913" width="5.44140625" bestFit="1" customWidth="1"/>
    <col min="6914" max="6914" width="7.88671875" bestFit="1" customWidth="1"/>
    <col min="6915" max="6915" width="5.44140625" bestFit="1" customWidth="1"/>
    <col min="6916" max="6916" width="7.5546875" bestFit="1" customWidth="1"/>
    <col min="6917" max="6917" width="10.88671875" bestFit="1" customWidth="1"/>
    <col min="6918" max="6918" width="6.6640625" bestFit="1" customWidth="1"/>
    <col min="6919" max="6919" width="4" bestFit="1" customWidth="1"/>
    <col min="6920" max="6920" width="5.21875" bestFit="1" customWidth="1"/>
    <col min="6921" max="6921" width="8.33203125" bestFit="1" customWidth="1"/>
    <col min="7168" max="7168" width="47.109375" bestFit="1" customWidth="1"/>
    <col min="7169" max="7169" width="5.44140625" bestFit="1" customWidth="1"/>
    <col min="7170" max="7170" width="7.88671875" bestFit="1" customWidth="1"/>
    <col min="7171" max="7171" width="5.44140625" bestFit="1" customWidth="1"/>
    <col min="7172" max="7172" width="7.5546875" bestFit="1" customWidth="1"/>
    <col min="7173" max="7173" width="10.88671875" bestFit="1" customWidth="1"/>
    <col min="7174" max="7174" width="6.6640625" bestFit="1" customWidth="1"/>
    <col min="7175" max="7175" width="4" bestFit="1" customWidth="1"/>
    <col min="7176" max="7176" width="5.21875" bestFit="1" customWidth="1"/>
    <col min="7177" max="7177" width="8.33203125" bestFit="1" customWidth="1"/>
    <col min="7424" max="7424" width="47.109375" bestFit="1" customWidth="1"/>
    <col min="7425" max="7425" width="5.44140625" bestFit="1" customWidth="1"/>
    <col min="7426" max="7426" width="7.88671875" bestFit="1" customWidth="1"/>
    <col min="7427" max="7427" width="5.44140625" bestFit="1" customWidth="1"/>
    <col min="7428" max="7428" width="7.5546875" bestFit="1" customWidth="1"/>
    <col min="7429" max="7429" width="10.88671875" bestFit="1" customWidth="1"/>
    <col min="7430" max="7430" width="6.6640625" bestFit="1" customWidth="1"/>
    <col min="7431" max="7431" width="4" bestFit="1" customWidth="1"/>
    <col min="7432" max="7432" width="5.21875" bestFit="1" customWidth="1"/>
    <col min="7433" max="7433" width="8.33203125" bestFit="1" customWidth="1"/>
    <col min="7680" max="7680" width="47.109375" bestFit="1" customWidth="1"/>
    <col min="7681" max="7681" width="5.44140625" bestFit="1" customWidth="1"/>
    <col min="7682" max="7682" width="7.88671875" bestFit="1" customWidth="1"/>
    <col min="7683" max="7683" width="5.44140625" bestFit="1" customWidth="1"/>
    <col min="7684" max="7684" width="7.5546875" bestFit="1" customWidth="1"/>
    <col min="7685" max="7685" width="10.88671875" bestFit="1" customWidth="1"/>
    <col min="7686" max="7686" width="6.6640625" bestFit="1" customWidth="1"/>
    <col min="7687" max="7687" width="4" bestFit="1" customWidth="1"/>
    <col min="7688" max="7688" width="5.21875" bestFit="1" customWidth="1"/>
    <col min="7689" max="7689" width="8.33203125" bestFit="1" customWidth="1"/>
    <col min="7936" max="7936" width="47.109375" bestFit="1" customWidth="1"/>
    <col min="7937" max="7937" width="5.44140625" bestFit="1" customWidth="1"/>
    <col min="7938" max="7938" width="7.88671875" bestFit="1" customWidth="1"/>
    <col min="7939" max="7939" width="5.44140625" bestFit="1" customWidth="1"/>
    <col min="7940" max="7940" width="7.5546875" bestFit="1" customWidth="1"/>
    <col min="7941" max="7941" width="10.88671875" bestFit="1" customWidth="1"/>
    <col min="7942" max="7942" width="6.6640625" bestFit="1" customWidth="1"/>
    <col min="7943" max="7943" width="4" bestFit="1" customWidth="1"/>
    <col min="7944" max="7944" width="5.21875" bestFit="1" customWidth="1"/>
    <col min="7945" max="7945" width="8.33203125" bestFit="1" customWidth="1"/>
    <col min="8192" max="8192" width="47.109375" bestFit="1" customWidth="1"/>
    <col min="8193" max="8193" width="5.44140625" bestFit="1" customWidth="1"/>
    <col min="8194" max="8194" width="7.88671875" bestFit="1" customWidth="1"/>
    <col min="8195" max="8195" width="5.44140625" bestFit="1" customWidth="1"/>
    <col min="8196" max="8196" width="7.5546875" bestFit="1" customWidth="1"/>
    <col min="8197" max="8197" width="10.88671875" bestFit="1" customWidth="1"/>
    <col min="8198" max="8198" width="6.6640625" bestFit="1" customWidth="1"/>
    <col min="8199" max="8199" width="4" bestFit="1" customWidth="1"/>
    <col min="8200" max="8200" width="5.21875" bestFit="1" customWidth="1"/>
    <col min="8201" max="8201" width="8.33203125" bestFit="1" customWidth="1"/>
    <col min="8448" max="8448" width="47.109375" bestFit="1" customWidth="1"/>
    <col min="8449" max="8449" width="5.44140625" bestFit="1" customWidth="1"/>
    <col min="8450" max="8450" width="7.88671875" bestFit="1" customWidth="1"/>
    <col min="8451" max="8451" width="5.44140625" bestFit="1" customWidth="1"/>
    <col min="8452" max="8452" width="7.5546875" bestFit="1" customWidth="1"/>
    <col min="8453" max="8453" width="10.88671875" bestFit="1" customWidth="1"/>
    <col min="8454" max="8454" width="6.6640625" bestFit="1" customWidth="1"/>
    <col min="8455" max="8455" width="4" bestFit="1" customWidth="1"/>
    <col min="8456" max="8456" width="5.21875" bestFit="1" customWidth="1"/>
    <col min="8457" max="8457" width="8.33203125" bestFit="1" customWidth="1"/>
    <col min="8704" max="8704" width="47.109375" bestFit="1" customWidth="1"/>
    <col min="8705" max="8705" width="5.44140625" bestFit="1" customWidth="1"/>
    <col min="8706" max="8706" width="7.88671875" bestFit="1" customWidth="1"/>
    <col min="8707" max="8707" width="5.44140625" bestFit="1" customWidth="1"/>
    <col min="8708" max="8708" width="7.5546875" bestFit="1" customWidth="1"/>
    <col min="8709" max="8709" width="10.88671875" bestFit="1" customWidth="1"/>
    <col min="8710" max="8710" width="6.6640625" bestFit="1" customWidth="1"/>
    <col min="8711" max="8711" width="4" bestFit="1" customWidth="1"/>
    <col min="8712" max="8712" width="5.21875" bestFit="1" customWidth="1"/>
    <col min="8713" max="8713" width="8.33203125" bestFit="1" customWidth="1"/>
    <col min="8960" max="8960" width="47.109375" bestFit="1" customWidth="1"/>
    <col min="8961" max="8961" width="5.44140625" bestFit="1" customWidth="1"/>
    <col min="8962" max="8962" width="7.88671875" bestFit="1" customWidth="1"/>
    <col min="8963" max="8963" width="5.44140625" bestFit="1" customWidth="1"/>
    <col min="8964" max="8964" width="7.5546875" bestFit="1" customWidth="1"/>
    <col min="8965" max="8965" width="10.88671875" bestFit="1" customWidth="1"/>
    <col min="8966" max="8966" width="6.6640625" bestFit="1" customWidth="1"/>
    <col min="8967" max="8967" width="4" bestFit="1" customWidth="1"/>
    <col min="8968" max="8968" width="5.21875" bestFit="1" customWidth="1"/>
    <col min="8969" max="8969" width="8.33203125" bestFit="1" customWidth="1"/>
    <col min="9216" max="9216" width="47.109375" bestFit="1" customWidth="1"/>
    <col min="9217" max="9217" width="5.44140625" bestFit="1" customWidth="1"/>
    <col min="9218" max="9218" width="7.88671875" bestFit="1" customWidth="1"/>
    <col min="9219" max="9219" width="5.44140625" bestFit="1" customWidth="1"/>
    <col min="9220" max="9220" width="7.5546875" bestFit="1" customWidth="1"/>
    <col min="9221" max="9221" width="10.88671875" bestFit="1" customWidth="1"/>
    <col min="9222" max="9222" width="6.6640625" bestFit="1" customWidth="1"/>
    <col min="9223" max="9223" width="4" bestFit="1" customWidth="1"/>
    <col min="9224" max="9224" width="5.21875" bestFit="1" customWidth="1"/>
    <col min="9225" max="9225" width="8.33203125" bestFit="1" customWidth="1"/>
    <col min="9472" max="9472" width="47.109375" bestFit="1" customWidth="1"/>
    <col min="9473" max="9473" width="5.44140625" bestFit="1" customWidth="1"/>
    <col min="9474" max="9474" width="7.88671875" bestFit="1" customWidth="1"/>
    <col min="9475" max="9475" width="5.44140625" bestFit="1" customWidth="1"/>
    <col min="9476" max="9476" width="7.5546875" bestFit="1" customWidth="1"/>
    <col min="9477" max="9477" width="10.88671875" bestFit="1" customWidth="1"/>
    <col min="9478" max="9478" width="6.6640625" bestFit="1" customWidth="1"/>
    <col min="9479" max="9479" width="4" bestFit="1" customWidth="1"/>
    <col min="9480" max="9480" width="5.21875" bestFit="1" customWidth="1"/>
    <col min="9481" max="9481" width="8.33203125" bestFit="1" customWidth="1"/>
    <col min="9728" max="9728" width="47.109375" bestFit="1" customWidth="1"/>
    <col min="9729" max="9729" width="5.44140625" bestFit="1" customWidth="1"/>
    <col min="9730" max="9730" width="7.88671875" bestFit="1" customWidth="1"/>
    <col min="9731" max="9731" width="5.44140625" bestFit="1" customWidth="1"/>
    <col min="9732" max="9732" width="7.5546875" bestFit="1" customWidth="1"/>
    <col min="9733" max="9733" width="10.88671875" bestFit="1" customWidth="1"/>
    <col min="9734" max="9734" width="6.6640625" bestFit="1" customWidth="1"/>
    <col min="9735" max="9735" width="4" bestFit="1" customWidth="1"/>
    <col min="9736" max="9736" width="5.21875" bestFit="1" customWidth="1"/>
    <col min="9737" max="9737" width="8.33203125" bestFit="1" customWidth="1"/>
    <col min="9984" max="9984" width="47.109375" bestFit="1" customWidth="1"/>
    <col min="9985" max="9985" width="5.44140625" bestFit="1" customWidth="1"/>
    <col min="9986" max="9986" width="7.88671875" bestFit="1" customWidth="1"/>
    <col min="9987" max="9987" width="5.44140625" bestFit="1" customWidth="1"/>
    <col min="9988" max="9988" width="7.5546875" bestFit="1" customWidth="1"/>
    <col min="9989" max="9989" width="10.88671875" bestFit="1" customWidth="1"/>
    <col min="9990" max="9990" width="6.6640625" bestFit="1" customWidth="1"/>
    <col min="9991" max="9991" width="4" bestFit="1" customWidth="1"/>
    <col min="9992" max="9992" width="5.21875" bestFit="1" customWidth="1"/>
    <col min="9993" max="9993" width="8.33203125" bestFit="1" customWidth="1"/>
    <col min="10240" max="10240" width="47.109375" bestFit="1" customWidth="1"/>
    <col min="10241" max="10241" width="5.44140625" bestFit="1" customWidth="1"/>
    <col min="10242" max="10242" width="7.88671875" bestFit="1" customWidth="1"/>
    <col min="10243" max="10243" width="5.44140625" bestFit="1" customWidth="1"/>
    <col min="10244" max="10244" width="7.5546875" bestFit="1" customWidth="1"/>
    <col min="10245" max="10245" width="10.88671875" bestFit="1" customWidth="1"/>
    <col min="10246" max="10246" width="6.6640625" bestFit="1" customWidth="1"/>
    <col min="10247" max="10247" width="4" bestFit="1" customWidth="1"/>
    <col min="10248" max="10248" width="5.21875" bestFit="1" customWidth="1"/>
    <col min="10249" max="10249" width="8.33203125" bestFit="1" customWidth="1"/>
    <col min="10496" max="10496" width="47.109375" bestFit="1" customWidth="1"/>
    <col min="10497" max="10497" width="5.44140625" bestFit="1" customWidth="1"/>
    <col min="10498" max="10498" width="7.88671875" bestFit="1" customWidth="1"/>
    <col min="10499" max="10499" width="5.44140625" bestFit="1" customWidth="1"/>
    <col min="10500" max="10500" width="7.5546875" bestFit="1" customWidth="1"/>
    <col min="10501" max="10501" width="10.88671875" bestFit="1" customWidth="1"/>
    <col min="10502" max="10502" width="6.6640625" bestFit="1" customWidth="1"/>
    <col min="10503" max="10503" width="4" bestFit="1" customWidth="1"/>
    <col min="10504" max="10504" width="5.21875" bestFit="1" customWidth="1"/>
    <col min="10505" max="10505" width="8.33203125" bestFit="1" customWidth="1"/>
    <col min="10752" max="10752" width="47.109375" bestFit="1" customWidth="1"/>
    <col min="10753" max="10753" width="5.44140625" bestFit="1" customWidth="1"/>
    <col min="10754" max="10754" width="7.88671875" bestFit="1" customWidth="1"/>
    <col min="10755" max="10755" width="5.44140625" bestFit="1" customWidth="1"/>
    <col min="10756" max="10756" width="7.5546875" bestFit="1" customWidth="1"/>
    <col min="10757" max="10757" width="10.88671875" bestFit="1" customWidth="1"/>
    <col min="10758" max="10758" width="6.6640625" bestFit="1" customWidth="1"/>
    <col min="10759" max="10759" width="4" bestFit="1" customWidth="1"/>
    <col min="10760" max="10760" width="5.21875" bestFit="1" customWidth="1"/>
    <col min="10761" max="10761" width="8.33203125" bestFit="1" customWidth="1"/>
    <col min="11008" max="11008" width="47.109375" bestFit="1" customWidth="1"/>
    <col min="11009" max="11009" width="5.44140625" bestFit="1" customWidth="1"/>
    <col min="11010" max="11010" width="7.88671875" bestFit="1" customWidth="1"/>
    <col min="11011" max="11011" width="5.44140625" bestFit="1" customWidth="1"/>
    <col min="11012" max="11012" width="7.5546875" bestFit="1" customWidth="1"/>
    <col min="11013" max="11013" width="10.88671875" bestFit="1" customWidth="1"/>
    <col min="11014" max="11014" width="6.6640625" bestFit="1" customWidth="1"/>
    <col min="11015" max="11015" width="4" bestFit="1" customWidth="1"/>
    <col min="11016" max="11016" width="5.21875" bestFit="1" customWidth="1"/>
    <col min="11017" max="11017" width="8.33203125" bestFit="1" customWidth="1"/>
    <col min="11264" max="11264" width="47.109375" bestFit="1" customWidth="1"/>
    <col min="11265" max="11265" width="5.44140625" bestFit="1" customWidth="1"/>
    <col min="11266" max="11266" width="7.88671875" bestFit="1" customWidth="1"/>
    <col min="11267" max="11267" width="5.44140625" bestFit="1" customWidth="1"/>
    <col min="11268" max="11268" width="7.5546875" bestFit="1" customWidth="1"/>
    <col min="11269" max="11269" width="10.88671875" bestFit="1" customWidth="1"/>
    <col min="11270" max="11270" width="6.6640625" bestFit="1" customWidth="1"/>
    <col min="11271" max="11271" width="4" bestFit="1" customWidth="1"/>
    <col min="11272" max="11272" width="5.21875" bestFit="1" customWidth="1"/>
    <col min="11273" max="11273" width="8.33203125" bestFit="1" customWidth="1"/>
    <col min="11520" max="11520" width="47.109375" bestFit="1" customWidth="1"/>
    <col min="11521" max="11521" width="5.44140625" bestFit="1" customWidth="1"/>
    <col min="11522" max="11522" width="7.88671875" bestFit="1" customWidth="1"/>
    <col min="11523" max="11523" width="5.44140625" bestFit="1" customWidth="1"/>
    <col min="11524" max="11524" width="7.5546875" bestFit="1" customWidth="1"/>
    <col min="11525" max="11525" width="10.88671875" bestFit="1" customWidth="1"/>
    <col min="11526" max="11526" width="6.6640625" bestFit="1" customWidth="1"/>
    <col min="11527" max="11527" width="4" bestFit="1" customWidth="1"/>
    <col min="11528" max="11528" width="5.21875" bestFit="1" customWidth="1"/>
    <col min="11529" max="11529" width="8.33203125" bestFit="1" customWidth="1"/>
    <col min="11776" max="11776" width="47.109375" bestFit="1" customWidth="1"/>
    <col min="11777" max="11777" width="5.44140625" bestFit="1" customWidth="1"/>
    <col min="11778" max="11778" width="7.88671875" bestFit="1" customWidth="1"/>
    <col min="11779" max="11779" width="5.44140625" bestFit="1" customWidth="1"/>
    <col min="11780" max="11780" width="7.5546875" bestFit="1" customWidth="1"/>
    <col min="11781" max="11781" width="10.88671875" bestFit="1" customWidth="1"/>
    <col min="11782" max="11782" width="6.6640625" bestFit="1" customWidth="1"/>
    <col min="11783" max="11783" width="4" bestFit="1" customWidth="1"/>
    <col min="11784" max="11784" width="5.21875" bestFit="1" customWidth="1"/>
    <col min="11785" max="11785" width="8.33203125" bestFit="1" customWidth="1"/>
    <col min="12032" max="12032" width="47.109375" bestFit="1" customWidth="1"/>
    <col min="12033" max="12033" width="5.44140625" bestFit="1" customWidth="1"/>
    <col min="12034" max="12034" width="7.88671875" bestFit="1" customWidth="1"/>
    <col min="12035" max="12035" width="5.44140625" bestFit="1" customWidth="1"/>
    <col min="12036" max="12036" width="7.5546875" bestFit="1" customWidth="1"/>
    <col min="12037" max="12037" width="10.88671875" bestFit="1" customWidth="1"/>
    <col min="12038" max="12038" width="6.6640625" bestFit="1" customWidth="1"/>
    <col min="12039" max="12039" width="4" bestFit="1" customWidth="1"/>
    <col min="12040" max="12040" width="5.21875" bestFit="1" customWidth="1"/>
    <col min="12041" max="12041" width="8.33203125" bestFit="1" customWidth="1"/>
    <col min="12288" max="12288" width="47.109375" bestFit="1" customWidth="1"/>
    <col min="12289" max="12289" width="5.44140625" bestFit="1" customWidth="1"/>
    <col min="12290" max="12290" width="7.88671875" bestFit="1" customWidth="1"/>
    <col min="12291" max="12291" width="5.44140625" bestFit="1" customWidth="1"/>
    <col min="12292" max="12292" width="7.5546875" bestFit="1" customWidth="1"/>
    <col min="12293" max="12293" width="10.88671875" bestFit="1" customWidth="1"/>
    <col min="12294" max="12294" width="6.6640625" bestFit="1" customWidth="1"/>
    <col min="12295" max="12295" width="4" bestFit="1" customWidth="1"/>
    <col min="12296" max="12296" width="5.21875" bestFit="1" customWidth="1"/>
    <col min="12297" max="12297" width="8.33203125" bestFit="1" customWidth="1"/>
    <col min="12544" max="12544" width="47.109375" bestFit="1" customWidth="1"/>
    <col min="12545" max="12545" width="5.44140625" bestFit="1" customWidth="1"/>
    <col min="12546" max="12546" width="7.88671875" bestFit="1" customWidth="1"/>
    <col min="12547" max="12547" width="5.44140625" bestFit="1" customWidth="1"/>
    <col min="12548" max="12548" width="7.5546875" bestFit="1" customWidth="1"/>
    <col min="12549" max="12549" width="10.88671875" bestFit="1" customWidth="1"/>
    <col min="12550" max="12550" width="6.6640625" bestFit="1" customWidth="1"/>
    <col min="12551" max="12551" width="4" bestFit="1" customWidth="1"/>
    <col min="12552" max="12552" width="5.21875" bestFit="1" customWidth="1"/>
    <col min="12553" max="12553" width="8.33203125" bestFit="1" customWidth="1"/>
    <col min="12800" max="12800" width="47.109375" bestFit="1" customWidth="1"/>
    <col min="12801" max="12801" width="5.44140625" bestFit="1" customWidth="1"/>
    <col min="12802" max="12802" width="7.88671875" bestFit="1" customWidth="1"/>
    <col min="12803" max="12803" width="5.44140625" bestFit="1" customWidth="1"/>
    <col min="12804" max="12804" width="7.5546875" bestFit="1" customWidth="1"/>
    <col min="12805" max="12805" width="10.88671875" bestFit="1" customWidth="1"/>
    <col min="12806" max="12806" width="6.6640625" bestFit="1" customWidth="1"/>
    <col min="12807" max="12807" width="4" bestFit="1" customWidth="1"/>
    <col min="12808" max="12808" width="5.21875" bestFit="1" customWidth="1"/>
    <col min="12809" max="12809" width="8.33203125" bestFit="1" customWidth="1"/>
    <col min="13056" max="13056" width="47.109375" bestFit="1" customWidth="1"/>
    <col min="13057" max="13057" width="5.44140625" bestFit="1" customWidth="1"/>
    <col min="13058" max="13058" width="7.88671875" bestFit="1" customWidth="1"/>
    <col min="13059" max="13059" width="5.44140625" bestFit="1" customWidth="1"/>
    <col min="13060" max="13060" width="7.5546875" bestFit="1" customWidth="1"/>
    <col min="13061" max="13061" width="10.88671875" bestFit="1" customWidth="1"/>
    <col min="13062" max="13062" width="6.6640625" bestFit="1" customWidth="1"/>
    <col min="13063" max="13063" width="4" bestFit="1" customWidth="1"/>
    <col min="13064" max="13064" width="5.21875" bestFit="1" customWidth="1"/>
    <col min="13065" max="13065" width="8.33203125" bestFit="1" customWidth="1"/>
    <col min="13312" max="13312" width="47.109375" bestFit="1" customWidth="1"/>
    <col min="13313" max="13313" width="5.44140625" bestFit="1" customWidth="1"/>
    <col min="13314" max="13314" width="7.88671875" bestFit="1" customWidth="1"/>
    <col min="13315" max="13315" width="5.44140625" bestFit="1" customWidth="1"/>
    <col min="13316" max="13316" width="7.5546875" bestFit="1" customWidth="1"/>
    <col min="13317" max="13317" width="10.88671875" bestFit="1" customWidth="1"/>
    <col min="13318" max="13318" width="6.6640625" bestFit="1" customWidth="1"/>
    <col min="13319" max="13319" width="4" bestFit="1" customWidth="1"/>
    <col min="13320" max="13320" width="5.21875" bestFit="1" customWidth="1"/>
    <col min="13321" max="13321" width="8.33203125" bestFit="1" customWidth="1"/>
    <col min="13568" max="13568" width="47.109375" bestFit="1" customWidth="1"/>
    <col min="13569" max="13569" width="5.44140625" bestFit="1" customWidth="1"/>
    <col min="13570" max="13570" width="7.88671875" bestFit="1" customWidth="1"/>
    <col min="13571" max="13571" width="5.44140625" bestFit="1" customWidth="1"/>
    <col min="13572" max="13572" width="7.5546875" bestFit="1" customWidth="1"/>
    <col min="13573" max="13573" width="10.88671875" bestFit="1" customWidth="1"/>
    <col min="13574" max="13574" width="6.6640625" bestFit="1" customWidth="1"/>
    <col min="13575" max="13575" width="4" bestFit="1" customWidth="1"/>
    <col min="13576" max="13576" width="5.21875" bestFit="1" customWidth="1"/>
    <col min="13577" max="13577" width="8.33203125" bestFit="1" customWidth="1"/>
    <col min="13824" max="13824" width="47.109375" bestFit="1" customWidth="1"/>
    <col min="13825" max="13825" width="5.44140625" bestFit="1" customWidth="1"/>
    <col min="13826" max="13826" width="7.88671875" bestFit="1" customWidth="1"/>
    <col min="13827" max="13827" width="5.44140625" bestFit="1" customWidth="1"/>
    <col min="13828" max="13828" width="7.5546875" bestFit="1" customWidth="1"/>
    <col min="13829" max="13829" width="10.88671875" bestFit="1" customWidth="1"/>
    <col min="13830" max="13830" width="6.6640625" bestFit="1" customWidth="1"/>
    <col min="13831" max="13831" width="4" bestFit="1" customWidth="1"/>
    <col min="13832" max="13832" width="5.21875" bestFit="1" customWidth="1"/>
    <col min="13833" max="13833" width="8.33203125" bestFit="1" customWidth="1"/>
    <col min="14080" max="14080" width="47.109375" bestFit="1" customWidth="1"/>
    <col min="14081" max="14081" width="5.44140625" bestFit="1" customWidth="1"/>
    <col min="14082" max="14082" width="7.88671875" bestFit="1" customWidth="1"/>
    <col min="14083" max="14083" width="5.44140625" bestFit="1" customWidth="1"/>
    <col min="14084" max="14084" width="7.5546875" bestFit="1" customWidth="1"/>
    <col min="14085" max="14085" width="10.88671875" bestFit="1" customWidth="1"/>
    <col min="14086" max="14086" width="6.6640625" bestFit="1" customWidth="1"/>
    <col min="14087" max="14087" width="4" bestFit="1" customWidth="1"/>
    <col min="14088" max="14088" width="5.21875" bestFit="1" customWidth="1"/>
    <col min="14089" max="14089" width="8.33203125" bestFit="1" customWidth="1"/>
    <col min="14336" max="14336" width="47.109375" bestFit="1" customWidth="1"/>
    <col min="14337" max="14337" width="5.44140625" bestFit="1" customWidth="1"/>
    <col min="14338" max="14338" width="7.88671875" bestFit="1" customWidth="1"/>
    <col min="14339" max="14339" width="5.44140625" bestFit="1" customWidth="1"/>
    <col min="14340" max="14340" width="7.5546875" bestFit="1" customWidth="1"/>
    <col min="14341" max="14341" width="10.88671875" bestFit="1" customWidth="1"/>
    <col min="14342" max="14342" width="6.6640625" bestFit="1" customWidth="1"/>
    <col min="14343" max="14343" width="4" bestFit="1" customWidth="1"/>
    <col min="14344" max="14344" width="5.21875" bestFit="1" customWidth="1"/>
    <col min="14345" max="14345" width="8.33203125" bestFit="1" customWidth="1"/>
    <col min="14592" max="14592" width="47.109375" bestFit="1" customWidth="1"/>
    <col min="14593" max="14593" width="5.44140625" bestFit="1" customWidth="1"/>
    <col min="14594" max="14594" width="7.88671875" bestFit="1" customWidth="1"/>
    <col min="14595" max="14595" width="5.44140625" bestFit="1" customWidth="1"/>
    <col min="14596" max="14596" width="7.5546875" bestFit="1" customWidth="1"/>
    <col min="14597" max="14597" width="10.88671875" bestFit="1" customWidth="1"/>
    <col min="14598" max="14598" width="6.6640625" bestFit="1" customWidth="1"/>
    <col min="14599" max="14599" width="4" bestFit="1" customWidth="1"/>
    <col min="14600" max="14600" width="5.21875" bestFit="1" customWidth="1"/>
    <col min="14601" max="14601" width="8.33203125" bestFit="1" customWidth="1"/>
    <col min="14848" max="14848" width="47.109375" bestFit="1" customWidth="1"/>
    <col min="14849" max="14849" width="5.44140625" bestFit="1" customWidth="1"/>
    <col min="14850" max="14850" width="7.88671875" bestFit="1" customWidth="1"/>
    <col min="14851" max="14851" width="5.44140625" bestFit="1" customWidth="1"/>
    <col min="14852" max="14852" width="7.5546875" bestFit="1" customWidth="1"/>
    <col min="14853" max="14853" width="10.88671875" bestFit="1" customWidth="1"/>
    <col min="14854" max="14854" width="6.6640625" bestFit="1" customWidth="1"/>
    <col min="14855" max="14855" width="4" bestFit="1" customWidth="1"/>
    <col min="14856" max="14856" width="5.21875" bestFit="1" customWidth="1"/>
    <col min="14857" max="14857" width="8.33203125" bestFit="1" customWidth="1"/>
    <col min="15104" max="15104" width="47.109375" bestFit="1" customWidth="1"/>
    <col min="15105" max="15105" width="5.44140625" bestFit="1" customWidth="1"/>
    <col min="15106" max="15106" width="7.88671875" bestFit="1" customWidth="1"/>
    <col min="15107" max="15107" width="5.44140625" bestFit="1" customWidth="1"/>
    <col min="15108" max="15108" width="7.5546875" bestFit="1" customWidth="1"/>
    <col min="15109" max="15109" width="10.88671875" bestFit="1" customWidth="1"/>
    <col min="15110" max="15110" width="6.6640625" bestFit="1" customWidth="1"/>
    <col min="15111" max="15111" width="4" bestFit="1" customWidth="1"/>
    <col min="15112" max="15112" width="5.21875" bestFit="1" customWidth="1"/>
    <col min="15113" max="15113" width="8.33203125" bestFit="1" customWidth="1"/>
    <col min="15360" max="15360" width="47.109375" bestFit="1" customWidth="1"/>
    <col min="15361" max="15361" width="5.44140625" bestFit="1" customWidth="1"/>
    <col min="15362" max="15362" width="7.88671875" bestFit="1" customWidth="1"/>
    <col min="15363" max="15363" width="5.44140625" bestFit="1" customWidth="1"/>
    <col min="15364" max="15364" width="7.5546875" bestFit="1" customWidth="1"/>
    <col min="15365" max="15365" width="10.88671875" bestFit="1" customWidth="1"/>
    <col min="15366" max="15366" width="6.6640625" bestFit="1" customWidth="1"/>
    <col min="15367" max="15367" width="4" bestFit="1" customWidth="1"/>
    <col min="15368" max="15368" width="5.21875" bestFit="1" customWidth="1"/>
    <col min="15369" max="15369" width="8.33203125" bestFit="1" customWidth="1"/>
    <col min="15616" max="15616" width="47.109375" bestFit="1" customWidth="1"/>
    <col min="15617" max="15617" width="5.44140625" bestFit="1" customWidth="1"/>
    <col min="15618" max="15618" width="7.88671875" bestFit="1" customWidth="1"/>
    <col min="15619" max="15619" width="5.44140625" bestFit="1" customWidth="1"/>
    <col min="15620" max="15620" width="7.5546875" bestFit="1" customWidth="1"/>
    <col min="15621" max="15621" width="10.88671875" bestFit="1" customWidth="1"/>
    <col min="15622" max="15622" width="6.6640625" bestFit="1" customWidth="1"/>
    <col min="15623" max="15623" width="4" bestFit="1" customWidth="1"/>
    <col min="15624" max="15624" width="5.21875" bestFit="1" customWidth="1"/>
    <col min="15625" max="15625" width="8.33203125" bestFit="1" customWidth="1"/>
    <col min="15872" max="15872" width="47.109375" bestFit="1" customWidth="1"/>
    <col min="15873" max="15873" width="5.44140625" bestFit="1" customWidth="1"/>
    <col min="15874" max="15874" width="7.88671875" bestFit="1" customWidth="1"/>
    <col min="15875" max="15875" width="5.44140625" bestFit="1" customWidth="1"/>
    <col min="15876" max="15876" width="7.5546875" bestFit="1" customWidth="1"/>
    <col min="15877" max="15877" width="10.88671875" bestFit="1" customWidth="1"/>
    <col min="15878" max="15878" width="6.6640625" bestFit="1" customWidth="1"/>
    <col min="15879" max="15879" width="4" bestFit="1" customWidth="1"/>
    <col min="15880" max="15880" width="5.21875" bestFit="1" customWidth="1"/>
    <col min="15881" max="15881" width="8.33203125" bestFit="1" customWidth="1"/>
    <col min="16128" max="16128" width="47.109375" bestFit="1" customWidth="1"/>
    <col min="16129" max="16129" width="5.44140625" bestFit="1" customWidth="1"/>
    <col min="16130" max="16130" width="7.88671875" bestFit="1" customWidth="1"/>
    <col min="16131" max="16131" width="5.44140625" bestFit="1" customWidth="1"/>
    <col min="16132" max="16132" width="7.5546875" bestFit="1" customWidth="1"/>
    <col min="16133" max="16133" width="10.88671875" bestFit="1" customWidth="1"/>
    <col min="16134" max="16134" width="6.6640625" bestFit="1" customWidth="1"/>
    <col min="16135" max="16135" width="4" bestFit="1" customWidth="1"/>
    <col min="16136" max="16136" width="5.21875" bestFit="1" customWidth="1"/>
    <col min="16137" max="16137" width="8.33203125" bestFit="1" customWidth="1"/>
  </cols>
  <sheetData>
    <row r="2" spans="1:9" x14ac:dyDescent="0.3">
      <c r="A2" s="61" t="s">
        <v>39</v>
      </c>
    </row>
    <row r="3" spans="1:9" x14ac:dyDescent="0.3">
      <c r="A3" s="61" t="s">
        <v>40</v>
      </c>
    </row>
    <row r="5" spans="1:9" x14ac:dyDescent="0.3">
      <c r="F5" s="62"/>
      <c r="G5" s="62"/>
      <c r="H5" s="62"/>
      <c r="I5" s="62"/>
    </row>
    <row r="6" spans="1:9" x14ac:dyDescent="0.3">
      <c r="B6" s="63" t="s">
        <v>41</v>
      </c>
      <c r="C6" s="63" t="s">
        <v>42</v>
      </c>
      <c r="D6" s="63" t="s">
        <v>43</v>
      </c>
      <c r="E6" s="64" t="s">
        <v>44</v>
      </c>
      <c r="F6" s="65" t="s">
        <v>45</v>
      </c>
      <c r="G6" s="65" t="s">
        <v>46</v>
      </c>
      <c r="H6" s="65" t="s">
        <v>47</v>
      </c>
      <c r="I6" s="65" t="s">
        <v>48</v>
      </c>
    </row>
    <row r="7" spans="1:9" x14ac:dyDescent="0.3">
      <c r="A7" s="66" t="s">
        <v>49</v>
      </c>
      <c r="B7" s="63" t="s">
        <v>50</v>
      </c>
      <c r="C7" s="63" t="s">
        <v>51</v>
      </c>
      <c r="D7" s="63" t="s">
        <v>51</v>
      </c>
      <c r="E7" s="63" t="s">
        <v>52</v>
      </c>
    </row>
    <row r="9" spans="1:9" x14ac:dyDescent="0.3">
      <c r="A9" s="67" t="s">
        <v>53</v>
      </c>
    </row>
    <row r="10" spans="1:9" x14ac:dyDescent="0.3">
      <c r="A10" s="61" t="s">
        <v>54</v>
      </c>
      <c r="B10">
        <v>0</v>
      </c>
      <c r="C10" s="68">
        <v>375</v>
      </c>
      <c r="D10" s="69">
        <v>24</v>
      </c>
      <c r="E10" s="68">
        <v>351</v>
      </c>
      <c r="F10">
        <v>375</v>
      </c>
      <c r="G10">
        <v>24</v>
      </c>
      <c r="H10">
        <f>B10+F10-G10</f>
        <v>351</v>
      </c>
      <c r="I10" s="70">
        <f>E10-H10</f>
        <v>0</v>
      </c>
    </row>
    <row r="11" spans="1:9" x14ac:dyDescent="0.3">
      <c r="A11" s="61" t="s">
        <v>55</v>
      </c>
      <c r="B11">
        <v>0</v>
      </c>
      <c r="C11" s="68">
        <v>600</v>
      </c>
      <c r="D11" s="69">
        <v>84</v>
      </c>
      <c r="E11" s="68">
        <v>516</v>
      </c>
      <c r="F11" s="70">
        <v>600</v>
      </c>
      <c r="G11">
        <v>84</v>
      </c>
      <c r="H11">
        <f>B11+F11-G11</f>
        <v>516</v>
      </c>
      <c r="I11" s="70">
        <f t="shared" ref="I11:I56" si="0">E11-H11</f>
        <v>0</v>
      </c>
    </row>
    <row r="12" spans="1:9" x14ac:dyDescent="0.3">
      <c r="A12" s="61" t="s">
        <v>56</v>
      </c>
      <c r="B12">
        <v>0</v>
      </c>
      <c r="C12" s="68">
        <v>80</v>
      </c>
      <c r="D12" s="69">
        <v>51</v>
      </c>
      <c r="E12" s="68">
        <v>29</v>
      </c>
      <c r="F12">
        <v>80</v>
      </c>
      <c r="G12">
        <v>51</v>
      </c>
      <c r="H12">
        <f>B12+F12-G12</f>
        <v>29</v>
      </c>
      <c r="I12" s="70">
        <f t="shared" si="0"/>
        <v>0</v>
      </c>
    </row>
    <row r="13" spans="1:9" x14ac:dyDescent="0.3">
      <c r="A13" s="61" t="s">
        <v>57</v>
      </c>
      <c r="B13">
        <v>0</v>
      </c>
      <c r="C13" s="68">
        <v>200</v>
      </c>
      <c r="D13" s="69">
        <v>0</v>
      </c>
      <c r="E13" s="68">
        <v>200</v>
      </c>
      <c r="F13">
        <v>200</v>
      </c>
      <c r="G13">
        <v>0</v>
      </c>
      <c r="H13">
        <f>B13+F13-G13</f>
        <v>200</v>
      </c>
      <c r="I13" s="70">
        <f t="shared" si="0"/>
        <v>0</v>
      </c>
    </row>
    <row r="14" spans="1:9" x14ac:dyDescent="0.3">
      <c r="A14" s="61" t="s">
        <v>58</v>
      </c>
      <c r="B14">
        <v>0</v>
      </c>
      <c r="C14" s="68">
        <v>220</v>
      </c>
      <c r="D14" s="69">
        <v>21</v>
      </c>
      <c r="E14" s="68">
        <v>199</v>
      </c>
      <c r="F14">
        <v>220</v>
      </c>
      <c r="G14">
        <v>21</v>
      </c>
      <c r="H14">
        <f>B14+F14-G14</f>
        <v>199</v>
      </c>
      <c r="I14" s="70">
        <f t="shared" si="0"/>
        <v>0</v>
      </c>
    </row>
    <row r="15" spans="1:9" x14ac:dyDescent="0.3">
      <c r="A15" s="61" t="s">
        <v>59</v>
      </c>
      <c r="B15">
        <v>0</v>
      </c>
      <c r="C15" s="68">
        <v>80</v>
      </c>
      <c r="D15" s="69">
        <v>48</v>
      </c>
      <c r="E15" s="68">
        <v>32</v>
      </c>
      <c r="F15">
        <v>80</v>
      </c>
      <c r="G15">
        <v>48</v>
      </c>
      <c r="H15">
        <f>B15+F15-G15</f>
        <v>32</v>
      </c>
      <c r="I15" s="70">
        <f t="shared" si="0"/>
        <v>0</v>
      </c>
    </row>
    <row r="16" spans="1:9" x14ac:dyDescent="0.3">
      <c r="A16" s="61" t="s">
        <v>60</v>
      </c>
      <c r="B16">
        <v>0</v>
      </c>
      <c r="C16" s="68">
        <v>600</v>
      </c>
      <c r="D16" s="69">
        <v>31</v>
      </c>
      <c r="E16" s="68">
        <v>569</v>
      </c>
      <c r="F16">
        <v>600</v>
      </c>
      <c r="G16">
        <v>31</v>
      </c>
      <c r="H16">
        <f>B16+F16-G16</f>
        <v>569</v>
      </c>
      <c r="I16" s="70">
        <f t="shared" si="0"/>
        <v>0</v>
      </c>
    </row>
    <row r="17" spans="1:9" x14ac:dyDescent="0.3">
      <c r="A17" s="61" t="s">
        <v>61</v>
      </c>
      <c r="B17">
        <v>0</v>
      </c>
      <c r="C17" s="68">
        <v>400</v>
      </c>
      <c r="D17" s="69">
        <v>36</v>
      </c>
      <c r="E17" s="68">
        <v>364</v>
      </c>
      <c r="F17">
        <v>400</v>
      </c>
      <c r="G17">
        <v>36</v>
      </c>
      <c r="H17">
        <f>B17+F17-G17</f>
        <v>364</v>
      </c>
      <c r="I17" s="70">
        <f t="shared" si="0"/>
        <v>0</v>
      </c>
    </row>
    <row r="18" spans="1:9" x14ac:dyDescent="0.3">
      <c r="A18" s="61" t="s">
        <v>62</v>
      </c>
      <c r="B18">
        <v>0</v>
      </c>
      <c r="C18" s="68">
        <v>600</v>
      </c>
      <c r="D18" s="69">
        <v>48</v>
      </c>
      <c r="E18" s="68">
        <v>552</v>
      </c>
      <c r="F18">
        <v>600</v>
      </c>
      <c r="G18">
        <v>48</v>
      </c>
      <c r="H18">
        <f>B18+F18-G18</f>
        <v>552</v>
      </c>
      <c r="I18" s="70">
        <f t="shared" si="0"/>
        <v>0</v>
      </c>
    </row>
    <row r="19" spans="1:9" x14ac:dyDescent="0.3">
      <c r="A19" s="61" t="s">
        <v>63</v>
      </c>
      <c r="B19">
        <v>0</v>
      </c>
      <c r="C19" s="68">
        <v>90</v>
      </c>
      <c r="D19" s="69">
        <v>44</v>
      </c>
      <c r="E19" s="68">
        <v>46</v>
      </c>
      <c r="F19">
        <v>90</v>
      </c>
      <c r="G19">
        <v>44</v>
      </c>
      <c r="H19">
        <f>B19+F19-G19</f>
        <v>46</v>
      </c>
      <c r="I19" s="70">
        <f t="shared" si="0"/>
        <v>0</v>
      </c>
    </row>
    <row r="20" spans="1:9" x14ac:dyDescent="0.3">
      <c r="A20" s="61" t="s">
        <v>64</v>
      </c>
      <c r="B20">
        <v>0</v>
      </c>
      <c r="C20" s="68">
        <v>40</v>
      </c>
      <c r="D20" s="69">
        <v>20</v>
      </c>
      <c r="E20" s="68">
        <v>20</v>
      </c>
      <c r="F20">
        <v>40</v>
      </c>
      <c r="G20">
        <v>20</v>
      </c>
      <c r="H20">
        <f>B20+F20-G20</f>
        <v>20</v>
      </c>
      <c r="I20" s="70">
        <f t="shared" si="0"/>
        <v>0</v>
      </c>
    </row>
    <row r="21" spans="1:9" x14ac:dyDescent="0.3">
      <c r="A21" s="61" t="s">
        <v>65</v>
      </c>
      <c r="B21">
        <v>0</v>
      </c>
      <c r="C21" s="68">
        <v>100</v>
      </c>
      <c r="D21" s="69">
        <v>40</v>
      </c>
      <c r="E21" s="68">
        <v>60</v>
      </c>
      <c r="F21">
        <v>100</v>
      </c>
      <c r="G21">
        <v>40</v>
      </c>
      <c r="H21">
        <f>B21+F21-G21</f>
        <v>60</v>
      </c>
      <c r="I21" s="70">
        <f t="shared" si="0"/>
        <v>0</v>
      </c>
    </row>
    <row r="22" spans="1:9" x14ac:dyDescent="0.3">
      <c r="A22" s="61" t="s">
        <v>66</v>
      </c>
      <c r="B22">
        <v>0</v>
      </c>
      <c r="C22" s="68">
        <v>102</v>
      </c>
      <c r="D22" s="69">
        <v>10</v>
      </c>
      <c r="E22" s="68">
        <v>92</v>
      </c>
      <c r="F22">
        <v>102</v>
      </c>
      <c r="G22">
        <v>10</v>
      </c>
      <c r="H22">
        <f>B22+F22-G22</f>
        <v>92</v>
      </c>
      <c r="I22" s="70">
        <f t="shared" si="0"/>
        <v>0</v>
      </c>
    </row>
    <row r="23" spans="1:9" x14ac:dyDescent="0.3">
      <c r="A23" s="61" t="s">
        <v>67</v>
      </c>
      <c r="B23">
        <v>0</v>
      </c>
      <c r="C23" s="68">
        <v>400</v>
      </c>
      <c r="D23" s="69">
        <v>0</v>
      </c>
      <c r="E23" s="68">
        <v>400</v>
      </c>
      <c r="F23">
        <v>400</v>
      </c>
      <c r="G23">
        <v>0</v>
      </c>
      <c r="H23">
        <f>B23+F23-G23</f>
        <v>400</v>
      </c>
      <c r="I23" s="70">
        <f t="shared" si="0"/>
        <v>0</v>
      </c>
    </row>
    <row r="24" spans="1:9" x14ac:dyDescent="0.3">
      <c r="A24" s="61" t="s">
        <v>68</v>
      </c>
      <c r="B24">
        <v>0</v>
      </c>
      <c r="C24" s="68">
        <v>200</v>
      </c>
      <c r="D24" s="69">
        <v>8</v>
      </c>
      <c r="E24" s="68">
        <v>192</v>
      </c>
      <c r="F24">
        <v>200</v>
      </c>
      <c r="G24">
        <v>8</v>
      </c>
      <c r="H24">
        <f>B24+F24-G24</f>
        <v>192</v>
      </c>
      <c r="I24" s="70">
        <f t="shared" si="0"/>
        <v>0</v>
      </c>
    </row>
    <row r="25" spans="1:9" x14ac:dyDescent="0.3">
      <c r="A25" s="61" t="s">
        <v>69</v>
      </c>
      <c r="B25">
        <v>0</v>
      </c>
      <c r="C25" s="68">
        <v>320</v>
      </c>
      <c r="D25" s="69">
        <v>13</v>
      </c>
      <c r="E25" s="68">
        <v>307</v>
      </c>
      <c r="F25">
        <v>320</v>
      </c>
      <c r="G25">
        <v>13</v>
      </c>
      <c r="H25">
        <f>B25+F25-G25</f>
        <v>307</v>
      </c>
      <c r="I25" s="70">
        <f t="shared" si="0"/>
        <v>0</v>
      </c>
    </row>
    <row r="26" spans="1:9" x14ac:dyDescent="0.3">
      <c r="A26" s="61" t="s">
        <v>70</v>
      </c>
      <c r="B26">
        <v>0</v>
      </c>
      <c r="C26" s="68">
        <v>144</v>
      </c>
      <c r="D26" s="69">
        <v>9</v>
      </c>
      <c r="E26" s="68">
        <v>135</v>
      </c>
      <c r="F26">
        <v>144</v>
      </c>
      <c r="G26">
        <v>9</v>
      </c>
      <c r="H26">
        <f>B26+F26-G26</f>
        <v>135</v>
      </c>
      <c r="I26" s="70">
        <f t="shared" si="0"/>
        <v>0</v>
      </c>
    </row>
    <row r="27" spans="1:9" x14ac:dyDescent="0.3">
      <c r="A27" s="61" t="s">
        <v>71</v>
      </c>
      <c r="B27">
        <v>0</v>
      </c>
      <c r="C27" s="68">
        <v>60</v>
      </c>
      <c r="D27" s="69">
        <v>36</v>
      </c>
      <c r="E27" s="68">
        <v>24</v>
      </c>
      <c r="F27">
        <v>60</v>
      </c>
      <c r="G27">
        <v>36</v>
      </c>
      <c r="H27">
        <f>B27+F27-G27</f>
        <v>24</v>
      </c>
      <c r="I27" s="70">
        <f t="shared" si="0"/>
        <v>0</v>
      </c>
    </row>
    <row r="28" spans="1:9" x14ac:dyDescent="0.3">
      <c r="A28" s="61" t="s">
        <v>72</v>
      </c>
      <c r="B28">
        <v>0</v>
      </c>
      <c r="C28" s="68">
        <v>100</v>
      </c>
      <c r="D28" s="69">
        <v>8</v>
      </c>
      <c r="E28" s="68">
        <v>92</v>
      </c>
      <c r="F28">
        <v>100</v>
      </c>
      <c r="G28">
        <v>8</v>
      </c>
      <c r="H28">
        <f>B28+F28-G28</f>
        <v>92</v>
      </c>
      <c r="I28" s="70">
        <f t="shared" si="0"/>
        <v>0</v>
      </c>
    </row>
    <row r="29" spans="1:9" x14ac:dyDescent="0.3">
      <c r="A29" s="61" t="s">
        <v>73</v>
      </c>
      <c r="B29">
        <v>0</v>
      </c>
      <c r="C29" s="68">
        <v>40</v>
      </c>
      <c r="D29" s="69">
        <v>4</v>
      </c>
      <c r="E29" s="68">
        <v>36</v>
      </c>
      <c r="F29">
        <v>40</v>
      </c>
      <c r="G29">
        <v>4</v>
      </c>
      <c r="H29">
        <f>B29+F29-G29</f>
        <v>36</v>
      </c>
      <c r="I29" s="70">
        <f t="shared" si="0"/>
        <v>0</v>
      </c>
    </row>
    <row r="30" spans="1:9" x14ac:dyDescent="0.3">
      <c r="A30" s="61" t="s">
        <v>74</v>
      </c>
      <c r="B30">
        <v>0</v>
      </c>
      <c r="C30" s="68">
        <v>40</v>
      </c>
      <c r="D30" s="69">
        <v>9</v>
      </c>
      <c r="E30" s="68">
        <v>31</v>
      </c>
      <c r="F30">
        <v>40</v>
      </c>
      <c r="G30">
        <v>9</v>
      </c>
      <c r="H30">
        <f>B30+F30-G30</f>
        <v>31</v>
      </c>
      <c r="I30" s="70">
        <f t="shared" si="0"/>
        <v>0</v>
      </c>
    </row>
    <row r="31" spans="1:9" x14ac:dyDescent="0.3">
      <c r="A31" s="61" t="s">
        <v>75</v>
      </c>
      <c r="B31">
        <v>0</v>
      </c>
      <c r="C31" s="68">
        <v>160</v>
      </c>
      <c r="D31" s="69">
        <v>87</v>
      </c>
      <c r="E31" s="68">
        <v>73</v>
      </c>
      <c r="F31">
        <v>160</v>
      </c>
      <c r="G31">
        <v>87</v>
      </c>
      <c r="H31">
        <f>B31+F31-G31</f>
        <v>73</v>
      </c>
      <c r="I31" s="70">
        <f t="shared" si="0"/>
        <v>0</v>
      </c>
    </row>
    <row r="32" spans="1:9" x14ac:dyDescent="0.3">
      <c r="A32" s="61" t="s">
        <v>76</v>
      </c>
      <c r="B32">
        <v>0</v>
      </c>
      <c r="C32" s="68">
        <v>747</v>
      </c>
      <c r="D32" s="69">
        <v>5</v>
      </c>
      <c r="E32" s="68">
        <v>742</v>
      </c>
      <c r="F32">
        <v>747</v>
      </c>
      <c r="G32">
        <v>5</v>
      </c>
      <c r="H32">
        <f>B32+F32-G32</f>
        <v>742</v>
      </c>
      <c r="I32" s="70">
        <f t="shared" si="0"/>
        <v>0</v>
      </c>
    </row>
    <row r="33" spans="1:9" x14ac:dyDescent="0.3">
      <c r="A33" s="61" t="s">
        <v>77</v>
      </c>
      <c r="B33">
        <v>0</v>
      </c>
      <c r="C33" s="68">
        <v>10</v>
      </c>
      <c r="D33" s="69">
        <v>10</v>
      </c>
      <c r="F33">
        <v>10</v>
      </c>
      <c r="G33">
        <v>10</v>
      </c>
      <c r="H33">
        <f>B33+F33-G33</f>
        <v>0</v>
      </c>
      <c r="I33" s="70">
        <f t="shared" si="0"/>
        <v>0</v>
      </c>
    </row>
    <row r="34" spans="1:9" x14ac:dyDescent="0.3">
      <c r="A34" s="61" t="s">
        <v>78</v>
      </c>
      <c r="B34">
        <v>0</v>
      </c>
      <c r="C34" s="68">
        <v>105</v>
      </c>
      <c r="D34" s="69">
        <v>83</v>
      </c>
      <c r="E34" s="68">
        <v>22</v>
      </c>
      <c r="F34">
        <v>105</v>
      </c>
      <c r="G34">
        <v>83</v>
      </c>
      <c r="H34">
        <f>B34+F34-G34</f>
        <v>22</v>
      </c>
      <c r="I34" s="70">
        <f t="shared" si="0"/>
        <v>0</v>
      </c>
    </row>
    <row r="35" spans="1:9" x14ac:dyDescent="0.3">
      <c r="A35" s="61" t="s">
        <v>79</v>
      </c>
      <c r="B35">
        <v>0</v>
      </c>
      <c r="C35" s="68">
        <v>80</v>
      </c>
      <c r="D35" s="69">
        <v>48</v>
      </c>
      <c r="E35" s="68">
        <v>32</v>
      </c>
      <c r="F35">
        <v>80</v>
      </c>
      <c r="G35">
        <v>48</v>
      </c>
      <c r="H35">
        <f>B35+F35-G35</f>
        <v>32</v>
      </c>
      <c r="I35" s="70">
        <f t="shared" si="0"/>
        <v>0</v>
      </c>
    </row>
    <row r="36" spans="1:9" x14ac:dyDescent="0.3">
      <c r="A36" s="61" t="s">
        <v>80</v>
      </c>
      <c r="B36">
        <v>0</v>
      </c>
      <c r="C36" s="68">
        <v>5</v>
      </c>
      <c r="D36" s="69">
        <v>3</v>
      </c>
      <c r="E36" s="68">
        <v>2</v>
      </c>
      <c r="F36">
        <v>5</v>
      </c>
      <c r="G36">
        <v>3</v>
      </c>
      <c r="H36">
        <f>B36+F36-G36</f>
        <v>2</v>
      </c>
      <c r="I36" s="70">
        <f t="shared" si="0"/>
        <v>0</v>
      </c>
    </row>
    <row r="37" spans="1:9" x14ac:dyDescent="0.3">
      <c r="A37" s="61" t="s">
        <v>81</v>
      </c>
      <c r="B37">
        <v>0</v>
      </c>
      <c r="C37" s="68">
        <v>400</v>
      </c>
      <c r="D37" s="69">
        <v>114</v>
      </c>
      <c r="E37" s="68">
        <v>286</v>
      </c>
      <c r="F37">
        <v>400</v>
      </c>
      <c r="G37">
        <v>114</v>
      </c>
      <c r="H37">
        <f>B37+F37-G37</f>
        <v>286</v>
      </c>
      <c r="I37" s="70">
        <f t="shared" si="0"/>
        <v>0</v>
      </c>
    </row>
    <row r="38" spans="1:9" x14ac:dyDescent="0.3">
      <c r="A38" s="61" t="s">
        <v>82</v>
      </c>
      <c r="B38">
        <v>0</v>
      </c>
      <c r="C38" s="68">
        <v>40</v>
      </c>
      <c r="D38" s="69">
        <v>40</v>
      </c>
      <c r="F38">
        <v>40</v>
      </c>
      <c r="G38">
        <v>40</v>
      </c>
      <c r="H38">
        <f>B38+F38-G38</f>
        <v>0</v>
      </c>
      <c r="I38" s="70">
        <f t="shared" si="0"/>
        <v>0</v>
      </c>
    </row>
    <row r="39" spans="1:9" x14ac:dyDescent="0.3">
      <c r="A39" s="61" t="s">
        <v>83</v>
      </c>
      <c r="B39">
        <v>0</v>
      </c>
      <c r="C39" s="68">
        <v>315</v>
      </c>
      <c r="D39" s="69">
        <v>43</v>
      </c>
      <c r="E39" s="68">
        <v>272</v>
      </c>
      <c r="F39">
        <v>315</v>
      </c>
      <c r="G39">
        <v>43</v>
      </c>
      <c r="H39">
        <f>B39+F39-G39</f>
        <v>272</v>
      </c>
      <c r="I39" s="70">
        <f t="shared" si="0"/>
        <v>0</v>
      </c>
    </row>
    <row r="40" spans="1:9" x14ac:dyDescent="0.3">
      <c r="A40" s="61" t="s">
        <v>84</v>
      </c>
      <c r="B40">
        <v>0</v>
      </c>
      <c r="C40" s="68">
        <v>100</v>
      </c>
      <c r="D40" s="69">
        <v>72</v>
      </c>
      <c r="E40" s="68">
        <v>28</v>
      </c>
      <c r="F40">
        <v>100</v>
      </c>
      <c r="G40">
        <v>72</v>
      </c>
      <c r="H40">
        <f>B40+F40-G40</f>
        <v>28</v>
      </c>
      <c r="I40" s="70">
        <f t="shared" si="0"/>
        <v>0</v>
      </c>
    </row>
    <row r="41" spans="1:9" x14ac:dyDescent="0.3">
      <c r="A41" s="61" t="s">
        <v>85</v>
      </c>
      <c r="B41">
        <v>0</v>
      </c>
      <c r="C41" s="68">
        <v>120</v>
      </c>
      <c r="D41" s="69">
        <v>115</v>
      </c>
      <c r="E41" s="68">
        <v>5</v>
      </c>
      <c r="F41">
        <v>120</v>
      </c>
      <c r="G41">
        <v>115</v>
      </c>
      <c r="H41">
        <f>B41+F41-G41</f>
        <v>5</v>
      </c>
      <c r="I41" s="70">
        <f t="shared" si="0"/>
        <v>0</v>
      </c>
    </row>
    <row r="42" spans="1:9" x14ac:dyDescent="0.3">
      <c r="A42" s="61" t="s">
        <v>86</v>
      </c>
      <c r="B42">
        <v>0</v>
      </c>
      <c r="C42" s="68">
        <v>300</v>
      </c>
      <c r="D42" s="69">
        <v>32</v>
      </c>
      <c r="E42" s="68">
        <v>268</v>
      </c>
      <c r="F42">
        <v>300</v>
      </c>
      <c r="G42">
        <v>32</v>
      </c>
      <c r="H42">
        <f>B42+F42-G42</f>
        <v>268</v>
      </c>
      <c r="I42" s="70">
        <f t="shared" si="0"/>
        <v>0</v>
      </c>
    </row>
    <row r="43" spans="1:9" x14ac:dyDescent="0.3">
      <c r="A43" s="61" t="s">
        <v>87</v>
      </c>
      <c r="B43">
        <v>0</v>
      </c>
      <c r="C43" s="68">
        <v>200</v>
      </c>
      <c r="D43" s="69">
        <v>24</v>
      </c>
      <c r="E43" s="68">
        <v>176</v>
      </c>
      <c r="F43">
        <v>200</v>
      </c>
      <c r="G43">
        <v>24</v>
      </c>
      <c r="H43">
        <f>B43+F43-G43</f>
        <v>176</v>
      </c>
      <c r="I43" s="70">
        <f t="shared" si="0"/>
        <v>0</v>
      </c>
    </row>
    <row r="44" spans="1:9" x14ac:dyDescent="0.3">
      <c r="A44" s="61" t="s">
        <v>88</v>
      </c>
      <c r="B44">
        <v>0</v>
      </c>
      <c r="C44" s="68">
        <v>660</v>
      </c>
      <c r="D44" s="69">
        <v>44</v>
      </c>
      <c r="E44" s="68">
        <v>616</v>
      </c>
      <c r="F44">
        <v>660</v>
      </c>
      <c r="G44">
        <v>44</v>
      </c>
      <c r="H44">
        <f>B44+F44-G44</f>
        <v>616</v>
      </c>
      <c r="I44" s="70">
        <f t="shared" si="0"/>
        <v>0</v>
      </c>
    </row>
    <row r="45" spans="1:9" x14ac:dyDescent="0.3">
      <c r="A45" s="61" t="s">
        <v>89</v>
      </c>
      <c r="B45">
        <v>0</v>
      </c>
      <c r="C45" s="68">
        <v>60</v>
      </c>
      <c r="D45" s="69">
        <v>36</v>
      </c>
      <c r="E45" s="68">
        <v>24</v>
      </c>
      <c r="F45">
        <v>60</v>
      </c>
      <c r="G45">
        <v>36</v>
      </c>
      <c r="H45">
        <f>B45+F45-G45</f>
        <v>24</v>
      </c>
      <c r="I45" s="70">
        <f t="shared" si="0"/>
        <v>0</v>
      </c>
    </row>
    <row r="46" spans="1:9" x14ac:dyDescent="0.3">
      <c r="A46" s="61" t="s">
        <v>90</v>
      </c>
      <c r="B46">
        <v>0</v>
      </c>
      <c r="C46" s="68">
        <v>400</v>
      </c>
      <c r="D46" s="69">
        <v>56</v>
      </c>
      <c r="E46" s="68">
        <v>344</v>
      </c>
      <c r="F46">
        <v>400</v>
      </c>
      <c r="G46">
        <v>56</v>
      </c>
      <c r="H46">
        <f>B46+F46-G46</f>
        <v>344</v>
      </c>
      <c r="I46" s="70">
        <f t="shared" si="0"/>
        <v>0</v>
      </c>
    </row>
    <row r="47" spans="1:9" x14ac:dyDescent="0.3">
      <c r="A47" s="61" t="s">
        <v>91</v>
      </c>
      <c r="B47">
        <v>0</v>
      </c>
      <c r="C47" s="68">
        <v>1000</v>
      </c>
      <c r="D47" s="69">
        <v>48</v>
      </c>
      <c r="E47" s="68">
        <v>952</v>
      </c>
      <c r="F47">
        <v>1000</v>
      </c>
      <c r="G47">
        <v>48</v>
      </c>
      <c r="H47">
        <f>B47+F47-G47</f>
        <v>952</v>
      </c>
      <c r="I47" s="70">
        <f t="shared" si="0"/>
        <v>0</v>
      </c>
    </row>
    <row r="48" spans="1:9" x14ac:dyDescent="0.3">
      <c r="A48" s="61" t="s">
        <v>92</v>
      </c>
      <c r="B48">
        <v>0</v>
      </c>
      <c r="C48" s="68">
        <v>100</v>
      </c>
      <c r="D48" s="69">
        <v>10</v>
      </c>
      <c r="E48" s="68">
        <v>90</v>
      </c>
      <c r="F48">
        <v>100</v>
      </c>
      <c r="G48">
        <v>10</v>
      </c>
      <c r="H48">
        <f>B48+F48-G48</f>
        <v>90</v>
      </c>
      <c r="I48" s="70">
        <f t="shared" si="0"/>
        <v>0</v>
      </c>
    </row>
    <row r="49" spans="1:9" x14ac:dyDescent="0.3">
      <c r="A49" s="61" t="s">
        <v>93</v>
      </c>
      <c r="B49">
        <v>0</v>
      </c>
      <c r="C49" s="68">
        <v>100</v>
      </c>
      <c r="D49" s="69">
        <v>54</v>
      </c>
      <c r="E49" s="68">
        <v>46</v>
      </c>
      <c r="F49">
        <v>100</v>
      </c>
      <c r="G49">
        <v>54</v>
      </c>
      <c r="H49">
        <f>B49+F49-G49</f>
        <v>46</v>
      </c>
      <c r="I49" s="70">
        <f t="shared" si="0"/>
        <v>0</v>
      </c>
    </row>
    <row r="50" spans="1:9" x14ac:dyDescent="0.3">
      <c r="A50" s="61" t="s">
        <v>94</v>
      </c>
      <c r="B50">
        <v>0</v>
      </c>
      <c r="C50" s="68">
        <v>250</v>
      </c>
      <c r="D50" s="69">
        <v>12</v>
      </c>
      <c r="E50" s="68">
        <v>238</v>
      </c>
      <c r="F50">
        <v>250</v>
      </c>
      <c r="G50">
        <v>12</v>
      </c>
      <c r="H50">
        <f>B50+F50-G50</f>
        <v>238</v>
      </c>
      <c r="I50" s="70">
        <f t="shared" si="0"/>
        <v>0</v>
      </c>
    </row>
    <row r="51" spans="1:9" x14ac:dyDescent="0.3">
      <c r="A51" s="61" t="s">
        <v>95</v>
      </c>
      <c r="B51">
        <v>0</v>
      </c>
      <c r="C51" s="68">
        <v>120</v>
      </c>
      <c r="D51" s="69">
        <v>40</v>
      </c>
      <c r="E51" s="68">
        <v>80</v>
      </c>
      <c r="F51">
        <v>120</v>
      </c>
      <c r="G51">
        <v>40</v>
      </c>
      <c r="H51">
        <f>B51+F51-G51</f>
        <v>80</v>
      </c>
      <c r="I51" s="70">
        <f t="shared" si="0"/>
        <v>0</v>
      </c>
    </row>
    <row r="52" spans="1:9" x14ac:dyDescent="0.3">
      <c r="A52" s="61" t="s">
        <v>96</v>
      </c>
      <c r="B52">
        <v>0</v>
      </c>
      <c r="C52" s="68">
        <v>200</v>
      </c>
      <c r="D52" s="69">
        <v>42</v>
      </c>
      <c r="E52" s="68">
        <v>158</v>
      </c>
      <c r="F52">
        <v>200</v>
      </c>
      <c r="G52">
        <v>42</v>
      </c>
      <c r="H52">
        <f>B52+F52-G52</f>
        <v>158</v>
      </c>
      <c r="I52" s="70">
        <f t="shared" si="0"/>
        <v>0</v>
      </c>
    </row>
    <row r="53" spans="1:9" x14ac:dyDescent="0.3">
      <c r="A53" s="61" t="s">
        <v>97</v>
      </c>
      <c r="B53">
        <v>0</v>
      </c>
      <c r="C53" s="68">
        <v>300</v>
      </c>
      <c r="D53" s="69">
        <v>54</v>
      </c>
      <c r="E53" s="68">
        <v>246</v>
      </c>
      <c r="F53">
        <v>300</v>
      </c>
      <c r="G53">
        <v>54</v>
      </c>
      <c r="H53">
        <f>B53+F53-G53</f>
        <v>246</v>
      </c>
      <c r="I53" s="70">
        <f t="shared" si="0"/>
        <v>0</v>
      </c>
    </row>
    <row r="54" spans="1:9" x14ac:dyDescent="0.3">
      <c r="A54" s="61" t="s">
        <v>98</v>
      </c>
      <c r="B54">
        <v>0</v>
      </c>
      <c r="C54" s="68">
        <v>150</v>
      </c>
      <c r="D54" s="69">
        <v>18</v>
      </c>
      <c r="E54" s="68">
        <v>132</v>
      </c>
      <c r="F54">
        <v>150</v>
      </c>
      <c r="G54">
        <v>18</v>
      </c>
      <c r="H54">
        <f>B54+F54-G54</f>
        <v>132</v>
      </c>
      <c r="I54" s="70">
        <f t="shared" si="0"/>
        <v>0</v>
      </c>
    </row>
    <row r="55" spans="1:9" x14ac:dyDescent="0.3">
      <c r="A55" s="61" t="s">
        <v>99</v>
      </c>
      <c r="B55">
        <v>0</v>
      </c>
      <c r="C55" s="68">
        <v>450</v>
      </c>
      <c r="D55" s="69">
        <v>24</v>
      </c>
      <c r="E55" s="68">
        <v>426</v>
      </c>
      <c r="F55">
        <v>450</v>
      </c>
      <c r="G55">
        <v>24</v>
      </c>
      <c r="H55">
        <f>B55+F55-G55</f>
        <v>426</v>
      </c>
      <c r="I55" s="70">
        <f t="shared" si="0"/>
        <v>0</v>
      </c>
    </row>
    <row r="56" spans="1:9" x14ac:dyDescent="0.3">
      <c r="A56" s="61" t="s">
        <v>100</v>
      </c>
      <c r="B56">
        <v>0</v>
      </c>
      <c r="C56" s="68">
        <v>80</v>
      </c>
      <c r="D56" s="69">
        <v>16</v>
      </c>
      <c r="E56" s="68">
        <v>64</v>
      </c>
      <c r="F56">
        <v>80</v>
      </c>
      <c r="G56">
        <v>16</v>
      </c>
      <c r="H56">
        <f>B56+F56-G56</f>
        <v>64</v>
      </c>
      <c r="I56" s="70">
        <f t="shared" si="0"/>
        <v>0</v>
      </c>
    </row>
    <row r="57" spans="1:9" x14ac:dyDescent="0.3">
      <c r="A57" s="71" t="s">
        <v>101</v>
      </c>
      <c r="C57" s="72">
        <f>SUM(C10:C56)</f>
        <v>11243</v>
      </c>
      <c r="D57" s="72">
        <f t="shared" ref="D57:E57" si="1">SUM(D10:D56)</f>
        <v>1674</v>
      </c>
      <c r="E57" s="72">
        <f t="shared" si="1"/>
        <v>9569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3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30" t="s">
        <v>26</v>
      </c>
      <c r="I1" s="50" t="s">
        <v>28</v>
      </c>
      <c r="J1" s="73" t="s">
        <v>29</v>
      </c>
      <c r="K1" s="73" t="s">
        <v>30</v>
      </c>
      <c r="L1" s="73" t="s">
        <v>31</v>
      </c>
      <c r="M1" s="73" t="s">
        <v>32</v>
      </c>
    </row>
    <row r="2" spans="1:17" x14ac:dyDescent="0.3">
      <c r="A2" s="46" t="s">
        <v>54</v>
      </c>
      <c r="B2" s="53">
        <v>0</v>
      </c>
      <c r="C2" s="53">
        <v>375</v>
      </c>
      <c r="D2" s="53">
        <v>24</v>
      </c>
      <c r="E2" s="53">
        <v>351</v>
      </c>
      <c r="F2" s="49"/>
      <c r="G2" s="30" t="s">
        <v>102</v>
      </c>
      <c r="I2" s="51" t="s">
        <v>102</v>
      </c>
      <c r="J2" s="52">
        <v>0</v>
      </c>
      <c r="K2" s="52">
        <v>375</v>
      </c>
      <c r="L2" s="52">
        <v>24</v>
      </c>
      <c r="M2" s="52">
        <v>351</v>
      </c>
    </row>
    <row r="3" spans="1:17" x14ac:dyDescent="0.3">
      <c r="A3" s="46" t="s">
        <v>55</v>
      </c>
      <c r="B3" s="47">
        <v>0</v>
      </c>
      <c r="C3" s="47">
        <v>600</v>
      </c>
      <c r="D3" s="47">
        <v>84</v>
      </c>
      <c r="E3" s="47">
        <v>516</v>
      </c>
      <c r="F3" s="49"/>
      <c r="G3" s="30" t="s">
        <v>38</v>
      </c>
      <c r="I3" s="51" t="s">
        <v>103</v>
      </c>
      <c r="J3" s="52">
        <v>0</v>
      </c>
      <c r="K3" s="52">
        <v>600</v>
      </c>
      <c r="L3" s="52">
        <v>31</v>
      </c>
      <c r="M3" s="52">
        <v>569</v>
      </c>
    </row>
    <row r="4" spans="1:17" x14ac:dyDescent="0.3">
      <c r="A4" s="46" t="s">
        <v>56</v>
      </c>
      <c r="B4" s="54">
        <v>0</v>
      </c>
      <c r="C4" s="54">
        <v>80</v>
      </c>
      <c r="D4" s="54">
        <v>51</v>
      </c>
      <c r="E4" s="54">
        <v>29</v>
      </c>
      <c r="F4" s="49"/>
      <c r="G4" s="30" t="s">
        <v>128</v>
      </c>
      <c r="I4" s="51" t="s">
        <v>104</v>
      </c>
      <c r="J4" s="52">
        <v>0</v>
      </c>
      <c r="K4" s="52">
        <v>400</v>
      </c>
      <c r="L4" s="52">
        <v>36</v>
      </c>
      <c r="M4" s="52">
        <v>364</v>
      </c>
    </row>
    <row r="5" spans="1:17" x14ac:dyDescent="0.3">
      <c r="A5" s="46" t="s">
        <v>57</v>
      </c>
      <c r="B5" s="47">
        <v>0</v>
      </c>
      <c r="C5" s="47">
        <v>200</v>
      </c>
      <c r="D5" s="47">
        <v>0</v>
      </c>
      <c r="E5" s="54">
        <v>200</v>
      </c>
      <c r="F5" s="49"/>
      <c r="G5" s="30" t="s">
        <v>129</v>
      </c>
      <c r="I5" s="51" t="s">
        <v>105</v>
      </c>
      <c r="J5" s="52">
        <v>0</v>
      </c>
      <c r="K5" s="52">
        <v>600</v>
      </c>
      <c r="L5" s="52">
        <v>48</v>
      </c>
      <c r="M5" s="52">
        <v>552</v>
      </c>
    </row>
    <row r="6" spans="1:17" x14ac:dyDescent="0.3">
      <c r="A6" s="46" t="s">
        <v>58</v>
      </c>
      <c r="B6" s="54">
        <v>0</v>
      </c>
      <c r="C6" s="54">
        <v>220</v>
      </c>
      <c r="D6" s="54">
        <v>21</v>
      </c>
      <c r="E6" s="54">
        <v>199</v>
      </c>
      <c r="F6" s="49"/>
      <c r="G6" s="30" t="s">
        <v>130</v>
      </c>
      <c r="I6" s="51" t="s">
        <v>106</v>
      </c>
      <c r="J6" s="52">
        <v>0</v>
      </c>
      <c r="K6" s="52">
        <v>90</v>
      </c>
      <c r="L6" s="52">
        <v>44</v>
      </c>
      <c r="M6" s="52">
        <v>46</v>
      </c>
    </row>
    <row r="7" spans="1:17" x14ac:dyDescent="0.3">
      <c r="A7" s="46" t="s">
        <v>59</v>
      </c>
      <c r="B7" s="54">
        <v>0</v>
      </c>
      <c r="C7" s="54">
        <v>80</v>
      </c>
      <c r="D7" s="54">
        <v>48</v>
      </c>
      <c r="E7" s="47">
        <v>32</v>
      </c>
      <c r="F7" s="49"/>
      <c r="G7" s="30" t="s">
        <v>131</v>
      </c>
      <c r="I7" s="51" t="s">
        <v>107</v>
      </c>
      <c r="J7" s="52">
        <v>0</v>
      </c>
      <c r="K7" s="52">
        <v>40</v>
      </c>
      <c r="L7" s="52">
        <v>20</v>
      </c>
      <c r="M7" s="52">
        <v>20</v>
      </c>
    </row>
    <row r="8" spans="1:17" x14ac:dyDescent="0.3">
      <c r="A8" s="46" t="s">
        <v>60</v>
      </c>
      <c r="B8" s="47">
        <v>0</v>
      </c>
      <c r="C8" s="47">
        <v>600</v>
      </c>
      <c r="D8" s="47">
        <v>31</v>
      </c>
      <c r="E8" s="54">
        <v>569</v>
      </c>
      <c r="F8" s="49"/>
      <c r="G8" s="30" t="s">
        <v>103</v>
      </c>
      <c r="I8" s="51" t="s">
        <v>108</v>
      </c>
      <c r="J8" s="52">
        <v>0</v>
      </c>
      <c r="K8" s="52">
        <v>100</v>
      </c>
      <c r="L8" s="52">
        <v>40</v>
      </c>
      <c r="M8" s="52">
        <v>60</v>
      </c>
    </row>
    <row r="9" spans="1:17" x14ac:dyDescent="0.3">
      <c r="A9" s="46" t="s">
        <v>61</v>
      </c>
      <c r="B9" s="54">
        <v>0</v>
      </c>
      <c r="C9" s="54">
        <v>400</v>
      </c>
      <c r="D9" s="54">
        <v>36</v>
      </c>
      <c r="E9" s="54">
        <v>364</v>
      </c>
      <c r="F9" s="49"/>
      <c r="G9" s="30" t="s">
        <v>104</v>
      </c>
      <c r="I9" s="51" t="s">
        <v>109</v>
      </c>
      <c r="J9" s="52">
        <v>0</v>
      </c>
      <c r="K9" s="52">
        <v>747</v>
      </c>
      <c r="L9" s="52">
        <v>5</v>
      </c>
      <c r="M9" s="52">
        <v>742</v>
      </c>
    </row>
    <row r="10" spans="1:17" x14ac:dyDescent="0.3">
      <c r="A10" s="46" t="s">
        <v>62</v>
      </c>
      <c r="B10" s="54">
        <v>0</v>
      </c>
      <c r="C10" s="54">
        <v>600</v>
      </c>
      <c r="D10" s="54">
        <v>48</v>
      </c>
      <c r="E10" s="54">
        <v>552</v>
      </c>
      <c r="F10" s="49"/>
      <c r="G10" s="30" t="s">
        <v>105</v>
      </c>
      <c r="I10" s="51" t="s">
        <v>110</v>
      </c>
      <c r="J10" s="52">
        <v>0</v>
      </c>
      <c r="K10" s="52">
        <v>5</v>
      </c>
      <c r="L10" s="52">
        <v>3</v>
      </c>
      <c r="M10" s="52">
        <v>2</v>
      </c>
    </row>
    <row r="11" spans="1:17" x14ac:dyDescent="0.3">
      <c r="A11" s="46" t="s">
        <v>63</v>
      </c>
      <c r="B11" s="54">
        <v>0</v>
      </c>
      <c r="C11" s="54">
        <v>90</v>
      </c>
      <c r="D11" s="54">
        <v>44</v>
      </c>
      <c r="E11" s="54">
        <v>46</v>
      </c>
      <c r="F11" s="49"/>
      <c r="G11" s="30" t="s">
        <v>106</v>
      </c>
      <c r="I11" s="51" t="s">
        <v>111</v>
      </c>
      <c r="J11" s="52">
        <v>0</v>
      </c>
      <c r="K11" s="52">
        <v>400</v>
      </c>
      <c r="L11" s="52">
        <v>114</v>
      </c>
      <c r="M11" s="52">
        <v>286</v>
      </c>
      <c r="Q11" t="e">
        <f ca="1">OFFSET($I$1,0,0,COUNTA($I:$I),COUNTA($I$1:$M$1))</f>
        <v>#VALUE!</v>
      </c>
    </row>
    <row r="12" spans="1:17" x14ac:dyDescent="0.3">
      <c r="A12" s="46" t="s">
        <v>64</v>
      </c>
      <c r="B12" s="54">
        <v>0</v>
      </c>
      <c r="C12" s="54">
        <v>40</v>
      </c>
      <c r="D12" s="54">
        <v>20</v>
      </c>
      <c r="E12" s="54">
        <v>20</v>
      </c>
      <c r="F12" s="49"/>
      <c r="G12" s="30" t="s">
        <v>107</v>
      </c>
      <c r="I12" s="51" t="s">
        <v>112</v>
      </c>
      <c r="J12" s="52">
        <v>0</v>
      </c>
      <c r="K12" s="52">
        <v>40</v>
      </c>
      <c r="L12" s="52">
        <v>40</v>
      </c>
      <c r="M12" s="52"/>
    </row>
    <row r="13" spans="1:17" x14ac:dyDescent="0.3">
      <c r="A13" s="46" t="s">
        <v>65</v>
      </c>
      <c r="B13" s="54">
        <v>0</v>
      </c>
      <c r="C13" s="54">
        <v>100</v>
      </c>
      <c r="D13" s="54">
        <v>40</v>
      </c>
      <c r="E13" s="54">
        <v>60</v>
      </c>
      <c r="F13" s="49"/>
      <c r="G13" s="30" t="s">
        <v>108</v>
      </c>
      <c r="I13" s="51" t="s">
        <v>113</v>
      </c>
      <c r="J13" s="52">
        <v>0</v>
      </c>
      <c r="K13" s="52">
        <v>315</v>
      </c>
      <c r="L13" s="52">
        <v>43</v>
      </c>
      <c r="M13" s="52">
        <v>272</v>
      </c>
    </row>
    <row r="14" spans="1:17" x14ac:dyDescent="0.3">
      <c r="A14" s="46" t="s">
        <v>66</v>
      </c>
      <c r="B14" s="54">
        <v>0</v>
      </c>
      <c r="C14" s="54">
        <v>102</v>
      </c>
      <c r="D14" s="54">
        <v>10</v>
      </c>
      <c r="E14" s="54">
        <v>92</v>
      </c>
      <c r="F14" s="49"/>
      <c r="G14" s="30" t="s">
        <v>132</v>
      </c>
      <c r="I14" s="51" t="s">
        <v>114</v>
      </c>
      <c r="J14" s="52">
        <v>0</v>
      </c>
      <c r="K14" s="52">
        <v>120</v>
      </c>
      <c r="L14" s="52">
        <v>115</v>
      </c>
      <c r="M14" s="52">
        <v>5</v>
      </c>
    </row>
    <row r="15" spans="1:17" x14ac:dyDescent="0.3">
      <c r="A15" s="46" t="s">
        <v>67</v>
      </c>
      <c r="B15" s="54">
        <v>0</v>
      </c>
      <c r="C15" s="54">
        <v>400</v>
      </c>
      <c r="D15" s="54">
        <v>0</v>
      </c>
      <c r="E15" s="54">
        <v>400</v>
      </c>
      <c r="F15" s="49"/>
      <c r="G15" s="30" t="s">
        <v>133</v>
      </c>
      <c r="I15" s="51" t="s">
        <v>115</v>
      </c>
      <c r="J15" s="52">
        <v>0</v>
      </c>
      <c r="K15" s="52">
        <v>300</v>
      </c>
      <c r="L15" s="52">
        <v>32</v>
      </c>
      <c r="M15" s="52">
        <v>268</v>
      </c>
    </row>
    <row r="16" spans="1:17" x14ac:dyDescent="0.3">
      <c r="A16" s="46" t="s">
        <v>68</v>
      </c>
      <c r="B16" s="47">
        <v>0</v>
      </c>
      <c r="C16" s="47">
        <v>200</v>
      </c>
      <c r="D16" s="47">
        <v>8</v>
      </c>
      <c r="E16" s="47">
        <v>192</v>
      </c>
      <c r="F16" s="49"/>
      <c r="G16" s="30" t="s">
        <v>134</v>
      </c>
      <c r="I16" s="51" t="s">
        <v>116</v>
      </c>
      <c r="J16" s="52">
        <v>0</v>
      </c>
      <c r="K16" s="52">
        <v>200</v>
      </c>
      <c r="L16" s="52">
        <v>24</v>
      </c>
      <c r="M16" s="52">
        <v>176</v>
      </c>
    </row>
    <row r="17" spans="1:13" x14ac:dyDescent="0.3">
      <c r="A17" s="46" t="s">
        <v>69</v>
      </c>
      <c r="B17" s="54">
        <v>0</v>
      </c>
      <c r="C17" s="54">
        <v>320</v>
      </c>
      <c r="D17" s="54">
        <v>13</v>
      </c>
      <c r="E17" s="54">
        <v>307</v>
      </c>
      <c r="F17" s="49"/>
      <c r="G17" s="30" t="s">
        <v>135</v>
      </c>
      <c r="I17" s="51" t="s">
        <v>152</v>
      </c>
      <c r="J17" s="52">
        <v>0</v>
      </c>
      <c r="K17" s="52">
        <v>660</v>
      </c>
      <c r="L17" s="52">
        <v>44</v>
      </c>
      <c r="M17" s="52">
        <v>616</v>
      </c>
    </row>
    <row r="18" spans="1:13" x14ac:dyDescent="0.3">
      <c r="A18" s="46" t="s">
        <v>70</v>
      </c>
      <c r="B18" s="54">
        <v>0</v>
      </c>
      <c r="C18" s="54">
        <v>144</v>
      </c>
      <c r="D18" s="54">
        <v>9</v>
      </c>
      <c r="E18" s="54">
        <v>135</v>
      </c>
      <c r="F18" s="49"/>
      <c r="G18" s="30" t="s">
        <v>136</v>
      </c>
      <c r="I18" s="51" t="s">
        <v>117</v>
      </c>
      <c r="J18" s="52">
        <v>0</v>
      </c>
      <c r="K18" s="52">
        <v>60</v>
      </c>
      <c r="L18" s="52">
        <v>36</v>
      </c>
      <c r="M18" s="52">
        <v>24</v>
      </c>
    </row>
    <row r="19" spans="1:13" x14ac:dyDescent="0.3">
      <c r="A19" s="46" t="s">
        <v>71</v>
      </c>
      <c r="B19" s="54">
        <v>0</v>
      </c>
      <c r="C19" s="54">
        <v>60</v>
      </c>
      <c r="D19" s="54">
        <v>36</v>
      </c>
      <c r="E19" s="54">
        <v>24</v>
      </c>
      <c r="F19" s="49"/>
      <c r="G19" s="30" t="s">
        <v>137</v>
      </c>
      <c r="I19" s="51" t="s">
        <v>118</v>
      </c>
      <c r="J19" s="52">
        <v>0</v>
      </c>
      <c r="K19" s="52">
        <v>400</v>
      </c>
      <c r="L19" s="52">
        <v>56</v>
      </c>
      <c r="M19" s="52">
        <v>344</v>
      </c>
    </row>
    <row r="20" spans="1:13" x14ac:dyDescent="0.3">
      <c r="A20" s="46" t="s">
        <v>72</v>
      </c>
      <c r="B20" s="54">
        <v>0</v>
      </c>
      <c r="C20" s="54">
        <v>100</v>
      </c>
      <c r="D20" s="54">
        <v>8</v>
      </c>
      <c r="E20" s="54">
        <v>92</v>
      </c>
      <c r="F20" s="49"/>
      <c r="G20" s="30" t="s">
        <v>138</v>
      </c>
      <c r="I20" s="51" t="s">
        <v>119</v>
      </c>
      <c r="J20" s="52">
        <v>0</v>
      </c>
      <c r="K20" s="52">
        <v>1000</v>
      </c>
      <c r="L20" s="52">
        <v>48</v>
      </c>
      <c r="M20" s="52">
        <v>952</v>
      </c>
    </row>
    <row r="21" spans="1:13" x14ac:dyDescent="0.3">
      <c r="A21" s="46" t="s">
        <v>73</v>
      </c>
      <c r="B21" s="54">
        <v>0</v>
      </c>
      <c r="C21" s="54">
        <v>40</v>
      </c>
      <c r="D21" s="54">
        <v>4</v>
      </c>
      <c r="E21" s="54">
        <v>36</v>
      </c>
      <c r="F21" s="49"/>
      <c r="G21" s="30" t="s">
        <v>139</v>
      </c>
      <c r="I21" s="51" t="s">
        <v>120</v>
      </c>
      <c r="J21" s="52">
        <v>0</v>
      </c>
      <c r="K21" s="52">
        <v>100</v>
      </c>
      <c r="L21" s="52">
        <v>10</v>
      </c>
      <c r="M21" s="52">
        <v>90</v>
      </c>
    </row>
    <row r="22" spans="1:13" x14ac:dyDescent="0.3">
      <c r="A22" s="46" t="s">
        <v>74</v>
      </c>
      <c r="B22" s="54">
        <v>0</v>
      </c>
      <c r="C22" s="54">
        <v>40</v>
      </c>
      <c r="D22" s="54">
        <v>9</v>
      </c>
      <c r="E22" s="54">
        <v>31</v>
      </c>
      <c r="F22" s="49"/>
      <c r="G22" s="30" t="s">
        <v>140</v>
      </c>
      <c r="I22" s="51" t="s">
        <v>121</v>
      </c>
      <c r="J22" s="52">
        <v>0</v>
      </c>
      <c r="K22" s="52">
        <v>250</v>
      </c>
      <c r="L22" s="52">
        <v>12</v>
      </c>
      <c r="M22" s="52">
        <v>238</v>
      </c>
    </row>
    <row r="23" spans="1:13" x14ac:dyDescent="0.3">
      <c r="A23" s="46" t="s">
        <v>75</v>
      </c>
      <c r="B23" s="54">
        <v>0</v>
      </c>
      <c r="C23" s="54">
        <v>160</v>
      </c>
      <c r="D23" s="54">
        <v>87</v>
      </c>
      <c r="E23" s="54">
        <v>73</v>
      </c>
      <c r="F23" s="49"/>
      <c r="G23" s="30" t="s">
        <v>127</v>
      </c>
      <c r="I23" s="51" t="s">
        <v>122</v>
      </c>
      <c r="J23" s="52">
        <v>0</v>
      </c>
      <c r="K23" s="52">
        <v>100</v>
      </c>
      <c r="L23" s="52">
        <v>54</v>
      </c>
      <c r="M23" s="52">
        <v>46</v>
      </c>
    </row>
    <row r="24" spans="1:13" x14ac:dyDescent="0.3">
      <c r="A24" s="46" t="s">
        <v>76</v>
      </c>
      <c r="B24" s="54">
        <v>0</v>
      </c>
      <c r="C24" s="54">
        <v>747</v>
      </c>
      <c r="D24" s="54">
        <v>5</v>
      </c>
      <c r="E24" s="54">
        <v>742</v>
      </c>
      <c r="F24" s="49"/>
      <c r="G24" s="30" t="s">
        <v>109</v>
      </c>
      <c r="I24" s="51" t="s">
        <v>123</v>
      </c>
      <c r="J24" s="52">
        <v>0</v>
      </c>
      <c r="K24" s="52">
        <v>120</v>
      </c>
      <c r="L24" s="52">
        <v>40</v>
      </c>
      <c r="M24" s="52">
        <v>80</v>
      </c>
    </row>
    <row r="25" spans="1:13" x14ac:dyDescent="0.3">
      <c r="A25" s="46" t="s">
        <v>77</v>
      </c>
      <c r="B25" s="54">
        <v>0</v>
      </c>
      <c r="C25" s="54">
        <v>10</v>
      </c>
      <c r="D25" s="54">
        <v>10</v>
      </c>
      <c r="E25" s="54"/>
      <c r="F25" s="49"/>
      <c r="G25" s="30" t="s">
        <v>141</v>
      </c>
      <c r="I25" s="51" t="s">
        <v>124</v>
      </c>
      <c r="J25" s="52">
        <v>0</v>
      </c>
      <c r="K25" s="52">
        <v>200</v>
      </c>
      <c r="L25" s="52">
        <v>42</v>
      </c>
      <c r="M25" s="52">
        <v>158</v>
      </c>
    </row>
    <row r="26" spans="1:13" x14ac:dyDescent="0.3">
      <c r="A26" s="46" t="s">
        <v>78</v>
      </c>
      <c r="B26" s="54">
        <v>0</v>
      </c>
      <c r="C26" s="54">
        <v>105</v>
      </c>
      <c r="D26" s="54">
        <v>83</v>
      </c>
      <c r="E26" s="54">
        <v>22</v>
      </c>
      <c r="F26" s="49"/>
      <c r="G26" s="30" t="s">
        <v>142</v>
      </c>
      <c r="I26" s="51" t="s">
        <v>125</v>
      </c>
      <c r="J26" s="52">
        <v>0</v>
      </c>
      <c r="K26" s="52">
        <v>450</v>
      </c>
      <c r="L26" s="52">
        <v>24</v>
      </c>
      <c r="M26" s="52">
        <v>426</v>
      </c>
    </row>
    <row r="27" spans="1:13" x14ac:dyDescent="0.3">
      <c r="A27" s="46" t="s">
        <v>79</v>
      </c>
      <c r="B27" s="54">
        <v>0</v>
      </c>
      <c r="C27" s="54">
        <v>80</v>
      </c>
      <c r="D27" s="54">
        <v>48</v>
      </c>
      <c r="E27" s="54">
        <v>32</v>
      </c>
      <c r="F27" s="49"/>
      <c r="G27" s="30" t="s">
        <v>143</v>
      </c>
      <c r="I27" s="51" t="s">
        <v>126</v>
      </c>
      <c r="J27" s="52">
        <v>0</v>
      </c>
      <c r="K27" s="52">
        <v>80</v>
      </c>
      <c r="L27" s="52">
        <v>16</v>
      </c>
      <c r="M27" s="52">
        <v>64</v>
      </c>
    </row>
    <row r="28" spans="1:13" x14ac:dyDescent="0.3">
      <c r="A28" s="46" t="s">
        <v>80</v>
      </c>
      <c r="B28" s="54">
        <v>0</v>
      </c>
      <c r="C28" s="54">
        <v>5</v>
      </c>
      <c r="D28" s="54">
        <v>3</v>
      </c>
      <c r="E28" s="54">
        <v>2</v>
      </c>
      <c r="F28" s="49"/>
      <c r="G28" s="30" t="s">
        <v>110</v>
      </c>
      <c r="I28" s="51" t="s">
        <v>38</v>
      </c>
      <c r="J28" s="52">
        <v>0</v>
      </c>
      <c r="K28" s="52">
        <v>600</v>
      </c>
      <c r="L28" s="52">
        <v>84</v>
      </c>
      <c r="M28" s="52">
        <v>516</v>
      </c>
    </row>
    <row r="29" spans="1:13" x14ac:dyDescent="0.3">
      <c r="A29" s="46" t="s">
        <v>81</v>
      </c>
      <c r="B29" s="47">
        <v>0</v>
      </c>
      <c r="C29" s="47">
        <v>400</v>
      </c>
      <c r="D29" s="47">
        <v>114</v>
      </c>
      <c r="E29" s="54">
        <v>286</v>
      </c>
      <c r="F29" s="49"/>
      <c r="G29" s="30" t="s">
        <v>111</v>
      </c>
      <c r="I29" s="51" t="s">
        <v>127</v>
      </c>
      <c r="J29" s="52">
        <v>0</v>
      </c>
      <c r="K29" s="52">
        <v>160</v>
      </c>
      <c r="L29" s="52">
        <v>87</v>
      </c>
      <c r="M29" s="52">
        <v>73</v>
      </c>
    </row>
    <row r="30" spans="1:13" x14ac:dyDescent="0.3">
      <c r="A30" s="46" t="s">
        <v>82</v>
      </c>
      <c r="B30" s="54">
        <v>0</v>
      </c>
      <c r="C30" s="54">
        <v>40</v>
      </c>
      <c r="D30" s="54">
        <v>40</v>
      </c>
      <c r="E30" s="54"/>
      <c r="F30" s="49"/>
      <c r="G30" s="30" t="s">
        <v>112</v>
      </c>
      <c r="I30" s="51" t="s">
        <v>128</v>
      </c>
      <c r="J30" s="52">
        <v>0</v>
      </c>
      <c r="K30" s="52">
        <v>80</v>
      </c>
      <c r="L30" s="52">
        <v>51</v>
      </c>
      <c r="M30" s="52">
        <v>29</v>
      </c>
    </row>
    <row r="31" spans="1:13" x14ac:dyDescent="0.3">
      <c r="A31" s="46" t="s">
        <v>83</v>
      </c>
      <c r="B31" s="54">
        <v>0</v>
      </c>
      <c r="C31" s="54">
        <v>315</v>
      </c>
      <c r="D31" s="54">
        <v>43</v>
      </c>
      <c r="E31" s="54">
        <v>272</v>
      </c>
      <c r="F31" s="49"/>
      <c r="G31" s="30" t="s">
        <v>113</v>
      </c>
      <c r="I31" s="51" t="s">
        <v>129</v>
      </c>
      <c r="J31" s="52">
        <v>0</v>
      </c>
      <c r="K31" s="52">
        <v>200</v>
      </c>
      <c r="L31" s="52">
        <v>0</v>
      </c>
      <c r="M31" s="52">
        <v>200</v>
      </c>
    </row>
    <row r="32" spans="1:13" x14ac:dyDescent="0.3">
      <c r="A32" s="46" t="s">
        <v>84</v>
      </c>
      <c r="B32" s="54">
        <v>0</v>
      </c>
      <c r="C32" s="54">
        <v>100</v>
      </c>
      <c r="D32" s="54">
        <v>72</v>
      </c>
      <c r="E32" s="54">
        <v>28</v>
      </c>
      <c r="F32" s="49"/>
      <c r="G32" s="30" t="s">
        <v>144</v>
      </c>
      <c r="I32" s="51" t="s">
        <v>130</v>
      </c>
      <c r="J32" s="52">
        <v>0</v>
      </c>
      <c r="K32" s="52">
        <v>220</v>
      </c>
      <c r="L32" s="52">
        <v>21</v>
      </c>
      <c r="M32" s="52">
        <v>199</v>
      </c>
    </row>
    <row r="33" spans="1:13" x14ac:dyDescent="0.3">
      <c r="A33" s="55" t="s">
        <v>85</v>
      </c>
      <c r="B33" s="54">
        <v>0</v>
      </c>
      <c r="C33" s="54">
        <v>120</v>
      </c>
      <c r="D33" s="54">
        <v>115</v>
      </c>
      <c r="E33" s="47">
        <v>5</v>
      </c>
      <c r="F33" s="49"/>
      <c r="G33" s="30" t="s">
        <v>114</v>
      </c>
      <c r="I33" s="51" t="s">
        <v>131</v>
      </c>
      <c r="J33" s="52">
        <v>0</v>
      </c>
      <c r="K33" s="52">
        <v>80</v>
      </c>
      <c r="L33" s="52">
        <v>48</v>
      </c>
      <c r="M33" s="52">
        <v>32</v>
      </c>
    </row>
    <row r="34" spans="1:13" x14ac:dyDescent="0.3">
      <c r="A34" s="46" t="s">
        <v>86</v>
      </c>
      <c r="B34" s="54">
        <v>0</v>
      </c>
      <c r="C34" s="54">
        <v>300</v>
      </c>
      <c r="D34" s="54">
        <v>32</v>
      </c>
      <c r="E34" s="54">
        <v>268</v>
      </c>
      <c r="F34" s="49"/>
      <c r="G34" s="30" t="s">
        <v>115</v>
      </c>
      <c r="I34" s="51" t="s">
        <v>132</v>
      </c>
      <c r="J34" s="52">
        <v>0</v>
      </c>
      <c r="K34" s="52">
        <v>102</v>
      </c>
      <c r="L34" s="52">
        <v>10</v>
      </c>
      <c r="M34" s="52">
        <v>92</v>
      </c>
    </row>
    <row r="35" spans="1:13" x14ac:dyDescent="0.3">
      <c r="A35" s="46" t="s">
        <v>87</v>
      </c>
      <c r="B35" s="54">
        <v>0</v>
      </c>
      <c r="C35" s="54">
        <v>200</v>
      </c>
      <c r="D35" s="54">
        <v>24</v>
      </c>
      <c r="E35" s="54">
        <v>176</v>
      </c>
      <c r="F35" s="49"/>
      <c r="G35" s="30" t="s">
        <v>116</v>
      </c>
      <c r="I35" s="51" t="s">
        <v>133</v>
      </c>
      <c r="J35" s="52">
        <v>0</v>
      </c>
      <c r="K35" s="52">
        <v>400</v>
      </c>
      <c r="L35" s="52">
        <v>0</v>
      </c>
      <c r="M35" s="52">
        <v>400</v>
      </c>
    </row>
    <row r="36" spans="1:13" x14ac:dyDescent="0.3">
      <c r="A36" s="46" t="s">
        <v>88</v>
      </c>
      <c r="B36" s="54">
        <v>0</v>
      </c>
      <c r="C36" s="54">
        <v>660</v>
      </c>
      <c r="D36" s="54">
        <v>44</v>
      </c>
      <c r="E36" s="54">
        <v>616</v>
      </c>
      <c r="F36" s="49"/>
      <c r="G36" s="30" t="s">
        <v>152</v>
      </c>
      <c r="I36" s="51" t="s">
        <v>134</v>
      </c>
      <c r="J36" s="52">
        <v>0</v>
      </c>
      <c r="K36" s="52">
        <v>200</v>
      </c>
      <c r="L36" s="52">
        <v>8</v>
      </c>
      <c r="M36" s="52">
        <v>192</v>
      </c>
    </row>
    <row r="37" spans="1:13" x14ac:dyDescent="0.3">
      <c r="A37" s="46" t="s">
        <v>89</v>
      </c>
      <c r="B37" s="54">
        <v>0</v>
      </c>
      <c r="C37" s="54">
        <v>60</v>
      </c>
      <c r="D37" s="54">
        <v>36</v>
      </c>
      <c r="E37" s="54">
        <v>24</v>
      </c>
      <c r="F37" s="49"/>
      <c r="G37" s="30" t="s">
        <v>117</v>
      </c>
      <c r="I37" s="51" t="s">
        <v>135</v>
      </c>
      <c r="J37" s="52">
        <v>0</v>
      </c>
      <c r="K37" s="52">
        <v>320</v>
      </c>
      <c r="L37" s="52">
        <v>13</v>
      </c>
      <c r="M37" s="52">
        <v>307</v>
      </c>
    </row>
    <row r="38" spans="1:13" x14ac:dyDescent="0.3">
      <c r="A38" s="46" t="s">
        <v>90</v>
      </c>
      <c r="B38" s="54">
        <v>0</v>
      </c>
      <c r="C38" s="54">
        <v>400</v>
      </c>
      <c r="D38" s="54">
        <v>56</v>
      </c>
      <c r="E38" s="47">
        <v>344</v>
      </c>
      <c r="F38" s="49"/>
      <c r="G38" s="30" t="s">
        <v>118</v>
      </c>
      <c r="I38" s="51" t="s">
        <v>136</v>
      </c>
      <c r="J38" s="52">
        <v>0</v>
      </c>
      <c r="K38" s="52">
        <v>144</v>
      </c>
      <c r="L38" s="52">
        <v>9</v>
      </c>
      <c r="M38" s="52">
        <v>135</v>
      </c>
    </row>
    <row r="39" spans="1:13" x14ac:dyDescent="0.3">
      <c r="A39" s="46" t="s">
        <v>91</v>
      </c>
      <c r="B39" s="54">
        <v>0</v>
      </c>
      <c r="C39" s="54">
        <v>1000</v>
      </c>
      <c r="D39" s="54">
        <v>48</v>
      </c>
      <c r="E39" s="54">
        <v>952</v>
      </c>
      <c r="F39" s="49"/>
      <c r="G39" s="30" t="s">
        <v>119</v>
      </c>
      <c r="I39" s="51" t="s">
        <v>137</v>
      </c>
      <c r="J39" s="52">
        <v>0</v>
      </c>
      <c r="K39" s="52">
        <v>60</v>
      </c>
      <c r="L39" s="52">
        <v>36</v>
      </c>
      <c r="M39" s="52">
        <v>24</v>
      </c>
    </row>
    <row r="40" spans="1:13" x14ac:dyDescent="0.3">
      <c r="A40" s="46" t="s">
        <v>92</v>
      </c>
      <c r="B40" s="54">
        <v>0</v>
      </c>
      <c r="C40" s="54">
        <v>100</v>
      </c>
      <c r="D40" s="54">
        <v>10</v>
      </c>
      <c r="E40" s="54">
        <v>90</v>
      </c>
      <c r="F40" s="49"/>
      <c r="G40" s="30" t="s">
        <v>120</v>
      </c>
      <c r="I40" s="51" t="s">
        <v>138</v>
      </c>
      <c r="J40" s="52">
        <v>0</v>
      </c>
      <c r="K40" s="52">
        <v>100</v>
      </c>
      <c r="L40" s="52">
        <v>8</v>
      </c>
      <c r="M40" s="52">
        <v>92</v>
      </c>
    </row>
    <row r="41" spans="1:13" x14ac:dyDescent="0.3">
      <c r="A41" s="46" t="s">
        <v>93</v>
      </c>
      <c r="B41" s="47">
        <v>0</v>
      </c>
      <c r="C41" s="47">
        <v>100</v>
      </c>
      <c r="D41" s="47">
        <v>54</v>
      </c>
      <c r="E41" s="54">
        <v>46</v>
      </c>
      <c r="F41" s="49"/>
      <c r="G41" s="30" t="s">
        <v>122</v>
      </c>
      <c r="I41" s="51" t="s">
        <v>139</v>
      </c>
      <c r="J41" s="52">
        <v>0</v>
      </c>
      <c r="K41" s="52">
        <v>40</v>
      </c>
      <c r="L41" s="52">
        <v>4</v>
      </c>
      <c r="M41" s="52">
        <v>36</v>
      </c>
    </row>
    <row r="42" spans="1:13" x14ac:dyDescent="0.3">
      <c r="A42" s="46" t="s">
        <v>94</v>
      </c>
      <c r="B42" s="54">
        <v>0</v>
      </c>
      <c r="C42" s="54">
        <v>250</v>
      </c>
      <c r="D42" s="54">
        <v>12</v>
      </c>
      <c r="E42" s="54">
        <v>238</v>
      </c>
      <c r="F42" s="49"/>
      <c r="G42" s="30" t="s">
        <v>121</v>
      </c>
      <c r="I42" s="51" t="s">
        <v>140</v>
      </c>
      <c r="J42" s="52">
        <v>0</v>
      </c>
      <c r="K42" s="52">
        <v>40</v>
      </c>
      <c r="L42" s="52">
        <v>9</v>
      </c>
      <c r="M42" s="52">
        <v>31</v>
      </c>
    </row>
    <row r="43" spans="1:13" x14ac:dyDescent="0.3">
      <c r="A43" s="46" t="s">
        <v>95</v>
      </c>
      <c r="B43" s="54">
        <v>0</v>
      </c>
      <c r="C43" s="54">
        <v>120</v>
      </c>
      <c r="D43" s="54">
        <v>40</v>
      </c>
      <c r="E43" s="54">
        <v>80</v>
      </c>
      <c r="F43" s="49"/>
      <c r="G43" s="30" t="s">
        <v>123</v>
      </c>
      <c r="I43" s="51" t="s">
        <v>141</v>
      </c>
      <c r="J43" s="52">
        <v>0</v>
      </c>
      <c r="K43" s="52">
        <v>10</v>
      </c>
      <c r="L43" s="52">
        <v>10</v>
      </c>
      <c r="M43" s="52"/>
    </row>
    <row r="44" spans="1:13" x14ac:dyDescent="0.3">
      <c r="A44" s="46" t="s">
        <v>96</v>
      </c>
      <c r="B44" s="54">
        <v>0</v>
      </c>
      <c r="C44" s="54">
        <v>200</v>
      </c>
      <c r="D44" s="54">
        <v>42</v>
      </c>
      <c r="E44" s="54">
        <v>158</v>
      </c>
      <c r="F44" s="49"/>
      <c r="G44" s="30" t="s">
        <v>124</v>
      </c>
      <c r="I44" s="51" t="s">
        <v>142</v>
      </c>
      <c r="J44" s="52">
        <v>0</v>
      </c>
      <c r="K44" s="52">
        <v>105</v>
      </c>
      <c r="L44" s="52">
        <v>83</v>
      </c>
      <c r="M44" s="52">
        <v>22</v>
      </c>
    </row>
    <row r="45" spans="1:13" x14ac:dyDescent="0.3">
      <c r="A45" s="46" t="s">
        <v>97</v>
      </c>
      <c r="B45" s="54">
        <v>0</v>
      </c>
      <c r="C45" s="54">
        <v>300</v>
      </c>
      <c r="D45" s="54">
        <v>54</v>
      </c>
      <c r="E45" s="54">
        <v>246</v>
      </c>
      <c r="F45" s="49"/>
      <c r="G45" s="30" t="s">
        <v>145</v>
      </c>
      <c r="I45" s="51" t="s">
        <v>143</v>
      </c>
      <c r="J45" s="52">
        <v>0</v>
      </c>
      <c r="K45" s="52">
        <v>80</v>
      </c>
      <c r="L45" s="52">
        <v>48</v>
      </c>
      <c r="M45" s="52">
        <v>32</v>
      </c>
    </row>
    <row r="46" spans="1:13" x14ac:dyDescent="0.3">
      <c r="A46" s="46" t="s">
        <v>98</v>
      </c>
      <c r="B46" s="54">
        <v>0</v>
      </c>
      <c r="C46" s="54">
        <v>150</v>
      </c>
      <c r="D46" s="54">
        <v>18</v>
      </c>
      <c r="E46" s="54">
        <v>132</v>
      </c>
      <c r="F46" s="49"/>
      <c r="G46" s="30" t="s">
        <v>146</v>
      </c>
      <c r="I46" s="51" t="s">
        <v>144</v>
      </c>
      <c r="J46" s="52">
        <v>0</v>
      </c>
      <c r="K46" s="52">
        <v>100</v>
      </c>
      <c r="L46" s="52">
        <v>72</v>
      </c>
      <c r="M46" s="52">
        <v>28</v>
      </c>
    </row>
    <row r="47" spans="1:13" x14ac:dyDescent="0.3">
      <c r="A47" s="46" t="s">
        <v>99</v>
      </c>
      <c r="B47" s="54">
        <v>0</v>
      </c>
      <c r="C47" s="54">
        <v>450</v>
      </c>
      <c r="D47" s="54">
        <v>24</v>
      </c>
      <c r="E47" s="54">
        <v>426</v>
      </c>
      <c r="F47" s="49"/>
      <c r="G47" s="30" t="s">
        <v>125</v>
      </c>
      <c r="I47" s="51" t="s">
        <v>145</v>
      </c>
      <c r="J47" s="52">
        <v>0</v>
      </c>
      <c r="K47" s="52">
        <v>300</v>
      </c>
      <c r="L47" s="52">
        <v>54</v>
      </c>
      <c r="M47" s="52">
        <v>246</v>
      </c>
    </row>
    <row r="48" spans="1:13" x14ac:dyDescent="0.3">
      <c r="A48" s="46" t="s">
        <v>100</v>
      </c>
      <c r="B48" s="54">
        <v>0</v>
      </c>
      <c r="C48" s="54">
        <v>80</v>
      </c>
      <c r="D48" s="54">
        <v>16</v>
      </c>
      <c r="E48" s="54">
        <v>64</v>
      </c>
      <c r="F48" s="49"/>
      <c r="G48" s="30" t="s">
        <v>126</v>
      </c>
      <c r="I48" s="51" t="s">
        <v>146</v>
      </c>
      <c r="J48" s="52">
        <v>0</v>
      </c>
      <c r="K48" s="52">
        <v>150</v>
      </c>
      <c r="L48" s="52">
        <v>18</v>
      </c>
      <c r="M48" s="52">
        <v>132</v>
      </c>
    </row>
    <row r="49" spans="1:13" x14ac:dyDescent="0.3">
      <c r="A49" s="46"/>
      <c r="B49" s="47"/>
      <c r="C49" s="47"/>
      <c r="D49" s="47"/>
      <c r="E49" s="54"/>
      <c r="F49" s="49"/>
      <c r="I49" s="51" t="s">
        <v>24</v>
      </c>
      <c r="J49" s="52">
        <v>0</v>
      </c>
      <c r="K49" s="52">
        <v>11243</v>
      </c>
      <c r="L49" s="52">
        <v>1674</v>
      </c>
      <c r="M49" s="52">
        <v>9569</v>
      </c>
    </row>
    <row r="50" spans="1:13" x14ac:dyDescent="0.3">
      <c r="A50" s="46"/>
      <c r="B50" s="54"/>
      <c r="C50" s="54"/>
      <c r="D50" s="54"/>
      <c r="E50" s="54"/>
      <c r="F50" s="49"/>
    </row>
    <row r="51" spans="1:13" x14ac:dyDescent="0.3">
      <c r="A51" s="46"/>
      <c r="B51" s="47"/>
      <c r="C51" s="47"/>
      <c r="D51" s="47"/>
      <c r="E51" s="47"/>
      <c r="F51" s="49"/>
    </row>
    <row r="52" spans="1:13" x14ac:dyDescent="0.3">
      <c r="A52" s="46"/>
      <c r="B52" s="54"/>
      <c r="C52" s="54"/>
      <c r="D52" s="54"/>
      <c r="E52" s="47"/>
      <c r="F52" s="49"/>
    </row>
    <row r="53" spans="1:13" x14ac:dyDescent="0.3">
      <c r="A53" s="46"/>
      <c r="B53" s="54"/>
      <c r="C53" s="54"/>
      <c r="D53" s="54"/>
      <c r="E53" s="54"/>
      <c r="F53" s="49"/>
    </row>
    <row r="54" spans="1:13" x14ac:dyDescent="0.3">
      <c r="A54" s="46"/>
      <c r="B54" s="47"/>
      <c r="C54" s="47"/>
      <c r="D54" s="47"/>
      <c r="E54" s="54"/>
      <c r="F54" s="49"/>
    </row>
    <row r="55" spans="1:13" x14ac:dyDescent="0.3">
      <c r="A55" s="46"/>
      <c r="B55" s="54"/>
      <c r="C55" s="54"/>
      <c r="D55" s="54"/>
      <c r="E55" s="54"/>
      <c r="F55" s="49"/>
    </row>
    <row r="56" spans="1:13" x14ac:dyDescent="0.3">
      <c r="A56" s="46"/>
      <c r="B56" s="54"/>
      <c r="C56" s="54"/>
      <c r="D56" s="54"/>
      <c r="E56" s="54"/>
      <c r="F56" s="49"/>
    </row>
    <row r="57" spans="1:13" x14ac:dyDescent="0.3">
      <c r="A57" s="46"/>
      <c r="B57" s="54"/>
      <c r="C57" s="54"/>
      <c r="D57" s="54"/>
      <c r="E57" s="54"/>
      <c r="F57" s="49"/>
    </row>
    <row r="58" spans="1:13" x14ac:dyDescent="0.3">
      <c r="A58" s="46"/>
      <c r="B58" s="54"/>
      <c r="C58" s="54"/>
      <c r="D58" s="54"/>
      <c r="E58" s="54"/>
      <c r="F58" s="49"/>
    </row>
    <row r="59" spans="1:13" x14ac:dyDescent="0.3">
      <c r="A59" s="46"/>
      <c r="B59" s="54"/>
      <c r="C59" s="54"/>
      <c r="D59" s="54"/>
      <c r="E59" s="54"/>
      <c r="F59" s="49"/>
    </row>
    <row r="60" spans="1:13" x14ac:dyDescent="0.3">
      <c r="A60" s="46"/>
      <c r="B60" s="54"/>
      <c r="C60" s="54"/>
      <c r="D60" s="54"/>
      <c r="E60" s="54"/>
      <c r="F60" s="49"/>
    </row>
    <row r="61" spans="1:13" x14ac:dyDescent="0.3">
      <c r="A61" s="46"/>
      <c r="B61" s="54"/>
      <c r="C61" s="54"/>
      <c r="D61" s="54"/>
      <c r="E61" s="54"/>
      <c r="F61" s="49"/>
    </row>
    <row r="62" spans="1:13" x14ac:dyDescent="0.3">
      <c r="A62" s="46"/>
      <c r="B62" s="54"/>
      <c r="C62" s="54"/>
      <c r="D62" s="54"/>
      <c r="E62" s="54"/>
      <c r="F62" s="49"/>
    </row>
    <row r="63" spans="1:13" x14ac:dyDescent="0.3">
      <c r="A63" s="46"/>
      <c r="B63" s="54"/>
      <c r="C63" s="54"/>
      <c r="D63" s="54"/>
      <c r="E63" s="54"/>
      <c r="F63" s="49"/>
    </row>
    <row r="64" spans="1:13" x14ac:dyDescent="0.3">
      <c r="A64" s="46"/>
      <c r="B64" s="54"/>
      <c r="C64" s="54"/>
      <c r="D64" s="54"/>
      <c r="E64" s="54"/>
      <c r="F64" s="49"/>
    </row>
    <row r="65" spans="1:6" x14ac:dyDescent="0.3">
      <c r="A65" s="46"/>
      <c r="B65" s="54"/>
      <c r="C65" s="54"/>
      <c r="D65" s="54"/>
      <c r="E65" s="54"/>
      <c r="F65" s="49"/>
    </row>
    <row r="66" spans="1:6" x14ac:dyDescent="0.3">
      <c r="A66" s="46"/>
      <c r="B66" s="54"/>
      <c r="C66" s="54"/>
      <c r="D66" s="54"/>
      <c r="E66" s="47"/>
      <c r="F66" s="49"/>
    </row>
    <row r="67" spans="1:6" x14ac:dyDescent="0.3">
      <c r="A67" s="46"/>
      <c r="B67" s="54"/>
      <c r="C67" s="54"/>
      <c r="D67" s="54"/>
      <c r="E67" s="47"/>
      <c r="F67" s="49"/>
    </row>
    <row r="68" spans="1:6" x14ac:dyDescent="0.3">
      <c r="A68" s="46"/>
      <c r="B68" s="54"/>
      <c r="C68" s="54"/>
      <c r="D68" s="54"/>
      <c r="E68" s="54"/>
      <c r="F68" s="49"/>
    </row>
    <row r="69" spans="1:6" x14ac:dyDescent="0.3">
      <c r="A69" s="46"/>
      <c r="B69" s="54"/>
      <c r="C69" s="54"/>
      <c r="D69" s="54"/>
      <c r="E69" s="54"/>
      <c r="F69" s="49"/>
    </row>
    <row r="70" spans="1:6" x14ac:dyDescent="0.3">
      <c r="A70" s="46"/>
      <c r="B70" s="47"/>
      <c r="C70" s="47"/>
      <c r="D70" s="47"/>
      <c r="E70" s="54"/>
      <c r="F70" s="49"/>
    </row>
    <row r="71" spans="1:6" x14ac:dyDescent="0.3">
      <c r="A71" s="46"/>
      <c r="B71" s="47"/>
      <c r="C71" s="47"/>
      <c r="D71" s="47"/>
      <c r="E71" s="47"/>
      <c r="F71" s="49"/>
    </row>
    <row r="72" spans="1:6" x14ac:dyDescent="0.3">
      <c r="A72" s="46"/>
      <c r="B72" s="54"/>
      <c r="C72" s="54"/>
      <c r="D72" s="54"/>
      <c r="E72" s="54"/>
      <c r="F72" s="49"/>
    </row>
    <row r="73" spans="1:6" x14ac:dyDescent="0.3">
      <c r="A73" s="46"/>
      <c r="B73" s="54"/>
      <c r="C73" s="54"/>
      <c r="D73" s="54"/>
      <c r="E73" s="54"/>
      <c r="F73" s="49"/>
    </row>
    <row r="74" spans="1:6" x14ac:dyDescent="0.3">
      <c r="A74" s="46"/>
      <c r="B74" s="47"/>
      <c r="C74" s="47"/>
      <c r="D74" s="47"/>
      <c r="E74" s="54"/>
      <c r="F74" s="49"/>
    </row>
    <row r="75" spans="1:6" x14ac:dyDescent="0.3">
      <c r="A75" s="46"/>
      <c r="B75" s="54"/>
      <c r="C75" s="54"/>
      <c r="D75" s="54"/>
      <c r="E75" s="54"/>
      <c r="F75" s="49"/>
    </row>
    <row r="76" spans="1:6" x14ac:dyDescent="0.3">
      <c r="A76" s="46"/>
      <c r="B76" s="47"/>
      <c r="C76" s="47"/>
      <c r="D76" s="47"/>
      <c r="E76" s="54"/>
      <c r="F76" s="49"/>
    </row>
    <row r="77" spans="1:6" x14ac:dyDescent="0.3">
      <c r="A77" s="46"/>
      <c r="B77" s="47"/>
      <c r="C77" s="47"/>
      <c r="D77" s="47"/>
      <c r="E77" s="54"/>
      <c r="F77" s="49"/>
    </row>
    <row r="78" spans="1:6" x14ac:dyDescent="0.3">
      <c r="A78" s="46"/>
      <c r="B78" s="47"/>
      <c r="C78" s="47"/>
      <c r="D78" s="47"/>
      <c r="E78" s="54"/>
      <c r="F78" s="49"/>
    </row>
    <row r="79" spans="1:6" x14ac:dyDescent="0.3">
      <c r="A79" s="46"/>
      <c r="B79" s="54"/>
      <c r="C79" s="54"/>
      <c r="D79" s="54"/>
      <c r="E79" s="54"/>
      <c r="F79" s="49"/>
    </row>
    <row r="80" spans="1:6" x14ac:dyDescent="0.3">
      <c r="A80" s="46"/>
      <c r="B80" s="54"/>
      <c r="C80" s="54"/>
      <c r="D80" s="54"/>
      <c r="E80" s="47"/>
      <c r="F80" s="49"/>
    </row>
    <row r="81" spans="1:6" x14ac:dyDescent="0.3">
      <c r="A81" s="46"/>
      <c r="B81" s="54"/>
      <c r="C81" s="54"/>
      <c r="D81" s="54"/>
      <c r="E81" s="54"/>
      <c r="F81" s="49"/>
    </row>
    <row r="82" spans="1:6" x14ac:dyDescent="0.3">
      <c r="A82" s="46"/>
      <c r="B82" s="54"/>
      <c r="C82" s="54"/>
      <c r="D82" s="54"/>
      <c r="E82" s="54"/>
      <c r="F82" s="49"/>
    </row>
    <row r="83" spans="1:6" x14ac:dyDescent="0.3">
      <c r="A83" s="46"/>
      <c r="B83" s="54"/>
      <c r="C83" s="54"/>
      <c r="D83" s="54"/>
      <c r="E83" s="54"/>
      <c r="F83" s="49"/>
    </row>
    <row r="84" spans="1:6" x14ac:dyDescent="0.3">
      <c r="A84" s="46"/>
      <c r="B84" s="54"/>
      <c r="C84" s="54"/>
      <c r="D84" s="54"/>
      <c r="E84" s="54"/>
      <c r="F84" s="49"/>
    </row>
    <row r="85" spans="1:6" x14ac:dyDescent="0.3">
      <c r="A85" s="46"/>
      <c r="B85" s="47"/>
      <c r="C85" s="47"/>
      <c r="D85" s="47"/>
      <c r="E85" s="54"/>
      <c r="F85" s="49"/>
    </row>
    <row r="86" spans="1:6" x14ac:dyDescent="0.3">
      <c r="A86" s="46"/>
      <c r="B86" s="54"/>
      <c r="C86" s="54"/>
      <c r="D86" s="54"/>
      <c r="E86" s="47"/>
      <c r="F86" s="49"/>
    </row>
    <row r="87" spans="1:6" x14ac:dyDescent="0.3">
      <c r="A87" s="46"/>
      <c r="B87" s="54"/>
      <c r="C87" s="54"/>
      <c r="D87" s="54"/>
      <c r="E87" s="54"/>
      <c r="F87" s="49"/>
    </row>
    <row r="88" spans="1:6" x14ac:dyDescent="0.3">
      <c r="A88" s="46"/>
      <c r="B88" s="54"/>
      <c r="C88" s="54"/>
      <c r="D88" s="54"/>
      <c r="E88" s="54"/>
      <c r="F88" s="49"/>
    </row>
    <row r="89" spans="1:6" x14ac:dyDescent="0.3">
      <c r="A89" s="46"/>
      <c r="B89" s="54"/>
      <c r="C89" s="54"/>
      <c r="D89" s="54"/>
      <c r="E89" s="54"/>
      <c r="F89" s="49"/>
    </row>
    <row r="90" spans="1:6" x14ac:dyDescent="0.3">
      <c r="A90" s="46"/>
      <c r="B90" s="54"/>
      <c r="C90" s="54"/>
      <c r="D90" s="54"/>
      <c r="E90" s="54"/>
      <c r="F90" s="49"/>
    </row>
    <row r="91" spans="1:6" x14ac:dyDescent="0.3">
      <c r="A91" s="46"/>
      <c r="B91" s="54"/>
      <c r="C91" s="54"/>
      <c r="D91" s="54"/>
      <c r="E91" s="54"/>
      <c r="F91" s="49"/>
    </row>
    <row r="92" spans="1:6" x14ac:dyDescent="0.3">
      <c r="A92" s="46"/>
      <c r="B92" s="47"/>
      <c r="C92" s="47"/>
      <c r="D92" s="47"/>
      <c r="E92" s="54"/>
      <c r="F92" s="49"/>
    </row>
    <row r="93" spans="1:6" x14ac:dyDescent="0.3">
      <c r="A93" s="46"/>
      <c r="B93" s="54"/>
      <c r="C93" s="54"/>
      <c r="D93" s="54"/>
      <c r="E93" s="54"/>
      <c r="F93" s="49"/>
    </row>
    <row r="94" spans="1:6" x14ac:dyDescent="0.3">
      <c r="A94" s="46"/>
      <c r="B94" s="54"/>
      <c r="C94" s="54"/>
      <c r="D94" s="54"/>
      <c r="E94" s="54"/>
      <c r="F94" s="49"/>
    </row>
    <row r="95" spans="1:6" x14ac:dyDescent="0.3">
      <c r="A95" s="46"/>
      <c r="B95" s="54"/>
      <c r="C95" s="54"/>
      <c r="D95" s="54"/>
      <c r="E95" s="54"/>
      <c r="F95" s="49"/>
    </row>
    <row r="96" spans="1:6" x14ac:dyDescent="0.3">
      <c r="A96" s="46"/>
      <c r="B96" s="47"/>
      <c r="C96" s="47"/>
      <c r="D96" s="47"/>
      <c r="E96" s="54"/>
      <c r="F96" s="49"/>
    </row>
    <row r="97" spans="1:6" x14ac:dyDescent="0.3">
      <c r="A97" s="46"/>
      <c r="B97" s="47"/>
      <c r="C97" s="47"/>
      <c r="D97" s="47"/>
      <c r="E97" s="47"/>
      <c r="F97" s="49"/>
    </row>
    <row r="98" spans="1:6" x14ac:dyDescent="0.3">
      <c r="A98" s="46"/>
      <c r="B98" s="54"/>
      <c r="C98" s="54"/>
      <c r="D98" s="54"/>
      <c r="E98" s="54"/>
      <c r="F98" s="49"/>
    </row>
    <row r="99" spans="1:6" x14ac:dyDescent="0.3">
      <c r="A99" s="46"/>
      <c r="B99" s="54"/>
      <c r="C99" s="54"/>
      <c r="D99" s="54"/>
      <c r="E99" s="54"/>
      <c r="F99" s="49"/>
    </row>
    <row r="100" spans="1:6" x14ac:dyDescent="0.3">
      <c r="A100" s="46"/>
      <c r="B100" s="54"/>
      <c r="C100" s="54"/>
      <c r="D100" s="54"/>
      <c r="E100" s="47"/>
      <c r="F100" s="49"/>
    </row>
    <row r="101" spans="1:6" x14ac:dyDescent="0.3">
      <c r="A101" s="46"/>
      <c r="B101" s="47"/>
      <c r="C101" s="47"/>
      <c r="D101" s="47"/>
      <c r="E101" s="47"/>
      <c r="F101" s="49"/>
    </row>
    <row r="102" spans="1:6" x14ac:dyDescent="0.3">
      <c r="A102" s="46"/>
      <c r="B102" s="54"/>
      <c r="C102" s="54"/>
      <c r="D102" s="54"/>
      <c r="E102" s="54"/>
      <c r="F102" s="49"/>
    </row>
    <row r="103" spans="1:6" x14ac:dyDescent="0.3">
      <c r="A103" s="46"/>
      <c r="B103" s="54"/>
      <c r="C103" s="54"/>
      <c r="D103" s="54"/>
      <c r="E103" s="54"/>
      <c r="F103" s="49"/>
    </row>
    <row r="104" spans="1:6" x14ac:dyDescent="0.3">
      <c r="A104" s="46"/>
      <c r="B104" s="54"/>
      <c r="C104" s="54"/>
      <c r="D104" s="54"/>
      <c r="E104" s="54"/>
      <c r="F104" s="49"/>
    </row>
    <row r="105" spans="1:6" x14ac:dyDescent="0.3">
      <c r="A105" s="46"/>
      <c r="B105" s="54"/>
      <c r="C105" s="54"/>
      <c r="D105" s="54"/>
      <c r="E105" s="54"/>
      <c r="F105" s="49"/>
    </row>
    <row r="106" spans="1:6" x14ac:dyDescent="0.3">
      <c r="A106" s="46"/>
      <c r="B106" s="54"/>
      <c r="C106" s="54"/>
      <c r="D106" s="54"/>
      <c r="E106" s="54"/>
      <c r="F106" s="49"/>
    </row>
    <row r="107" spans="1:6" x14ac:dyDescent="0.3">
      <c r="A107" s="46"/>
      <c r="B107" s="47"/>
      <c r="C107" s="47"/>
      <c r="D107" s="47"/>
      <c r="E107" s="47"/>
      <c r="F107" s="49"/>
    </row>
    <row r="108" spans="1:6" x14ac:dyDescent="0.3">
      <c r="A108" s="46"/>
      <c r="B108" s="54"/>
      <c r="C108" s="54"/>
      <c r="D108" s="54"/>
      <c r="E108" s="54"/>
      <c r="F108" s="49"/>
    </row>
    <row r="109" spans="1:6" x14ac:dyDescent="0.3">
      <c r="A109" s="46"/>
      <c r="B109" s="47"/>
      <c r="C109" s="47"/>
      <c r="D109" s="47"/>
      <c r="E109" s="54"/>
      <c r="F109" s="49"/>
    </row>
    <row r="110" spans="1:6" x14ac:dyDescent="0.3">
      <c r="A110" s="46"/>
      <c r="B110" s="54"/>
      <c r="C110" s="54"/>
      <c r="D110" s="54"/>
      <c r="E110" s="54"/>
      <c r="F110" s="49"/>
    </row>
    <row r="111" spans="1:6" x14ac:dyDescent="0.3">
      <c r="A111" s="46"/>
      <c r="B111" s="47"/>
      <c r="C111" s="47"/>
      <c r="D111" s="47"/>
      <c r="E111" s="54"/>
      <c r="F111" s="49"/>
    </row>
    <row r="112" spans="1:6" x14ac:dyDescent="0.3">
      <c r="F112" s="49"/>
    </row>
    <row r="113" spans="6:6" x14ac:dyDescent="0.3">
      <c r="F113" s="49"/>
    </row>
    <row r="114" spans="6:6" x14ac:dyDescent="0.3">
      <c r="F114" s="49"/>
    </row>
    <row r="115" spans="6:6" x14ac:dyDescent="0.3">
      <c r="F115" s="49"/>
    </row>
    <row r="116" spans="6:6" x14ac:dyDescent="0.3">
      <c r="F116" s="49"/>
    </row>
    <row r="117" spans="6:6" x14ac:dyDescent="0.3">
      <c r="F117" s="49"/>
    </row>
    <row r="118" spans="6:6" x14ac:dyDescent="0.3">
      <c r="F118" s="49"/>
    </row>
    <row r="119" spans="6:6" x14ac:dyDescent="0.3">
      <c r="F119" s="49"/>
    </row>
    <row r="120" spans="6:6" x14ac:dyDescent="0.3">
      <c r="F120" s="49"/>
    </row>
    <row r="121" spans="6:6" x14ac:dyDescent="0.3">
      <c r="F121" s="49"/>
    </row>
    <row r="122" spans="6:6" x14ac:dyDescent="0.3">
      <c r="F122" s="49"/>
    </row>
    <row r="123" spans="6:6" x14ac:dyDescent="0.3">
      <c r="F123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0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102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375</v>
      </c>
      <c r="G3" s="40">
        <v>0</v>
      </c>
      <c r="H3" s="40">
        <f t="shared" ref="H3:H4" ca="1" si="1">VLOOKUP($B3,FinalDeal_Vlookup,4,0)</f>
        <v>24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351</v>
      </c>
    </row>
    <row r="4" spans="1:13" x14ac:dyDescent="0.3">
      <c r="A4" s="16"/>
      <c r="B4" s="4" t="s">
        <v>103</v>
      </c>
      <c r="C4" s="3"/>
      <c r="D4" s="4"/>
      <c r="E4" s="42">
        <f t="shared" ca="1" si="0"/>
        <v>0</v>
      </c>
      <c r="F4" s="39">
        <f t="shared" ref="F4:F49" ca="1" si="3">VLOOKUP($B4,FinalDeal_Vlookup,3,0)</f>
        <v>600</v>
      </c>
      <c r="G4" s="39">
        <v>0</v>
      </c>
      <c r="H4" s="39">
        <f t="shared" ca="1" si="1"/>
        <v>31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569</v>
      </c>
    </row>
    <row r="5" spans="1:13" x14ac:dyDescent="0.3">
      <c r="A5" s="16"/>
      <c r="B5" s="4" t="s">
        <v>104</v>
      </c>
      <c r="C5" s="3"/>
      <c r="D5" s="4"/>
      <c r="E5" s="42">
        <f t="shared" ref="E5:E49" ca="1" si="4">VLOOKUP($B5,FinalDeal_Vlookup,2,0)</f>
        <v>0</v>
      </c>
      <c r="F5" s="39">
        <f t="shared" ca="1" si="3"/>
        <v>400</v>
      </c>
      <c r="G5" s="39">
        <v>0</v>
      </c>
      <c r="H5" s="39">
        <f t="shared" ref="H5:H49" ca="1" si="5">VLOOKUP($B5,FinalDeal_Vlookup,4,0)</f>
        <v>36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9" ca="1" si="6">VLOOKUP($B5,FinalDeal_Vlookup,5,0)</f>
        <v>364</v>
      </c>
    </row>
    <row r="6" spans="1:13" x14ac:dyDescent="0.3">
      <c r="A6" s="16"/>
      <c r="B6" s="4" t="s">
        <v>105</v>
      </c>
      <c r="C6" s="3"/>
      <c r="D6" s="4"/>
      <c r="E6" s="42">
        <f t="shared" ca="1" si="4"/>
        <v>0</v>
      </c>
      <c r="F6" s="39">
        <f t="shared" ca="1" si="3"/>
        <v>600</v>
      </c>
      <c r="G6" s="39">
        <v>0</v>
      </c>
      <c r="H6" s="39">
        <f t="shared" ca="1" si="5"/>
        <v>48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552</v>
      </c>
    </row>
    <row r="7" spans="1:13" x14ac:dyDescent="0.3">
      <c r="A7" s="16"/>
      <c r="B7" s="4" t="s">
        <v>106</v>
      </c>
      <c r="C7" s="3"/>
      <c r="D7" s="4"/>
      <c r="E7" s="42">
        <f t="shared" ca="1" si="4"/>
        <v>0</v>
      </c>
      <c r="F7" s="39">
        <f t="shared" ca="1" si="3"/>
        <v>90</v>
      </c>
      <c r="G7" s="39">
        <v>0</v>
      </c>
      <c r="H7" s="39">
        <f t="shared" ca="1" si="5"/>
        <v>44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46</v>
      </c>
    </row>
    <row r="8" spans="1:13" x14ac:dyDescent="0.3">
      <c r="A8" s="16"/>
      <c r="B8" s="4" t="s">
        <v>107</v>
      </c>
      <c r="C8" s="3"/>
      <c r="D8" s="4"/>
      <c r="E8" s="42">
        <f t="shared" ca="1" si="4"/>
        <v>0</v>
      </c>
      <c r="F8" s="39">
        <f t="shared" ca="1" si="3"/>
        <v>40</v>
      </c>
      <c r="G8" s="39">
        <v>0</v>
      </c>
      <c r="H8" s="39">
        <f t="shared" ca="1" si="5"/>
        <v>20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20</v>
      </c>
    </row>
    <row r="9" spans="1:13" x14ac:dyDescent="0.3">
      <c r="A9" s="16"/>
      <c r="B9" s="4" t="s">
        <v>108</v>
      </c>
      <c r="C9" s="3"/>
      <c r="D9" s="4"/>
      <c r="E9" s="42">
        <f t="shared" ca="1" si="4"/>
        <v>0</v>
      </c>
      <c r="F9" s="39">
        <f t="shared" ca="1" si="3"/>
        <v>100</v>
      </c>
      <c r="G9" s="39">
        <v>0</v>
      </c>
      <c r="H9" s="39">
        <f t="shared" ca="1" si="5"/>
        <v>40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60</v>
      </c>
    </row>
    <row r="10" spans="1:13" x14ac:dyDescent="0.3">
      <c r="A10" s="16"/>
      <c r="B10" s="4" t="s">
        <v>109</v>
      </c>
      <c r="C10" s="3"/>
      <c r="D10" s="4"/>
      <c r="E10" s="42">
        <f t="shared" ca="1" si="4"/>
        <v>0</v>
      </c>
      <c r="F10" s="39">
        <f t="shared" ca="1" si="3"/>
        <v>747</v>
      </c>
      <c r="G10" s="39">
        <v>0</v>
      </c>
      <c r="H10" s="39">
        <f t="shared" ca="1" si="5"/>
        <v>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742</v>
      </c>
    </row>
    <row r="11" spans="1:13" x14ac:dyDescent="0.3">
      <c r="A11" s="16"/>
      <c r="B11" s="4" t="s">
        <v>110</v>
      </c>
      <c r="C11" s="3"/>
      <c r="D11" s="4"/>
      <c r="E11" s="42">
        <f t="shared" ca="1" si="4"/>
        <v>0</v>
      </c>
      <c r="F11" s="39">
        <f t="shared" ca="1" si="3"/>
        <v>5</v>
      </c>
      <c r="G11" s="39">
        <v>0</v>
      </c>
      <c r="H11" s="39">
        <f t="shared" ca="1" si="5"/>
        <v>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</v>
      </c>
    </row>
    <row r="12" spans="1:13" x14ac:dyDescent="0.3">
      <c r="A12" s="16"/>
      <c r="B12" s="4" t="s">
        <v>111</v>
      </c>
      <c r="C12" s="3"/>
      <c r="D12" s="4"/>
      <c r="E12" s="42">
        <f t="shared" ca="1" si="4"/>
        <v>0</v>
      </c>
      <c r="F12" s="39">
        <f t="shared" ca="1" si="3"/>
        <v>400</v>
      </c>
      <c r="G12" s="39">
        <v>0</v>
      </c>
      <c r="H12" s="39">
        <f t="shared" ca="1" si="5"/>
        <v>114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286</v>
      </c>
    </row>
    <row r="13" spans="1:13" x14ac:dyDescent="0.3">
      <c r="A13" s="16"/>
      <c r="B13" s="4" t="s">
        <v>112</v>
      </c>
      <c r="C13" s="3"/>
      <c r="D13" s="4"/>
      <c r="E13" s="42">
        <f t="shared" ca="1" si="4"/>
        <v>0</v>
      </c>
      <c r="F13" s="39">
        <f t="shared" ca="1" si="3"/>
        <v>40</v>
      </c>
      <c r="G13" s="39">
        <v>0</v>
      </c>
      <c r="H13" s="39">
        <f t="shared" ca="1" si="5"/>
        <v>40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113</v>
      </c>
      <c r="C14" s="3"/>
      <c r="D14" s="4"/>
      <c r="E14" s="42">
        <f t="shared" ca="1" si="4"/>
        <v>0</v>
      </c>
      <c r="F14" s="39">
        <f t="shared" ca="1" si="3"/>
        <v>315</v>
      </c>
      <c r="G14" s="39">
        <v>0</v>
      </c>
      <c r="H14" s="39">
        <f t="shared" ca="1" si="5"/>
        <v>43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272</v>
      </c>
    </row>
    <row r="15" spans="1:13" x14ac:dyDescent="0.3">
      <c r="A15" s="16"/>
      <c r="B15" s="4" t="s">
        <v>114</v>
      </c>
      <c r="C15" s="3"/>
      <c r="D15" s="4"/>
      <c r="E15" s="42">
        <f t="shared" ca="1" si="4"/>
        <v>0</v>
      </c>
      <c r="F15" s="39">
        <f t="shared" ca="1" si="3"/>
        <v>120</v>
      </c>
      <c r="G15" s="39">
        <v>0</v>
      </c>
      <c r="H15" s="39">
        <f t="shared" ca="1" si="5"/>
        <v>115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5</v>
      </c>
    </row>
    <row r="16" spans="1:13" x14ac:dyDescent="0.3">
      <c r="A16" s="16"/>
      <c r="B16" s="4" t="s">
        <v>115</v>
      </c>
      <c r="C16" s="3"/>
      <c r="D16" s="4"/>
      <c r="E16" s="42">
        <f t="shared" ca="1" si="4"/>
        <v>0</v>
      </c>
      <c r="F16" s="39">
        <f t="shared" ca="1" si="3"/>
        <v>300</v>
      </c>
      <c r="G16" s="39">
        <v>0</v>
      </c>
      <c r="H16" s="39">
        <f t="shared" ca="1" si="5"/>
        <v>32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268</v>
      </c>
    </row>
    <row r="17" spans="1:13" x14ac:dyDescent="0.3">
      <c r="A17" s="16"/>
      <c r="B17" s="4" t="s">
        <v>116</v>
      </c>
      <c r="C17" s="3"/>
      <c r="D17" s="4"/>
      <c r="E17" s="42">
        <f t="shared" ca="1" si="4"/>
        <v>0</v>
      </c>
      <c r="F17" s="39">
        <f t="shared" ca="1" si="3"/>
        <v>200</v>
      </c>
      <c r="G17" s="39">
        <v>0</v>
      </c>
      <c r="H17" s="39">
        <f t="shared" ca="1" si="5"/>
        <v>24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176</v>
      </c>
    </row>
    <row r="18" spans="1:13" x14ac:dyDescent="0.3">
      <c r="A18" s="16"/>
      <c r="B18" s="4" t="s">
        <v>152</v>
      </c>
      <c r="C18" s="3"/>
      <c r="D18" s="4"/>
      <c r="E18" s="42">
        <f t="shared" ca="1" si="4"/>
        <v>0</v>
      </c>
      <c r="F18" s="39">
        <f t="shared" ca="1" si="3"/>
        <v>660</v>
      </c>
      <c r="G18" s="39">
        <v>0</v>
      </c>
      <c r="H18" s="39">
        <f t="shared" ca="1" si="5"/>
        <v>44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616</v>
      </c>
    </row>
    <row r="19" spans="1:13" x14ac:dyDescent="0.3">
      <c r="A19" s="16"/>
      <c r="B19" s="4" t="s">
        <v>117</v>
      </c>
      <c r="C19" s="3"/>
      <c r="D19" s="4"/>
      <c r="E19" s="42">
        <f t="shared" ca="1" si="4"/>
        <v>0</v>
      </c>
      <c r="F19" s="39">
        <f t="shared" ca="1" si="3"/>
        <v>60</v>
      </c>
      <c r="G19" s="39">
        <v>0</v>
      </c>
      <c r="H19" s="39">
        <f t="shared" ca="1" si="5"/>
        <v>36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24</v>
      </c>
    </row>
    <row r="20" spans="1:13" x14ac:dyDescent="0.3">
      <c r="A20" s="16"/>
      <c r="B20" s="4" t="s">
        <v>118</v>
      </c>
      <c r="C20" s="3"/>
      <c r="D20" s="4"/>
      <c r="E20" s="42">
        <f t="shared" ca="1" si="4"/>
        <v>0</v>
      </c>
      <c r="F20" s="39">
        <f t="shared" ca="1" si="3"/>
        <v>400</v>
      </c>
      <c r="G20" s="39">
        <v>0</v>
      </c>
      <c r="H20" s="39">
        <f t="shared" ca="1" si="5"/>
        <v>56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344</v>
      </c>
    </row>
    <row r="21" spans="1:13" x14ac:dyDescent="0.3">
      <c r="A21" s="16"/>
      <c r="B21" s="4" t="s">
        <v>119</v>
      </c>
      <c r="C21" s="3"/>
      <c r="D21" s="4"/>
      <c r="E21" s="42">
        <f t="shared" ca="1" si="4"/>
        <v>0</v>
      </c>
      <c r="F21" s="39">
        <f t="shared" ca="1" si="3"/>
        <v>1000</v>
      </c>
      <c r="G21" s="39">
        <v>0</v>
      </c>
      <c r="H21" s="39">
        <f t="shared" ca="1" si="5"/>
        <v>48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952</v>
      </c>
    </row>
    <row r="22" spans="1:13" x14ac:dyDescent="0.3">
      <c r="A22" s="16"/>
      <c r="B22" s="4" t="s">
        <v>120</v>
      </c>
      <c r="C22" s="3"/>
      <c r="D22" s="4"/>
      <c r="E22" s="42">
        <f t="shared" ca="1" si="4"/>
        <v>0</v>
      </c>
      <c r="F22" s="39">
        <f t="shared" ca="1" si="3"/>
        <v>100</v>
      </c>
      <c r="G22" s="39">
        <v>0</v>
      </c>
      <c r="H22" s="39">
        <f t="shared" ca="1" si="5"/>
        <v>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90</v>
      </c>
    </row>
    <row r="23" spans="1:13" x14ac:dyDescent="0.3">
      <c r="A23" s="16"/>
      <c r="B23" s="4" t="s">
        <v>121</v>
      </c>
      <c r="C23" s="3"/>
      <c r="D23" s="4"/>
      <c r="E23" s="42">
        <f t="shared" ca="1" si="4"/>
        <v>0</v>
      </c>
      <c r="F23" s="39">
        <f t="shared" ca="1" si="3"/>
        <v>250</v>
      </c>
      <c r="G23" s="39">
        <v>0</v>
      </c>
      <c r="H23" s="39">
        <f t="shared" ca="1" si="5"/>
        <v>12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238</v>
      </c>
    </row>
    <row r="24" spans="1:13" x14ac:dyDescent="0.3">
      <c r="A24" s="16"/>
      <c r="B24" s="4" t="s">
        <v>122</v>
      </c>
      <c r="C24" s="3"/>
      <c r="D24" s="4"/>
      <c r="E24" s="42">
        <f t="shared" ca="1" si="4"/>
        <v>0</v>
      </c>
      <c r="F24" s="39">
        <f t="shared" ca="1" si="3"/>
        <v>100</v>
      </c>
      <c r="G24" s="39">
        <v>0</v>
      </c>
      <c r="H24" s="39">
        <f t="shared" ca="1" si="5"/>
        <v>54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46</v>
      </c>
    </row>
    <row r="25" spans="1:13" x14ac:dyDescent="0.3">
      <c r="A25" s="16"/>
      <c r="B25" s="4" t="s">
        <v>123</v>
      </c>
      <c r="C25" s="3"/>
      <c r="D25" s="4"/>
      <c r="E25" s="42">
        <f t="shared" ca="1" si="4"/>
        <v>0</v>
      </c>
      <c r="F25" s="39">
        <f t="shared" ca="1" si="3"/>
        <v>120</v>
      </c>
      <c r="G25" s="39">
        <v>0</v>
      </c>
      <c r="H25" s="39">
        <f t="shared" ca="1" si="5"/>
        <v>40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80</v>
      </c>
    </row>
    <row r="26" spans="1:13" x14ac:dyDescent="0.3">
      <c r="A26" s="16"/>
      <c r="B26" s="4" t="s">
        <v>124</v>
      </c>
      <c r="C26" s="3"/>
      <c r="D26" s="4"/>
      <c r="E26" s="42">
        <f t="shared" ca="1" si="4"/>
        <v>0</v>
      </c>
      <c r="F26" s="39">
        <f t="shared" ca="1" si="3"/>
        <v>200</v>
      </c>
      <c r="G26" s="39">
        <v>0</v>
      </c>
      <c r="H26" s="39">
        <f t="shared" ca="1" si="5"/>
        <v>42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158</v>
      </c>
    </row>
    <row r="27" spans="1:13" x14ac:dyDescent="0.3">
      <c r="A27" s="16"/>
      <c r="B27" s="4" t="s">
        <v>125</v>
      </c>
      <c r="C27" s="3"/>
      <c r="D27" s="4"/>
      <c r="E27" s="42">
        <f t="shared" ca="1" si="4"/>
        <v>0</v>
      </c>
      <c r="F27" s="39">
        <f t="shared" ca="1" si="3"/>
        <v>450</v>
      </c>
      <c r="G27" s="39">
        <v>0</v>
      </c>
      <c r="H27" s="39">
        <f t="shared" ca="1" si="5"/>
        <v>24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426</v>
      </c>
    </row>
    <row r="28" spans="1:13" x14ac:dyDescent="0.3">
      <c r="A28" s="16"/>
      <c r="B28" s="4" t="s">
        <v>126</v>
      </c>
      <c r="C28" s="3"/>
      <c r="D28" s="4"/>
      <c r="E28" s="42">
        <f t="shared" ca="1" si="4"/>
        <v>0</v>
      </c>
      <c r="F28" s="39">
        <f t="shared" ca="1" si="3"/>
        <v>80</v>
      </c>
      <c r="G28" s="39">
        <v>0</v>
      </c>
      <c r="H28" s="39">
        <f t="shared" ca="1" si="5"/>
        <v>16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64</v>
      </c>
    </row>
    <row r="29" spans="1:13" x14ac:dyDescent="0.3">
      <c r="A29" s="16"/>
      <c r="B29" s="4" t="s">
        <v>38</v>
      </c>
      <c r="C29" s="3"/>
      <c r="D29" s="4"/>
      <c r="E29" s="42">
        <f t="shared" ca="1" si="4"/>
        <v>0</v>
      </c>
      <c r="F29" s="39">
        <f t="shared" ca="1" si="3"/>
        <v>600</v>
      </c>
      <c r="G29" s="39">
        <v>0</v>
      </c>
      <c r="H29" s="39">
        <f t="shared" ca="1" si="5"/>
        <v>84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516</v>
      </c>
    </row>
    <row r="30" spans="1:13" x14ac:dyDescent="0.3">
      <c r="A30" s="16"/>
      <c r="B30" s="4" t="s">
        <v>127</v>
      </c>
      <c r="C30" s="3"/>
      <c r="D30" s="4"/>
      <c r="E30" s="42">
        <f t="shared" ca="1" si="4"/>
        <v>0</v>
      </c>
      <c r="F30" s="39">
        <f t="shared" ca="1" si="3"/>
        <v>160</v>
      </c>
      <c r="G30" s="39">
        <v>0</v>
      </c>
      <c r="H30" s="39">
        <f t="shared" ca="1" si="5"/>
        <v>87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73</v>
      </c>
    </row>
    <row r="31" spans="1:13" x14ac:dyDescent="0.3">
      <c r="A31" s="16"/>
      <c r="B31" s="4" t="s">
        <v>128</v>
      </c>
      <c r="C31" s="3"/>
      <c r="D31" s="4"/>
      <c r="E31" s="42">
        <f t="shared" ca="1" si="4"/>
        <v>0</v>
      </c>
      <c r="F31" s="39">
        <f t="shared" ca="1" si="3"/>
        <v>80</v>
      </c>
      <c r="G31" s="39">
        <v>0</v>
      </c>
      <c r="H31" s="39">
        <f t="shared" ca="1" si="5"/>
        <v>51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29</v>
      </c>
    </row>
    <row r="32" spans="1:13" x14ac:dyDescent="0.3">
      <c r="A32" s="16"/>
      <c r="B32" s="4" t="s">
        <v>129</v>
      </c>
      <c r="C32" s="3"/>
      <c r="D32" s="4"/>
      <c r="E32" s="42">
        <f t="shared" ca="1" si="4"/>
        <v>0</v>
      </c>
      <c r="F32" s="39">
        <f t="shared" ca="1" si="3"/>
        <v>200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200</v>
      </c>
    </row>
    <row r="33" spans="1:13" x14ac:dyDescent="0.3">
      <c r="A33" s="16"/>
      <c r="B33" s="4" t="s">
        <v>130</v>
      </c>
      <c r="C33" s="3"/>
      <c r="D33" s="4"/>
      <c r="E33" s="42">
        <f t="shared" ca="1" si="4"/>
        <v>0</v>
      </c>
      <c r="F33" s="39">
        <f t="shared" ca="1" si="3"/>
        <v>220</v>
      </c>
      <c r="G33" s="39">
        <v>0</v>
      </c>
      <c r="H33" s="39">
        <f t="shared" ca="1" si="5"/>
        <v>21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199</v>
      </c>
    </row>
    <row r="34" spans="1:13" x14ac:dyDescent="0.3">
      <c r="A34" s="16"/>
      <c r="B34" s="4" t="s">
        <v>131</v>
      </c>
      <c r="C34" s="3"/>
      <c r="D34" s="4"/>
      <c r="E34" s="42">
        <f t="shared" ca="1" si="4"/>
        <v>0</v>
      </c>
      <c r="F34" s="39">
        <f t="shared" ca="1" si="3"/>
        <v>80</v>
      </c>
      <c r="G34" s="39">
        <v>0</v>
      </c>
      <c r="H34" s="39">
        <f t="shared" ca="1" si="5"/>
        <v>48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32</v>
      </c>
    </row>
    <row r="35" spans="1:13" x14ac:dyDescent="0.3">
      <c r="A35" s="16"/>
      <c r="B35" s="4" t="s">
        <v>132</v>
      </c>
      <c r="C35" s="3"/>
      <c r="D35" s="4"/>
      <c r="E35" s="42">
        <f t="shared" ca="1" si="4"/>
        <v>0</v>
      </c>
      <c r="F35" s="39">
        <f t="shared" ca="1" si="3"/>
        <v>102</v>
      </c>
      <c r="G35" s="39">
        <v>0</v>
      </c>
      <c r="H35" s="39">
        <f t="shared" ca="1" si="5"/>
        <v>10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92</v>
      </c>
    </row>
    <row r="36" spans="1:13" x14ac:dyDescent="0.3">
      <c r="A36" s="16"/>
      <c r="B36" s="4" t="s">
        <v>133</v>
      </c>
      <c r="C36" s="3"/>
      <c r="D36" s="4"/>
      <c r="E36" s="42">
        <f t="shared" ca="1" si="4"/>
        <v>0</v>
      </c>
      <c r="F36" s="39">
        <f t="shared" ca="1" si="3"/>
        <v>400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400</v>
      </c>
    </row>
    <row r="37" spans="1:13" x14ac:dyDescent="0.3">
      <c r="A37" s="16"/>
      <c r="B37" s="4" t="s">
        <v>134</v>
      </c>
      <c r="C37" s="3"/>
      <c r="D37" s="4"/>
      <c r="E37" s="42">
        <f t="shared" ca="1" si="4"/>
        <v>0</v>
      </c>
      <c r="F37" s="39">
        <f t="shared" ca="1" si="3"/>
        <v>200</v>
      </c>
      <c r="G37" s="39">
        <v>0</v>
      </c>
      <c r="H37" s="39">
        <f t="shared" ca="1" si="5"/>
        <v>8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192</v>
      </c>
    </row>
    <row r="38" spans="1:13" x14ac:dyDescent="0.3">
      <c r="A38" s="16"/>
      <c r="B38" s="4" t="s">
        <v>135</v>
      </c>
      <c r="C38" s="3"/>
      <c r="D38" s="4"/>
      <c r="E38" s="42">
        <f t="shared" ca="1" si="4"/>
        <v>0</v>
      </c>
      <c r="F38" s="39">
        <f t="shared" ca="1" si="3"/>
        <v>320</v>
      </c>
      <c r="G38" s="39">
        <v>0</v>
      </c>
      <c r="H38" s="39">
        <f t="shared" ca="1" si="5"/>
        <v>13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307</v>
      </c>
    </row>
    <row r="39" spans="1:13" x14ac:dyDescent="0.3">
      <c r="A39" s="16"/>
      <c r="B39" s="4" t="s">
        <v>136</v>
      </c>
      <c r="C39" s="3"/>
      <c r="D39" s="4"/>
      <c r="E39" s="42">
        <f t="shared" ca="1" si="4"/>
        <v>0</v>
      </c>
      <c r="F39" s="39">
        <f t="shared" ca="1" si="3"/>
        <v>144</v>
      </c>
      <c r="G39" s="39">
        <v>0</v>
      </c>
      <c r="H39" s="39">
        <f t="shared" ca="1" si="5"/>
        <v>9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135</v>
      </c>
    </row>
    <row r="40" spans="1:13" x14ac:dyDescent="0.3">
      <c r="A40" s="16"/>
      <c r="B40" s="4" t="s">
        <v>137</v>
      </c>
      <c r="C40" s="3"/>
      <c r="D40" s="4"/>
      <c r="E40" s="42">
        <f t="shared" ca="1" si="4"/>
        <v>0</v>
      </c>
      <c r="F40" s="39">
        <f t="shared" ca="1" si="3"/>
        <v>60</v>
      </c>
      <c r="G40" s="39">
        <v>0</v>
      </c>
      <c r="H40" s="39">
        <f t="shared" ca="1" si="5"/>
        <v>36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24</v>
      </c>
    </row>
    <row r="41" spans="1:13" x14ac:dyDescent="0.3">
      <c r="A41" s="16"/>
      <c r="B41" s="4" t="s">
        <v>138</v>
      </c>
      <c r="C41" s="3"/>
      <c r="D41" s="4"/>
      <c r="E41" s="42">
        <f t="shared" ca="1" si="4"/>
        <v>0</v>
      </c>
      <c r="F41" s="39">
        <f t="shared" ca="1" si="3"/>
        <v>100</v>
      </c>
      <c r="G41" s="39">
        <v>0</v>
      </c>
      <c r="H41" s="39">
        <f t="shared" ca="1" si="5"/>
        <v>8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92</v>
      </c>
    </row>
    <row r="42" spans="1:13" x14ac:dyDescent="0.3">
      <c r="A42" s="16"/>
      <c r="B42" s="4" t="s">
        <v>139</v>
      </c>
      <c r="C42" s="3"/>
      <c r="D42" s="4"/>
      <c r="E42" s="42">
        <f t="shared" ca="1" si="4"/>
        <v>0</v>
      </c>
      <c r="F42" s="39">
        <f t="shared" ca="1" si="3"/>
        <v>40</v>
      </c>
      <c r="G42" s="39">
        <v>0</v>
      </c>
      <c r="H42" s="39">
        <f t="shared" ca="1" si="5"/>
        <v>4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36</v>
      </c>
    </row>
    <row r="43" spans="1:13" x14ac:dyDescent="0.3">
      <c r="A43" s="16"/>
      <c r="B43" s="4" t="s">
        <v>140</v>
      </c>
      <c r="C43" s="3"/>
      <c r="D43" s="4"/>
      <c r="E43" s="42">
        <f t="shared" ca="1" si="4"/>
        <v>0</v>
      </c>
      <c r="F43" s="39">
        <f t="shared" ca="1" si="3"/>
        <v>40</v>
      </c>
      <c r="G43" s="39">
        <v>0</v>
      </c>
      <c r="H43" s="39">
        <f t="shared" ca="1" si="5"/>
        <v>9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31</v>
      </c>
    </row>
    <row r="44" spans="1:13" x14ac:dyDescent="0.3">
      <c r="A44" s="16"/>
      <c r="B44" s="4" t="s">
        <v>141</v>
      </c>
      <c r="C44" s="3"/>
      <c r="D44" s="4"/>
      <c r="E44" s="42">
        <f t="shared" ca="1" si="4"/>
        <v>0</v>
      </c>
      <c r="F44" s="39">
        <f t="shared" ca="1" si="3"/>
        <v>10</v>
      </c>
      <c r="G44" s="39">
        <v>0</v>
      </c>
      <c r="H44" s="39">
        <f t="shared" ca="1" si="5"/>
        <v>10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142</v>
      </c>
      <c r="C45" s="3"/>
      <c r="D45" s="4"/>
      <c r="E45" s="42">
        <f t="shared" ca="1" si="4"/>
        <v>0</v>
      </c>
      <c r="F45" s="39">
        <f t="shared" ca="1" si="3"/>
        <v>105</v>
      </c>
      <c r="G45" s="39">
        <v>0</v>
      </c>
      <c r="H45" s="39">
        <f t="shared" ca="1" si="5"/>
        <v>83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22</v>
      </c>
    </row>
    <row r="46" spans="1:13" x14ac:dyDescent="0.3">
      <c r="A46" s="16"/>
      <c r="B46" s="4" t="s">
        <v>143</v>
      </c>
      <c r="C46" s="3"/>
      <c r="D46" s="4"/>
      <c r="E46" s="42">
        <f t="shared" ca="1" si="4"/>
        <v>0</v>
      </c>
      <c r="F46" s="39">
        <f t="shared" ca="1" si="3"/>
        <v>80</v>
      </c>
      <c r="G46" s="39">
        <v>0</v>
      </c>
      <c r="H46" s="39">
        <f t="shared" ca="1" si="5"/>
        <v>48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32</v>
      </c>
    </row>
    <row r="47" spans="1:13" x14ac:dyDescent="0.3">
      <c r="A47" s="16"/>
      <c r="B47" s="4" t="s">
        <v>144</v>
      </c>
      <c r="C47" s="3"/>
      <c r="D47" s="4"/>
      <c r="E47" s="42">
        <f t="shared" ca="1" si="4"/>
        <v>0</v>
      </c>
      <c r="F47" s="39">
        <f t="shared" ca="1" si="3"/>
        <v>100</v>
      </c>
      <c r="G47" s="39">
        <v>0</v>
      </c>
      <c r="H47" s="39">
        <f t="shared" ca="1" si="5"/>
        <v>72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28</v>
      </c>
    </row>
    <row r="48" spans="1:13" x14ac:dyDescent="0.3">
      <c r="A48" s="16"/>
      <c r="B48" s="4" t="s">
        <v>145</v>
      </c>
      <c r="C48" s="3"/>
      <c r="D48" s="4"/>
      <c r="E48" s="42">
        <f t="shared" ca="1" si="4"/>
        <v>0</v>
      </c>
      <c r="F48" s="39">
        <f t="shared" ca="1" si="3"/>
        <v>300</v>
      </c>
      <c r="G48" s="39">
        <v>0</v>
      </c>
      <c r="H48" s="39">
        <f t="shared" ca="1" si="5"/>
        <v>54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246</v>
      </c>
    </row>
    <row r="49" spans="1:13" ht="15" thickBot="1" x14ac:dyDescent="0.35">
      <c r="A49" s="16"/>
      <c r="B49" s="4" t="s">
        <v>146</v>
      </c>
      <c r="C49" s="3"/>
      <c r="D49" s="4"/>
      <c r="E49" s="42">
        <f t="shared" ca="1" si="4"/>
        <v>0</v>
      </c>
      <c r="F49" s="39">
        <f t="shared" ca="1" si="3"/>
        <v>150</v>
      </c>
      <c r="G49" s="39">
        <v>0</v>
      </c>
      <c r="H49" s="39">
        <f t="shared" ca="1" si="5"/>
        <v>18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132</v>
      </c>
    </row>
    <row r="50" spans="1:13" ht="15" thickBot="1" x14ac:dyDescent="0.35">
      <c r="A50" s="16"/>
      <c r="B50" s="19"/>
      <c r="C50" s="18"/>
      <c r="D50" s="19" t="s">
        <v>18</v>
      </c>
      <c r="E50" s="24">
        <f ca="1">SUM(E3:E49)</f>
        <v>0</v>
      </c>
      <c r="F50" s="24">
        <f ca="1">SUM(F3:F49)</f>
        <v>11243</v>
      </c>
      <c r="G50" s="24">
        <f>SUM(G3:G49)</f>
        <v>0</v>
      </c>
      <c r="H50" s="24">
        <f ca="1">SUM(H3:H49)</f>
        <v>1674</v>
      </c>
      <c r="I50" s="24">
        <f>SUM(I3:I49)</f>
        <v>0</v>
      </c>
      <c r="J50" s="24">
        <f>SUM(J3:J49)</f>
        <v>0</v>
      </c>
      <c r="K50" s="24">
        <f>SUM(K3:K49)</f>
        <v>0</v>
      </c>
      <c r="L50" s="24">
        <f>SUM(L3:L49)</f>
        <v>0</v>
      </c>
      <c r="M50" s="25">
        <f ca="1">SUM(M3:M49)</f>
        <v>9569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5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14.4" customHeight="1" x14ac:dyDescent="0.3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4.4" customHeight="1" x14ac:dyDescent="0.3">
      <c r="A3" s="57" t="s">
        <v>147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" customHeight="1" x14ac:dyDescent="0.3">
      <c r="A4" s="57" t="s">
        <v>153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" customHeight="1" x14ac:dyDescent="0.3">
      <c r="A5" s="57" t="s">
        <v>34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" customHeight="1" x14ac:dyDescent="0.3">
      <c r="A6" s="56" t="s">
        <v>36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ht="14.4" customHeight="1" x14ac:dyDescent="0.3">
      <c r="A7" s="56" t="s">
        <v>148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9.8" x14ac:dyDescent="0.3">
      <c r="A8" s="75" t="s">
        <v>12</v>
      </c>
      <c r="B8" s="75" t="s">
        <v>37</v>
      </c>
      <c r="C8" s="75" t="s">
        <v>35</v>
      </c>
      <c r="D8" s="75" t="s">
        <v>149</v>
      </c>
      <c r="E8" s="75" t="s">
        <v>3</v>
      </c>
      <c r="F8" s="75" t="s">
        <v>4</v>
      </c>
      <c r="G8" s="75" t="s">
        <v>5</v>
      </c>
      <c r="H8" s="75" t="s">
        <v>6</v>
      </c>
      <c r="I8" s="75" t="s">
        <v>7</v>
      </c>
      <c r="J8" s="75" t="s">
        <v>8</v>
      </c>
      <c r="K8" s="75" t="s">
        <v>9</v>
      </c>
      <c r="L8" s="75" t="s">
        <v>10</v>
      </c>
      <c r="M8" s="75" t="s">
        <v>11</v>
      </c>
    </row>
    <row r="9" spans="1:13" ht="19.8" x14ac:dyDescent="0.3">
      <c r="A9" s="76" t="s">
        <v>150</v>
      </c>
      <c r="B9" s="77">
        <v>4236739</v>
      </c>
      <c r="C9" s="76" t="s">
        <v>38</v>
      </c>
      <c r="D9" s="77">
        <v>79234988</v>
      </c>
      <c r="E9" s="77">
        <v>0</v>
      </c>
      <c r="F9" s="77">
        <v>600</v>
      </c>
      <c r="G9" s="77">
        <v>0</v>
      </c>
      <c r="H9" s="77">
        <v>84</v>
      </c>
      <c r="I9" s="77">
        <v>0</v>
      </c>
      <c r="J9" s="77">
        <v>0</v>
      </c>
      <c r="K9" s="77">
        <v>0</v>
      </c>
      <c r="L9" s="77">
        <v>0</v>
      </c>
      <c r="M9" s="77">
        <v>516</v>
      </c>
    </row>
    <row r="10" spans="1:13" ht="19.8" x14ac:dyDescent="0.3">
      <c r="A10" s="76" t="s">
        <v>150</v>
      </c>
      <c r="B10" s="77">
        <v>4236739</v>
      </c>
      <c r="C10" s="76" t="s">
        <v>102</v>
      </c>
      <c r="D10" s="77">
        <v>6101665</v>
      </c>
      <c r="E10" s="77">
        <v>0</v>
      </c>
      <c r="F10" s="77">
        <v>375</v>
      </c>
      <c r="G10" s="77">
        <v>0</v>
      </c>
      <c r="H10" s="77">
        <v>24</v>
      </c>
      <c r="I10" s="77">
        <v>0</v>
      </c>
      <c r="J10" s="77">
        <v>0</v>
      </c>
      <c r="K10" s="77">
        <v>0</v>
      </c>
      <c r="L10" s="77">
        <v>0</v>
      </c>
      <c r="M10" s="77">
        <v>351</v>
      </c>
    </row>
    <row r="11" spans="1:13" ht="19.8" x14ac:dyDescent="0.3">
      <c r="A11" s="76" t="s">
        <v>150</v>
      </c>
      <c r="B11" s="77">
        <v>4236739</v>
      </c>
      <c r="C11" s="76" t="s">
        <v>130</v>
      </c>
      <c r="D11" s="77">
        <v>79997752</v>
      </c>
      <c r="E11" s="77">
        <v>0</v>
      </c>
      <c r="F11" s="77">
        <v>220</v>
      </c>
      <c r="G11" s="77">
        <v>0</v>
      </c>
      <c r="H11" s="77">
        <v>21</v>
      </c>
      <c r="I11" s="77">
        <v>0</v>
      </c>
      <c r="J11" s="77">
        <v>0</v>
      </c>
      <c r="K11" s="77">
        <v>0</v>
      </c>
      <c r="L11" s="77">
        <v>0</v>
      </c>
      <c r="M11" s="77">
        <v>199</v>
      </c>
    </row>
    <row r="12" spans="1:13" ht="19.8" x14ac:dyDescent="0.3">
      <c r="A12" s="76" t="s">
        <v>150</v>
      </c>
      <c r="B12" s="77">
        <v>4236739</v>
      </c>
      <c r="C12" s="76" t="s">
        <v>128</v>
      </c>
      <c r="D12" s="77">
        <v>80048807</v>
      </c>
      <c r="E12" s="77">
        <v>0</v>
      </c>
      <c r="F12" s="77">
        <v>80</v>
      </c>
      <c r="G12" s="77">
        <v>0</v>
      </c>
      <c r="H12" s="77">
        <v>51</v>
      </c>
      <c r="I12" s="77">
        <v>0</v>
      </c>
      <c r="J12" s="77">
        <v>0</v>
      </c>
      <c r="K12" s="77">
        <v>0</v>
      </c>
      <c r="L12" s="77">
        <v>0</v>
      </c>
      <c r="M12" s="77">
        <v>29</v>
      </c>
    </row>
    <row r="13" spans="1:13" ht="19.8" x14ac:dyDescent="0.3">
      <c r="A13" s="76" t="s">
        <v>150</v>
      </c>
      <c r="B13" s="77">
        <v>4236739</v>
      </c>
      <c r="C13" s="76" t="s">
        <v>129</v>
      </c>
      <c r="D13" s="77">
        <v>84399086</v>
      </c>
      <c r="E13" s="77">
        <v>0</v>
      </c>
      <c r="F13" s="77">
        <v>200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200</v>
      </c>
    </row>
    <row r="14" spans="1:13" ht="19.8" x14ac:dyDescent="0.3">
      <c r="A14" s="76" t="s">
        <v>150</v>
      </c>
      <c r="B14" s="77">
        <v>4236739</v>
      </c>
      <c r="C14" s="76" t="s">
        <v>131</v>
      </c>
      <c r="D14" s="77">
        <v>79981201</v>
      </c>
      <c r="E14" s="77">
        <v>0</v>
      </c>
      <c r="F14" s="77">
        <v>80</v>
      </c>
      <c r="G14" s="77">
        <v>0</v>
      </c>
      <c r="H14" s="77">
        <v>48</v>
      </c>
      <c r="I14" s="77">
        <v>0</v>
      </c>
      <c r="J14" s="77">
        <v>0</v>
      </c>
      <c r="K14" s="77">
        <v>0</v>
      </c>
      <c r="L14" s="77">
        <v>0</v>
      </c>
      <c r="M14" s="77">
        <v>32</v>
      </c>
    </row>
    <row r="15" spans="1:13" ht="19.8" x14ac:dyDescent="0.3">
      <c r="A15" s="76" t="s">
        <v>150</v>
      </c>
      <c r="B15" s="77">
        <v>4236739</v>
      </c>
      <c r="C15" s="76" t="s">
        <v>103</v>
      </c>
      <c r="D15" s="77">
        <v>86212544</v>
      </c>
      <c r="E15" s="77">
        <v>0</v>
      </c>
      <c r="F15" s="77">
        <v>600</v>
      </c>
      <c r="G15" s="77">
        <v>0</v>
      </c>
      <c r="H15" s="77">
        <v>31</v>
      </c>
      <c r="I15" s="77">
        <v>0</v>
      </c>
      <c r="J15" s="77">
        <v>0</v>
      </c>
      <c r="K15" s="77">
        <v>0</v>
      </c>
      <c r="L15" s="77">
        <v>0</v>
      </c>
      <c r="M15" s="77">
        <v>569</v>
      </c>
    </row>
    <row r="16" spans="1:13" ht="19.8" x14ac:dyDescent="0.3">
      <c r="A16" s="76" t="s">
        <v>150</v>
      </c>
      <c r="B16" s="77">
        <v>4236739</v>
      </c>
      <c r="C16" s="76" t="s">
        <v>105</v>
      </c>
      <c r="D16" s="77">
        <v>86228564</v>
      </c>
      <c r="E16" s="77">
        <v>0</v>
      </c>
      <c r="F16" s="77">
        <v>600</v>
      </c>
      <c r="G16" s="77">
        <v>0</v>
      </c>
      <c r="H16" s="77">
        <v>48</v>
      </c>
      <c r="I16" s="77">
        <v>0</v>
      </c>
      <c r="J16" s="77">
        <v>0</v>
      </c>
      <c r="K16" s="77">
        <v>0</v>
      </c>
      <c r="L16" s="77">
        <v>0</v>
      </c>
      <c r="M16" s="77">
        <v>552</v>
      </c>
    </row>
    <row r="17" spans="1:13" ht="19.8" x14ac:dyDescent="0.3">
      <c r="A17" s="76" t="s">
        <v>150</v>
      </c>
      <c r="B17" s="77">
        <v>4236739</v>
      </c>
      <c r="C17" s="76" t="s">
        <v>104</v>
      </c>
      <c r="D17" s="77">
        <v>86232308</v>
      </c>
      <c r="E17" s="77">
        <v>0</v>
      </c>
      <c r="F17" s="77">
        <v>400</v>
      </c>
      <c r="G17" s="77">
        <v>0</v>
      </c>
      <c r="H17" s="77">
        <v>36</v>
      </c>
      <c r="I17" s="77">
        <v>0</v>
      </c>
      <c r="J17" s="77">
        <v>0</v>
      </c>
      <c r="K17" s="77">
        <v>0</v>
      </c>
      <c r="L17" s="77">
        <v>0</v>
      </c>
      <c r="M17" s="77">
        <v>364</v>
      </c>
    </row>
    <row r="18" spans="1:13" ht="19.8" x14ac:dyDescent="0.3">
      <c r="A18" s="76" t="s">
        <v>150</v>
      </c>
      <c r="B18" s="77">
        <v>4236739</v>
      </c>
      <c r="C18" s="76" t="s">
        <v>106</v>
      </c>
      <c r="D18" s="77">
        <v>6077322</v>
      </c>
      <c r="E18" s="77">
        <v>0</v>
      </c>
      <c r="F18" s="77">
        <v>90</v>
      </c>
      <c r="G18" s="77">
        <v>0</v>
      </c>
      <c r="H18" s="77">
        <v>44</v>
      </c>
      <c r="I18" s="77">
        <v>0</v>
      </c>
      <c r="J18" s="77">
        <v>0</v>
      </c>
      <c r="K18" s="77">
        <v>0</v>
      </c>
      <c r="L18" s="77">
        <v>0</v>
      </c>
      <c r="M18" s="77">
        <v>46</v>
      </c>
    </row>
    <row r="19" spans="1:13" ht="19.8" x14ac:dyDescent="0.3">
      <c r="A19" s="76" t="s">
        <v>150</v>
      </c>
      <c r="B19" s="77">
        <v>4236739</v>
      </c>
      <c r="C19" s="76" t="s">
        <v>108</v>
      </c>
      <c r="D19" s="77">
        <v>5999978</v>
      </c>
      <c r="E19" s="77">
        <v>0</v>
      </c>
      <c r="F19" s="77">
        <v>100</v>
      </c>
      <c r="G19" s="77">
        <v>0</v>
      </c>
      <c r="H19" s="77">
        <v>40</v>
      </c>
      <c r="I19" s="77">
        <v>0</v>
      </c>
      <c r="J19" s="77">
        <v>0</v>
      </c>
      <c r="K19" s="77">
        <v>0</v>
      </c>
      <c r="L19" s="77">
        <v>0</v>
      </c>
      <c r="M19" s="77">
        <v>60</v>
      </c>
    </row>
    <row r="20" spans="1:13" ht="19.8" x14ac:dyDescent="0.3">
      <c r="A20" s="76" t="s">
        <v>150</v>
      </c>
      <c r="B20" s="77">
        <v>4236739</v>
      </c>
      <c r="C20" s="76" t="s">
        <v>107</v>
      </c>
      <c r="D20" s="77">
        <v>6112179</v>
      </c>
      <c r="E20" s="77">
        <v>0</v>
      </c>
      <c r="F20" s="77">
        <v>40</v>
      </c>
      <c r="G20" s="77">
        <v>0</v>
      </c>
      <c r="H20" s="77">
        <v>20</v>
      </c>
      <c r="I20" s="77">
        <v>0</v>
      </c>
      <c r="J20" s="77">
        <v>0</v>
      </c>
      <c r="K20" s="77">
        <v>0</v>
      </c>
      <c r="L20" s="77">
        <v>0</v>
      </c>
      <c r="M20" s="77">
        <v>20</v>
      </c>
    </row>
    <row r="21" spans="1:13" ht="19.8" x14ac:dyDescent="0.3">
      <c r="A21" s="76" t="s">
        <v>150</v>
      </c>
      <c r="B21" s="77">
        <v>4236739</v>
      </c>
      <c r="C21" s="76" t="s">
        <v>132</v>
      </c>
      <c r="D21" s="77">
        <v>80531591</v>
      </c>
      <c r="E21" s="77">
        <v>0</v>
      </c>
      <c r="F21" s="77">
        <v>102</v>
      </c>
      <c r="G21" s="77">
        <v>0</v>
      </c>
      <c r="H21" s="77">
        <v>10</v>
      </c>
      <c r="I21" s="77">
        <v>0</v>
      </c>
      <c r="J21" s="77">
        <v>0</v>
      </c>
      <c r="K21" s="77">
        <v>0</v>
      </c>
      <c r="L21" s="77">
        <v>0</v>
      </c>
      <c r="M21" s="77">
        <v>92</v>
      </c>
    </row>
    <row r="22" spans="1:13" ht="19.8" x14ac:dyDescent="0.3">
      <c r="A22" s="76" t="s">
        <v>150</v>
      </c>
      <c r="B22" s="77">
        <v>4236739</v>
      </c>
      <c r="C22" s="76" t="s">
        <v>133</v>
      </c>
      <c r="D22" s="77">
        <v>85363271</v>
      </c>
      <c r="E22" s="77">
        <v>0</v>
      </c>
      <c r="F22" s="77">
        <v>400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400</v>
      </c>
    </row>
    <row r="23" spans="1:13" ht="19.8" x14ac:dyDescent="0.3">
      <c r="A23" s="76" t="s">
        <v>150</v>
      </c>
      <c r="B23" s="77">
        <v>4236739</v>
      </c>
      <c r="C23" s="76" t="s">
        <v>134</v>
      </c>
      <c r="D23" s="77">
        <v>84986240</v>
      </c>
      <c r="E23" s="77">
        <v>0</v>
      </c>
      <c r="F23" s="77">
        <v>200</v>
      </c>
      <c r="G23" s="77">
        <v>0</v>
      </c>
      <c r="H23" s="77">
        <v>8</v>
      </c>
      <c r="I23" s="77">
        <v>0</v>
      </c>
      <c r="J23" s="77">
        <v>0</v>
      </c>
      <c r="K23" s="77">
        <v>0</v>
      </c>
      <c r="L23" s="77">
        <v>0</v>
      </c>
      <c r="M23" s="77">
        <v>192</v>
      </c>
    </row>
    <row r="24" spans="1:13" ht="19.8" x14ac:dyDescent="0.3">
      <c r="A24" s="76" t="s">
        <v>150</v>
      </c>
      <c r="B24" s="77">
        <v>4236739</v>
      </c>
      <c r="C24" s="76" t="s">
        <v>135</v>
      </c>
      <c r="D24" s="77">
        <v>79431015</v>
      </c>
      <c r="E24" s="77">
        <v>0</v>
      </c>
      <c r="F24" s="77">
        <v>320</v>
      </c>
      <c r="G24" s="77">
        <v>0</v>
      </c>
      <c r="H24" s="77">
        <v>13</v>
      </c>
      <c r="I24" s="77">
        <v>0</v>
      </c>
      <c r="J24" s="77">
        <v>0</v>
      </c>
      <c r="K24" s="77">
        <v>0</v>
      </c>
      <c r="L24" s="77">
        <v>0</v>
      </c>
      <c r="M24" s="77">
        <v>307</v>
      </c>
    </row>
    <row r="25" spans="1:13" ht="19.8" x14ac:dyDescent="0.3">
      <c r="A25" s="76" t="s">
        <v>150</v>
      </c>
      <c r="B25" s="77">
        <v>4236739</v>
      </c>
      <c r="C25" s="76" t="s">
        <v>136</v>
      </c>
      <c r="D25" s="77">
        <v>85797549</v>
      </c>
      <c r="E25" s="77">
        <v>0</v>
      </c>
      <c r="F25" s="77">
        <v>144</v>
      </c>
      <c r="G25" s="77">
        <v>0</v>
      </c>
      <c r="H25" s="77">
        <v>9</v>
      </c>
      <c r="I25" s="77">
        <v>0</v>
      </c>
      <c r="J25" s="77">
        <v>0</v>
      </c>
      <c r="K25" s="77">
        <v>0</v>
      </c>
      <c r="L25" s="77">
        <v>0</v>
      </c>
      <c r="M25" s="77">
        <v>135</v>
      </c>
    </row>
    <row r="26" spans="1:13" ht="19.8" x14ac:dyDescent="0.3">
      <c r="A26" s="76" t="s">
        <v>150</v>
      </c>
      <c r="B26" s="77">
        <v>4236739</v>
      </c>
      <c r="C26" s="76" t="s">
        <v>138</v>
      </c>
      <c r="D26" s="77">
        <v>80992254</v>
      </c>
      <c r="E26" s="77">
        <v>0</v>
      </c>
      <c r="F26" s="77">
        <v>100</v>
      </c>
      <c r="G26" s="77">
        <v>0</v>
      </c>
      <c r="H26" s="77">
        <v>8</v>
      </c>
      <c r="I26" s="77">
        <v>0</v>
      </c>
      <c r="J26" s="77">
        <v>0</v>
      </c>
      <c r="K26" s="77">
        <v>0</v>
      </c>
      <c r="L26" s="77">
        <v>0</v>
      </c>
      <c r="M26" s="77">
        <v>92</v>
      </c>
    </row>
    <row r="27" spans="1:13" ht="19.8" x14ac:dyDescent="0.3">
      <c r="A27" s="76" t="s">
        <v>150</v>
      </c>
      <c r="B27" s="77">
        <v>4236739</v>
      </c>
      <c r="C27" s="76" t="s">
        <v>137</v>
      </c>
      <c r="D27" s="77">
        <v>80887760</v>
      </c>
      <c r="E27" s="77">
        <v>0</v>
      </c>
      <c r="F27" s="77">
        <v>60</v>
      </c>
      <c r="G27" s="77">
        <v>0</v>
      </c>
      <c r="H27" s="77">
        <v>36</v>
      </c>
      <c r="I27" s="77">
        <v>0</v>
      </c>
      <c r="J27" s="77">
        <v>0</v>
      </c>
      <c r="K27" s="77">
        <v>0</v>
      </c>
      <c r="L27" s="77">
        <v>0</v>
      </c>
      <c r="M27" s="77">
        <v>24</v>
      </c>
    </row>
    <row r="28" spans="1:13" ht="19.8" x14ac:dyDescent="0.3">
      <c r="A28" s="76" t="s">
        <v>150</v>
      </c>
      <c r="B28" s="77">
        <v>4236739</v>
      </c>
      <c r="C28" s="76" t="s">
        <v>139</v>
      </c>
      <c r="D28" s="77">
        <v>84904317</v>
      </c>
      <c r="E28" s="77">
        <v>0</v>
      </c>
      <c r="F28" s="77">
        <v>40</v>
      </c>
      <c r="G28" s="77">
        <v>0</v>
      </c>
      <c r="H28" s="77">
        <v>4</v>
      </c>
      <c r="I28" s="77">
        <v>0</v>
      </c>
      <c r="J28" s="77">
        <v>0</v>
      </c>
      <c r="K28" s="77">
        <v>0</v>
      </c>
      <c r="L28" s="77">
        <v>0</v>
      </c>
      <c r="M28" s="77">
        <v>36</v>
      </c>
    </row>
    <row r="29" spans="1:13" ht="19.8" x14ac:dyDescent="0.3">
      <c r="A29" s="76" t="s">
        <v>150</v>
      </c>
      <c r="B29" s="77">
        <v>4236739</v>
      </c>
      <c r="C29" s="76" t="s">
        <v>109</v>
      </c>
      <c r="D29" s="77">
        <v>80882629</v>
      </c>
      <c r="E29" s="77">
        <v>0</v>
      </c>
      <c r="F29" s="77">
        <v>747</v>
      </c>
      <c r="G29" s="77">
        <v>0</v>
      </c>
      <c r="H29" s="77">
        <v>5</v>
      </c>
      <c r="I29" s="77">
        <v>0</v>
      </c>
      <c r="J29" s="77">
        <v>0</v>
      </c>
      <c r="K29" s="77">
        <v>0</v>
      </c>
      <c r="L29" s="77">
        <v>0</v>
      </c>
      <c r="M29" s="77">
        <v>742</v>
      </c>
    </row>
    <row r="30" spans="1:13" ht="19.8" x14ac:dyDescent="0.3">
      <c r="A30" s="76" t="s">
        <v>150</v>
      </c>
      <c r="B30" s="77">
        <v>4236739</v>
      </c>
      <c r="C30" s="76" t="s">
        <v>127</v>
      </c>
      <c r="D30" s="77">
        <v>80861729</v>
      </c>
      <c r="E30" s="77">
        <v>0</v>
      </c>
      <c r="F30" s="77">
        <v>160</v>
      </c>
      <c r="G30" s="77">
        <v>0</v>
      </c>
      <c r="H30" s="77">
        <v>87</v>
      </c>
      <c r="I30" s="77">
        <v>0</v>
      </c>
      <c r="J30" s="77">
        <v>0</v>
      </c>
      <c r="K30" s="77">
        <v>0</v>
      </c>
      <c r="L30" s="77">
        <v>0</v>
      </c>
      <c r="M30" s="77">
        <v>73</v>
      </c>
    </row>
    <row r="31" spans="1:13" ht="19.8" x14ac:dyDescent="0.3">
      <c r="A31" s="76" t="s">
        <v>150</v>
      </c>
      <c r="B31" s="77">
        <v>4236739</v>
      </c>
      <c r="C31" s="76" t="s">
        <v>113</v>
      </c>
      <c r="D31" s="77">
        <v>80034733</v>
      </c>
      <c r="E31" s="77">
        <v>0</v>
      </c>
      <c r="F31" s="77">
        <v>315</v>
      </c>
      <c r="G31" s="77">
        <v>0</v>
      </c>
      <c r="H31" s="77">
        <v>43</v>
      </c>
      <c r="I31" s="77">
        <v>0</v>
      </c>
      <c r="J31" s="77">
        <v>0</v>
      </c>
      <c r="K31" s="77">
        <v>0</v>
      </c>
      <c r="L31" s="77">
        <v>0</v>
      </c>
      <c r="M31" s="77">
        <v>272</v>
      </c>
    </row>
    <row r="32" spans="1:13" ht="19.8" x14ac:dyDescent="0.3">
      <c r="A32" s="76" t="s">
        <v>150</v>
      </c>
      <c r="B32" s="77">
        <v>4236739</v>
      </c>
      <c r="C32" s="76" t="s">
        <v>112</v>
      </c>
      <c r="D32" s="77">
        <v>84995681</v>
      </c>
      <c r="E32" s="77">
        <v>0</v>
      </c>
      <c r="F32" s="77">
        <v>40</v>
      </c>
      <c r="G32" s="77">
        <v>0</v>
      </c>
      <c r="H32" s="77">
        <v>40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</row>
    <row r="33" spans="1:13" ht="19.8" x14ac:dyDescent="0.3">
      <c r="A33" s="76" t="s">
        <v>150</v>
      </c>
      <c r="B33" s="77">
        <v>4236739</v>
      </c>
      <c r="C33" s="76" t="s">
        <v>111</v>
      </c>
      <c r="D33" s="77">
        <v>79664141</v>
      </c>
      <c r="E33" s="77">
        <v>0</v>
      </c>
      <c r="F33" s="77">
        <v>400</v>
      </c>
      <c r="G33" s="77">
        <v>0</v>
      </c>
      <c r="H33" s="77">
        <v>114</v>
      </c>
      <c r="I33" s="77">
        <v>0</v>
      </c>
      <c r="J33" s="77">
        <v>0</v>
      </c>
      <c r="K33" s="77">
        <v>0</v>
      </c>
      <c r="L33" s="77">
        <v>0</v>
      </c>
      <c r="M33" s="77">
        <v>286</v>
      </c>
    </row>
    <row r="34" spans="1:13" ht="19.8" x14ac:dyDescent="0.3">
      <c r="A34" s="76" t="s">
        <v>150</v>
      </c>
      <c r="B34" s="77">
        <v>4236739</v>
      </c>
      <c r="C34" s="76" t="s">
        <v>144</v>
      </c>
      <c r="D34" s="77">
        <v>85824333</v>
      </c>
      <c r="E34" s="77">
        <v>0</v>
      </c>
      <c r="F34" s="77">
        <v>100</v>
      </c>
      <c r="G34" s="77">
        <v>0</v>
      </c>
      <c r="H34" s="77">
        <v>72</v>
      </c>
      <c r="I34" s="77">
        <v>0</v>
      </c>
      <c r="J34" s="77">
        <v>0</v>
      </c>
      <c r="K34" s="77">
        <v>0</v>
      </c>
      <c r="L34" s="77">
        <v>0</v>
      </c>
      <c r="M34" s="77">
        <v>28</v>
      </c>
    </row>
    <row r="35" spans="1:13" ht="19.8" x14ac:dyDescent="0.3">
      <c r="A35" s="76" t="s">
        <v>150</v>
      </c>
      <c r="B35" s="77">
        <v>4236739</v>
      </c>
      <c r="C35" s="76" t="s">
        <v>114</v>
      </c>
      <c r="D35" s="77">
        <v>79985312</v>
      </c>
      <c r="E35" s="77">
        <v>0</v>
      </c>
      <c r="F35" s="77">
        <v>120</v>
      </c>
      <c r="G35" s="77">
        <v>0</v>
      </c>
      <c r="H35" s="77">
        <v>115</v>
      </c>
      <c r="I35" s="77">
        <v>0</v>
      </c>
      <c r="J35" s="77">
        <v>0</v>
      </c>
      <c r="K35" s="77">
        <v>0</v>
      </c>
      <c r="L35" s="77">
        <v>0</v>
      </c>
      <c r="M35" s="77">
        <v>5</v>
      </c>
    </row>
    <row r="36" spans="1:13" ht="19.8" x14ac:dyDescent="0.3">
      <c r="A36" s="76" t="s">
        <v>150</v>
      </c>
      <c r="B36" s="77">
        <v>4236739</v>
      </c>
      <c r="C36" s="76" t="s">
        <v>115</v>
      </c>
      <c r="D36" s="77">
        <v>80525346</v>
      </c>
      <c r="E36" s="77">
        <v>0</v>
      </c>
      <c r="F36" s="77">
        <v>300</v>
      </c>
      <c r="G36" s="77">
        <v>0</v>
      </c>
      <c r="H36" s="77">
        <v>32</v>
      </c>
      <c r="I36" s="77">
        <v>0</v>
      </c>
      <c r="J36" s="77">
        <v>0</v>
      </c>
      <c r="K36" s="77">
        <v>0</v>
      </c>
      <c r="L36" s="77">
        <v>0</v>
      </c>
      <c r="M36" s="77">
        <v>268</v>
      </c>
    </row>
    <row r="37" spans="1:13" ht="19.8" x14ac:dyDescent="0.3">
      <c r="A37" s="76" t="s">
        <v>150</v>
      </c>
      <c r="B37" s="77">
        <v>4236739</v>
      </c>
      <c r="C37" s="76" t="s">
        <v>116</v>
      </c>
      <c r="D37" s="77">
        <v>79198698</v>
      </c>
      <c r="E37" s="77">
        <v>0</v>
      </c>
      <c r="F37" s="77">
        <v>200</v>
      </c>
      <c r="G37" s="77">
        <v>0</v>
      </c>
      <c r="H37" s="77">
        <v>24</v>
      </c>
      <c r="I37" s="77">
        <v>0</v>
      </c>
      <c r="J37" s="77">
        <v>0</v>
      </c>
      <c r="K37" s="77">
        <v>0</v>
      </c>
      <c r="L37" s="77">
        <v>0</v>
      </c>
      <c r="M37" s="77">
        <v>176</v>
      </c>
    </row>
    <row r="38" spans="1:13" ht="19.8" x14ac:dyDescent="0.3">
      <c r="A38" s="76" t="s">
        <v>150</v>
      </c>
      <c r="B38" s="77">
        <v>4236739</v>
      </c>
      <c r="C38" s="76" t="s">
        <v>117</v>
      </c>
      <c r="D38" s="77">
        <v>5976951</v>
      </c>
      <c r="E38" s="77">
        <v>0</v>
      </c>
      <c r="F38" s="77">
        <v>60</v>
      </c>
      <c r="G38" s="77">
        <v>0</v>
      </c>
      <c r="H38" s="77">
        <v>36</v>
      </c>
      <c r="I38" s="77">
        <v>0</v>
      </c>
      <c r="J38" s="77">
        <v>0</v>
      </c>
      <c r="K38" s="77">
        <v>0</v>
      </c>
      <c r="L38" s="77">
        <v>0</v>
      </c>
      <c r="M38" s="77">
        <v>24</v>
      </c>
    </row>
    <row r="39" spans="1:13" ht="19.8" x14ac:dyDescent="0.3">
      <c r="A39" s="76" t="s">
        <v>150</v>
      </c>
      <c r="B39" s="77">
        <v>4236739</v>
      </c>
      <c r="C39" s="76" t="s">
        <v>118</v>
      </c>
      <c r="D39" s="77">
        <v>5987678</v>
      </c>
      <c r="E39" s="77">
        <v>0</v>
      </c>
      <c r="F39" s="77">
        <v>400</v>
      </c>
      <c r="G39" s="77">
        <v>0</v>
      </c>
      <c r="H39" s="77">
        <v>56</v>
      </c>
      <c r="I39" s="77">
        <v>0</v>
      </c>
      <c r="J39" s="77">
        <v>0</v>
      </c>
      <c r="K39" s="77">
        <v>0</v>
      </c>
      <c r="L39" s="77">
        <v>0</v>
      </c>
      <c r="M39" s="77">
        <v>344</v>
      </c>
    </row>
    <row r="40" spans="1:13" ht="19.8" x14ac:dyDescent="0.3">
      <c r="A40" s="76" t="s">
        <v>150</v>
      </c>
      <c r="B40" s="77">
        <v>4236739</v>
      </c>
      <c r="C40" s="76" t="s">
        <v>119</v>
      </c>
      <c r="D40" s="77">
        <v>84093394</v>
      </c>
      <c r="E40" s="77">
        <v>0</v>
      </c>
      <c r="F40" s="77">
        <v>1000</v>
      </c>
      <c r="G40" s="77">
        <v>0</v>
      </c>
      <c r="H40" s="77">
        <v>48</v>
      </c>
      <c r="I40" s="77">
        <v>0</v>
      </c>
      <c r="J40" s="77">
        <v>0</v>
      </c>
      <c r="K40" s="77">
        <v>0</v>
      </c>
      <c r="L40" s="77">
        <v>0</v>
      </c>
      <c r="M40" s="77">
        <v>952</v>
      </c>
    </row>
    <row r="41" spans="1:13" ht="19.8" x14ac:dyDescent="0.3">
      <c r="A41" s="76" t="s">
        <v>150</v>
      </c>
      <c r="B41" s="77">
        <v>4236739</v>
      </c>
      <c r="C41" s="76" t="s">
        <v>120</v>
      </c>
      <c r="D41" s="77">
        <v>79511655</v>
      </c>
      <c r="E41" s="77">
        <v>0</v>
      </c>
      <c r="F41" s="77">
        <v>100</v>
      </c>
      <c r="G41" s="77">
        <v>0</v>
      </c>
      <c r="H41" s="77">
        <v>10</v>
      </c>
      <c r="I41" s="77">
        <v>0</v>
      </c>
      <c r="J41" s="77">
        <v>0</v>
      </c>
      <c r="K41" s="77">
        <v>0</v>
      </c>
      <c r="L41" s="77">
        <v>0</v>
      </c>
      <c r="M41" s="77">
        <v>90</v>
      </c>
    </row>
    <row r="42" spans="1:13" ht="19.8" x14ac:dyDescent="0.3">
      <c r="A42" s="76" t="s">
        <v>150</v>
      </c>
      <c r="B42" s="77">
        <v>4236739</v>
      </c>
      <c r="C42" s="76" t="s">
        <v>122</v>
      </c>
      <c r="D42" s="77">
        <v>79637365</v>
      </c>
      <c r="E42" s="77">
        <v>0</v>
      </c>
      <c r="F42" s="77">
        <v>100</v>
      </c>
      <c r="G42" s="77">
        <v>0</v>
      </c>
      <c r="H42" s="77">
        <v>54</v>
      </c>
      <c r="I42" s="77">
        <v>0</v>
      </c>
      <c r="J42" s="77">
        <v>0</v>
      </c>
      <c r="K42" s="77">
        <v>0</v>
      </c>
      <c r="L42" s="77">
        <v>0</v>
      </c>
      <c r="M42" s="77">
        <v>46</v>
      </c>
    </row>
    <row r="43" spans="1:13" ht="19.8" x14ac:dyDescent="0.3">
      <c r="A43" s="76" t="s">
        <v>150</v>
      </c>
      <c r="B43" s="77">
        <v>4236739</v>
      </c>
      <c r="C43" s="76" t="s">
        <v>124</v>
      </c>
      <c r="D43" s="77">
        <v>79987870</v>
      </c>
      <c r="E43" s="77">
        <v>0</v>
      </c>
      <c r="F43" s="77">
        <v>200</v>
      </c>
      <c r="G43" s="77">
        <v>0</v>
      </c>
      <c r="H43" s="77">
        <v>42</v>
      </c>
      <c r="I43" s="77">
        <v>0</v>
      </c>
      <c r="J43" s="77">
        <v>0</v>
      </c>
      <c r="K43" s="77">
        <v>0</v>
      </c>
      <c r="L43" s="77">
        <v>0</v>
      </c>
      <c r="M43" s="77">
        <v>158</v>
      </c>
    </row>
    <row r="44" spans="1:13" ht="19.8" x14ac:dyDescent="0.3">
      <c r="A44" s="76" t="s">
        <v>150</v>
      </c>
      <c r="B44" s="77">
        <v>4236739</v>
      </c>
      <c r="C44" s="76" t="s">
        <v>123</v>
      </c>
      <c r="D44" s="77">
        <v>79706723</v>
      </c>
      <c r="E44" s="77">
        <v>0</v>
      </c>
      <c r="F44" s="77">
        <v>120</v>
      </c>
      <c r="G44" s="77">
        <v>0</v>
      </c>
      <c r="H44" s="77">
        <v>40</v>
      </c>
      <c r="I44" s="77">
        <v>0</v>
      </c>
      <c r="J44" s="77">
        <v>0</v>
      </c>
      <c r="K44" s="77">
        <v>0</v>
      </c>
      <c r="L44" s="77">
        <v>0</v>
      </c>
      <c r="M44" s="77">
        <v>80</v>
      </c>
    </row>
    <row r="45" spans="1:13" ht="19.8" x14ac:dyDescent="0.3">
      <c r="A45" s="76" t="s">
        <v>150</v>
      </c>
      <c r="B45" s="77">
        <v>4236739</v>
      </c>
      <c r="C45" s="76" t="s">
        <v>121</v>
      </c>
      <c r="D45" s="77">
        <v>79641931</v>
      </c>
      <c r="E45" s="77">
        <v>0</v>
      </c>
      <c r="F45" s="77">
        <v>250</v>
      </c>
      <c r="G45" s="77">
        <v>0</v>
      </c>
      <c r="H45" s="77">
        <v>12</v>
      </c>
      <c r="I45" s="77">
        <v>0</v>
      </c>
      <c r="J45" s="77">
        <v>0</v>
      </c>
      <c r="K45" s="77">
        <v>0</v>
      </c>
      <c r="L45" s="77">
        <v>0</v>
      </c>
      <c r="M45" s="77">
        <v>238</v>
      </c>
    </row>
    <row r="46" spans="1:13" ht="19.8" x14ac:dyDescent="0.3">
      <c r="A46" s="76" t="s">
        <v>150</v>
      </c>
      <c r="B46" s="77">
        <v>4236739</v>
      </c>
      <c r="C46" s="76" t="s">
        <v>145</v>
      </c>
      <c r="D46" s="77">
        <v>80219121</v>
      </c>
      <c r="E46" s="77">
        <v>0</v>
      </c>
      <c r="F46" s="77">
        <v>300</v>
      </c>
      <c r="G46" s="77">
        <v>0</v>
      </c>
      <c r="H46" s="77">
        <v>54</v>
      </c>
      <c r="I46" s="77">
        <v>0</v>
      </c>
      <c r="J46" s="77">
        <v>0</v>
      </c>
      <c r="K46" s="77">
        <v>0</v>
      </c>
      <c r="L46" s="77">
        <v>0</v>
      </c>
      <c r="M46" s="77">
        <v>246</v>
      </c>
    </row>
    <row r="47" spans="1:13" ht="19.8" x14ac:dyDescent="0.3">
      <c r="A47" s="76" t="s">
        <v>150</v>
      </c>
      <c r="B47" s="77">
        <v>4236739</v>
      </c>
      <c r="C47" s="76" t="s">
        <v>146</v>
      </c>
      <c r="D47" s="77">
        <v>5972697</v>
      </c>
      <c r="E47" s="77">
        <v>0</v>
      </c>
      <c r="F47" s="77">
        <v>150</v>
      </c>
      <c r="G47" s="77">
        <v>0</v>
      </c>
      <c r="H47" s="77">
        <v>18</v>
      </c>
      <c r="I47" s="77">
        <v>0</v>
      </c>
      <c r="J47" s="77">
        <v>0</v>
      </c>
      <c r="K47" s="77">
        <v>0</v>
      </c>
      <c r="L47" s="77">
        <v>0</v>
      </c>
      <c r="M47" s="77">
        <v>132</v>
      </c>
    </row>
    <row r="48" spans="1:13" ht="19.8" x14ac:dyDescent="0.3">
      <c r="A48" s="76" t="s">
        <v>150</v>
      </c>
      <c r="B48" s="77">
        <v>4236739</v>
      </c>
      <c r="C48" s="76" t="s">
        <v>126</v>
      </c>
      <c r="D48" s="77">
        <v>5966131</v>
      </c>
      <c r="E48" s="77">
        <v>0</v>
      </c>
      <c r="F48" s="77">
        <v>80</v>
      </c>
      <c r="G48" s="77">
        <v>0</v>
      </c>
      <c r="H48" s="77">
        <v>16</v>
      </c>
      <c r="I48" s="77">
        <v>0</v>
      </c>
      <c r="J48" s="77">
        <v>0</v>
      </c>
      <c r="K48" s="77">
        <v>0</v>
      </c>
      <c r="L48" s="77">
        <v>0</v>
      </c>
      <c r="M48" s="77">
        <v>64</v>
      </c>
    </row>
    <row r="49" spans="1:13" ht="19.8" x14ac:dyDescent="0.3">
      <c r="A49" s="76" t="s">
        <v>150</v>
      </c>
      <c r="B49" s="77">
        <v>4236739</v>
      </c>
      <c r="C49" s="76" t="s">
        <v>125</v>
      </c>
      <c r="D49" s="77">
        <v>5994151</v>
      </c>
      <c r="E49" s="77">
        <v>0</v>
      </c>
      <c r="F49" s="77">
        <v>450</v>
      </c>
      <c r="G49" s="77">
        <v>0</v>
      </c>
      <c r="H49" s="77">
        <v>24</v>
      </c>
      <c r="I49" s="77">
        <v>0</v>
      </c>
      <c r="J49" s="77">
        <v>0</v>
      </c>
      <c r="K49" s="77">
        <v>0</v>
      </c>
      <c r="L49" s="77">
        <v>0</v>
      </c>
      <c r="M49" s="77">
        <v>426</v>
      </c>
    </row>
    <row r="50" spans="1:13" ht="19.8" x14ac:dyDescent="0.3">
      <c r="A50" s="76" t="s">
        <v>150</v>
      </c>
      <c r="B50" s="77">
        <v>4236739</v>
      </c>
      <c r="C50" s="76" t="s">
        <v>140</v>
      </c>
      <c r="D50" s="77">
        <v>87361500</v>
      </c>
      <c r="E50" s="77">
        <v>0</v>
      </c>
      <c r="F50" s="77">
        <v>40</v>
      </c>
      <c r="G50" s="77">
        <v>0</v>
      </c>
      <c r="H50" s="77">
        <v>9</v>
      </c>
      <c r="I50" s="77">
        <v>0</v>
      </c>
      <c r="J50" s="77">
        <v>0</v>
      </c>
      <c r="K50" s="77">
        <v>0</v>
      </c>
      <c r="L50" s="77">
        <v>0</v>
      </c>
      <c r="M50" s="77">
        <v>31</v>
      </c>
    </row>
    <row r="51" spans="1:13" ht="19.8" x14ac:dyDescent="0.3">
      <c r="A51" s="76" t="s">
        <v>150</v>
      </c>
      <c r="B51" s="77">
        <v>4236739</v>
      </c>
      <c r="C51" s="76" t="s">
        <v>110</v>
      </c>
      <c r="D51" s="77">
        <v>79646194</v>
      </c>
      <c r="E51" s="77">
        <v>0</v>
      </c>
      <c r="F51" s="77">
        <v>5</v>
      </c>
      <c r="G51" s="77">
        <v>0</v>
      </c>
      <c r="H51" s="77">
        <v>3</v>
      </c>
      <c r="I51" s="77">
        <v>0</v>
      </c>
      <c r="J51" s="77">
        <v>0</v>
      </c>
      <c r="K51" s="77">
        <v>0</v>
      </c>
      <c r="L51" s="77">
        <v>0</v>
      </c>
      <c r="M51" s="77">
        <v>2</v>
      </c>
    </row>
    <row r="52" spans="1:13" ht="19.8" x14ac:dyDescent="0.3">
      <c r="A52" s="76" t="s">
        <v>150</v>
      </c>
      <c r="B52" s="77">
        <v>4236739</v>
      </c>
      <c r="C52" s="76" t="s">
        <v>142</v>
      </c>
      <c r="D52" s="77">
        <v>6103692</v>
      </c>
      <c r="E52" s="77">
        <v>0</v>
      </c>
      <c r="F52" s="77">
        <v>105</v>
      </c>
      <c r="G52" s="77">
        <v>0</v>
      </c>
      <c r="H52" s="77">
        <v>83</v>
      </c>
      <c r="I52" s="77">
        <v>0</v>
      </c>
      <c r="J52" s="77">
        <v>0</v>
      </c>
      <c r="K52" s="77">
        <v>0</v>
      </c>
      <c r="L52" s="77">
        <v>0</v>
      </c>
      <c r="M52" s="77">
        <v>22</v>
      </c>
    </row>
    <row r="53" spans="1:13" ht="19.8" x14ac:dyDescent="0.3">
      <c r="A53" s="76" t="s">
        <v>150</v>
      </c>
      <c r="B53" s="77">
        <v>4236739</v>
      </c>
      <c r="C53" s="76" t="s">
        <v>141</v>
      </c>
      <c r="D53" s="77">
        <v>3823273</v>
      </c>
      <c r="E53" s="77">
        <v>0</v>
      </c>
      <c r="F53" s="77">
        <v>10</v>
      </c>
      <c r="G53" s="77">
        <v>0</v>
      </c>
      <c r="H53" s="77">
        <v>10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</row>
    <row r="54" spans="1:13" ht="19.8" x14ac:dyDescent="0.3">
      <c r="A54" s="76" t="s">
        <v>150</v>
      </c>
      <c r="B54" s="77">
        <v>4236739</v>
      </c>
      <c r="C54" s="76" t="s">
        <v>143</v>
      </c>
      <c r="D54" s="77">
        <v>3823281</v>
      </c>
      <c r="E54" s="77">
        <v>0</v>
      </c>
      <c r="F54" s="77">
        <v>80</v>
      </c>
      <c r="G54" s="77">
        <v>0</v>
      </c>
      <c r="H54" s="77">
        <v>48</v>
      </c>
      <c r="I54" s="77">
        <v>0</v>
      </c>
      <c r="J54" s="77">
        <v>0</v>
      </c>
      <c r="K54" s="77">
        <v>0</v>
      </c>
      <c r="L54" s="77">
        <v>0</v>
      </c>
      <c r="M54" s="77">
        <v>32</v>
      </c>
    </row>
    <row r="55" spans="1:13" ht="19.8" x14ac:dyDescent="0.3">
      <c r="A55" s="76" t="s">
        <v>150</v>
      </c>
      <c r="B55" s="77">
        <v>4236739</v>
      </c>
      <c r="C55" s="76" t="s">
        <v>152</v>
      </c>
      <c r="D55" s="77">
        <v>5962667</v>
      </c>
      <c r="E55" s="77">
        <v>0</v>
      </c>
      <c r="F55" s="77">
        <v>660</v>
      </c>
      <c r="G55" s="77">
        <v>0</v>
      </c>
      <c r="H55" s="77">
        <v>44</v>
      </c>
      <c r="I55" s="77">
        <v>0</v>
      </c>
      <c r="J55" s="77">
        <v>0</v>
      </c>
      <c r="K55" s="77">
        <v>0</v>
      </c>
      <c r="L55" s="77">
        <v>0</v>
      </c>
      <c r="M55" s="77">
        <v>616</v>
      </c>
    </row>
    <row r="56" spans="1:13" x14ac:dyDescent="0.3">
      <c r="A56" s="78" t="s">
        <v>151</v>
      </c>
      <c r="B56" s="76"/>
      <c r="C56" s="76"/>
      <c r="D56" s="76"/>
      <c r="E56" s="77">
        <v>0</v>
      </c>
      <c r="F56" s="77">
        <v>11243</v>
      </c>
      <c r="G56" s="77">
        <v>0</v>
      </c>
      <c r="H56" s="77">
        <v>1674</v>
      </c>
      <c r="I56" s="77">
        <v>0</v>
      </c>
      <c r="J56" s="77">
        <v>0</v>
      </c>
      <c r="K56" s="77">
        <v>0</v>
      </c>
      <c r="L56" s="77">
        <v>0</v>
      </c>
      <c r="M56" s="77">
        <v>9569</v>
      </c>
    </row>
  </sheetData>
  <mergeCells count="6">
    <mergeCell ref="A3:M3"/>
    <mergeCell ref="A4:M4"/>
    <mergeCell ref="A5:M5"/>
    <mergeCell ref="A6:M6"/>
    <mergeCell ref="A7:M7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"/>
  <sheetViews>
    <sheetView workbookViewId="0">
      <selection activeCell="F17" sqref="F17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8" t="s">
        <v>154</v>
      </c>
      <c r="C1" s="59"/>
      <c r="D1" s="59"/>
      <c r="E1" s="59"/>
      <c r="F1" s="59"/>
      <c r="G1" s="59"/>
      <c r="H1" s="59"/>
      <c r="I1" s="59"/>
      <c r="J1" s="60"/>
      <c r="K1" s="58" t="s">
        <v>155</v>
      </c>
      <c r="L1" s="59"/>
      <c r="M1" s="59"/>
      <c r="N1" s="59"/>
      <c r="O1" s="59"/>
      <c r="P1" s="59"/>
      <c r="Q1" s="59"/>
      <c r="R1" s="59"/>
      <c r="S1" s="60"/>
      <c r="T1" s="58" t="s">
        <v>13</v>
      </c>
      <c r="U1" s="59"/>
      <c r="V1" s="59"/>
      <c r="W1" s="59"/>
      <c r="X1" s="59"/>
      <c r="Y1" s="59"/>
      <c r="Z1" s="59"/>
      <c r="AA1" s="59"/>
      <c r="AB1" s="6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0</v>
      </c>
      <c r="C4" s="20">
        <v>600</v>
      </c>
      <c r="D4" s="20">
        <v>0</v>
      </c>
      <c r="E4" s="20">
        <v>84</v>
      </c>
      <c r="F4" s="20">
        <v>0</v>
      </c>
      <c r="G4" s="20">
        <v>0</v>
      </c>
      <c r="H4" s="20">
        <v>0</v>
      </c>
      <c r="I4" s="20">
        <v>0</v>
      </c>
      <c r="J4" s="20">
        <v>516</v>
      </c>
      <c r="K4" s="27">
        <v>0</v>
      </c>
      <c r="L4" s="28">
        <v>600</v>
      </c>
      <c r="M4" s="28">
        <v>0</v>
      </c>
      <c r="N4" s="28">
        <v>84</v>
      </c>
      <c r="O4" s="28">
        <v>0</v>
      </c>
      <c r="P4" s="28">
        <v>0</v>
      </c>
      <c r="Q4" s="28">
        <v>0</v>
      </c>
      <c r="R4" s="28">
        <v>0</v>
      </c>
      <c r="S4" s="26">
        <v>516</v>
      </c>
      <c r="T4" s="28">
        <f>B4-K4</f>
        <v>0</v>
      </c>
      <c r="U4" s="28">
        <f t="shared" ref="U4:U50" si="0">C4-L4</f>
        <v>0</v>
      </c>
      <c r="V4" s="28">
        <f t="shared" ref="V4:V50" si="1">D4-M4</f>
        <v>0</v>
      </c>
      <c r="W4" s="28">
        <f t="shared" ref="W4:W50" si="2">E4-N4</f>
        <v>0</v>
      </c>
      <c r="X4" s="28">
        <f t="shared" ref="X4:X50" si="3">F4-O4</f>
        <v>0</v>
      </c>
      <c r="Y4" s="28">
        <f t="shared" ref="Y4:Y50" si="4">G4-P4</f>
        <v>0</v>
      </c>
      <c r="Z4" s="28">
        <f t="shared" ref="Z4:Z50" si="5">H4-Q4</f>
        <v>0</v>
      </c>
      <c r="AA4" s="28">
        <f t="shared" ref="AA4:AA50" si="6">I4-R4</f>
        <v>0</v>
      </c>
      <c r="AB4" s="20">
        <f t="shared" ref="AB4:AB50" si="7">J4-S4</f>
        <v>0</v>
      </c>
      <c r="AC4" s="17" t="str">
        <f>IF(AND(T4=0,AB4=0),"Ok","Issue")</f>
        <v>Ok</v>
      </c>
    </row>
    <row r="5" spans="1:29" x14ac:dyDescent="0.3">
      <c r="A5" s="17" t="s">
        <v>102</v>
      </c>
      <c r="B5" s="20">
        <v>0</v>
      </c>
      <c r="C5" s="20">
        <v>375</v>
      </c>
      <c r="D5" s="20">
        <v>0</v>
      </c>
      <c r="E5" s="20">
        <v>24</v>
      </c>
      <c r="F5" s="20">
        <v>0</v>
      </c>
      <c r="G5" s="20">
        <v>0</v>
      </c>
      <c r="H5" s="20">
        <v>0</v>
      </c>
      <c r="I5" s="20">
        <v>0</v>
      </c>
      <c r="J5" s="20">
        <v>351</v>
      </c>
      <c r="K5" s="27">
        <v>0</v>
      </c>
      <c r="L5" s="20">
        <v>375</v>
      </c>
      <c r="M5" s="20">
        <v>0</v>
      </c>
      <c r="N5" s="20">
        <v>24</v>
      </c>
      <c r="O5" s="20">
        <v>0</v>
      </c>
      <c r="P5" s="20">
        <v>0</v>
      </c>
      <c r="Q5" s="20">
        <v>0</v>
      </c>
      <c r="R5" s="20">
        <v>0</v>
      </c>
      <c r="S5" s="26">
        <v>351</v>
      </c>
      <c r="T5" s="20">
        <f t="shared" ref="T5:T50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0" si="9">IF(AND(T5=0,AB5=0),"Ok","Issue")</f>
        <v>Ok</v>
      </c>
    </row>
    <row r="6" spans="1:29" x14ac:dyDescent="0.3">
      <c r="A6" s="17" t="s">
        <v>130</v>
      </c>
      <c r="B6" s="20">
        <v>0</v>
      </c>
      <c r="C6" s="20">
        <v>220</v>
      </c>
      <c r="D6" s="20">
        <v>0</v>
      </c>
      <c r="E6" s="20">
        <v>21</v>
      </c>
      <c r="F6" s="20">
        <v>0</v>
      </c>
      <c r="G6" s="20">
        <v>0</v>
      </c>
      <c r="H6" s="20">
        <v>0</v>
      </c>
      <c r="I6" s="20">
        <v>0</v>
      </c>
      <c r="J6" s="26">
        <v>199</v>
      </c>
      <c r="K6" s="27">
        <v>0</v>
      </c>
      <c r="L6" s="20">
        <v>220</v>
      </c>
      <c r="M6" s="20">
        <v>0</v>
      </c>
      <c r="N6" s="20">
        <v>21</v>
      </c>
      <c r="O6" s="20">
        <v>0</v>
      </c>
      <c r="P6" s="20">
        <v>0</v>
      </c>
      <c r="Q6" s="20">
        <v>0</v>
      </c>
      <c r="R6" s="20">
        <v>0</v>
      </c>
      <c r="S6" s="26">
        <v>199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128</v>
      </c>
      <c r="B7" s="20">
        <v>0</v>
      </c>
      <c r="C7" s="20">
        <v>80</v>
      </c>
      <c r="D7" s="20">
        <v>0</v>
      </c>
      <c r="E7" s="20">
        <v>51</v>
      </c>
      <c r="F7" s="20">
        <v>0</v>
      </c>
      <c r="G7" s="20">
        <v>0</v>
      </c>
      <c r="H7" s="20">
        <v>0</v>
      </c>
      <c r="I7" s="20">
        <v>0</v>
      </c>
      <c r="J7" s="26">
        <v>29</v>
      </c>
      <c r="K7" s="27">
        <v>0</v>
      </c>
      <c r="L7" s="20">
        <v>80</v>
      </c>
      <c r="M7" s="20">
        <v>0</v>
      </c>
      <c r="N7" s="20">
        <v>51</v>
      </c>
      <c r="O7" s="20">
        <v>0</v>
      </c>
      <c r="P7" s="20">
        <v>0</v>
      </c>
      <c r="Q7" s="20">
        <v>0</v>
      </c>
      <c r="R7" s="20">
        <v>0</v>
      </c>
      <c r="S7" s="26">
        <v>29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129</v>
      </c>
      <c r="B8" s="20">
        <v>0</v>
      </c>
      <c r="C8" s="20">
        <v>200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200</v>
      </c>
      <c r="K8" s="27">
        <v>0</v>
      </c>
      <c r="L8" s="20">
        <v>200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200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131</v>
      </c>
      <c r="B9" s="20">
        <v>0</v>
      </c>
      <c r="C9" s="20">
        <v>80</v>
      </c>
      <c r="D9" s="20">
        <v>0</v>
      </c>
      <c r="E9" s="20">
        <v>48</v>
      </c>
      <c r="F9" s="20">
        <v>0</v>
      </c>
      <c r="G9" s="20">
        <v>0</v>
      </c>
      <c r="H9" s="20">
        <v>0</v>
      </c>
      <c r="I9" s="20">
        <v>0</v>
      </c>
      <c r="J9" s="26">
        <v>32</v>
      </c>
      <c r="K9" s="27">
        <v>0</v>
      </c>
      <c r="L9" s="20">
        <v>80</v>
      </c>
      <c r="M9" s="20">
        <v>0</v>
      </c>
      <c r="N9" s="20">
        <v>48</v>
      </c>
      <c r="O9" s="20">
        <v>0</v>
      </c>
      <c r="P9" s="20">
        <v>0</v>
      </c>
      <c r="Q9" s="20">
        <v>0</v>
      </c>
      <c r="R9" s="20">
        <v>0</v>
      </c>
      <c r="S9" s="26">
        <v>32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103</v>
      </c>
      <c r="B10" s="20">
        <v>0</v>
      </c>
      <c r="C10" s="20">
        <v>600</v>
      </c>
      <c r="D10" s="20">
        <v>0</v>
      </c>
      <c r="E10" s="20">
        <v>31</v>
      </c>
      <c r="F10" s="20">
        <v>0</v>
      </c>
      <c r="G10" s="20">
        <v>0</v>
      </c>
      <c r="H10" s="20">
        <v>0</v>
      </c>
      <c r="I10" s="20">
        <v>0</v>
      </c>
      <c r="J10" s="26">
        <v>569</v>
      </c>
      <c r="K10" s="27">
        <v>0</v>
      </c>
      <c r="L10" s="20">
        <v>600</v>
      </c>
      <c r="M10" s="20">
        <v>0</v>
      </c>
      <c r="N10" s="20">
        <v>31</v>
      </c>
      <c r="O10" s="20">
        <v>0</v>
      </c>
      <c r="P10" s="20">
        <v>0</v>
      </c>
      <c r="Q10" s="20">
        <v>0</v>
      </c>
      <c r="R10" s="20">
        <v>0</v>
      </c>
      <c r="S10" s="26">
        <v>569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105</v>
      </c>
      <c r="B11" s="20">
        <v>0</v>
      </c>
      <c r="C11" s="20">
        <v>600</v>
      </c>
      <c r="D11" s="20">
        <v>0</v>
      </c>
      <c r="E11" s="20">
        <v>48</v>
      </c>
      <c r="F11" s="20">
        <v>0</v>
      </c>
      <c r="G11" s="20">
        <v>0</v>
      </c>
      <c r="H11" s="20">
        <v>0</v>
      </c>
      <c r="I11" s="20">
        <v>0</v>
      </c>
      <c r="J11" s="26">
        <v>552</v>
      </c>
      <c r="K11" s="27">
        <v>0</v>
      </c>
      <c r="L11" s="20">
        <v>600</v>
      </c>
      <c r="M11" s="20">
        <v>0</v>
      </c>
      <c r="N11" s="20">
        <v>48</v>
      </c>
      <c r="O11" s="20">
        <v>0</v>
      </c>
      <c r="P11" s="20">
        <v>0</v>
      </c>
      <c r="Q11" s="20">
        <v>0</v>
      </c>
      <c r="R11" s="20">
        <v>0</v>
      </c>
      <c r="S11" s="26">
        <v>552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104</v>
      </c>
      <c r="B12" s="20">
        <v>0</v>
      </c>
      <c r="C12" s="20">
        <v>400</v>
      </c>
      <c r="D12" s="20">
        <v>0</v>
      </c>
      <c r="E12" s="20">
        <v>36</v>
      </c>
      <c r="F12" s="20">
        <v>0</v>
      </c>
      <c r="G12" s="20">
        <v>0</v>
      </c>
      <c r="H12" s="20">
        <v>0</v>
      </c>
      <c r="I12" s="20">
        <v>0</v>
      </c>
      <c r="J12" s="26">
        <v>364</v>
      </c>
      <c r="K12" s="27">
        <v>0</v>
      </c>
      <c r="L12" s="20">
        <v>400</v>
      </c>
      <c r="M12" s="20">
        <v>0</v>
      </c>
      <c r="N12" s="20">
        <v>36</v>
      </c>
      <c r="O12" s="20">
        <v>0</v>
      </c>
      <c r="P12" s="20">
        <v>0</v>
      </c>
      <c r="Q12" s="20">
        <v>0</v>
      </c>
      <c r="R12" s="20">
        <v>0</v>
      </c>
      <c r="S12" s="26">
        <v>364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106</v>
      </c>
      <c r="B13" s="20">
        <v>0</v>
      </c>
      <c r="C13" s="20">
        <v>90</v>
      </c>
      <c r="D13" s="20">
        <v>0</v>
      </c>
      <c r="E13" s="20">
        <v>44</v>
      </c>
      <c r="F13" s="20">
        <v>0</v>
      </c>
      <c r="G13" s="20">
        <v>0</v>
      </c>
      <c r="H13" s="20">
        <v>0</v>
      </c>
      <c r="I13" s="20">
        <v>0</v>
      </c>
      <c r="J13" s="26">
        <v>46</v>
      </c>
      <c r="K13" s="27">
        <v>0</v>
      </c>
      <c r="L13" s="20">
        <v>90</v>
      </c>
      <c r="M13" s="20">
        <v>0</v>
      </c>
      <c r="N13" s="20">
        <v>44</v>
      </c>
      <c r="O13" s="20">
        <v>0</v>
      </c>
      <c r="P13" s="20">
        <v>0</v>
      </c>
      <c r="Q13" s="20">
        <v>0</v>
      </c>
      <c r="R13" s="20">
        <v>0</v>
      </c>
      <c r="S13" s="26">
        <v>46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108</v>
      </c>
      <c r="B14" s="20">
        <v>0</v>
      </c>
      <c r="C14" s="20">
        <v>100</v>
      </c>
      <c r="D14" s="20">
        <v>0</v>
      </c>
      <c r="E14" s="20">
        <v>40</v>
      </c>
      <c r="F14" s="20">
        <v>0</v>
      </c>
      <c r="G14" s="20">
        <v>0</v>
      </c>
      <c r="H14" s="20">
        <v>0</v>
      </c>
      <c r="I14" s="20">
        <v>0</v>
      </c>
      <c r="J14" s="26">
        <v>60</v>
      </c>
      <c r="K14" s="27">
        <v>0</v>
      </c>
      <c r="L14" s="20">
        <v>100</v>
      </c>
      <c r="M14" s="20">
        <v>0</v>
      </c>
      <c r="N14" s="20">
        <v>40</v>
      </c>
      <c r="O14" s="20">
        <v>0</v>
      </c>
      <c r="P14" s="20">
        <v>0</v>
      </c>
      <c r="Q14" s="20">
        <v>0</v>
      </c>
      <c r="R14" s="20">
        <v>0</v>
      </c>
      <c r="S14" s="26">
        <v>60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107</v>
      </c>
      <c r="B15" s="20">
        <v>0</v>
      </c>
      <c r="C15" s="20">
        <v>40</v>
      </c>
      <c r="D15" s="20">
        <v>0</v>
      </c>
      <c r="E15" s="20">
        <v>20</v>
      </c>
      <c r="F15" s="20">
        <v>0</v>
      </c>
      <c r="G15" s="20">
        <v>0</v>
      </c>
      <c r="H15" s="20">
        <v>0</v>
      </c>
      <c r="I15" s="20">
        <v>0</v>
      </c>
      <c r="J15" s="26">
        <v>20</v>
      </c>
      <c r="K15" s="27">
        <v>0</v>
      </c>
      <c r="L15" s="20">
        <v>40</v>
      </c>
      <c r="M15" s="20">
        <v>0</v>
      </c>
      <c r="N15" s="20">
        <v>20</v>
      </c>
      <c r="O15" s="20">
        <v>0</v>
      </c>
      <c r="P15" s="20">
        <v>0</v>
      </c>
      <c r="Q15" s="20">
        <v>0</v>
      </c>
      <c r="R15" s="20">
        <v>0</v>
      </c>
      <c r="S15" s="26">
        <v>20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132</v>
      </c>
      <c r="B16" s="20">
        <v>0</v>
      </c>
      <c r="C16" s="20">
        <v>102</v>
      </c>
      <c r="D16" s="20">
        <v>0</v>
      </c>
      <c r="E16" s="20">
        <v>10</v>
      </c>
      <c r="F16" s="20">
        <v>0</v>
      </c>
      <c r="G16" s="20">
        <v>0</v>
      </c>
      <c r="H16" s="20">
        <v>0</v>
      </c>
      <c r="I16" s="20">
        <v>0</v>
      </c>
      <c r="J16" s="20">
        <v>92</v>
      </c>
      <c r="K16" s="27">
        <v>0</v>
      </c>
      <c r="L16" s="20">
        <v>102</v>
      </c>
      <c r="M16" s="20">
        <v>0</v>
      </c>
      <c r="N16" s="20">
        <v>10</v>
      </c>
      <c r="O16" s="20">
        <v>0</v>
      </c>
      <c r="P16" s="20">
        <v>0</v>
      </c>
      <c r="Q16" s="20">
        <v>0</v>
      </c>
      <c r="R16" s="20">
        <v>0</v>
      </c>
      <c r="S16" s="26">
        <v>92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133</v>
      </c>
      <c r="B17" s="20">
        <v>0</v>
      </c>
      <c r="C17" s="20">
        <v>400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400</v>
      </c>
      <c r="K17" s="27">
        <v>0</v>
      </c>
      <c r="L17" s="20">
        <v>400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400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134</v>
      </c>
      <c r="B18" s="20">
        <v>0</v>
      </c>
      <c r="C18" s="20">
        <v>200</v>
      </c>
      <c r="D18" s="20">
        <v>0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6">
        <v>192</v>
      </c>
      <c r="K18" s="27">
        <v>0</v>
      </c>
      <c r="L18" s="20">
        <v>200</v>
      </c>
      <c r="M18" s="20">
        <v>0</v>
      </c>
      <c r="N18" s="20">
        <v>8</v>
      </c>
      <c r="O18" s="20">
        <v>0</v>
      </c>
      <c r="P18" s="20">
        <v>0</v>
      </c>
      <c r="Q18" s="20">
        <v>0</v>
      </c>
      <c r="R18" s="20">
        <v>0</v>
      </c>
      <c r="S18" s="26">
        <v>192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135</v>
      </c>
      <c r="B19" s="20">
        <v>0</v>
      </c>
      <c r="C19" s="20">
        <v>320</v>
      </c>
      <c r="D19" s="20">
        <v>0</v>
      </c>
      <c r="E19" s="20">
        <v>13</v>
      </c>
      <c r="F19" s="20">
        <v>0</v>
      </c>
      <c r="G19" s="20">
        <v>0</v>
      </c>
      <c r="H19" s="20">
        <v>0</v>
      </c>
      <c r="I19" s="20">
        <v>0</v>
      </c>
      <c r="J19" s="26">
        <v>307</v>
      </c>
      <c r="K19" s="27">
        <v>0</v>
      </c>
      <c r="L19" s="20">
        <v>320</v>
      </c>
      <c r="M19" s="20">
        <v>0</v>
      </c>
      <c r="N19" s="20">
        <v>13</v>
      </c>
      <c r="O19" s="20">
        <v>0</v>
      </c>
      <c r="P19" s="20">
        <v>0</v>
      </c>
      <c r="Q19" s="20">
        <v>0</v>
      </c>
      <c r="R19" s="20">
        <v>0</v>
      </c>
      <c r="S19" s="26">
        <v>307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136</v>
      </c>
      <c r="B20" s="20">
        <v>0</v>
      </c>
      <c r="C20" s="20">
        <v>144</v>
      </c>
      <c r="D20" s="20">
        <v>0</v>
      </c>
      <c r="E20" s="20">
        <v>9</v>
      </c>
      <c r="F20" s="20">
        <v>0</v>
      </c>
      <c r="G20" s="20">
        <v>0</v>
      </c>
      <c r="H20" s="20">
        <v>0</v>
      </c>
      <c r="I20" s="20">
        <v>0</v>
      </c>
      <c r="J20" s="26">
        <v>135</v>
      </c>
      <c r="K20" s="27">
        <v>0</v>
      </c>
      <c r="L20" s="20">
        <v>144</v>
      </c>
      <c r="M20" s="20">
        <v>0</v>
      </c>
      <c r="N20" s="20">
        <v>9</v>
      </c>
      <c r="O20" s="20">
        <v>0</v>
      </c>
      <c r="P20" s="20">
        <v>0</v>
      </c>
      <c r="Q20" s="20">
        <v>0</v>
      </c>
      <c r="R20" s="20">
        <v>0</v>
      </c>
      <c r="S20" s="26">
        <v>135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138</v>
      </c>
      <c r="B21" s="20">
        <v>0</v>
      </c>
      <c r="C21" s="20">
        <v>100</v>
      </c>
      <c r="D21" s="20">
        <v>0</v>
      </c>
      <c r="E21" s="20">
        <v>8</v>
      </c>
      <c r="F21" s="20">
        <v>0</v>
      </c>
      <c r="G21" s="20">
        <v>0</v>
      </c>
      <c r="H21" s="20">
        <v>0</v>
      </c>
      <c r="I21" s="20">
        <v>0</v>
      </c>
      <c r="J21" s="26">
        <v>92</v>
      </c>
      <c r="K21" s="27">
        <v>0</v>
      </c>
      <c r="L21" s="20">
        <v>100</v>
      </c>
      <c r="M21" s="20">
        <v>0</v>
      </c>
      <c r="N21" s="20">
        <v>8</v>
      </c>
      <c r="O21" s="20">
        <v>0</v>
      </c>
      <c r="P21" s="20">
        <v>0</v>
      </c>
      <c r="Q21" s="20">
        <v>0</v>
      </c>
      <c r="R21" s="20">
        <v>0</v>
      </c>
      <c r="S21" s="26">
        <v>92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137</v>
      </c>
      <c r="B22" s="20">
        <v>0</v>
      </c>
      <c r="C22" s="20">
        <v>60</v>
      </c>
      <c r="D22" s="20">
        <v>0</v>
      </c>
      <c r="E22" s="20">
        <v>36</v>
      </c>
      <c r="F22" s="20">
        <v>0</v>
      </c>
      <c r="G22" s="20">
        <v>0</v>
      </c>
      <c r="H22" s="20">
        <v>0</v>
      </c>
      <c r="I22" s="20">
        <v>0</v>
      </c>
      <c r="J22" s="26">
        <v>24</v>
      </c>
      <c r="K22" s="27">
        <v>0</v>
      </c>
      <c r="L22" s="20">
        <v>60</v>
      </c>
      <c r="M22" s="20">
        <v>0</v>
      </c>
      <c r="N22" s="20">
        <v>36</v>
      </c>
      <c r="O22" s="20">
        <v>0</v>
      </c>
      <c r="P22" s="20">
        <v>0</v>
      </c>
      <c r="Q22" s="20">
        <v>0</v>
      </c>
      <c r="R22" s="20">
        <v>0</v>
      </c>
      <c r="S22" s="26">
        <v>24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139</v>
      </c>
      <c r="B23" s="20">
        <v>0</v>
      </c>
      <c r="C23" s="20">
        <v>40</v>
      </c>
      <c r="D23" s="20">
        <v>0</v>
      </c>
      <c r="E23" s="20">
        <v>4</v>
      </c>
      <c r="F23" s="20">
        <v>0</v>
      </c>
      <c r="G23" s="20">
        <v>0</v>
      </c>
      <c r="H23" s="20">
        <v>0</v>
      </c>
      <c r="I23" s="20">
        <v>0</v>
      </c>
      <c r="J23" s="26">
        <v>36</v>
      </c>
      <c r="K23" s="27">
        <v>0</v>
      </c>
      <c r="L23" s="20">
        <v>40</v>
      </c>
      <c r="M23" s="20">
        <v>0</v>
      </c>
      <c r="N23" s="20">
        <v>4</v>
      </c>
      <c r="O23" s="20">
        <v>0</v>
      </c>
      <c r="P23" s="20">
        <v>0</v>
      </c>
      <c r="Q23" s="20">
        <v>0</v>
      </c>
      <c r="R23" s="20">
        <v>0</v>
      </c>
      <c r="S23" s="26">
        <v>36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109</v>
      </c>
      <c r="B24" s="20">
        <v>0</v>
      </c>
      <c r="C24" s="20">
        <v>747</v>
      </c>
      <c r="D24" s="20">
        <v>0</v>
      </c>
      <c r="E24" s="20">
        <v>5</v>
      </c>
      <c r="F24" s="20">
        <v>0</v>
      </c>
      <c r="G24" s="20">
        <v>0</v>
      </c>
      <c r="H24" s="20">
        <v>0</v>
      </c>
      <c r="I24" s="20">
        <v>0</v>
      </c>
      <c r="J24" s="26">
        <v>742</v>
      </c>
      <c r="K24" s="27">
        <v>0</v>
      </c>
      <c r="L24" s="20">
        <v>747</v>
      </c>
      <c r="M24" s="20">
        <v>0</v>
      </c>
      <c r="N24" s="20">
        <v>5</v>
      </c>
      <c r="O24" s="20">
        <v>0</v>
      </c>
      <c r="P24" s="20">
        <v>0</v>
      </c>
      <c r="Q24" s="20">
        <v>0</v>
      </c>
      <c r="R24" s="20">
        <v>0</v>
      </c>
      <c r="S24" s="26">
        <v>742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127</v>
      </c>
      <c r="B25" s="20">
        <v>0</v>
      </c>
      <c r="C25" s="20">
        <v>160</v>
      </c>
      <c r="D25" s="20">
        <v>0</v>
      </c>
      <c r="E25" s="20">
        <v>87</v>
      </c>
      <c r="F25" s="20">
        <v>0</v>
      </c>
      <c r="G25" s="20">
        <v>0</v>
      </c>
      <c r="H25" s="20">
        <v>0</v>
      </c>
      <c r="I25" s="20">
        <v>0</v>
      </c>
      <c r="J25" s="26">
        <v>73</v>
      </c>
      <c r="K25" s="27">
        <v>0</v>
      </c>
      <c r="L25" s="20">
        <v>160</v>
      </c>
      <c r="M25" s="20">
        <v>0</v>
      </c>
      <c r="N25" s="20">
        <v>87</v>
      </c>
      <c r="O25" s="20">
        <v>0</v>
      </c>
      <c r="P25" s="20">
        <v>0</v>
      </c>
      <c r="Q25" s="20">
        <v>0</v>
      </c>
      <c r="R25" s="20">
        <v>0</v>
      </c>
      <c r="S25" s="26">
        <v>73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113</v>
      </c>
      <c r="B26" s="20">
        <v>0</v>
      </c>
      <c r="C26" s="20">
        <v>315</v>
      </c>
      <c r="D26" s="20">
        <v>0</v>
      </c>
      <c r="E26" s="20">
        <v>43</v>
      </c>
      <c r="F26" s="20">
        <v>0</v>
      </c>
      <c r="G26" s="20">
        <v>0</v>
      </c>
      <c r="H26" s="20">
        <v>0</v>
      </c>
      <c r="I26" s="20">
        <v>0</v>
      </c>
      <c r="J26" s="26">
        <v>272</v>
      </c>
      <c r="K26" s="27">
        <v>0</v>
      </c>
      <c r="L26" s="20">
        <v>315</v>
      </c>
      <c r="M26" s="20">
        <v>0</v>
      </c>
      <c r="N26" s="20">
        <v>43</v>
      </c>
      <c r="O26" s="20">
        <v>0</v>
      </c>
      <c r="P26" s="20">
        <v>0</v>
      </c>
      <c r="Q26" s="20">
        <v>0</v>
      </c>
      <c r="R26" s="20">
        <v>0</v>
      </c>
      <c r="S26" s="26">
        <v>272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112</v>
      </c>
      <c r="B27" s="20">
        <v>0</v>
      </c>
      <c r="C27" s="20">
        <v>40</v>
      </c>
      <c r="D27" s="20">
        <v>0</v>
      </c>
      <c r="E27" s="20">
        <v>40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40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111</v>
      </c>
      <c r="B28" s="20">
        <v>0</v>
      </c>
      <c r="C28" s="20">
        <v>400</v>
      </c>
      <c r="D28" s="20">
        <v>0</v>
      </c>
      <c r="E28" s="20">
        <v>114</v>
      </c>
      <c r="F28" s="20">
        <v>0</v>
      </c>
      <c r="G28" s="20">
        <v>0</v>
      </c>
      <c r="H28" s="20">
        <v>0</v>
      </c>
      <c r="I28" s="20">
        <v>0</v>
      </c>
      <c r="J28" s="26">
        <v>286</v>
      </c>
      <c r="K28" s="27">
        <v>0</v>
      </c>
      <c r="L28" s="20">
        <v>400</v>
      </c>
      <c r="M28" s="20">
        <v>0</v>
      </c>
      <c r="N28" s="20">
        <v>114</v>
      </c>
      <c r="O28" s="20">
        <v>0</v>
      </c>
      <c r="P28" s="20">
        <v>0</v>
      </c>
      <c r="Q28" s="20">
        <v>0</v>
      </c>
      <c r="R28" s="20">
        <v>0</v>
      </c>
      <c r="S28" s="26">
        <v>286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144</v>
      </c>
      <c r="B29" s="20">
        <v>0</v>
      </c>
      <c r="C29" s="20">
        <v>100</v>
      </c>
      <c r="D29" s="20">
        <v>0</v>
      </c>
      <c r="E29" s="20">
        <v>72</v>
      </c>
      <c r="F29" s="20">
        <v>0</v>
      </c>
      <c r="G29" s="20">
        <v>0</v>
      </c>
      <c r="H29" s="20">
        <v>0</v>
      </c>
      <c r="I29" s="20">
        <v>0</v>
      </c>
      <c r="J29" s="26">
        <v>28</v>
      </c>
      <c r="K29" s="27">
        <v>0</v>
      </c>
      <c r="L29" s="20">
        <v>100</v>
      </c>
      <c r="M29" s="20">
        <v>0</v>
      </c>
      <c r="N29" s="20">
        <v>72</v>
      </c>
      <c r="O29" s="20">
        <v>0</v>
      </c>
      <c r="P29" s="20">
        <v>0</v>
      </c>
      <c r="Q29" s="20">
        <v>0</v>
      </c>
      <c r="R29" s="20">
        <v>0</v>
      </c>
      <c r="S29" s="26">
        <v>28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114</v>
      </c>
      <c r="B30" s="20">
        <v>0</v>
      </c>
      <c r="C30" s="20">
        <v>120</v>
      </c>
      <c r="D30" s="20">
        <v>0</v>
      </c>
      <c r="E30" s="20">
        <v>115</v>
      </c>
      <c r="F30" s="20">
        <v>0</v>
      </c>
      <c r="G30" s="20">
        <v>0</v>
      </c>
      <c r="H30" s="20">
        <v>0</v>
      </c>
      <c r="I30" s="20">
        <v>0</v>
      </c>
      <c r="J30" s="26">
        <v>5</v>
      </c>
      <c r="K30" s="27">
        <v>0</v>
      </c>
      <c r="L30" s="20">
        <v>120</v>
      </c>
      <c r="M30" s="20">
        <v>0</v>
      </c>
      <c r="N30" s="20">
        <v>115</v>
      </c>
      <c r="O30" s="20">
        <v>0</v>
      </c>
      <c r="P30" s="20">
        <v>0</v>
      </c>
      <c r="Q30" s="20">
        <v>0</v>
      </c>
      <c r="R30" s="20">
        <v>0</v>
      </c>
      <c r="S30" s="26">
        <v>5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115</v>
      </c>
      <c r="B31" s="20">
        <v>0</v>
      </c>
      <c r="C31" s="20">
        <v>300</v>
      </c>
      <c r="D31" s="20">
        <v>0</v>
      </c>
      <c r="E31" s="20">
        <v>32</v>
      </c>
      <c r="F31" s="20">
        <v>0</v>
      </c>
      <c r="G31" s="20">
        <v>0</v>
      </c>
      <c r="H31" s="20">
        <v>0</v>
      </c>
      <c r="I31" s="20">
        <v>0</v>
      </c>
      <c r="J31" s="26">
        <v>268</v>
      </c>
      <c r="K31" s="27">
        <v>0</v>
      </c>
      <c r="L31" s="20">
        <v>300</v>
      </c>
      <c r="M31" s="20">
        <v>0</v>
      </c>
      <c r="N31" s="20">
        <v>32</v>
      </c>
      <c r="O31" s="20">
        <v>0</v>
      </c>
      <c r="P31" s="20">
        <v>0</v>
      </c>
      <c r="Q31" s="20">
        <v>0</v>
      </c>
      <c r="R31" s="20">
        <v>0</v>
      </c>
      <c r="S31" s="26">
        <v>268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116</v>
      </c>
      <c r="B32" s="20">
        <v>0</v>
      </c>
      <c r="C32" s="20">
        <v>200</v>
      </c>
      <c r="D32" s="20">
        <v>0</v>
      </c>
      <c r="E32" s="20">
        <v>24</v>
      </c>
      <c r="F32" s="20">
        <v>0</v>
      </c>
      <c r="G32" s="20">
        <v>0</v>
      </c>
      <c r="H32" s="20">
        <v>0</v>
      </c>
      <c r="I32" s="20">
        <v>0</v>
      </c>
      <c r="J32" s="26">
        <v>176</v>
      </c>
      <c r="K32" s="27">
        <v>0</v>
      </c>
      <c r="L32" s="20">
        <v>200</v>
      </c>
      <c r="M32" s="20">
        <v>0</v>
      </c>
      <c r="N32" s="20">
        <v>24</v>
      </c>
      <c r="O32" s="20">
        <v>0</v>
      </c>
      <c r="P32" s="20">
        <v>0</v>
      </c>
      <c r="Q32" s="20">
        <v>0</v>
      </c>
      <c r="R32" s="20">
        <v>0</v>
      </c>
      <c r="S32" s="26">
        <v>176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117</v>
      </c>
      <c r="B33" s="20">
        <v>0</v>
      </c>
      <c r="C33" s="20">
        <v>60</v>
      </c>
      <c r="D33" s="20">
        <v>0</v>
      </c>
      <c r="E33" s="20">
        <v>36</v>
      </c>
      <c r="F33" s="20">
        <v>0</v>
      </c>
      <c r="G33" s="20">
        <v>0</v>
      </c>
      <c r="H33" s="20">
        <v>0</v>
      </c>
      <c r="I33" s="20">
        <v>0</v>
      </c>
      <c r="J33" s="26">
        <v>24</v>
      </c>
      <c r="K33" s="27">
        <v>0</v>
      </c>
      <c r="L33" s="20">
        <v>60</v>
      </c>
      <c r="M33" s="20">
        <v>0</v>
      </c>
      <c r="N33" s="20">
        <v>36</v>
      </c>
      <c r="O33" s="20">
        <v>0</v>
      </c>
      <c r="P33" s="20">
        <v>0</v>
      </c>
      <c r="Q33" s="20">
        <v>0</v>
      </c>
      <c r="R33" s="20">
        <v>0</v>
      </c>
      <c r="S33" s="26">
        <v>24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118</v>
      </c>
      <c r="B34" s="20">
        <v>0</v>
      </c>
      <c r="C34" s="20">
        <v>400</v>
      </c>
      <c r="D34" s="20">
        <v>0</v>
      </c>
      <c r="E34" s="20">
        <v>56</v>
      </c>
      <c r="F34" s="20">
        <v>0</v>
      </c>
      <c r="G34" s="20">
        <v>0</v>
      </c>
      <c r="H34" s="20">
        <v>0</v>
      </c>
      <c r="I34" s="20">
        <v>0</v>
      </c>
      <c r="J34" s="26">
        <v>344</v>
      </c>
      <c r="K34" s="27">
        <v>0</v>
      </c>
      <c r="L34" s="20">
        <v>400</v>
      </c>
      <c r="M34" s="20">
        <v>0</v>
      </c>
      <c r="N34" s="20">
        <v>56</v>
      </c>
      <c r="O34" s="20">
        <v>0</v>
      </c>
      <c r="P34" s="20">
        <v>0</v>
      </c>
      <c r="Q34" s="20">
        <v>0</v>
      </c>
      <c r="R34" s="20">
        <v>0</v>
      </c>
      <c r="S34" s="26">
        <v>344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152</v>
      </c>
      <c r="B35" s="20">
        <v>0</v>
      </c>
      <c r="C35" s="20">
        <v>660</v>
      </c>
      <c r="D35" s="20">
        <v>0</v>
      </c>
      <c r="E35" s="20">
        <v>44</v>
      </c>
      <c r="F35" s="20">
        <v>0</v>
      </c>
      <c r="G35" s="20">
        <v>0</v>
      </c>
      <c r="H35" s="20">
        <v>0</v>
      </c>
      <c r="I35" s="20">
        <v>0</v>
      </c>
      <c r="J35" s="26">
        <v>616</v>
      </c>
      <c r="K35" s="27">
        <v>0</v>
      </c>
      <c r="L35" s="20">
        <v>660</v>
      </c>
      <c r="M35" s="20">
        <v>0</v>
      </c>
      <c r="N35" s="20">
        <v>44</v>
      </c>
      <c r="O35" s="20">
        <v>0</v>
      </c>
      <c r="P35" s="20">
        <v>0</v>
      </c>
      <c r="Q35" s="20">
        <v>0</v>
      </c>
      <c r="R35" s="20">
        <v>0</v>
      </c>
      <c r="S35" s="26">
        <v>616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119</v>
      </c>
      <c r="B36" s="20">
        <v>0</v>
      </c>
      <c r="C36" s="20">
        <v>1000</v>
      </c>
      <c r="D36" s="20">
        <v>0</v>
      </c>
      <c r="E36" s="20">
        <v>48</v>
      </c>
      <c r="F36" s="20">
        <v>0</v>
      </c>
      <c r="G36" s="20">
        <v>0</v>
      </c>
      <c r="H36" s="20">
        <v>0</v>
      </c>
      <c r="I36" s="20">
        <v>0</v>
      </c>
      <c r="J36" s="26">
        <v>952</v>
      </c>
      <c r="K36" s="27">
        <v>0</v>
      </c>
      <c r="L36" s="20">
        <v>1000</v>
      </c>
      <c r="M36" s="20">
        <v>0</v>
      </c>
      <c r="N36" s="20">
        <v>48</v>
      </c>
      <c r="O36" s="20">
        <v>0</v>
      </c>
      <c r="P36" s="20">
        <v>0</v>
      </c>
      <c r="Q36" s="20">
        <v>0</v>
      </c>
      <c r="R36" s="20">
        <v>0</v>
      </c>
      <c r="S36" s="26">
        <v>952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120</v>
      </c>
      <c r="B37" s="20">
        <v>0</v>
      </c>
      <c r="C37" s="20">
        <v>100</v>
      </c>
      <c r="D37" s="20">
        <v>0</v>
      </c>
      <c r="E37" s="20">
        <v>10</v>
      </c>
      <c r="F37" s="20">
        <v>0</v>
      </c>
      <c r="G37" s="20">
        <v>0</v>
      </c>
      <c r="H37" s="20">
        <v>0</v>
      </c>
      <c r="I37" s="20">
        <v>0</v>
      </c>
      <c r="J37" s="26">
        <v>90</v>
      </c>
      <c r="K37" s="27">
        <v>0</v>
      </c>
      <c r="L37" s="20">
        <v>100</v>
      </c>
      <c r="M37" s="20">
        <v>0</v>
      </c>
      <c r="N37" s="20">
        <v>10</v>
      </c>
      <c r="O37" s="20">
        <v>0</v>
      </c>
      <c r="P37" s="20">
        <v>0</v>
      </c>
      <c r="Q37" s="20">
        <v>0</v>
      </c>
      <c r="R37" s="20">
        <v>0</v>
      </c>
      <c r="S37" s="26">
        <v>90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122</v>
      </c>
      <c r="B38" s="20">
        <v>0</v>
      </c>
      <c r="C38" s="20">
        <v>100</v>
      </c>
      <c r="D38" s="20">
        <v>0</v>
      </c>
      <c r="E38" s="20">
        <v>54</v>
      </c>
      <c r="F38" s="20">
        <v>0</v>
      </c>
      <c r="G38" s="20">
        <v>0</v>
      </c>
      <c r="H38" s="20">
        <v>0</v>
      </c>
      <c r="I38" s="20">
        <v>0</v>
      </c>
      <c r="J38" s="26">
        <v>46</v>
      </c>
      <c r="K38" s="27">
        <v>0</v>
      </c>
      <c r="L38" s="20">
        <v>100</v>
      </c>
      <c r="M38" s="20">
        <v>0</v>
      </c>
      <c r="N38" s="20">
        <v>54</v>
      </c>
      <c r="O38" s="20">
        <v>0</v>
      </c>
      <c r="P38" s="20">
        <v>0</v>
      </c>
      <c r="Q38" s="20">
        <v>0</v>
      </c>
      <c r="R38" s="20">
        <v>0</v>
      </c>
      <c r="S38" s="26">
        <v>46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124</v>
      </c>
      <c r="B39" s="20">
        <v>0</v>
      </c>
      <c r="C39" s="20">
        <v>200</v>
      </c>
      <c r="D39" s="20">
        <v>0</v>
      </c>
      <c r="E39" s="20">
        <v>42</v>
      </c>
      <c r="F39" s="20">
        <v>0</v>
      </c>
      <c r="G39" s="20">
        <v>0</v>
      </c>
      <c r="H39" s="20">
        <v>0</v>
      </c>
      <c r="I39" s="20">
        <v>0</v>
      </c>
      <c r="J39" s="26">
        <v>158</v>
      </c>
      <c r="K39" s="27">
        <v>0</v>
      </c>
      <c r="L39" s="20">
        <v>200</v>
      </c>
      <c r="M39" s="20">
        <v>0</v>
      </c>
      <c r="N39" s="20">
        <v>42</v>
      </c>
      <c r="O39" s="20">
        <v>0</v>
      </c>
      <c r="P39" s="20">
        <v>0</v>
      </c>
      <c r="Q39" s="20">
        <v>0</v>
      </c>
      <c r="R39" s="20">
        <v>0</v>
      </c>
      <c r="S39" s="26">
        <v>158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123</v>
      </c>
      <c r="B40" s="20">
        <v>0</v>
      </c>
      <c r="C40" s="20">
        <v>120</v>
      </c>
      <c r="D40" s="20">
        <v>0</v>
      </c>
      <c r="E40" s="20">
        <v>40</v>
      </c>
      <c r="F40" s="20">
        <v>0</v>
      </c>
      <c r="G40" s="20">
        <v>0</v>
      </c>
      <c r="H40" s="20">
        <v>0</v>
      </c>
      <c r="I40" s="20">
        <v>0</v>
      </c>
      <c r="J40" s="26">
        <v>80</v>
      </c>
      <c r="K40" s="27">
        <v>0</v>
      </c>
      <c r="L40" s="20">
        <v>120</v>
      </c>
      <c r="M40" s="20">
        <v>0</v>
      </c>
      <c r="N40" s="20">
        <v>40</v>
      </c>
      <c r="O40" s="20">
        <v>0</v>
      </c>
      <c r="P40" s="20">
        <v>0</v>
      </c>
      <c r="Q40" s="20">
        <v>0</v>
      </c>
      <c r="R40" s="20">
        <v>0</v>
      </c>
      <c r="S40" s="26">
        <v>80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121</v>
      </c>
      <c r="B41" s="20">
        <v>0</v>
      </c>
      <c r="C41" s="20">
        <v>250</v>
      </c>
      <c r="D41" s="20">
        <v>0</v>
      </c>
      <c r="E41" s="20">
        <v>12</v>
      </c>
      <c r="F41" s="20">
        <v>0</v>
      </c>
      <c r="G41" s="20">
        <v>0</v>
      </c>
      <c r="H41" s="20">
        <v>0</v>
      </c>
      <c r="I41" s="20">
        <v>0</v>
      </c>
      <c r="J41" s="26">
        <v>238</v>
      </c>
      <c r="K41" s="27">
        <v>0</v>
      </c>
      <c r="L41" s="20">
        <v>250</v>
      </c>
      <c r="M41" s="20">
        <v>0</v>
      </c>
      <c r="N41" s="20">
        <v>12</v>
      </c>
      <c r="O41" s="20">
        <v>0</v>
      </c>
      <c r="P41" s="20">
        <v>0</v>
      </c>
      <c r="Q41" s="20">
        <v>0</v>
      </c>
      <c r="R41" s="20">
        <v>0</v>
      </c>
      <c r="S41" s="26">
        <v>238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145</v>
      </c>
      <c r="B42" s="20">
        <v>0</v>
      </c>
      <c r="C42" s="20">
        <v>300</v>
      </c>
      <c r="D42" s="20">
        <v>0</v>
      </c>
      <c r="E42" s="20">
        <v>54</v>
      </c>
      <c r="F42" s="20">
        <v>0</v>
      </c>
      <c r="G42" s="20">
        <v>0</v>
      </c>
      <c r="H42" s="20">
        <v>0</v>
      </c>
      <c r="I42" s="20">
        <v>0</v>
      </c>
      <c r="J42" s="26">
        <v>246</v>
      </c>
      <c r="K42" s="27">
        <v>0</v>
      </c>
      <c r="L42" s="20">
        <v>300</v>
      </c>
      <c r="M42" s="20">
        <v>0</v>
      </c>
      <c r="N42" s="20">
        <v>54</v>
      </c>
      <c r="O42" s="20">
        <v>0</v>
      </c>
      <c r="P42" s="20">
        <v>0</v>
      </c>
      <c r="Q42" s="20">
        <v>0</v>
      </c>
      <c r="R42" s="20">
        <v>0</v>
      </c>
      <c r="S42" s="26">
        <v>246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146</v>
      </c>
      <c r="B43" s="20">
        <v>0</v>
      </c>
      <c r="C43" s="20">
        <v>150</v>
      </c>
      <c r="D43" s="20">
        <v>0</v>
      </c>
      <c r="E43" s="20">
        <v>18</v>
      </c>
      <c r="F43" s="20">
        <v>0</v>
      </c>
      <c r="G43" s="20">
        <v>0</v>
      </c>
      <c r="H43" s="20">
        <v>0</v>
      </c>
      <c r="I43" s="20">
        <v>0</v>
      </c>
      <c r="J43" s="26">
        <v>132</v>
      </c>
      <c r="K43" s="27">
        <v>0</v>
      </c>
      <c r="L43" s="20">
        <v>150</v>
      </c>
      <c r="M43" s="20">
        <v>0</v>
      </c>
      <c r="N43" s="20">
        <v>18</v>
      </c>
      <c r="O43" s="20">
        <v>0</v>
      </c>
      <c r="P43" s="20">
        <v>0</v>
      </c>
      <c r="Q43" s="20">
        <v>0</v>
      </c>
      <c r="R43" s="20">
        <v>0</v>
      </c>
      <c r="S43" s="26">
        <v>132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125</v>
      </c>
      <c r="B44" s="20">
        <v>0</v>
      </c>
      <c r="C44" s="20">
        <v>450</v>
      </c>
      <c r="D44" s="20">
        <v>0</v>
      </c>
      <c r="E44" s="20">
        <v>24</v>
      </c>
      <c r="F44" s="20">
        <v>0</v>
      </c>
      <c r="G44" s="20">
        <v>0</v>
      </c>
      <c r="H44" s="20">
        <v>0</v>
      </c>
      <c r="I44" s="20">
        <v>0</v>
      </c>
      <c r="J44" s="26">
        <v>426</v>
      </c>
      <c r="K44" s="27">
        <v>0</v>
      </c>
      <c r="L44" s="20">
        <v>450</v>
      </c>
      <c r="M44" s="20">
        <v>0</v>
      </c>
      <c r="N44" s="20">
        <v>24</v>
      </c>
      <c r="O44" s="20">
        <v>0</v>
      </c>
      <c r="P44" s="20">
        <v>0</v>
      </c>
      <c r="Q44" s="20">
        <v>0</v>
      </c>
      <c r="R44" s="20">
        <v>0</v>
      </c>
      <c r="S44" s="26">
        <v>426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140</v>
      </c>
      <c r="B45" s="20">
        <v>0</v>
      </c>
      <c r="C45" s="20">
        <v>40</v>
      </c>
      <c r="D45" s="20">
        <v>0</v>
      </c>
      <c r="E45" s="20">
        <v>9</v>
      </c>
      <c r="F45" s="20">
        <v>0</v>
      </c>
      <c r="G45" s="20">
        <v>0</v>
      </c>
      <c r="H45" s="20">
        <v>0</v>
      </c>
      <c r="I45" s="20">
        <v>0</v>
      </c>
      <c r="J45" s="26">
        <v>31</v>
      </c>
      <c r="K45" s="27">
        <v>0</v>
      </c>
      <c r="L45" s="20">
        <v>40</v>
      </c>
      <c r="M45" s="20">
        <v>0</v>
      </c>
      <c r="N45" s="20">
        <v>9</v>
      </c>
      <c r="O45" s="20">
        <v>0</v>
      </c>
      <c r="P45" s="20">
        <v>0</v>
      </c>
      <c r="Q45" s="20">
        <v>0</v>
      </c>
      <c r="R45" s="20">
        <v>0</v>
      </c>
      <c r="S45" s="26">
        <v>31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110</v>
      </c>
      <c r="B46" s="20">
        <v>0</v>
      </c>
      <c r="C46" s="20">
        <v>5</v>
      </c>
      <c r="D46" s="20">
        <v>0</v>
      </c>
      <c r="E46" s="20">
        <v>3</v>
      </c>
      <c r="F46" s="20">
        <v>0</v>
      </c>
      <c r="G46" s="20">
        <v>0</v>
      </c>
      <c r="H46" s="20">
        <v>0</v>
      </c>
      <c r="I46" s="20">
        <v>0</v>
      </c>
      <c r="J46" s="26">
        <v>2</v>
      </c>
      <c r="K46" s="27">
        <v>0</v>
      </c>
      <c r="L46" s="20">
        <v>5</v>
      </c>
      <c r="M46" s="20">
        <v>0</v>
      </c>
      <c r="N46" s="20">
        <v>3</v>
      </c>
      <c r="O46" s="20">
        <v>0</v>
      </c>
      <c r="P46" s="20">
        <v>0</v>
      </c>
      <c r="Q46" s="20">
        <v>0</v>
      </c>
      <c r="R46" s="20">
        <v>0</v>
      </c>
      <c r="S46" s="26">
        <v>2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142</v>
      </c>
      <c r="B47" s="20">
        <v>0</v>
      </c>
      <c r="C47" s="20">
        <v>105</v>
      </c>
      <c r="D47" s="20">
        <v>0</v>
      </c>
      <c r="E47" s="20">
        <v>83</v>
      </c>
      <c r="F47" s="20">
        <v>0</v>
      </c>
      <c r="G47" s="20">
        <v>0</v>
      </c>
      <c r="H47" s="20">
        <v>0</v>
      </c>
      <c r="I47" s="20">
        <v>0</v>
      </c>
      <c r="J47" s="26">
        <v>22</v>
      </c>
      <c r="K47" s="27">
        <v>0</v>
      </c>
      <c r="L47" s="20">
        <v>105</v>
      </c>
      <c r="M47" s="20">
        <v>0</v>
      </c>
      <c r="N47" s="20">
        <v>83</v>
      </c>
      <c r="O47" s="20">
        <v>0</v>
      </c>
      <c r="P47" s="20">
        <v>0</v>
      </c>
      <c r="Q47" s="20">
        <v>0</v>
      </c>
      <c r="R47" s="20">
        <v>0</v>
      </c>
      <c r="S47" s="26">
        <v>22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141</v>
      </c>
      <c r="B48" s="20">
        <v>0</v>
      </c>
      <c r="C48" s="20">
        <v>10</v>
      </c>
      <c r="D48" s="20">
        <v>0</v>
      </c>
      <c r="E48" s="20">
        <v>10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10</v>
      </c>
      <c r="M48" s="20">
        <v>0</v>
      </c>
      <c r="N48" s="20">
        <v>10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143</v>
      </c>
      <c r="B49" s="20">
        <v>0</v>
      </c>
      <c r="C49" s="20">
        <v>80</v>
      </c>
      <c r="D49" s="20">
        <v>0</v>
      </c>
      <c r="E49" s="20">
        <v>48</v>
      </c>
      <c r="F49" s="20">
        <v>0</v>
      </c>
      <c r="G49" s="20">
        <v>0</v>
      </c>
      <c r="H49" s="20">
        <v>0</v>
      </c>
      <c r="I49" s="20">
        <v>0</v>
      </c>
      <c r="J49" s="26">
        <v>32</v>
      </c>
      <c r="K49" s="27">
        <v>0</v>
      </c>
      <c r="L49" s="20">
        <v>80</v>
      </c>
      <c r="M49" s="20">
        <v>0</v>
      </c>
      <c r="N49" s="20">
        <v>48</v>
      </c>
      <c r="O49" s="20">
        <v>0</v>
      </c>
      <c r="P49" s="20">
        <v>0</v>
      </c>
      <c r="Q49" s="20">
        <v>0</v>
      </c>
      <c r="R49" s="20">
        <v>0</v>
      </c>
      <c r="S49" s="26">
        <v>32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ht="15" thickBot="1" x14ac:dyDescent="0.35">
      <c r="A50" s="17" t="s">
        <v>126</v>
      </c>
      <c r="B50" s="20">
        <v>0</v>
      </c>
      <c r="C50" s="20">
        <v>80</v>
      </c>
      <c r="D50" s="20">
        <v>0</v>
      </c>
      <c r="E50" s="20">
        <v>16</v>
      </c>
      <c r="F50" s="20">
        <v>0</v>
      </c>
      <c r="G50" s="20">
        <v>0</v>
      </c>
      <c r="H50" s="20">
        <v>0</v>
      </c>
      <c r="I50" s="20">
        <v>0</v>
      </c>
      <c r="J50" s="26">
        <v>64</v>
      </c>
      <c r="K50" s="27">
        <v>0</v>
      </c>
      <c r="L50" s="20">
        <v>80</v>
      </c>
      <c r="M50" s="20">
        <v>0</v>
      </c>
      <c r="N50" s="20">
        <v>16</v>
      </c>
      <c r="O50" s="20">
        <v>0</v>
      </c>
      <c r="P50" s="20">
        <v>0</v>
      </c>
      <c r="Q50" s="20">
        <v>0</v>
      </c>
      <c r="R50" s="20">
        <v>0</v>
      </c>
      <c r="S50" s="26">
        <v>64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s="37" customFormat="1" ht="16.2" thickBot="1" x14ac:dyDescent="0.35">
      <c r="A51" s="32" t="s">
        <v>19</v>
      </c>
      <c r="B51" s="33">
        <f>SUM(B4:B50)</f>
        <v>0</v>
      </c>
      <c r="C51" s="33">
        <f>SUM(C4:C50)</f>
        <v>11243</v>
      </c>
      <c r="D51" s="33">
        <f>SUM(D4:D50)</f>
        <v>0</v>
      </c>
      <c r="E51" s="33">
        <f>SUM(E4:E50)</f>
        <v>1674</v>
      </c>
      <c r="F51" s="33">
        <f>SUM(F4:F50)</f>
        <v>0</v>
      </c>
      <c r="G51" s="33">
        <f>SUM(G4:G50)</f>
        <v>0</v>
      </c>
      <c r="H51" s="33">
        <f>SUM(H4:H50)</f>
        <v>0</v>
      </c>
      <c r="I51" s="33">
        <f>SUM(I4:I50)</f>
        <v>0</v>
      </c>
      <c r="J51" s="34">
        <f>SUM(J4:J50)</f>
        <v>9569</v>
      </c>
      <c r="K51" s="35">
        <f>SUM(K4:K50)</f>
        <v>0</v>
      </c>
      <c r="L51" s="33">
        <f>SUM(L4:L50)</f>
        <v>11243</v>
      </c>
      <c r="M51" s="33">
        <f>SUM(M4:M50)</f>
        <v>0</v>
      </c>
      <c r="N51" s="33">
        <f>SUM(N4:N50)</f>
        <v>1674</v>
      </c>
      <c r="O51" s="33">
        <f>SUM(O4:O50)</f>
        <v>0</v>
      </c>
      <c r="P51" s="33">
        <f>SUM(P4:P50)</f>
        <v>0</v>
      </c>
      <c r="Q51" s="33">
        <f>SUM(Q4:Q50)</f>
        <v>0</v>
      </c>
      <c r="R51" s="33">
        <f>SUM(R4:R50)</f>
        <v>0</v>
      </c>
      <c r="S51" s="34">
        <f>SUM(S4:S50)</f>
        <v>9569</v>
      </c>
      <c r="T51" s="33">
        <f>SUM(T4:T50)</f>
        <v>0</v>
      </c>
      <c r="U51" s="33">
        <f>SUM(U4:U50)</f>
        <v>0</v>
      </c>
      <c r="V51" s="33">
        <f>SUM(V4:V50)</f>
        <v>0</v>
      </c>
      <c r="W51" s="33">
        <f>SUM(W4:W50)</f>
        <v>0</v>
      </c>
      <c r="X51" s="33">
        <f>SUM(X4:X50)</f>
        <v>0</v>
      </c>
      <c r="Y51" s="33">
        <f>SUM(Y4:Y50)</f>
        <v>0</v>
      </c>
      <c r="Z51" s="33">
        <f>SUM(Z4:Z50)</f>
        <v>0</v>
      </c>
      <c r="AA51" s="33">
        <f>SUM(AA4:AA50)</f>
        <v>0</v>
      </c>
      <c r="AB51" s="34">
        <f>SUM(AB4:AB50)</f>
        <v>0</v>
      </c>
      <c r="AC51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1:A1048576 A1:A3">
    <cfRule type="duplicateValues" dxfId="2" priority="32"/>
  </conditionalFormatting>
  <conditionalFormatting sqref="A16">
    <cfRule type="duplicateValues" dxfId="1" priority="34"/>
  </conditionalFormatting>
  <conditionalFormatting sqref="A43:A50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2021-07-26T09:43:30Z</dcterms:modified>
</cp:coreProperties>
</file>