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9060281\"/>
    </mc:Choice>
  </mc:AlternateContent>
  <xr:revisionPtr revIDLastSave="0" documentId="13_ncr:1_{2598A29F-F7D2-4892-9A6C-84294F54C68C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working'!$A$1:$M$4</definedName>
    <definedName name="_xlnm._FilterDatabase" localSheetId="5" hidden="1">Reco!$A$3:$AC$132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8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2" i="5" l="1"/>
  <c r="M111" i="2" l="1"/>
  <c r="I111" i="2"/>
  <c r="H111" i="2"/>
  <c r="G111" i="2"/>
  <c r="F111" i="2"/>
  <c r="E111" i="2"/>
  <c r="M110" i="2"/>
  <c r="I110" i="2"/>
  <c r="H110" i="2"/>
  <c r="G110" i="2"/>
  <c r="F110" i="2"/>
  <c r="E110" i="2"/>
  <c r="M109" i="2"/>
  <c r="I109" i="2"/>
  <c r="H109" i="2"/>
  <c r="G109" i="2"/>
  <c r="F109" i="2"/>
  <c r="E109" i="2"/>
  <c r="M108" i="2"/>
  <c r="I108" i="2"/>
  <c r="H108" i="2"/>
  <c r="G108" i="2"/>
  <c r="F108" i="2"/>
  <c r="E108" i="2"/>
  <c r="M107" i="2"/>
  <c r="I107" i="2"/>
  <c r="H107" i="2"/>
  <c r="G107" i="2"/>
  <c r="F107" i="2"/>
  <c r="E107" i="2"/>
  <c r="M106" i="2"/>
  <c r="I106" i="2"/>
  <c r="H106" i="2"/>
  <c r="G106" i="2"/>
  <c r="F106" i="2"/>
  <c r="E106" i="2"/>
  <c r="M105" i="2"/>
  <c r="I105" i="2"/>
  <c r="H105" i="2"/>
  <c r="G105" i="2"/>
  <c r="F105" i="2"/>
  <c r="E105" i="2"/>
  <c r="M104" i="2"/>
  <c r="I104" i="2"/>
  <c r="H104" i="2"/>
  <c r="G104" i="2"/>
  <c r="F104" i="2"/>
  <c r="E104" i="2"/>
  <c r="M103" i="2"/>
  <c r="I103" i="2"/>
  <c r="H103" i="2"/>
  <c r="G103" i="2"/>
  <c r="F103" i="2"/>
  <c r="E103" i="2"/>
  <c r="M102" i="2"/>
  <c r="I102" i="2"/>
  <c r="H102" i="2"/>
  <c r="G102" i="2"/>
  <c r="F102" i="2"/>
  <c r="E102" i="2"/>
  <c r="M101" i="2"/>
  <c r="I101" i="2"/>
  <c r="H101" i="2"/>
  <c r="G101" i="2"/>
  <c r="F101" i="2"/>
  <c r="E101" i="2"/>
  <c r="M100" i="2"/>
  <c r="I100" i="2"/>
  <c r="H100" i="2"/>
  <c r="G100" i="2"/>
  <c r="F100" i="2"/>
  <c r="E100" i="2"/>
  <c r="M99" i="2"/>
  <c r="I99" i="2"/>
  <c r="H99" i="2"/>
  <c r="G99" i="2"/>
  <c r="F99" i="2"/>
  <c r="E99" i="2"/>
  <c r="M98" i="2"/>
  <c r="I98" i="2"/>
  <c r="H98" i="2"/>
  <c r="G98" i="2"/>
  <c r="F98" i="2"/>
  <c r="E98" i="2"/>
  <c r="M97" i="2"/>
  <c r="I97" i="2"/>
  <c r="H97" i="2"/>
  <c r="G97" i="2"/>
  <c r="F97" i="2"/>
  <c r="E97" i="2"/>
  <c r="M96" i="2"/>
  <c r="I96" i="2"/>
  <c r="H96" i="2"/>
  <c r="G96" i="2"/>
  <c r="F96" i="2"/>
  <c r="E96" i="2"/>
  <c r="M95" i="2"/>
  <c r="I95" i="2"/>
  <c r="H95" i="2"/>
  <c r="G95" i="2"/>
  <c r="F95" i="2"/>
  <c r="E95" i="2"/>
  <c r="M94" i="2"/>
  <c r="I94" i="2"/>
  <c r="H94" i="2"/>
  <c r="G94" i="2"/>
  <c r="F94" i="2"/>
  <c r="E94" i="2"/>
  <c r="M93" i="2"/>
  <c r="I93" i="2"/>
  <c r="H93" i="2"/>
  <c r="G93" i="2"/>
  <c r="F93" i="2"/>
  <c r="E93" i="2"/>
  <c r="M92" i="2"/>
  <c r="I92" i="2"/>
  <c r="H92" i="2"/>
  <c r="G92" i="2"/>
  <c r="F92" i="2"/>
  <c r="E92" i="2"/>
  <c r="M91" i="2"/>
  <c r="I91" i="2"/>
  <c r="H91" i="2"/>
  <c r="G91" i="2"/>
  <c r="F91" i="2"/>
  <c r="E91" i="2"/>
  <c r="M90" i="2"/>
  <c r="I90" i="2"/>
  <c r="H90" i="2"/>
  <c r="G90" i="2"/>
  <c r="F90" i="2"/>
  <c r="E90" i="2"/>
  <c r="M89" i="2"/>
  <c r="I89" i="2"/>
  <c r="H89" i="2"/>
  <c r="G89" i="2"/>
  <c r="F89" i="2"/>
  <c r="E89" i="2"/>
  <c r="M88" i="2"/>
  <c r="I88" i="2"/>
  <c r="H88" i="2"/>
  <c r="G88" i="2"/>
  <c r="F88" i="2"/>
  <c r="E88" i="2"/>
  <c r="M87" i="2"/>
  <c r="I87" i="2"/>
  <c r="H87" i="2"/>
  <c r="G87" i="2"/>
  <c r="F87" i="2"/>
  <c r="E87" i="2"/>
  <c r="M86" i="2"/>
  <c r="I86" i="2"/>
  <c r="H86" i="2"/>
  <c r="G86" i="2"/>
  <c r="F86" i="2"/>
  <c r="E86" i="2"/>
  <c r="M85" i="2"/>
  <c r="I85" i="2"/>
  <c r="H85" i="2"/>
  <c r="G85" i="2"/>
  <c r="F85" i="2"/>
  <c r="E85" i="2"/>
  <c r="M84" i="2"/>
  <c r="I84" i="2"/>
  <c r="H84" i="2"/>
  <c r="G84" i="2"/>
  <c r="F84" i="2"/>
  <c r="E84" i="2"/>
  <c r="M83" i="2"/>
  <c r="I83" i="2"/>
  <c r="H83" i="2"/>
  <c r="G83" i="2"/>
  <c r="F83" i="2"/>
  <c r="E83" i="2"/>
  <c r="M82" i="2"/>
  <c r="I82" i="2"/>
  <c r="H82" i="2"/>
  <c r="G82" i="2"/>
  <c r="F82" i="2"/>
  <c r="E82" i="2"/>
  <c r="M81" i="2"/>
  <c r="I81" i="2"/>
  <c r="H81" i="2"/>
  <c r="G81" i="2"/>
  <c r="F81" i="2"/>
  <c r="E81" i="2"/>
  <c r="M80" i="2"/>
  <c r="I80" i="2"/>
  <c r="H80" i="2"/>
  <c r="G80" i="2"/>
  <c r="F80" i="2"/>
  <c r="E80" i="2"/>
  <c r="M79" i="2"/>
  <c r="I79" i="2"/>
  <c r="H79" i="2"/>
  <c r="G79" i="2"/>
  <c r="F79" i="2"/>
  <c r="E79" i="2"/>
  <c r="M78" i="2"/>
  <c r="I78" i="2"/>
  <c r="H78" i="2"/>
  <c r="G78" i="2"/>
  <c r="F78" i="2"/>
  <c r="E78" i="2"/>
  <c r="M77" i="2"/>
  <c r="I77" i="2"/>
  <c r="H77" i="2"/>
  <c r="G77" i="2"/>
  <c r="F77" i="2"/>
  <c r="E77" i="2"/>
  <c r="M76" i="2"/>
  <c r="I76" i="2"/>
  <c r="H76" i="2"/>
  <c r="G76" i="2"/>
  <c r="F76" i="2"/>
  <c r="E76" i="2"/>
  <c r="M75" i="2"/>
  <c r="I75" i="2"/>
  <c r="H75" i="2"/>
  <c r="G75" i="2"/>
  <c r="F75" i="2"/>
  <c r="E75" i="2"/>
  <c r="M74" i="2"/>
  <c r="I74" i="2"/>
  <c r="H74" i="2"/>
  <c r="G74" i="2"/>
  <c r="F74" i="2"/>
  <c r="E74" i="2"/>
  <c r="M73" i="2"/>
  <c r="I73" i="2"/>
  <c r="H73" i="2"/>
  <c r="G73" i="2"/>
  <c r="F73" i="2"/>
  <c r="E73" i="2"/>
  <c r="M72" i="2"/>
  <c r="I72" i="2"/>
  <c r="H72" i="2"/>
  <c r="G72" i="2"/>
  <c r="F72" i="2"/>
  <c r="E72" i="2"/>
  <c r="M71" i="2"/>
  <c r="I71" i="2"/>
  <c r="H71" i="2"/>
  <c r="G71" i="2"/>
  <c r="F71" i="2"/>
  <c r="E71" i="2"/>
  <c r="M70" i="2"/>
  <c r="I70" i="2"/>
  <c r="H70" i="2"/>
  <c r="G70" i="2"/>
  <c r="F70" i="2"/>
  <c r="E70" i="2"/>
  <c r="M69" i="2"/>
  <c r="I69" i="2"/>
  <c r="H69" i="2"/>
  <c r="G69" i="2"/>
  <c r="F69" i="2"/>
  <c r="E69" i="2"/>
  <c r="M68" i="2"/>
  <c r="I68" i="2"/>
  <c r="H68" i="2"/>
  <c r="G68" i="2"/>
  <c r="F68" i="2"/>
  <c r="E68" i="2"/>
  <c r="M67" i="2"/>
  <c r="I67" i="2"/>
  <c r="H67" i="2"/>
  <c r="G67" i="2"/>
  <c r="F67" i="2"/>
  <c r="E67" i="2"/>
  <c r="M66" i="2"/>
  <c r="I66" i="2"/>
  <c r="H66" i="2"/>
  <c r="G66" i="2"/>
  <c r="F66" i="2"/>
  <c r="E66" i="2"/>
  <c r="M65" i="2"/>
  <c r="I65" i="2"/>
  <c r="H65" i="2"/>
  <c r="G65" i="2"/>
  <c r="F65" i="2"/>
  <c r="E65" i="2"/>
  <c r="M64" i="2"/>
  <c r="I64" i="2"/>
  <c r="H64" i="2"/>
  <c r="G64" i="2"/>
  <c r="F64" i="2"/>
  <c r="E64" i="2"/>
  <c r="M63" i="2"/>
  <c r="I63" i="2"/>
  <c r="H63" i="2"/>
  <c r="G63" i="2"/>
  <c r="F63" i="2"/>
  <c r="E63" i="2"/>
  <c r="M62" i="2"/>
  <c r="I62" i="2"/>
  <c r="H62" i="2"/>
  <c r="G62" i="2"/>
  <c r="F62" i="2"/>
  <c r="E62" i="2"/>
  <c r="M61" i="2"/>
  <c r="I61" i="2"/>
  <c r="H61" i="2"/>
  <c r="G61" i="2"/>
  <c r="F61" i="2"/>
  <c r="E61" i="2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130" i="2"/>
  <c r="I130" i="2"/>
  <c r="H130" i="2"/>
  <c r="G130" i="2"/>
  <c r="F130" i="2"/>
  <c r="E130" i="2"/>
  <c r="M129" i="2"/>
  <c r="I129" i="2"/>
  <c r="H129" i="2"/>
  <c r="G129" i="2"/>
  <c r="F129" i="2"/>
  <c r="E129" i="2"/>
  <c r="M128" i="2"/>
  <c r="I128" i="2"/>
  <c r="H128" i="2"/>
  <c r="G128" i="2"/>
  <c r="F128" i="2"/>
  <c r="E128" i="2"/>
  <c r="M127" i="2"/>
  <c r="I127" i="2"/>
  <c r="H127" i="2"/>
  <c r="G127" i="2"/>
  <c r="F127" i="2"/>
  <c r="E127" i="2"/>
  <c r="M126" i="2"/>
  <c r="I126" i="2"/>
  <c r="H126" i="2"/>
  <c r="G126" i="2"/>
  <c r="F126" i="2"/>
  <c r="E126" i="2"/>
  <c r="M125" i="2"/>
  <c r="I125" i="2"/>
  <c r="H125" i="2"/>
  <c r="G125" i="2"/>
  <c r="F125" i="2"/>
  <c r="E125" i="2"/>
  <c r="M124" i="2"/>
  <c r="I124" i="2"/>
  <c r="H124" i="2"/>
  <c r="G124" i="2"/>
  <c r="F124" i="2"/>
  <c r="E124" i="2"/>
  <c r="M123" i="2"/>
  <c r="I123" i="2"/>
  <c r="H123" i="2"/>
  <c r="G123" i="2"/>
  <c r="F123" i="2"/>
  <c r="E123" i="2"/>
  <c r="M122" i="2"/>
  <c r="I122" i="2"/>
  <c r="H122" i="2"/>
  <c r="G122" i="2"/>
  <c r="F122" i="2"/>
  <c r="E122" i="2"/>
  <c r="M121" i="2"/>
  <c r="I121" i="2"/>
  <c r="H121" i="2"/>
  <c r="G121" i="2"/>
  <c r="F121" i="2"/>
  <c r="E121" i="2"/>
  <c r="M120" i="2"/>
  <c r="I120" i="2"/>
  <c r="H120" i="2"/>
  <c r="G120" i="2"/>
  <c r="F120" i="2"/>
  <c r="E120" i="2"/>
  <c r="M119" i="2"/>
  <c r="I119" i="2"/>
  <c r="H119" i="2"/>
  <c r="G119" i="2"/>
  <c r="F119" i="2"/>
  <c r="E119" i="2"/>
  <c r="M118" i="2"/>
  <c r="I118" i="2"/>
  <c r="H118" i="2"/>
  <c r="G118" i="2"/>
  <c r="F118" i="2"/>
  <c r="E118" i="2"/>
  <c r="M117" i="2"/>
  <c r="I117" i="2"/>
  <c r="H117" i="2"/>
  <c r="G117" i="2"/>
  <c r="F117" i="2"/>
  <c r="E117" i="2"/>
  <c r="M116" i="2"/>
  <c r="I116" i="2"/>
  <c r="H116" i="2"/>
  <c r="G116" i="2"/>
  <c r="F116" i="2"/>
  <c r="E116" i="2"/>
  <c r="M115" i="2"/>
  <c r="I115" i="2"/>
  <c r="H115" i="2"/>
  <c r="G115" i="2"/>
  <c r="F115" i="2"/>
  <c r="E115" i="2"/>
  <c r="M114" i="2"/>
  <c r="I114" i="2"/>
  <c r="H114" i="2"/>
  <c r="G114" i="2"/>
  <c r="F114" i="2"/>
  <c r="E114" i="2"/>
  <c r="M113" i="2"/>
  <c r="I113" i="2"/>
  <c r="H113" i="2"/>
  <c r="G113" i="2"/>
  <c r="F113" i="2"/>
  <c r="E113" i="2"/>
  <c r="M112" i="2"/>
  <c r="I112" i="2"/>
  <c r="H112" i="2"/>
  <c r="G112" i="2"/>
  <c r="F112" i="2"/>
  <c r="E112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Z18" i="4" l="1"/>
  <c r="X27" i="4"/>
  <c r="T29" i="4"/>
  <c r="AB29" i="4"/>
  <c r="Z30" i="4"/>
  <c r="X31" i="4"/>
  <c r="V32" i="4"/>
  <c r="X35" i="4"/>
  <c r="T37" i="4"/>
  <c r="AB37" i="4"/>
  <c r="X39" i="4"/>
  <c r="V40" i="4"/>
  <c r="Z42" i="4"/>
  <c r="X43" i="4"/>
  <c r="Z46" i="4"/>
  <c r="V48" i="4"/>
  <c r="X51" i="4"/>
  <c r="W52" i="4"/>
  <c r="U25" i="4"/>
  <c r="AA26" i="4"/>
  <c r="Y27" i="4"/>
  <c r="AA30" i="4"/>
  <c r="AA34" i="4"/>
  <c r="Y35" i="4"/>
  <c r="W36" i="4"/>
  <c r="U37" i="4"/>
  <c r="AA38" i="4"/>
  <c r="U49" i="4"/>
  <c r="AA50" i="4"/>
  <c r="Y51" i="4"/>
  <c r="AB83" i="4"/>
  <c r="V86" i="4"/>
  <c r="T91" i="4"/>
  <c r="X93" i="4"/>
  <c r="V8" i="4"/>
  <c r="X11" i="4"/>
  <c r="AA87" i="4"/>
  <c r="W45" i="4"/>
  <c r="Y48" i="4"/>
  <c r="U50" i="4"/>
  <c r="AA51" i="4"/>
  <c r="Y52" i="4"/>
  <c r="Y77" i="4"/>
  <c r="W78" i="4"/>
  <c r="AA18" i="4"/>
  <c r="W20" i="4"/>
  <c r="Y39" i="4"/>
  <c r="AA43" i="4"/>
  <c r="Y44" i="4"/>
  <c r="V85" i="4"/>
  <c r="Z87" i="4"/>
  <c r="V93" i="4"/>
  <c r="T8" i="4"/>
  <c r="AB8" i="4"/>
  <c r="Z9" i="4"/>
  <c r="T12" i="4"/>
  <c r="AB12" i="4"/>
  <c r="Z13" i="4"/>
  <c r="V15" i="4"/>
  <c r="T16" i="4"/>
  <c r="AB16" i="4"/>
  <c r="X18" i="4"/>
  <c r="Z29" i="4"/>
  <c r="T32" i="4"/>
  <c r="AB32" i="4"/>
  <c r="Z33" i="4"/>
  <c r="X34" i="4"/>
  <c r="T36" i="4"/>
  <c r="AB36" i="4"/>
  <c r="Z37" i="4"/>
  <c r="T40" i="4"/>
  <c r="AB40" i="4"/>
  <c r="Z41" i="4"/>
  <c r="X42" i="4"/>
  <c r="T44" i="4"/>
  <c r="AB44" i="4"/>
  <c r="Z45" i="4"/>
  <c r="V47" i="4"/>
  <c r="T48" i="4"/>
  <c r="AB48" i="4"/>
  <c r="X50" i="4"/>
  <c r="T52" i="4"/>
  <c r="AB52" i="4"/>
  <c r="Z57" i="4"/>
  <c r="X62" i="4"/>
  <c r="T84" i="4"/>
  <c r="Z89" i="4"/>
  <c r="V91" i="4"/>
  <c r="T92" i="4"/>
  <c r="AB92" i="4"/>
  <c r="Z97" i="4"/>
  <c r="V9" i="4"/>
  <c r="V17" i="4"/>
  <c r="V21" i="4"/>
  <c r="T22" i="4"/>
  <c r="AB22" i="4"/>
  <c r="X24" i="4"/>
  <c r="V25" i="4"/>
  <c r="X28" i="4"/>
  <c r="V29" i="4"/>
  <c r="X32" i="4"/>
  <c r="V33" i="4"/>
  <c r="Z35" i="4"/>
  <c r="X36" i="4"/>
  <c r="V41" i="4"/>
  <c r="Z43" i="4"/>
  <c r="V45" i="4"/>
  <c r="T46" i="4"/>
  <c r="AB46" i="4"/>
  <c r="X48" i="4"/>
  <c r="V49" i="4"/>
  <c r="X52" i="4"/>
  <c r="Z58" i="4"/>
  <c r="V60" i="4"/>
  <c r="T61" i="4"/>
  <c r="AB61" i="4"/>
  <c r="X63" i="4"/>
  <c r="X71" i="4"/>
  <c r="Z74" i="4"/>
  <c r="Z82" i="4"/>
  <c r="V84" i="4"/>
  <c r="T85" i="4"/>
  <c r="AB85" i="4"/>
  <c r="Z86" i="4"/>
  <c r="V92" i="4"/>
  <c r="T93" i="4"/>
  <c r="AB93" i="4"/>
  <c r="X9" i="4"/>
  <c r="Z12" i="4"/>
  <c r="X17" i="4"/>
  <c r="T27" i="4"/>
  <c r="AB27" i="4"/>
  <c r="Z28" i="4"/>
  <c r="AB31" i="4"/>
  <c r="X33" i="4"/>
  <c r="Z36" i="4"/>
  <c r="V38" i="4"/>
  <c r="T39" i="4"/>
  <c r="AB39" i="4"/>
  <c r="X41" i="4"/>
  <c r="V42" i="4"/>
  <c r="Z44" i="4"/>
  <c r="V46" i="4"/>
  <c r="T47" i="4"/>
  <c r="AB47" i="4"/>
  <c r="X49" i="4"/>
  <c r="T51" i="4"/>
  <c r="AB51" i="4"/>
  <c r="Z52" i="4"/>
  <c r="U32" i="4"/>
  <c r="AA33" i="4"/>
  <c r="W35" i="4"/>
  <c r="W39" i="4"/>
  <c r="U40" i="4"/>
  <c r="AA41" i="4"/>
  <c r="W43" i="4"/>
  <c r="U44" i="4"/>
  <c r="AA45" i="4"/>
  <c r="Y46" i="4"/>
  <c r="W47" i="4"/>
  <c r="U48" i="4"/>
  <c r="AA49" i="4"/>
  <c r="Y53" i="4"/>
  <c r="W54" i="4"/>
  <c r="AA64" i="4"/>
  <c r="Y65" i="4"/>
  <c r="U66" i="4"/>
  <c r="AA71" i="4"/>
  <c r="AA75" i="4"/>
  <c r="Y76" i="4"/>
  <c r="AA79" i="4"/>
  <c r="Y80" i="4"/>
  <c r="U20" i="4"/>
  <c r="AA25" i="4"/>
  <c r="W58" i="4"/>
  <c r="T75" i="4"/>
  <c r="U64" i="4"/>
  <c r="Z65" i="4"/>
  <c r="W75" i="4"/>
  <c r="AA77" i="4"/>
  <c r="Y78" i="4"/>
  <c r="AA85" i="4"/>
  <c r="W87" i="4"/>
  <c r="U88" i="4"/>
  <c r="W91" i="4"/>
  <c r="Y94" i="4"/>
  <c r="W95" i="4"/>
  <c r="AA11" i="4"/>
  <c r="Y16" i="4"/>
  <c r="AA19" i="4"/>
  <c r="Y20" i="4"/>
  <c r="W21" i="4"/>
  <c r="Y24" i="4"/>
  <c r="U65" i="4"/>
  <c r="U77" i="4"/>
  <c r="AA78" i="4"/>
  <c r="Y83" i="4"/>
  <c r="U19" i="4"/>
  <c r="T68" i="4"/>
  <c r="X70" i="4"/>
  <c r="V83" i="4"/>
  <c r="Z84" i="4"/>
  <c r="Y93" i="4"/>
  <c r="U95" i="4"/>
  <c r="AA96" i="4"/>
  <c r="Y97" i="4"/>
  <c r="U9" i="4"/>
  <c r="AA10" i="4"/>
  <c r="AA14" i="4"/>
  <c r="Y15" i="4"/>
  <c r="Z22" i="4"/>
  <c r="V24" i="4"/>
  <c r="W28" i="4"/>
  <c r="Y31" i="4"/>
  <c r="V64" i="4"/>
  <c r="W32" i="4"/>
  <c r="W40" i="4"/>
  <c r="V53" i="4"/>
  <c r="Z55" i="4"/>
  <c r="V57" i="4"/>
  <c r="V61" i="4"/>
  <c r="V69" i="4"/>
  <c r="V73" i="4"/>
  <c r="X80" i="4"/>
  <c r="V81" i="4"/>
  <c r="W84" i="4"/>
  <c r="AA94" i="4"/>
  <c r="U11" i="4"/>
  <c r="W14" i="4"/>
  <c r="Y17" i="4"/>
  <c r="W18" i="4"/>
  <c r="Z20" i="4"/>
  <c r="T23" i="4"/>
  <c r="AB23" i="4"/>
  <c r="U26" i="4"/>
  <c r="W29" i="4"/>
  <c r="T30" i="4"/>
  <c r="AA31" i="4"/>
  <c r="W33" i="4"/>
  <c r="AA35" i="4"/>
  <c r="AA39" i="4"/>
  <c r="Y40" i="4"/>
  <c r="W41" i="4"/>
  <c r="U42" i="4"/>
  <c r="Z56" i="4"/>
  <c r="T59" i="4"/>
  <c r="X61" i="4"/>
  <c r="X65" i="4"/>
  <c r="T67" i="4"/>
  <c r="AB67" i="4"/>
  <c r="X69" i="4"/>
  <c r="V70" i="4"/>
  <c r="Z72" i="4"/>
  <c r="T83" i="4"/>
  <c r="Y84" i="4"/>
  <c r="U94" i="4"/>
  <c r="AA95" i="4"/>
  <c r="Y96" i="4"/>
  <c r="W97" i="4"/>
  <c r="AA9" i="4"/>
  <c r="W11" i="4"/>
  <c r="V11" i="4"/>
  <c r="AA13" i="4"/>
  <c r="Y14" i="4"/>
  <c r="W15" i="4"/>
  <c r="U16" i="4"/>
  <c r="Z21" i="4"/>
  <c r="V23" i="4"/>
  <c r="Y25" i="4"/>
  <c r="W26" i="4"/>
  <c r="W30" i="4"/>
  <c r="U31" i="4"/>
  <c r="U35" i="4"/>
  <c r="Y37" i="4"/>
  <c r="W38" i="4"/>
  <c r="Y49" i="4"/>
  <c r="W50" i="4"/>
  <c r="U51" i="4"/>
  <c r="AA52" i="4"/>
  <c r="AB59" i="4"/>
  <c r="T9" i="4"/>
  <c r="AB9" i="4"/>
  <c r="Y61" i="4"/>
  <c r="T78" i="4"/>
  <c r="AB78" i="4"/>
  <c r="W8" i="4"/>
  <c r="U12" i="4"/>
  <c r="U22" i="4"/>
  <c r="V35" i="4"/>
  <c r="U46" i="4"/>
  <c r="AA53" i="4"/>
  <c r="W55" i="4"/>
  <c r="X58" i="4"/>
  <c r="U60" i="4"/>
  <c r="Y62" i="4"/>
  <c r="W63" i="4"/>
  <c r="AB68" i="4"/>
  <c r="U71" i="4"/>
  <c r="W77" i="4"/>
  <c r="T79" i="4"/>
  <c r="AB79" i="4"/>
  <c r="Z80" i="4"/>
  <c r="U82" i="4"/>
  <c r="W88" i="4"/>
  <c r="AA90" i="4"/>
  <c r="Y91" i="4"/>
  <c r="T97" i="4"/>
  <c r="AB97" i="4"/>
  <c r="AA97" i="4"/>
  <c r="Y8" i="4"/>
  <c r="W9" i="4"/>
  <c r="Z11" i="4"/>
  <c r="W12" i="4"/>
  <c r="U13" i="4"/>
  <c r="V16" i="4"/>
  <c r="AA17" i="4"/>
  <c r="T20" i="4"/>
  <c r="AB20" i="4"/>
  <c r="W22" i="4"/>
  <c r="AA27" i="4"/>
  <c r="AB30" i="4"/>
  <c r="U33" i="4"/>
  <c r="U36" i="4"/>
  <c r="V39" i="4"/>
  <c r="AA40" i="4"/>
  <c r="Y41" i="4"/>
  <c r="W42" i="4"/>
  <c r="U43" i="4"/>
  <c r="W46" i="4"/>
  <c r="AA54" i="4"/>
  <c r="X55" i="4"/>
  <c r="W56" i="4"/>
  <c r="AA58" i="4"/>
  <c r="Y59" i="4"/>
  <c r="AA62" i="4"/>
  <c r="X67" i="4"/>
  <c r="Y74" i="4"/>
  <c r="X74" i="4"/>
  <c r="V75" i="4"/>
  <c r="T76" i="4"/>
  <c r="AB76" i="4"/>
  <c r="V79" i="4"/>
  <c r="Y81" i="4"/>
  <c r="W82" i="4"/>
  <c r="W89" i="4"/>
  <c r="U90" i="4"/>
  <c r="AA91" i="4"/>
  <c r="X96" i="4"/>
  <c r="AA8" i="4"/>
  <c r="V10" i="4"/>
  <c r="Y12" i="4"/>
  <c r="W13" i="4"/>
  <c r="T14" i="4"/>
  <c r="AB14" i="4"/>
  <c r="U17" i="4"/>
  <c r="T17" i="4"/>
  <c r="AB17" i="4"/>
  <c r="X19" i="4"/>
  <c r="AA21" i="4"/>
  <c r="Y22" i="4"/>
  <c r="W23" i="4"/>
  <c r="U24" i="4"/>
  <c r="X26" i="4"/>
  <c r="U27" i="4"/>
  <c r="Y29" i="4"/>
  <c r="X29" i="4"/>
  <c r="V30" i="4"/>
  <c r="T31" i="4"/>
  <c r="Y32" i="4"/>
  <c r="U34" i="4"/>
  <c r="U54" i="4"/>
  <c r="AA55" i="4"/>
  <c r="U58" i="4"/>
  <c r="AA59" i="4"/>
  <c r="U62" i="4"/>
  <c r="AA63" i="4"/>
  <c r="U69" i="4"/>
  <c r="AA70" i="4"/>
  <c r="X79" i="4"/>
  <c r="Y82" i="4"/>
  <c r="AB91" i="4"/>
  <c r="V94" i="4"/>
  <c r="T95" i="4"/>
  <c r="AB95" i="4"/>
  <c r="X97" i="4"/>
  <c r="U8" i="4"/>
  <c r="X10" i="4"/>
  <c r="V14" i="4"/>
  <c r="U14" i="4"/>
  <c r="T15" i="4"/>
  <c r="AB15" i="4"/>
  <c r="U18" i="4"/>
  <c r="U21" i="4"/>
  <c r="AA22" i="4"/>
  <c r="Y23" i="4"/>
  <c r="Z26" i="4"/>
  <c r="W27" i="4"/>
  <c r="U28" i="4"/>
  <c r="AA29" i="4"/>
  <c r="V31" i="4"/>
  <c r="AA32" i="4"/>
  <c r="Y33" i="4"/>
  <c r="V34" i="4"/>
  <c r="T35" i="4"/>
  <c r="AB35" i="4"/>
  <c r="Y36" i="4"/>
  <c r="W37" i="4"/>
  <c r="T38" i="4"/>
  <c r="AB38" i="4"/>
  <c r="U41" i="4"/>
  <c r="T41" i="4"/>
  <c r="AB41" i="4"/>
  <c r="AA42" i="4"/>
  <c r="W44" i="4"/>
  <c r="U45" i="4"/>
  <c r="AA46" i="4"/>
  <c r="Y47" i="4"/>
  <c r="Z50" i="4"/>
  <c r="W51" i="4"/>
  <c r="U52" i="4"/>
  <c r="Z54" i="4"/>
  <c r="U56" i="4"/>
  <c r="V59" i="4"/>
  <c r="U59" i="4"/>
  <c r="V62" i="4"/>
  <c r="T63" i="4"/>
  <c r="AB63" i="4"/>
  <c r="X64" i="4"/>
  <c r="AA66" i="4"/>
  <c r="Z66" i="4"/>
  <c r="Y67" i="4"/>
  <c r="AA69" i="4"/>
  <c r="Y70" i="4"/>
  <c r="V71" i="4"/>
  <c r="AA72" i="4"/>
  <c r="W74" i="4"/>
  <c r="V77" i="4"/>
  <c r="W80" i="4"/>
  <c r="V80" i="4"/>
  <c r="T81" i="4"/>
  <c r="AB81" i="4"/>
  <c r="W83" i="4"/>
  <c r="AB84" i="4"/>
  <c r="Y85" i="4"/>
  <c r="W86" i="4"/>
  <c r="Z88" i="4"/>
  <c r="V90" i="4"/>
  <c r="Y92" i="4"/>
  <c r="V96" i="4"/>
  <c r="U97" i="4"/>
  <c r="Z10" i="4"/>
  <c r="Y10" i="4"/>
  <c r="V13" i="4"/>
  <c r="Z14" i="4"/>
  <c r="X16" i="4"/>
  <c r="W16" i="4"/>
  <c r="T19" i="4"/>
  <c r="AB19" i="4"/>
  <c r="X20" i="4"/>
  <c r="T21" i="4"/>
  <c r="AB21" i="4"/>
  <c r="AA23" i="4"/>
  <c r="Z23" i="4"/>
  <c r="Z25" i="4"/>
  <c r="V26" i="4"/>
  <c r="Z27" i="4"/>
  <c r="U30" i="4"/>
  <c r="AA36" i="4"/>
  <c r="Y42" i="4"/>
  <c r="W48" i="4"/>
  <c r="W59" i="4"/>
  <c r="T60" i="4"/>
  <c r="AB60" i="4"/>
  <c r="U63" i="4"/>
  <c r="Y64" i="4"/>
  <c r="W65" i="4"/>
  <c r="T66" i="4"/>
  <c r="AB66" i="4"/>
  <c r="X68" i="4"/>
  <c r="Z70" i="4"/>
  <c r="W71" i="4"/>
  <c r="T72" i="4"/>
  <c r="Z73" i="4"/>
  <c r="AA76" i="4"/>
  <c r="U78" i="4"/>
  <c r="U81" i="4"/>
  <c r="Z85" i="4"/>
  <c r="X86" i="4"/>
  <c r="V87" i="4"/>
  <c r="AA88" i="4"/>
  <c r="Y89" i="4"/>
  <c r="W90" i="4"/>
  <c r="X37" i="4"/>
  <c r="V43" i="4"/>
  <c r="T49" i="4"/>
  <c r="AB49" i="4"/>
  <c r="U91" i="4"/>
  <c r="AA12" i="4"/>
  <c r="Y18" i="4"/>
  <c r="W24" i="4"/>
  <c r="Z31" i="4"/>
  <c r="U38" i="4"/>
  <c r="AA44" i="4"/>
  <c r="Y50" i="4"/>
  <c r="T54" i="4"/>
  <c r="AB54" i="4"/>
  <c r="U57" i="4"/>
  <c r="Y68" i="4"/>
  <c r="U72" i="4"/>
  <c r="X90" i="4"/>
  <c r="Y9" i="4"/>
  <c r="U10" i="4"/>
  <c r="Y13" i="4"/>
  <c r="X13" i="4"/>
  <c r="X15" i="4"/>
  <c r="AA16" i="4"/>
  <c r="W19" i="4"/>
  <c r="V19" i="4"/>
  <c r="T25" i="4"/>
  <c r="AB25" i="4"/>
  <c r="Y28" i="4"/>
  <c r="U29" i="4"/>
  <c r="Y30" i="4"/>
  <c r="W34" i="4"/>
  <c r="Y45" i="4"/>
  <c r="X45" i="4"/>
  <c r="X47" i="4"/>
  <c r="AA48" i="4"/>
  <c r="V51" i="4"/>
  <c r="V54" i="4"/>
  <c r="X56" i="4"/>
  <c r="W57" i="4"/>
  <c r="Z59" i="4"/>
  <c r="U61" i="4"/>
  <c r="T64" i="4"/>
  <c r="AB64" i="4"/>
  <c r="W66" i="4"/>
  <c r="AA68" i="4"/>
  <c r="AB70" i="4"/>
  <c r="Y71" i="4"/>
  <c r="W72" i="4"/>
  <c r="V72" i="4"/>
  <c r="U73" i="4"/>
  <c r="AA74" i="4"/>
  <c r="V76" i="4"/>
  <c r="X78" i="4"/>
  <c r="U79" i="4"/>
  <c r="AA83" i="4"/>
  <c r="X84" i="4"/>
  <c r="AA86" i="4"/>
  <c r="X87" i="4"/>
  <c r="Z90" i="4"/>
  <c r="U92" i="4"/>
  <c r="X94" i="4"/>
  <c r="AA20" i="4"/>
  <c r="Y26" i="4"/>
  <c r="Z39" i="4"/>
  <c r="T96" i="4"/>
  <c r="AB96" i="4"/>
  <c r="W10" i="4"/>
  <c r="Y19" i="4"/>
  <c r="Y21" i="4"/>
  <c r="X21" i="4"/>
  <c r="X23" i="4"/>
  <c r="AA24" i="4"/>
  <c r="W25" i="4"/>
  <c r="V27" i="4"/>
  <c r="T33" i="4"/>
  <c r="AB33" i="4"/>
  <c r="Y38" i="4"/>
  <c r="Z53" i="4"/>
  <c r="V55" i="4"/>
  <c r="AA56" i="4"/>
  <c r="Y57" i="4"/>
  <c r="V58" i="4"/>
  <c r="Y60" i="4"/>
  <c r="T65" i="4"/>
  <c r="AA65" i="4"/>
  <c r="Y66" i="4"/>
  <c r="X66" i="4"/>
  <c r="W67" i="4"/>
  <c r="Y72" i="4"/>
  <c r="X72" i="4"/>
  <c r="W73" i="4"/>
  <c r="X76" i="4"/>
  <c r="T77" i="4"/>
  <c r="AB77" i="4"/>
  <c r="Z78" i="4"/>
  <c r="U80" i="4"/>
  <c r="U86" i="4"/>
  <c r="T86" i="4"/>
  <c r="AB86" i="4"/>
  <c r="X88" i="4"/>
  <c r="V89" i="4"/>
  <c r="U89" i="4"/>
  <c r="Z91" i="4"/>
  <c r="U93" i="4"/>
  <c r="X95" i="4"/>
  <c r="U96" i="4"/>
  <c r="X8" i="4"/>
  <c r="T11" i="4"/>
  <c r="AB11" i="4"/>
  <c r="X12" i="4"/>
  <c r="T13" i="4"/>
  <c r="AB13" i="4"/>
  <c r="AA15" i="4"/>
  <c r="Z15" i="4"/>
  <c r="Z17" i="4"/>
  <c r="V18" i="4"/>
  <c r="Z19" i="4"/>
  <c r="V22" i="4"/>
  <c r="T24" i="4"/>
  <c r="AB24" i="4"/>
  <c r="X25" i="4"/>
  <c r="T28" i="4"/>
  <c r="AB28" i="4"/>
  <c r="AA28" i="4"/>
  <c r="W31" i="4"/>
  <c r="Z34" i="4"/>
  <c r="Y34" i="4"/>
  <c r="V37" i="4"/>
  <c r="Z38" i="4"/>
  <c r="X40" i="4"/>
  <c r="T43" i="4"/>
  <c r="AB43" i="4"/>
  <c r="X44" i="4"/>
  <c r="T45" i="4"/>
  <c r="AB45" i="4"/>
  <c r="AA47" i="4"/>
  <c r="Z47" i="4"/>
  <c r="Z49" i="4"/>
  <c r="V50" i="4"/>
  <c r="Z51" i="4"/>
  <c r="Y55" i="4"/>
  <c r="W61" i="4"/>
  <c r="Z68" i="4"/>
  <c r="AB75" i="4"/>
  <c r="Z8" i="4"/>
  <c r="U15" i="4"/>
  <c r="X22" i="4"/>
  <c r="V28" i="4"/>
  <c r="T34" i="4"/>
  <c r="AB34" i="4"/>
  <c r="Z40" i="4"/>
  <c r="U47" i="4"/>
  <c r="V56" i="4"/>
  <c r="T62" i="4"/>
  <c r="AB62" i="4"/>
  <c r="T53" i="4"/>
  <c r="AB53" i="4"/>
  <c r="X54" i="4"/>
  <c r="T55" i="4"/>
  <c r="AB55" i="4"/>
  <c r="T57" i="4"/>
  <c r="AB57" i="4"/>
  <c r="AA57" i="4"/>
  <c r="W60" i="4"/>
  <c r="Z61" i="4"/>
  <c r="Z63" i="4"/>
  <c r="Y63" i="4"/>
  <c r="V66" i="4"/>
  <c r="Z67" i="4"/>
  <c r="U68" i="4"/>
  <c r="V78" i="4"/>
  <c r="T10" i="4"/>
  <c r="AB10" i="4"/>
  <c r="Z16" i="4"/>
  <c r="U23" i="4"/>
  <c r="X30" i="4"/>
  <c r="V36" i="4"/>
  <c r="T42" i="4"/>
  <c r="AB42" i="4"/>
  <c r="Z48" i="4"/>
  <c r="U53" i="4"/>
  <c r="Y54" i="4"/>
  <c r="U55" i="4"/>
  <c r="Y56" i="4"/>
  <c r="Y58" i="4"/>
  <c r="X60" i="4"/>
  <c r="AA61" i="4"/>
  <c r="W62" i="4"/>
  <c r="W64" i="4"/>
  <c r="AA67" i="4"/>
  <c r="V68" i="4"/>
  <c r="Y69" i="4"/>
  <c r="Z71" i="4"/>
  <c r="Y11" i="4"/>
  <c r="W17" i="4"/>
  <c r="AA37" i="4"/>
  <c r="Y43" i="4"/>
  <c r="W49" i="4"/>
  <c r="AB65" i="4"/>
  <c r="W68" i="4"/>
  <c r="Z69" i="4"/>
  <c r="W70" i="4"/>
  <c r="V12" i="4"/>
  <c r="T18" i="4"/>
  <c r="AB18" i="4"/>
  <c r="Z24" i="4"/>
  <c r="X38" i="4"/>
  <c r="V44" i="4"/>
  <c r="T50" i="4"/>
  <c r="AB50" i="4"/>
  <c r="X53" i="4"/>
  <c r="W53" i="4"/>
  <c r="T56" i="4"/>
  <c r="AB56" i="4"/>
  <c r="X57" i="4"/>
  <c r="T58" i="4"/>
  <c r="AB58" i="4"/>
  <c r="X59" i="4"/>
  <c r="AA60" i="4"/>
  <c r="Z60" i="4"/>
  <c r="Z62" i="4"/>
  <c r="V63" i="4"/>
  <c r="Z64" i="4"/>
  <c r="V65" i="4"/>
  <c r="V67" i="4"/>
  <c r="U67" i="4"/>
  <c r="T69" i="4"/>
  <c r="AB69" i="4"/>
  <c r="Z81" i="4"/>
  <c r="X14" i="4"/>
  <c r="V20" i="4"/>
  <c r="T26" i="4"/>
  <c r="AB26" i="4"/>
  <c r="Z32" i="4"/>
  <c r="U39" i="4"/>
  <c r="X46" i="4"/>
  <c r="V52" i="4"/>
  <c r="U75" i="4"/>
  <c r="AA81" i="4"/>
  <c r="Y87" i="4"/>
  <c r="W93" i="4"/>
  <c r="X82" i="4"/>
  <c r="V88" i="4"/>
  <c r="T94" i="4"/>
  <c r="AB94" i="4"/>
  <c r="W69" i="4"/>
  <c r="AB72" i="4"/>
  <c r="X73" i="4"/>
  <c r="T74" i="4"/>
  <c r="AB74" i="4"/>
  <c r="X75" i="4"/>
  <c r="Z76" i="4"/>
  <c r="U83" i="4"/>
  <c r="T87" i="4"/>
  <c r="AB87" i="4"/>
  <c r="T89" i="4"/>
  <c r="AB89" i="4"/>
  <c r="AA89" i="4"/>
  <c r="W92" i="4"/>
  <c r="Z93" i="4"/>
  <c r="Z95" i="4"/>
  <c r="Y95" i="4"/>
  <c r="U70" i="4"/>
  <c r="T70" i="4"/>
  <c r="Y73" i="4"/>
  <c r="U74" i="4"/>
  <c r="Y75" i="4"/>
  <c r="W79" i="4"/>
  <c r="AA80" i="4"/>
  <c r="W81" i="4"/>
  <c r="AA82" i="4"/>
  <c r="U85" i="4"/>
  <c r="Y86" i="4"/>
  <c r="U87" i="4"/>
  <c r="Y88" i="4"/>
  <c r="Y90" i="4"/>
  <c r="X92" i="4"/>
  <c r="AA93" i="4"/>
  <c r="W94" i="4"/>
  <c r="W96" i="4"/>
  <c r="V74" i="4"/>
  <c r="Z75" i="4"/>
  <c r="U76" i="4"/>
  <c r="X77" i="4"/>
  <c r="T80" i="4"/>
  <c r="AB80" i="4"/>
  <c r="X81" i="4"/>
  <c r="T82" i="4"/>
  <c r="AB82" i="4"/>
  <c r="X83" i="4"/>
  <c r="AA84" i="4"/>
  <c r="T71" i="4"/>
  <c r="AB71" i="4"/>
  <c r="T73" i="4"/>
  <c r="AB73" i="4"/>
  <c r="AA73" i="4"/>
  <c r="W76" i="4"/>
  <c r="Z77" i="4"/>
  <c r="Z79" i="4"/>
  <c r="Y79" i="4"/>
  <c r="V82" i="4"/>
  <c r="Z83" i="4"/>
  <c r="U84" i="4"/>
  <c r="X85" i="4"/>
  <c r="W85" i="4"/>
  <c r="T88" i="4"/>
  <c r="AB88" i="4"/>
  <c r="X89" i="4"/>
  <c r="T90" i="4"/>
  <c r="AB90" i="4"/>
  <c r="X91" i="4"/>
  <c r="AA92" i="4"/>
  <c r="Z92" i="4"/>
  <c r="Z94" i="4"/>
  <c r="V95" i="4"/>
  <c r="Z96" i="4"/>
  <c r="V97" i="4"/>
  <c r="M3" i="2"/>
  <c r="I3" i="2"/>
  <c r="H3" i="2"/>
  <c r="G3" i="2"/>
  <c r="F3" i="2"/>
  <c r="E3" i="2"/>
  <c r="X101" i="4" l="1"/>
  <c r="T103" i="4"/>
  <c r="V103" i="4"/>
  <c r="T102" i="4"/>
  <c r="U102" i="4"/>
  <c r="W103" i="4"/>
  <c r="U101" i="4"/>
  <c r="W102" i="4"/>
  <c r="AB103" i="4"/>
  <c r="AB100" i="4"/>
  <c r="T100" i="4"/>
  <c r="U100" i="4"/>
  <c r="V100" i="4"/>
  <c r="W100" i="4"/>
  <c r="X100" i="4"/>
  <c r="V113" i="4"/>
  <c r="V102" i="4"/>
  <c r="X105" i="4"/>
  <c r="V106" i="4"/>
  <c r="T107" i="4"/>
  <c r="AA99" i="4"/>
  <c r="AA103" i="4"/>
  <c r="Y104" i="4"/>
  <c r="U106" i="4"/>
  <c r="Y108" i="4"/>
  <c r="V112" i="4"/>
  <c r="Y103" i="4"/>
  <c r="U105" i="4"/>
  <c r="V101" i="4"/>
  <c r="AB102" i="4"/>
  <c r="T106" i="4"/>
  <c r="AB106" i="4"/>
  <c r="Z107" i="4"/>
  <c r="X108" i="4"/>
  <c r="AA112" i="4"/>
  <c r="Y113" i="4"/>
  <c r="AA118" i="4"/>
  <c r="W120" i="4"/>
  <c r="U121" i="4"/>
  <c r="AA122" i="4"/>
  <c r="Y123" i="4"/>
  <c r="U125" i="4"/>
  <c r="Y120" i="4"/>
  <c r="W121" i="4"/>
  <c r="AA123" i="4"/>
  <c r="W125" i="4"/>
  <c r="AA100" i="4"/>
  <c r="U103" i="4"/>
  <c r="Y105" i="4"/>
  <c r="AA108" i="4"/>
  <c r="Z101" i="4"/>
  <c r="X102" i="4"/>
  <c r="AA114" i="4"/>
  <c r="W116" i="4"/>
  <c r="U111" i="4"/>
  <c r="Y115" i="4"/>
  <c r="V114" i="4"/>
  <c r="T115" i="4"/>
  <c r="AB115" i="4"/>
  <c r="X99" i="4"/>
  <c r="T101" i="4"/>
  <c r="AB101" i="4"/>
  <c r="Z102" i="4"/>
  <c r="X107" i="4"/>
  <c r="V108" i="4"/>
  <c r="Y100" i="4"/>
  <c r="W111" i="4"/>
  <c r="Z112" i="4"/>
  <c r="U118" i="4"/>
  <c r="V111" i="4"/>
  <c r="AA116" i="4"/>
  <c r="W118" i="4"/>
  <c r="U119" i="4"/>
  <c r="AA120" i="4"/>
  <c r="Y121" i="4"/>
  <c r="U123" i="4"/>
  <c r="Y125" i="4"/>
  <c r="W99" i="4"/>
  <c r="U104" i="4"/>
  <c r="AA105" i="4"/>
  <c r="W113" i="4"/>
  <c r="T114" i="4"/>
  <c r="AB114" i="4"/>
  <c r="Z115" i="4"/>
  <c r="V117" i="4"/>
  <c r="Z119" i="4"/>
  <c r="V121" i="4"/>
  <c r="T122" i="4"/>
  <c r="AB122" i="4"/>
  <c r="X124" i="4"/>
  <c r="T99" i="4"/>
  <c r="AB99" i="4"/>
  <c r="Z103" i="4"/>
  <c r="X104" i="4"/>
  <c r="V105" i="4"/>
  <c r="AA106" i="4"/>
  <c r="Y107" i="4"/>
  <c r="AA115" i="4"/>
  <c r="AB112" i="4"/>
  <c r="Z113" i="4"/>
  <c r="W114" i="4"/>
  <c r="AB107" i="4"/>
  <c r="T112" i="4"/>
  <c r="V115" i="4"/>
  <c r="Z117" i="4"/>
  <c r="X118" i="4"/>
  <c r="V119" i="4"/>
  <c r="X122" i="4"/>
  <c r="T124" i="4"/>
  <c r="AB124" i="4"/>
  <c r="Z125" i="4"/>
  <c r="AA101" i="4"/>
  <c r="T104" i="4"/>
  <c r="AB104" i="4"/>
  <c r="Z105" i="4"/>
  <c r="U107" i="4"/>
  <c r="X106" i="4"/>
  <c r="T108" i="4"/>
  <c r="AB108" i="4"/>
  <c r="Y111" i="4"/>
  <c r="X115" i="4"/>
  <c r="V116" i="4"/>
  <c r="T117" i="4"/>
  <c r="Y99" i="4"/>
  <c r="AA102" i="4"/>
  <c r="V104" i="4"/>
  <c r="T105" i="4"/>
  <c r="AB105" i="4"/>
  <c r="Y106" i="4"/>
  <c r="W107" i="4"/>
  <c r="U108" i="4"/>
  <c r="X117" i="4"/>
  <c r="T119" i="4"/>
  <c r="AB119" i="4"/>
  <c r="Z120" i="4"/>
  <c r="V122" i="4"/>
  <c r="Z124" i="4"/>
  <c r="V99" i="4"/>
  <c r="U99" i="4"/>
  <c r="Y102" i="4"/>
  <c r="W104" i="4"/>
  <c r="W106" i="4"/>
  <c r="AA107" i="4"/>
  <c r="W108" i="4"/>
  <c r="Z100" i="4"/>
  <c r="AA111" i="4"/>
  <c r="X112" i="4"/>
  <c r="T113" i="4"/>
  <c r="AB113" i="4"/>
  <c r="Y114" i="4"/>
  <c r="U116" i="4"/>
  <c r="AA117" i="4"/>
  <c r="Y118" i="4"/>
  <c r="W119" i="4"/>
  <c r="U120" i="4"/>
  <c r="T120" i="4"/>
  <c r="AB120" i="4"/>
  <c r="AA121" i="4"/>
  <c r="W123" i="4"/>
  <c r="U124" i="4"/>
  <c r="AA125" i="4"/>
  <c r="W101" i="4"/>
  <c r="Z104" i="4"/>
  <c r="Z106" i="4"/>
  <c r="V107" i="4"/>
  <c r="Z108" i="4"/>
  <c r="AB117" i="4"/>
  <c r="Z118" i="4"/>
  <c r="X119" i="4"/>
  <c r="Z122" i="4"/>
  <c r="X123" i="4"/>
  <c r="V124" i="4"/>
  <c r="Z99" i="4"/>
  <c r="Y101" i="4"/>
  <c r="X103" i="4"/>
  <c r="AA104" i="4"/>
  <c r="W105" i="4"/>
  <c r="U117" i="4"/>
  <c r="X113" i="4"/>
  <c r="U114" i="4"/>
  <c r="Y116" i="4"/>
  <c r="X116" i="4"/>
  <c r="Z111" i="4"/>
  <c r="W112" i="4"/>
  <c r="AA113" i="4"/>
  <c r="X114" i="4"/>
  <c r="U115" i="4"/>
  <c r="Z116" i="4"/>
  <c r="W117" i="4"/>
  <c r="T118" i="4"/>
  <c r="AB118" i="4"/>
  <c r="Y119" i="4"/>
  <c r="V120" i="4"/>
  <c r="Z121" i="4"/>
  <c r="W122" i="4"/>
  <c r="T123" i="4"/>
  <c r="AB123" i="4"/>
  <c r="Y124" i="4"/>
  <c r="V125" i="4"/>
  <c r="T111" i="4"/>
  <c r="AB111" i="4"/>
  <c r="Y112" i="4"/>
  <c r="U113" i="4"/>
  <c r="Z114" i="4"/>
  <c r="W115" i="4"/>
  <c r="T116" i="4"/>
  <c r="AB116" i="4"/>
  <c r="Y117" i="4"/>
  <c r="V118" i="4"/>
  <c r="AA119" i="4"/>
  <c r="X120" i="4"/>
  <c r="T121" i="4"/>
  <c r="AB121" i="4"/>
  <c r="Y122" i="4"/>
  <c r="V123" i="4"/>
  <c r="AA124" i="4"/>
  <c r="X125" i="4"/>
  <c r="X111" i="4"/>
  <c r="U112" i="4"/>
  <c r="X121" i="4"/>
  <c r="U122" i="4"/>
  <c r="Z123" i="4"/>
  <c r="W124" i="4"/>
  <c r="T125" i="4"/>
  <c r="AB125" i="4"/>
  <c r="X131" i="4" l="1"/>
  <c r="AA127" i="4"/>
  <c r="Y128" i="4"/>
  <c r="X130" i="4"/>
  <c r="V131" i="4"/>
  <c r="AA126" i="4"/>
  <c r="Y127" i="4"/>
  <c r="AA130" i="4"/>
  <c r="Y129" i="4"/>
  <c r="AA129" i="4"/>
  <c r="Z127" i="4"/>
  <c r="V129" i="4"/>
  <c r="Z128" i="4"/>
  <c r="X129" i="4"/>
  <c r="V128" i="4"/>
  <c r="Z130" i="4"/>
  <c r="V126" i="4"/>
  <c r="Z131" i="4"/>
  <c r="Y126" i="4"/>
  <c r="V127" i="4"/>
  <c r="Z129" i="4"/>
  <c r="V130" i="4"/>
  <c r="AA131" i="4"/>
  <c r="X126" i="4"/>
  <c r="Z126" i="4"/>
  <c r="X128" i="4"/>
  <c r="Y131" i="4"/>
  <c r="X127" i="4"/>
  <c r="AA128" i="4"/>
  <c r="Y130" i="4"/>
  <c r="B2" i="6"/>
  <c r="B1" i="6"/>
  <c r="U109" i="4" l="1"/>
  <c r="W128" i="4"/>
  <c r="W98" i="4"/>
  <c r="AB130" i="4"/>
  <c r="U130" i="4"/>
  <c r="W131" i="4"/>
  <c r="W130" i="4"/>
  <c r="T131" i="4"/>
  <c r="T128" i="4"/>
  <c r="U131" i="4"/>
  <c r="U128" i="4"/>
  <c r="U98" i="4"/>
  <c r="AB128" i="4"/>
  <c r="W109" i="4"/>
  <c r="T109" i="4"/>
  <c r="T98" i="4"/>
  <c r="AB109" i="4"/>
  <c r="AB98" i="4"/>
  <c r="U110" i="4"/>
  <c r="T127" i="4"/>
  <c r="U126" i="4"/>
  <c r="U127" i="4"/>
  <c r="W126" i="4"/>
  <c r="W127" i="4"/>
  <c r="AB131" i="4"/>
  <c r="AB127" i="4"/>
  <c r="T110" i="4"/>
  <c r="T129" i="4"/>
  <c r="T130" i="4"/>
  <c r="T126" i="4"/>
  <c r="AB126" i="4"/>
  <c r="U129" i="4"/>
  <c r="W129" i="4"/>
  <c r="W110" i="4"/>
  <c r="AB110" i="4"/>
  <c r="AB129" i="4"/>
  <c r="T7" i="4"/>
  <c r="U7" i="4"/>
  <c r="W7" i="4"/>
  <c r="AB7" i="4"/>
  <c r="Y98" i="4"/>
  <c r="X98" i="4"/>
  <c r="AA110" i="4"/>
  <c r="V110" i="4"/>
  <c r="Z109" i="4"/>
  <c r="Y109" i="4"/>
  <c r="Y7" i="4"/>
  <c r="AA109" i="4"/>
  <c r="X110" i="4"/>
  <c r="AA7" i="4"/>
  <c r="Y110" i="4"/>
  <c r="AA98" i="4"/>
  <c r="V7" i="4"/>
  <c r="X109" i="4"/>
  <c r="Z98" i="4"/>
  <c r="X7" i="4"/>
  <c r="Z7" i="4"/>
  <c r="V98" i="4"/>
  <c r="Z110" i="4"/>
  <c r="V109" i="4"/>
  <c r="Y6" i="4" l="1"/>
  <c r="W6" i="4"/>
  <c r="X6" i="4"/>
  <c r="U6" i="4"/>
  <c r="V6" i="4"/>
  <c r="AA6" i="4"/>
  <c r="AB6" i="4"/>
  <c r="T6" i="4"/>
  <c r="Z6" i="4"/>
  <c r="M131" i="2" l="1"/>
  <c r="L131" i="2"/>
  <c r="K131" i="2"/>
  <c r="J131" i="2"/>
  <c r="I131" i="2"/>
  <c r="H131" i="2"/>
  <c r="G131" i="2"/>
  <c r="F131" i="2"/>
  <c r="E131" i="2"/>
  <c r="S132" i="4" l="1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B132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132" i="4" l="1"/>
  <c r="Z132" i="4"/>
  <c r="W132" i="4"/>
  <c r="AA132" i="4"/>
  <c r="T132" i="4"/>
  <c r="X132" i="4"/>
  <c r="AB132" i="4"/>
  <c r="U132" i="4"/>
  <c r="Y132" i="4"/>
</calcChain>
</file>

<file path=xl/sharedStrings.xml><?xml version="1.0" encoding="utf-8"?>
<sst xmlns="http://schemas.openxmlformats.org/spreadsheetml/2006/main" count="1353" uniqueCount="329">
  <si>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</si>
  <si>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</si>
  <si>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</si>
  <si>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</si>
  <si>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</si>
  <si>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</si>
  <si>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</si>
  <si>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</si>
  <si>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</si>
  <si>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</si>
  <si>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</si>
  <si>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</si>
  <si>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</si>
  <si>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</si>
  <si>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</si>
  <si>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</si>
  <si>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</si>
  <si>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</si>
  <si>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</si>
  <si>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</si>
  <si>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</si>
  <si>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</si>
  <si>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</si>
  <si>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</si>
  <si>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</si>
  <si>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</si>
  <si>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</si>
  <si>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</si>
  <si>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</si>
  <si>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</si>
  <si>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</si>
  <si>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</si>
  <si>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</si>
  <si>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</si>
  <si>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</si>
  <si>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</si>
  <si>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</si>
  <si>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</si>
  <si>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</si>
  <si>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</si>
  <si>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</si>
  <si>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</si>
  <si>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</si>
  <si>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</si>
  <si>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Zylem Report -  01-Apr-2020 TO 31-Jan-2021</t>
  </si>
  <si>
    <t>Dealer Report -01-Apr-2020 TO 31-Jan-2021</t>
  </si>
  <si>
    <t>ROYAL TRADERS - JUNAGADH</t>
  </si>
  <si>
    <t>Sabri Mension, Gandhi choak,</t>
  </si>
  <si>
    <t>Out Site Vanthali Gate, Junagadh</t>
  </si>
  <si>
    <t xml:space="preserve">Stock Report Detail </t>
  </si>
  <si>
    <t>Page No.:</t>
  </si>
  <si>
    <t>From Date</t>
  </si>
  <si>
    <t>To</t>
  </si>
  <si>
    <t>Product Name</t>
  </si>
  <si>
    <t>Opening</t>
  </si>
  <si>
    <t>Purchase</t>
  </si>
  <si>
    <t>Pur .Ret.</t>
  </si>
  <si>
    <t>Production</t>
  </si>
  <si>
    <t>Sales</t>
  </si>
  <si>
    <t>Sale Ret.</t>
  </si>
  <si>
    <t>Consumption</t>
  </si>
  <si>
    <t>Lose</t>
  </si>
  <si>
    <t>Closing</t>
  </si>
  <si>
    <t>Admire - 2 Gm 2 Gm</t>
  </si>
  <si>
    <t>Adue - 100 Gm 100 Gm</t>
  </si>
  <si>
    <t>Adue - 40 Gm 40 Gm</t>
  </si>
  <si>
    <t>Agenda - 500 Ml 500 Ml</t>
  </si>
  <si>
    <t>Alanto - 250 Ml 250 Ml</t>
  </si>
  <si>
    <t>Alanto - 500 Ml 500 Ml</t>
  </si>
  <si>
    <t>Aliette - 1 Kg 1 Kg</t>
  </si>
  <si>
    <t>Aliette - 100 Gm 100 Gm</t>
  </si>
  <si>
    <t>Aliette - 250 Gm 250 Gm</t>
  </si>
  <si>
    <t>Aliette - 500 Gm 500 Gm</t>
  </si>
  <si>
    <t>Ambiton - 1 Ltr 1 Ltr</t>
  </si>
  <si>
    <t>Ambiton - 250 ML 250 Ml</t>
  </si>
  <si>
    <t>Ambiton - 500 ML 500 Ml</t>
  </si>
  <si>
    <t>Antracol - 1 Kg 1 Kg</t>
  </si>
  <si>
    <t>Antracol - 250 Gm 250 Gm</t>
  </si>
  <si>
    <t>Antracol - 500 Gm 500 Gm</t>
  </si>
  <si>
    <t>Bayfolan - 1 Ltr 1 Ltr</t>
  </si>
  <si>
    <t>Bayfolan - 500 Ml 500 Ml</t>
  </si>
  <si>
    <t>Belt Expert - 100 Ml 100 Ml</t>
  </si>
  <si>
    <t>Bt Surpass 7576 BG2 (Loc) - 450 Gm 450 Gm</t>
  </si>
  <si>
    <t>Bt Surpass First Class 7149 B2 - 450 Gm 450 Gm</t>
  </si>
  <si>
    <t>Bt Surpass Super B BG2 - 450 Gm 450 Gm</t>
  </si>
  <si>
    <t>Buonos Sc430 -  1 Ltr 1 Ltr</t>
  </si>
  <si>
    <t>Buonos Sc430 - 250 Ml 250 Ml</t>
  </si>
  <si>
    <t>Buonos Sc430 - 500 Ml 500 Ml</t>
  </si>
  <si>
    <t>Confidor - 1 Ltr 1 Ltr</t>
  </si>
  <si>
    <t>Confidor - 100 Ml 100 Ml</t>
  </si>
  <si>
    <t>Confidor - 250 Ml 250 Ml</t>
  </si>
  <si>
    <t>Confidor - 500 Ml 500 Ml</t>
  </si>
  <si>
    <t>Decis 100 - 1 Ltr 1 Ltr</t>
  </si>
  <si>
    <t>Decis 100 - 100 Ml 100 Ml</t>
  </si>
  <si>
    <t>Decis 100 - 250 Ml 250 Ml</t>
  </si>
  <si>
    <t>Decis 2.8 - 1 Ltr 1 Ltr</t>
  </si>
  <si>
    <t>Decis 2.8 - 100 Ml 100 Ml</t>
  </si>
  <si>
    <t>Decis 2.8 - 250 Ml 250 Ml</t>
  </si>
  <si>
    <t>Decis 2.8 - 500 Ml 500 Ml</t>
  </si>
  <si>
    <t>Ethrel - 100 Ml 100 Ml</t>
  </si>
  <si>
    <t>Ethrel - 500 Ml 500 Ml</t>
  </si>
  <si>
    <t>Evergol Xtend -  1 Ltr 1 Ltr</t>
  </si>
  <si>
    <t>Evergol Xtend - 100 Ml 100 Ml</t>
  </si>
  <si>
    <t>Evergol Xtend - 250 Ml 250 Ml</t>
  </si>
  <si>
    <t>Evergol Xtend - 40 Ml 40 Ml</t>
  </si>
  <si>
    <t>Fame - 10 Ml 10 Ml</t>
  </si>
  <si>
    <t>Fame - 100 Ml 100 Ml</t>
  </si>
  <si>
    <t>Fame - 50 Ml 50 Ml</t>
  </si>
  <si>
    <t>Fenos Quick Sc150 - 250 Ml 250 Ml</t>
  </si>
  <si>
    <t>Folicur - 1 Ltr 1 Ltr</t>
  </si>
  <si>
    <t>Folicur - 100 Ml 100 Ml</t>
  </si>
  <si>
    <t>Folicur - 250 Ml 250 Ml</t>
  </si>
  <si>
    <t>Folicur - 500 Ml 500 Ml</t>
  </si>
  <si>
    <t>Foost  WP50 500 Gm</t>
  </si>
  <si>
    <t>Gaucho - 1 Ltr 1 Ltr</t>
  </si>
  <si>
    <t>Gaucho - 100 Ml 100 Ml</t>
  </si>
  <si>
    <t>Gaucho - 250 ML 250 Ml</t>
  </si>
  <si>
    <t>Gaucho - 5 Ltr 5 Ltr</t>
  </si>
  <si>
    <t>Gaucho - 50 Ml 50 Ml</t>
  </si>
  <si>
    <t>Infinito - 500 Ml 500 Ml</t>
  </si>
  <si>
    <t>Jump - 100 Gm 100 Gm</t>
  </si>
  <si>
    <t>Jump - 2 Gm 2 Gm</t>
  </si>
  <si>
    <t>Jump - 40 Gm 40 Gm</t>
  </si>
  <si>
    <t>Larvin - 1 Kg 1 Kg</t>
  </si>
  <si>
    <t>Larvin - 100 Gm 100 Gm</t>
  </si>
  <si>
    <t>Larvin - 250 Gm 250 Gm</t>
  </si>
  <si>
    <t>Larvin - 500 Gm 500 Gm</t>
  </si>
  <si>
    <t>Laudis - 57.50 ML 57.50 Ml</t>
  </si>
  <si>
    <t>Lesenta - 100 Gm 100 Gm</t>
  </si>
  <si>
    <t>Lesenta - 250 Gm 250 Gm</t>
  </si>
  <si>
    <t>Lesenta - 40 Gm 40 Gm</t>
  </si>
  <si>
    <t>Lucifer - 160 Gms 160 GM</t>
  </si>
  <si>
    <t>Luna Experience Sc400 - 250ml 250 Ml</t>
  </si>
  <si>
    <t>Max Force Forte - 35 Gm 35 Gm</t>
  </si>
  <si>
    <t>Melody Duo - 100 Gm 100 Gm</t>
  </si>
  <si>
    <t>Melody Duo - 400 Gm 400 Gm</t>
  </si>
  <si>
    <t>Millet Hybrid - 9450 (bajari) 1.5 Kg</t>
  </si>
  <si>
    <t>Millet Hybrid - 9461 (bajari) - 1.5 Kg 1.5 Kg</t>
  </si>
  <si>
    <t>Movento Energy - 1 Ltr 1 Ltr</t>
  </si>
  <si>
    <t>Movento Energy - 100 Ml 100 Ml</t>
  </si>
  <si>
    <t>Movento Energy - 250 Ml 250 Ml</t>
  </si>
  <si>
    <t>Movento Od150 - 250 Ml 250 Ml</t>
  </si>
  <si>
    <t>Movento Od150 - 500 Ml 500 Ml</t>
  </si>
  <si>
    <t>Nativo - 100 Gm 100 Gm</t>
  </si>
  <si>
    <t>Nativo - 250 Gm 250 Gm</t>
  </si>
  <si>
    <t>Nativo - 50 Gm 50 Gm</t>
  </si>
  <si>
    <t>Nativo - 500 Gm 500 Gm</t>
  </si>
  <si>
    <t>Oberon - 100 Ml 100 Ml</t>
  </si>
  <si>
    <t>Oberon - 200 Ml 200 Ml</t>
  </si>
  <si>
    <t>Oberon - 500 Ml 500 Ml</t>
  </si>
  <si>
    <t>Planofix - 1 Ltr 1 Ltr</t>
  </si>
  <si>
    <t>Planofix - 100 Ml 100 Ml</t>
  </si>
  <si>
    <t>Planofix - 250 Ml 250 Ml</t>
  </si>
  <si>
    <t>Planofix - 500 Ml 500 Ml</t>
  </si>
  <si>
    <t>Quick Bayt - 50 Gr 50 Gm</t>
  </si>
  <si>
    <t>Raft - 1 Ltr 1 Ltr</t>
  </si>
  <si>
    <t>Raft - 250 Ml 250 Ml</t>
  </si>
  <si>
    <t>Raft - 500 Ml 500 Ml</t>
  </si>
  <si>
    <t>Raxil - 100 Gm 100 Gm</t>
  </si>
  <si>
    <t>Raxil Easy - 100 Ml 100 Ml</t>
  </si>
  <si>
    <t>Regent (Gr) - 1 Kg 1 Kg</t>
  </si>
  <si>
    <t>Regent (Gr) - 25 Kg 25 Kg</t>
  </si>
  <si>
    <t>Regent (Gr) - 5 Kg 5 Kg</t>
  </si>
  <si>
    <t>Regent (SC) - 1 Ltr 1 Ltr</t>
  </si>
  <si>
    <t>Regent (SC) - 100 Ml 100 Ml</t>
  </si>
  <si>
    <t>Regent (SC) - 250 Ml 250 Ml</t>
  </si>
  <si>
    <t>Regent (SC) - 500 Ml 500 Ml</t>
  </si>
  <si>
    <t>Regent Gold - 100 Ml 100 Ml</t>
  </si>
  <si>
    <t>Regent Gold - 250 Ml 250 Ml</t>
  </si>
  <si>
    <t>Regent Ultra Gr - 1 Kg 1 Kg</t>
  </si>
  <si>
    <t>Regent Ultra Gr - 4 Kg 4 Kg</t>
  </si>
  <si>
    <t>Sectin - 100 Gm 100 Gm</t>
  </si>
  <si>
    <t>Sencor - 100 Gm 100 Gm</t>
  </si>
  <si>
    <t>Sencor - 500 Gm 500 Gm</t>
  </si>
  <si>
    <t>Sivanto Prime SL - 500 Ml 500 Ml</t>
  </si>
  <si>
    <t>Solomon - 1 Ltr 1 Ltr</t>
  </si>
  <si>
    <t>Solomon - 100 Ml 100 Ml</t>
  </si>
  <si>
    <t>Solomon - 250 Ml 250 Ml</t>
  </si>
  <si>
    <t>Solomon - 500 Ml 500 Ml</t>
  </si>
  <si>
    <t>Spintor - 75 Ml 75 Ml</t>
  </si>
  <si>
    <t>Sunrice - 50 Gm 50 Gm</t>
  </si>
  <si>
    <t>Super Confidor - 100 Ml 100 Ml</t>
  </si>
  <si>
    <t>Super Confidor - 250 Ml 250 Ml</t>
  </si>
  <si>
    <t>Super Confidor - 50 Ml 50 Ml</t>
  </si>
  <si>
    <t>Super Confidor - 500 Ml 500 Ml</t>
  </si>
  <si>
    <t>Temprid - 50 Ml 50 Ml</t>
  </si>
  <si>
    <t>Velum Prime - 100 Ml 100 Ml</t>
  </si>
  <si>
    <t>Velum Prime - 250 Ml 250 Ml</t>
  </si>
  <si>
    <t>Velum Prime - 500 Ml 500 Ml</t>
  </si>
  <si>
    <t>Whip Super - 1 Ltr 1 Ltr</t>
  </si>
  <si>
    <t>Whip Super - 100 Ml 100 Ml</t>
  </si>
  <si>
    <t>Whip Super - 250 Ml 250 Ml</t>
  </si>
  <si>
    <t>Whip Super - 500 Ml 500 Ml</t>
  </si>
  <si>
    <t>Stock and Sales FOR THE PERIOD 01-Apr-2020 TO 31-Jan-2021</t>
  </si>
  <si>
    <t>DISTRIBUTOR PRODUCTWISE</t>
  </si>
  <si>
    <t>OUTPUT IN : PIC,DETAILS AS : Column,CONSIDER : Voucher Date,INCLUDE VALIDATION : False</t>
  </si>
  <si>
    <t>DISTRIBUTOR:Royal Traders,</t>
  </si>
  <si>
    <t>SAPCODE</t>
  </si>
  <si>
    <t>PRODUCT</t>
  </si>
  <si>
    <t>Royal Traders</t>
  </si>
  <si>
    <t>ADUE WG70 15X40G BOT IN</t>
  </si>
  <si>
    <t>ADUE WG70 6X100G BOT IN</t>
  </si>
  <si>
    <t>AGENDA EC25 20X500ML BOT IN</t>
  </si>
  <si>
    <t>ALANTO (T) SC240 20X500ML BOT IN</t>
  </si>
  <si>
    <t>ALANTO (T) SC240 40X250ML BOT IN</t>
  </si>
  <si>
    <t>ALIETTE WP80 10X1KG BAG IN</t>
  </si>
  <si>
    <t>ALIETTE WP80 20X250GR BAG IN</t>
  </si>
  <si>
    <t>ALIETTE WP80 20X500GR BAG IN</t>
  </si>
  <si>
    <t>ALIETTE WP80 40X100GR BAG IN</t>
  </si>
  <si>
    <t>AMBITION 10X1L BOT IN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</si>
  <si>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</si>
  <si>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</si>
  <si>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</si>
  <si>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</si>
  <si>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</si>
  <si>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BELT EXPERT SC480 50X100ML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</si>
  <si>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</si>
  <si>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</si>
  <si>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</si>
  <si>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</si>
  <si>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</si>
  <si>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20X500ML BOT IN</t>
  </si>
  <si>
    <t>CONFIDOR SUPER (T) SC350 50X100ML BOT IN</t>
  </si>
  <si>
    <t>DECIS EC 28 10X1L BOT IN</t>
  </si>
  <si>
    <t>DECIS EC 28 20X500ML BOT IN</t>
  </si>
  <si>
    <t>DECIS EC 28 40X250ML BOT IN</t>
  </si>
  <si>
    <t>ETHREL SL39 20X500ML BOT IN</t>
  </si>
  <si>
    <t>ETHREL SL39 50X100ML BOT IN</t>
  </si>
  <si>
    <t>EVERGOL XTEND FS308 100X40ML BOT IN</t>
  </si>
  <si>
    <t>EVERGOL XTEND FS308 40X250ML BOT IN</t>
  </si>
  <si>
    <t>EVERGOL XTEND FS308 50X100ML BOT IN</t>
  </si>
  <si>
    <t>FAME (T) SC480 10X(20X10ML) BOT IN</t>
  </si>
  <si>
    <t>FAME (T) SC480 20X100ML BOT IN</t>
  </si>
  <si>
    <t>FAME (T) SC480 40X50ML BOT IN</t>
  </si>
  <si>
    <t>FENOS QUICK SC150 40X250ML BOT IN</t>
  </si>
  <si>
    <t>FOLICUR (T) EC250 10X1L BOT IN</t>
  </si>
  <si>
    <t>FOLICUR (T) EC250 20X500ML BOT IN</t>
  </si>
  <si>
    <t>FOLICUR (T) EC250 40X250ML BOT IN</t>
  </si>
  <si>
    <t>FOLICUR (T) EC250 50X100ML BOT IN</t>
  </si>
  <si>
    <t>GAUCHO FS600 2X(5X1L) BOT IN</t>
  </si>
  <si>
    <t>GAUCHO FS600 100X50ML BOT IN</t>
  </si>
  <si>
    <t>GAUCHO FS600 2X5L BOT IN</t>
  </si>
  <si>
    <t>GAUCHO FS600 40X250ML BOT IN</t>
  </si>
  <si>
    <t>GAUCHO FS600 50X100ML BOT IN</t>
  </si>
  <si>
    <t>INFINITO SC687 5 20X500ML BOT IN</t>
  </si>
  <si>
    <t>JUMP WG80 160X(10X2GR) BAG IN</t>
  </si>
  <si>
    <t>JUMP WG80 80X40GR BAG IN</t>
  </si>
  <si>
    <t>LARVIN (T) WP75 10X1KG BAG IN</t>
  </si>
  <si>
    <t>LARVIN (T) WP75 20X250GR BAG IN</t>
  </si>
  <si>
    <t>LARVIN (T) WP75 20X500GR BAG IN</t>
  </si>
  <si>
    <t>LARVIN (T) WP75 40X100GR BAG IN</t>
  </si>
  <si>
    <t>LAUDIS SC630 10X57.5ML BOT IN</t>
  </si>
  <si>
    <t>LESENTA WG80 100X40GR BAG IN</t>
  </si>
  <si>
    <t>LESENTA WG80 20X250GR BAG IN</t>
  </si>
  <si>
    <t>LESENTA WG80 50X100GR BAG IN</t>
  </si>
  <si>
    <t>LUCIFER (T) WP15 25X160GR BAG IN</t>
  </si>
  <si>
    <t>LUNA EXPERIENCE SC400 40X250ML BOT IN</t>
  </si>
  <si>
    <t>MAXFORCE FORTE RB0 03 5X4X(35GR) TUB IN</t>
  </si>
  <si>
    <t>MELODY DUO WP66 8 10X400GR BAG IN</t>
  </si>
  <si>
    <t>MILLET HYBRID 9450 20X1 5KG BAG IN</t>
  </si>
  <si>
    <t>MILLET HYBRID 9461 20X1.5KG BAG IN</t>
  </si>
  <si>
    <t>MOVENTO ENERGY SC240 10X1L BOT IN</t>
  </si>
  <si>
    <t>MOVENTO ENERGY SC240 40X250ML BOT IN</t>
  </si>
  <si>
    <t>MOVENTO OD150 20X500ML BOT IN</t>
  </si>
  <si>
    <t>MOVENTO OD150 40X250ML BOT IN</t>
  </si>
  <si>
    <t>NATIVO WG75 20X500GR BAG IN</t>
  </si>
  <si>
    <t>NATIVO WG75 40X250GR BAG IN</t>
  </si>
  <si>
    <t>NATIVO WG75 50X100GR BAG IN</t>
  </si>
  <si>
    <t>OBERON (T) SC240 20X500ML BOT IN</t>
  </si>
  <si>
    <t>OBERON (T) SC240 40X200ML BOT IN</t>
  </si>
  <si>
    <t>OBERON (T) SC240 50X100ML BOT IN</t>
  </si>
  <si>
    <t>PLANOFIX SL4 5 20X500ML BOT IN</t>
  </si>
  <si>
    <t>PLANOFIX SL4 5 40X250ML BOT IN</t>
  </si>
  <si>
    <t>PLANOFIX SL45 10X1L BOT IN</t>
  </si>
  <si>
    <t>RAFT EC60 10X1L BOT IN</t>
  </si>
  <si>
    <t>RAFT EC60 20X500ML BOT IN</t>
  </si>
  <si>
    <t>RAXIL (T) DS2 5X(10X100GR) BAG IN</t>
  </si>
  <si>
    <t>RAXIL EASY FS60 50X100ML BOT IN</t>
  </si>
  <si>
    <t>REGENT (T) SC50 10X1L BOT IN</t>
  </si>
  <si>
    <t>REGENT (T) SC50 20X250ML BOT IN</t>
  </si>
  <si>
    <t>REGENT (T) SC50 20X500ML BOT IN</t>
  </si>
  <si>
    <t>REGENT (T) SC50 50X100ML BOT IN</t>
  </si>
  <si>
    <t>REGENT GOLD SC200 40X250ML BOT IN</t>
  </si>
  <si>
    <t>REGENT GOLD SC200 50X100ML BOT IN</t>
  </si>
  <si>
    <t>REGENT GR0 3 20X1KG BAG IN</t>
  </si>
  <si>
    <t>REGENT GR0 3 4X5KG BAG IN</t>
  </si>
  <si>
    <t>REGENT ULTRA GR0 6 20X1KG BAG IN</t>
  </si>
  <si>
    <t>REGENT ULTRA GR0 6 5X4KG BAG IN</t>
  </si>
  <si>
    <t>SECTIN WG60 50X100GR BAG IN</t>
  </si>
  <si>
    <t>SENCOR WP70 60X100GR BAG IN</t>
  </si>
  <si>
    <t>SIVANTO PRIME SL200 20X500ML BOT IN</t>
  </si>
  <si>
    <t>SOLOMON OD300 10X1L BOT IN</t>
  </si>
  <si>
    <t>SOLOMON OD300 20X500ML BOT IN</t>
  </si>
  <si>
    <t>SOLOMON OD300 40X250ML BOT IN</t>
  </si>
  <si>
    <t>SOLOMON OD300 50X100ML BOT IN</t>
  </si>
  <si>
    <t>SPINTOR SC495 20X75ML BOT IN</t>
  </si>
  <si>
    <t>SUNRICE WG15 100X50GR BOT IN</t>
  </si>
  <si>
    <t>SURPASS FIRSTCLASS 7149B2 20X450G BAG IN</t>
  </si>
  <si>
    <t>SURPASS SUPERB BG2 20X450G BAG IN</t>
  </si>
  <si>
    <t>TEMPRID SC365.4 100X50ML BOT IN</t>
  </si>
  <si>
    <t>VELUM PRIME SC400 20X500ML BOT IN</t>
  </si>
  <si>
    <t>VELUM PRIME SC400 40X250ML BOT IN</t>
  </si>
  <si>
    <t>VELUM PRIME SC400 50X100ML BOT IN</t>
  </si>
  <si>
    <t>WHIPSUPER (T) EC90 10X1L BOT IN</t>
  </si>
  <si>
    <t>WHIPSUPER (T) EC90 20X500ML BOT IN</t>
  </si>
  <si>
    <t>WHIPSUPER (T) EC90 40X250ML BOT IN</t>
  </si>
  <si>
    <t>WHIPSUPER (T) EC90 50X100ML BOT IN</t>
  </si>
  <si>
    <t>SURPASS 7576 BG2 (LOC) 20X450GR BAG IN</t>
  </si>
  <si>
    <t>DECIS EC 28 50X100ML BOT IN</t>
  </si>
  <si>
    <t>DECIS EC101-2 50X100ML BOX IN</t>
  </si>
  <si>
    <t>DECIS EC101-2 10X1L BOT IN</t>
  </si>
  <si>
    <t>DECIS EC101-2 40X250ML BOT IN</t>
  </si>
  <si>
    <t>DISCOUNTINUE PRODUCT</t>
  </si>
  <si>
    <t>BUONOS SC430 10X1L BOT IN</t>
  </si>
  <si>
    <t>GRANDTOTAL</t>
  </si>
  <si>
    <t>BUONOS SC430 40X250ML BOT IN</t>
  </si>
  <si>
    <t>BUONOS SC430 20X500ML BOT IN</t>
  </si>
  <si>
    <t>EVERGOL XTEND FS308 10X1L BOT IN</t>
  </si>
  <si>
    <t>FOOST WP50 24X500G BAG IN</t>
  </si>
  <si>
    <t>MELODY DUO WP66 8 50X100GR BAG IN</t>
  </si>
  <si>
    <t>MOVENTO ENERGY SC240 50X100ML BOT IN</t>
  </si>
  <si>
    <t>NATIVO WG75 100X50GR BAG IN</t>
  </si>
  <si>
    <t>PLANOFIX SL4 5 50X100ML BOT IN</t>
  </si>
  <si>
    <t>QUICK BAYT GR0 5 2X(20X50GR) BAG IN</t>
  </si>
  <si>
    <t>RAFT EC60 40X250ML BOT IN</t>
  </si>
  <si>
    <t>REGENT GR0 3 1X25KG BOX WW</t>
  </si>
  <si>
    <t>SENCOR WP70 20X500GR BOX IN</t>
  </si>
  <si>
    <t>CONFIDOR SUPER (T) SC350 50X50ML BOT IN</t>
  </si>
  <si>
    <t>Generated on 2/25/2021 11:03:37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</si>
</sst>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&quot; pouch&quot;"/>
    <numFmt numFmtId="166" formatCode="dd\/mm\/yyyy"/>
    <numFmt numFmtId="167" formatCode="0.00_);\-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10"/>
      <color theme="1"/>
      <name val="Courier New"/>
      <family val="3"/>
    </font>
    <font>
      <b/>
      <sz val="13.9"/>
      <color indexed="8"/>
      <name val="Arial"/>
      <family val="2"/>
    </font>
    <font>
      <sz val="9.9499999999999993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8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1" fillId="3" borderId="11" xfId="0" applyFont="1" applyFill="1" applyBorder="1" applyAlignment="1">
      <alignment horizontal="center"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horizontal="right" wrapText="1"/>
    </xf>
    <xf numFmtId="49" fontId="7" fillId="0" borderId="22" xfId="0" applyNumberFormat="1" applyFont="1" applyBorder="1" applyAlignment="1">
      <alignment horizontal="left" vertical="top"/>
    </xf>
    <xf numFmtId="49" fontId="7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3" fillId="0" borderId="12" xfId="0" applyNumberFormat="1" applyFont="1" applyBorder="1"/>
    <xf numFmtId="1" fontId="6" fillId="0" borderId="12" xfId="0" applyNumberFormat="1" applyFont="1" applyBorder="1"/>
    <xf numFmtId="2" fontId="6" fillId="0" borderId="12" xfId="0" applyNumberFormat="1" applyFont="1" applyBorder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1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6" fontId="15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167" fontId="1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8" fillId="6" borderId="11" xfId="0" applyNumberFormat="1" applyFont="1" applyFill="1" applyBorder="1" applyAlignment="1">
      <alignment horizontal="left" wrapText="1"/>
    </xf>
    <xf numFmtId="0" fontId="12" fillId="4" borderId="11" xfId="0" applyFont="1" applyFill="1" applyBorder="1" applyAlignment="1">
      <alignment horizontal="left"/>
    </xf>
  </cellXfs>
  <cellStyles count="1"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2.685119444446" createdVersion="6" refreshedVersion="6" minRefreshableVersion="3" recordCount="130" xr:uid="{173E7550-7929-42BA-839A-B1921E846E31}">
  <cacheSource type="worksheet">
    <worksheetSource name="=FInalDealer_Pivot"/>
  </cacheSource>
  <cacheFields count="13">
    <cacheField name="ITEM DESCRIPTION" numFmtId="0">
      <sharedItems/>
    </cacheField>
    <cacheField name="OPENING STOCK" numFmtId="0">
      <sharedItems containsString="0" containsBlank="1" containsNumber="1" containsInteger="1" minValue="1" maxValue="793"/>
    </cacheField>
    <cacheField name=" PURCHASES" numFmtId="0">
      <sharedItems containsString="0" containsBlank="1" containsNumber="1" containsInteger="1" minValue="6" maxValue="3520"/>
    </cacheField>
    <cacheField name=" SALE RETURN" numFmtId="0">
      <sharedItems containsString="0" containsBlank="1" containsNumber="1" containsInteger="1" minValue="1" maxValue="807"/>
    </cacheField>
    <cacheField name="REPL./ OTHERS" numFmtId="0">
      <sharedItems containsString="0" containsBlank="1" containsNumber="1" containsInteger="1" minValue="0" maxValue="0"/>
    </cacheField>
    <cacheField name="TOTAL STOCK" numFmtId="0">
      <sharedItems containsString="0" containsBlank="1" containsNumber="1" containsInteger="1" minValue="120" maxValue="120"/>
    </cacheField>
    <cacheField name=" SALES" numFmtId="0">
      <sharedItems containsString="0" containsBlank="1" containsNumber="1" containsInteger="1" minValue="1" maxValue="3846"/>
    </cacheField>
    <cacheField name="PURCHASE RETURN" numFmtId="0">
      <sharedItems containsString="0" containsBlank="1" containsNumber="1" containsInteger="1" minValue="30" maxValue="400"/>
    </cacheField>
    <cacheField name="REPL./ OTHERS2" numFmtId="0">
      <sharedItems containsString="0" containsBlank="1" containsNumber="1" containsInteger="1" minValue="0" maxValue="0"/>
    </cacheField>
    <cacheField name="CLOSING STOCK" numFmtId="0">
      <sharedItems containsString="0" containsBlank="1" containsNumber="1" containsInteger="1" minValue="-3" maxValue="863"/>
    </cacheField>
    <cacheField name=" RATE" numFmtId="0">
      <sharedItems containsString="0" containsBlank="1" containsNumber="1" minValue="537.9" maxValue="537.9"/>
    </cacheField>
    <cacheField name="Combi Name" numFmtId="165">
      <sharedItems/>
    </cacheField>
    <cacheField name="Master Name" numFmtId="0">
      <sharedItems count="176">
        <s v="ADMIRE WG70 125X(8X2GR) BAG IN"/>
        <s v="ADUE WG70 6X100G BOT IN"/>
        <s v="ADUE WG70 15X40G BOT IN"/>
        <s v="AGENDA EC25 20X500ML BOT IN"/>
        <s v="ALANTO (T) SC240 40X250ML BOT IN"/>
        <s v="ALANTO (T) SC240 20X500ML BOT IN"/>
        <s v="ALIETTE WP80 10X1KG BAG IN"/>
        <s v="ALIETTE WP80 40X100GR BAG IN"/>
        <s v="ALIETTE WP80 20X250GR BAG IN"/>
        <s v="ALIETTE WP80 20X500GR BAG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DISCOUNTINUE PRODUCT"/>
        <s v="BELT EXPERT SC480 50X100ML BOT IN"/>
        <s v="SURPASS 7576 BG2 (LOC) 20X450GR BAG IN"/>
        <s v="SURPASS FIRSTCLASS 7149B2 20X450G BAG IN"/>
        <s v="SURPASS SUPERB BG2 20X450G BAG IN"/>
        <s v="BUONOS SC430 10X1L BOT IN"/>
        <s v="BUONOS SC430 40X250ML BOT IN"/>
        <s v="BUONOS SC430 20X500ML BOT IN"/>
        <s v="CONFIDOR (T) SL200 10X1L BOT IN"/>
        <s v="CONFIDOR (T) SL200 50X100ML BOT IN"/>
        <s v="CONFIDOR (T) SL200 20X250ML BOT IN"/>
        <s v="CONFIDOR (T) SL200 20X500ML BOT IN"/>
        <s v="DECIS EC101-2 10X1L BOT IN"/>
        <s v="DECIS EC101-2 50X100ML BOX IN"/>
        <s v="DECIS EC101-2 40X250ML BOT IN"/>
        <s v="DECIS EC 28 10X1L BOT IN"/>
        <s v="DECIS EC 28 50X100ML BOT IN"/>
        <s v="DECIS EC 28 40X250ML BOT IN"/>
        <s v="DECIS EC 28 20X500ML BOT IN"/>
        <s v="ETHREL SL39 50X100ML BOT IN"/>
        <s v="ETHREL SL39 20X500ML BOT IN"/>
        <s v="EVERGOL XTEND FS308 10X1L BOT IN"/>
        <s v="EVERGOL XTEND FS308 50X100ML BOT IN"/>
        <s v="EVERGOL XTEND FS308 40X250ML BOT IN"/>
        <s v="EVERGOL XTEND FS308 100X40ML BOT IN"/>
        <s v="FAME (T) SC480 10X(20X10ML) BOT IN"/>
        <s v="FAME (T) SC480 20X100ML BOT IN"/>
        <s v="FAME (T) SC480 40X50ML BOT IN"/>
        <s v="FENOS QUICK SC150 40X250ML BOT IN"/>
        <s v="FOLICUR (T) EC250 10X1L BOT IN"/>
        <s v="FOLICUR (T) EC250 50X100ML BOT IN"/>
        <s v="FOLICUR (T) EC250 40X250ML BOT IN"/>
        <s v="FOLICUR (T) EC250 20X500ML BOT IN"/>
        <s v="FOOST WP50 24X500G BAG IN"/>
        <s v="GAUCHO FS600 2X(5X1L) BOT IN"/>
        <s v="GAUCHO FS600 50X100ML BOT IN"/>
        <s v="GAUCHO FS600 40X250ML BOT IN"/>
        <s v="GAUCHO FS600 2X5L BOT IN"/>
        <s v="GAUCHO FS600 100X50ML BOT IN"/>
        <s v="INFINITO SC687 5 20X500ML BOT IN"/>
        <s v="JUMP WG80 80X40GR BAG IN"/>
        <s v="JUMP WG80 160X(10X2GR) BAG IN"/>
        <s v="LARVIN (T) WP75 10X1KG BAG IN"/>
        <s v="LARVIN (T) WP75 40X100GR BAG IN"/>
        <s v="LARVIN (T) WP75 20X250GR BAG IN"/>
        <s v="LARVIN (T) WP75 20X500GR BAG IN"/>
        <s v="LAUDIS SC630 10X57.5ML BOT IN"/>
        <s v="LESENTA WG80 50X100GR BAG IN"/>
        <s v="LESENTA WG80 20X250GR BAG IN"/>
        <s v="LESENTA WG80 100X40GR BAG IN"/>
        <s v="LUCIFER (T) WP15 25X160GR BAG IN"/>
        <s v="LUNA EXPERIENCE SC400 40X250ML BOT IN"/>
        <s v="MAXFORCE FORTE RB0 03 5X4X(35GR) TUB IN"/>
        <s v="MELODY DUO WP66 8 50X100GR BAG IN"/>
        <s v="MELODY DUO WP66 8 10X400GR BAG IN"/>
        <s v="MILLET HYBRID 9450 20X1 5KG BAG IN"/>
        <s v="MILLET HYBRID 9461 20X1.5KG BAG IN"/>
        <s v="MOVENTO ENERGY SC240 10X1L BOT IN"/>
        <s v="MOVENTO ENERGY SC240 50X100ML BOT IN"/>
        <s v="MOVENTO ENERGY SC240 40X250ML BOT IN"/>
        <s v="MOVENTO OD150 40X250ML BOT IN"/>
        <s v="MOVENTO OD150 20X500ML BOT IN"/>
        <s v="NATIVO WG75 50X100GR BAG IN"/>
        <s v="NATIVO WG75 40X250GR BAG IN"/>
        <s v="NATIVO WG75 100X50GR BAG IN"/>
        <s v="NATIVO WG75 20X500GR BAG IN"/>
        <s v="OBERON (T) SC240 50X100ML BOT IN"/>
        <s v="OBERON (T) SC240 40X200ML BOT IN"/>
        <s v="OBERON (T) SC240 20X500ML BOT IN"/>
        <s v="PLANOFIX SL45 10X1L BOT IN"/>
        <s v="PLANOFIX SL4 5 50X100ML BOT IN"/>
        <s v="PLANOFIX SL4 5 40X250ML BOT IN"/>
        <s v="PLANOFIX SL4 5 20X500ML BOT IN"/>
        <s v="QUICK BAYT GR0 5 2X(20X50GR) BAG IN"/>
        <s v="RAFT EC60 10X1L BOT IN"/>
        <s v="RAFT EC60 40X250ML BOT IN"/>
        <s v="RAFT EC60 20X500ML BOT IN"/>
        <s v="RAXIL (T) DS2 5X(10X100GR) BAG IN"/>
        <s v="RAXIL EASY FS60 50X100ML BOT IN"/>
        <s v="REGENT GR0 3 20X1KG BAG IN"/>
        <s v="REGENT GR0 3 1X25KG BOX WW"/>
        <s v="REGENT GR0 3 4X5KG BAG IN"/>
        <s v="REGENT (T) SC50 10X1L BOT IN"/>
        <s v="REGENT (T) SC50 50X100ML BOT IN"/>
        <s v="REGENT (T) SC50 20X250ML BOT IN"/>
        <s v="REGENT (T) SC50 20X500ML BOT IN"/>
        <s v="REGENT GOLD SC200 50X100ML BOT IN"/>
        <s v="REGENT GOLD SC200 40X250ML BOT IN"/>
        <s v="REGENT ULTRA GR0 6 20X1KG BAG IN"/>
        <s v="REGENT ULTRA GR0 6 5X4KG BAG IN"/>
        <s v="SECTIN WG60 50X100GR BAG IN"/>
        <s v="SENCOR WP70 60X100GR BAG IN"/>
        <s v="SENCOR WP70 20X500GR BOX IN"/>
        <s v="SIVANTO PRIME SL200 20X500ML BOT IN"/>
        <s v="SOLOMON OD300 10X1L BOT IN"/>
        <s v="SOLOMON OD300 50X100ML BOT IN"/>
        <s v="SOLOMON OD300 40X250ML BOT IN"/>
        <s v="SOLOMON OD300 20X500ML BOT IN"/>
        <s v="SPINTOR SC495 20X75ML BOT IN"/>
        <s v="SUNRICE WG15 100X50GR BOT IN"/>
        <s v="CONFIDOR SUPER (T) SC350 50X100ML BOT IN"/>
        <s v="CONFIDOR SUPER (T) SC350 20X250ML BOT IN"/>
        <s v="CONFIDOR SUPER (T) SC350 50X50ML BOT IN"/>
        <s v="CONFIDOR SUPER (T) SC350 20X500ML BOT IN"/>
        <s v="TEMPRID SC365.4 100X50ML BOT IN"/>
        <s v="VELUM PRIME SC400 50X100ML BOT IN"/>
        <s v="VELUM PRIME SC400 40X250ML BOT IN"/>
        <s v="VELUM PRIME SC400 20X500ML BOT IN"/>
        <s v="WHIPSUPER (T) EC90 10X1L BOT IN"/>
        <s v="WHIPSUPER (T) EC90 50X100ML BOT IN"/>
        <s v="WHIPSUPER (T) EC90 40X250ML BOT IN"/>
        <s v="WHIPSUPER (T) EC90 20X500ML BOT IN"/>
        <s v="PREMISE SC350 10X1L BOT IN" u="1"/>
        <s v="SECTIN WG60 20X600GR BAG IN" u="1"/>
        <s v="ADORA (T) SC100 8X500ML BOT IN" u="1"/>
        <s v="EMESTO PRIME FS240 40X250ML BOT IN" u="1"/>
        <s v="EMESTO PRIME FS240 50X100ML BOT IN" u="1"/>
        <s v="SIMBOLA (T) SG20 10X1KG BOT IN" u="1"/>
        <s v="RICESTAR EC69 20X500ML BOT IN" u="1"/>
        <e v="#N/A" u="1"/>
        <s v="AGENDA EC25 50X100ML BOT IN" u="1"/>
        <s v="TOPSTAR (T) WP80 8X(20X22.5GR) BOX IN" u="1"/>
        <s v="ADMIRE (T) WG70 30X150GR BOT IN" u="1"/>
        <s v="BERDERA WG50 25X120G BOT IN" u="1"/>
        <s v="SIMBOLA (T) SG20 10X500G BOT IN" u="1"/>
        <s v="SIMBOLA (T) SG20 20X250G BOT IN" u="1"/>
        <s v="SECTIN WG60 10X1KG BAG IN" u="1"/>
        <s v="RAXIL (T) DS2 5X(25X40GR) BAG IN" u="1"/>
        <s v="FAME (T) SC480 4X500ML BOT IN" u="1"/>
        <s v="FAME (T) SC480 8X250ML BOT IN" u="1"/>
        <s v="NATIVO WG75 10X1KG BAG IN" u="1"/>
        <s v="RICESTAR EC69 10X1L BOT IN" u="1"/>
        <s v="C DK DKC9108 4.5KG IN" u="1"/>
        <s v="ADMIRE (T) WG70 60X75GR BOT IN" u="1"/>
        <s v="MOMIJI WG85 50X60G BOT IN" u="1"/>
        <s v="REGENT ULTRA GR0.6 2X10KG BAG IN" u="1"/>
        <s v="KINGFOG UL10 12X1L BOT IN" u="1"/>
        <s v="RAXIL EASY FS60 10X(20X13.4ML) BOT IN" u="1"/>
        <s v="NATIVO WG75 20X(10X10GR) BAG IN" u="1"/>
        <s v="LAUDIS SC630 3X230ML BOT IN" u="1"/>
        <s v="LAUDIS SC630 8X115ML BOT IN" u="1"/>
        <s v="PREMISE SC350 2X5L BOT IN" u="1"/>
        <s v="GLAMORE WG80 40X50GR BOT IN" u="1"/>
        <s v="MONCEREN SC250 10X1L BOT IN" u="1"/>
        <s v="C DK DKC9108PLUS 4.5KG IN" u="1"/>
        <s v="BERDERA WG50 8X500G BOT IN" u="1"/>
        <s v="PREMISE SC350 40X250ML BOT IN" u="1"/>
        <s v="ANTRACOL (T) WP70 50X100GR BAG IN" u="1"/>
        <s v="COUNCIL ACTIV WG30 12X(5X90GR) BOX IN" u="1"/>
        <s v="COUNCIL ACTIV WG30 8X(10X45GR) BOX IN" u="1"/>
        <s v="GLAMORE WG80 20X100GR BOT IN" u="1"/>
        <s v="ALANTO (T) SC240 50X100ML BOT IN" u="1"/>
        <s v="MONCEREN SC250 20X500ML BOT IN" u="1"/>
        <s v="EMESTO PRIME FS240 10X1L BOT IN" u="1"/>
        <s v="GLAMORE WG80 8X250GR BAG IN" u="1"/>
        <s v="ADORA (T) SC100 20X200ML BOT IN" u="1"/>
        <s v="BASTA SL150 10X1L BOT IN" u="1"/>
        <s v="ADORA (T) SC100 4X1L BOT IN" u="1"/>
        <s v="ADMIRE WG70 20X300GR BAG IN" u="1"/>
        <s v="BERDERA WG50 4X1KG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">
  <r>
    <s v="Admire - 2 Gm 2 Gm"/>
    <n v="684"/>
    <m/>
    <m/>
    <n v="0"/>
    <n v="120"/>
    <n v="676"/>
    <m/>
    <n v="0"/>
    <n v="8"/>
    <n v="537.9"/>
    <s v="Admire - 2 Gm 2 Gm"/>
    <x v="0"/>
  </r>
  <r>
    <s v="Adue - 100 Gm 100 Gm"/>
    <m/>
    <m/>
    <m/>
    <m/>
    <m/>
    <m/>
    <m/>
    <m/>
    <m/>
    <m/>
    <s v="Adue - 100 Gm 100 Gm"/>
    <x v="1"/>
  </r>
  <r>
    <s v="Adue - 40 Gm 40 Gm"/>
    <n v="2"/>
    <m/>
    <m/>
    <m/>
    <m/>
    <m/>
    <m/>
    <m/>
    <n v="2"/>
    <m/>
    <s v="Adue - 40 Gm 40 Gm"/>
    <x v="2"/>
  </r>
  <r>
    <s v="Agenda - 500 Ml 500 Ml"/>
    <n v="40"/>
    <m/>
    <m/>
    <m/>
    <m/>
    <m/>
    <m/>
    <m/>
    <m/>
    <m/>
    <s v="Agenda - 500 Ml 500 Ml"/>
    <x v="3"/>
  </r>
  <r>
    <s v="Alanto - 250 Ml 250 Ml"/>
    <m/>
    <n v="40"/>
    <n v="9"/>
    <m/>
    <m/>
    <n v="30"/>
    <n v="40"/>
    <m/>
    <n v="19"/>
    <m/>
    <s v="Alanto - 250 Ml 250 Ml"/>
    <x v="4"/>
  </r>
  <r>
    <s v="Alanto - 500 Ml 500 Ml"/>
    <m/>
    <n v="60"/>
    <n v="6"/>
    <m/>
    <m/>
    <n v="56"/>
    <m/>
    <m/>
    <n v="10"/>
    <m/>
    <s v="Alanto - 500 Ml 500 Ml"/>
    <x v="5"/>
  </r>
  <r>
    <s v="Aliette - 1 Kg 1 Kg"/>
    <n v="1"/>
    <m/>
    <m/>
    <m/>
    <m/>
    <n v="1"/>
    <m/>
    <m/>
    <m/>
    <m/>
    <s v="Aliette - 1 Kg 1 Kg"/>
    <x v="6"/>
  </r>
  <r>
    <s v="Aliette - 100 Gm 100 Gm"/>
    <n v="58"/>
    <n v="120"/>
    <m/>
    <m/>
    <m/>
    <n v="145"/>
    <m/>
    <m/>
    <n v="33"/>
    <m/>
    <s v="Aliette - 100 Gm 100 Gm"/>
    <x v="7"/>
  </r>
  <r>
    <s v="Aliette - 250 Gm 250 Gm"/>
    <n v="41"/>
    <n v="600"/>
    <n v="19"/>
    <m/>
    <m/>
    <n v="619"/>
    <m/>
    <m/>
    <n v="41"/>
    <m/>
    <s v="Aliette - 250 Gm 250 Gm"/>
    <x v="8"/>
  </r>
  <r>
    <s v="Aliette - 500 Gm 500 Gm"/>
    <n v="46"/>
    <n v="420"/>
    <n v="18"/>
    <m/>
    <m/>
    <n v="487"/>
    <m/>
    <m/>
    <n v="-3"/>
    <m/>
    <s v="Aliette - 500 Gm 500 Gm"/>
    <x v="9"/>
  </r>
  <r>
    <s v="Ambiton - 1 Ltr 1 Ltr"/>
    <n v="62"/>
    <n v="930"/>
    <m/>
    <m/>
    <m/>
    <n v="929"/>
    <m/>
    <m/>
    <n v="63"/>
    <m/>
    <s v="Ambiton - 1 Ltr 1 Ltr"/>
    <x v="10"/>
  </r>
  <r>
    <s v="Ambiton - 250 ML 250 Ml"/>
    <n v="53"/>
    <n v="1200"/>
    <n v="1"/>
    <m/>
    <m/>
    <n v="956"/>
    <m/>
    <m/>
    <n v="298"/>
    <m/>
    <s v="Ambiton - 250 ML 250 Ml"/>
    <x v="11"/>
  </r>
  <r>
    <s v="Ambiton - 500 ML 500 Ml"/>
    <n v="163"/>
    <n v="1400"/>
    <m/>
    <m/>
    <m/>
    <n v="1532"/>
    <m/>
    <m/>
    <n v="31"/>
    <m/>
    <s v="Ambiton - 500 ML 500 Ml"/>
    <x v="12"/>
  </r>
  <r>
    <s v="Antracol - 1 Kg 1 Kg"/>
    <n v="77"/>
    <n v="1200"/>
    <n v="1"/>
    <m/>
    <m/>
    <n v="1233"/>
    <m/>
    <m/>
    <n v="45"/>
    <m/>
    <s v="Antracol - 1 Kg 1 Kg"/>
    <x v="13"/>
  </r>
  <r>
    <s v="Antracol - 250 Gm 250 Gm"/>
    <n v="459"/>
    <n v="400"/>
    <m/>
    <m/>
    <m/>
    <n v="554"/>
    <m/>
    <m/>
    <n v="305"/>
    <m/>
    <s v="Antracol - 250 Gm 250 Gm"/>
    <x v="14"/>
  </r>
  <r>
    <s v="Antracol - 500 Gm 500 Gm"/>
    <n v="793"/>
    <n v="1320"/>
    <n v="7"/>
    <m/>
    <m/>
    <n v="2012"/>
    <m/>
    <m/>
    <n v="108"/>
    <m/>
    <s v="Antracol - 500 Gm 500 Gm"/>
    <x v="15"/>
  </r>
  <r>
    <s v="Bayfolan - 1 Ltr 1 Ltr"/>
    <m/>
    <n v="30"/>
    <m/>
    <m/>
    <m/>
    <n v="21"/>
    <m/>
    <m/>
    <n v="9"/>
    <m/>
    <s v="Bayfolan - 1 Ltr 1 Ltr"/>
    <x v="16"/>
  </r>
  <r>
    <s v="Bayfolan - 500 Ml 500 Ml"/>
    <m/>
    <n v="40"/>
    <m/>
    <m/>
    <m/>
    <n v="20"/>
    <m/>
    <m/>
    <n v="20"/>
    <m/>
    <s v="Bayfolan - 500 Ml 500 Ml"/>
    <x v="16"/>
  </r>
  <r>
    <s v="Belt Expert - 100 Ml 100 Ml"/>
    <n v="117"/>
    <n v="1050"/>
    <n v="137"/>
    <m/>
    <m/>
    <n v="441"/>
    <m/>
    <m/>
    <n v="863"/>
    <m/>
    <s v="Belt Expert - 100 Ml 100 Ml"/>
    <x v="17"/>
  </r>
  <r>
    <s v="Bt Surpass 7576 BG2 (Loc) - 450 Gm 450 Gm"/>
    <m/>
    <n v="200"/>
    <m/>
    <m/>
    <m/>
    <n v="200"/>
    <m/>
    <m/>
    <m/>
    <m/>
    <s v="Bt Surpass 7576 BG2 (Loc) - 450 Gm 450 Gm"/>
    <x v="18"/>
  </r>
  <r>
    <s v="Bt Surpass First Class 7149 B2 - 450 Gm 450 Gm"/>
    <m/>
    <m/>
    <m/>
    <m/>
    <m/>
    <m/>
    <m/>
    <m/>
    <m/>
    <m/>
    <s v="Bt Surpass First Class 7149 B2 - 450 Gm 450 Gm"/>
    <x v="19"/>
  </r>
  <r>
    <s v="Bt Surpass Super B BG2 - 450 Gm 450 Gm"/>
    <n v="31"/>
    <n v="600"/>
    <n v="80"/>
    <m/>
    <m/>
    <n v="680"/>
    <m/>
    <m/>
    <n v="31"/>
    <m/>
    <s v="Bt Surpass Super B BG2 - 450 Gm 450 Gm"/>
    <x v="20"/>
  </r>
  <r>
    <s v="Buonos Sc430 -  1 Ltr 1 Ltr"/>
    <m/>
    <n v="10"/>
    <m/>
    <m/>
    <m/>
    <m/>
    <m/>
    <m/>
    <n v="10"/>
    <m/>
    <s v="Buonos Sc430 - 1 Ltr 1 Ltr"/>
    <x v="21"/>
  </r>
  <r>
    <s v="Buonos Sc430 - 250 Ml 250 Ml"/>
    <m/>
    <m/>
    <m/>
    <m/>
    <m/>
    <m/>
    <m/>
    <m/>
    <m/>
    <m/>
    <s v="Buonos Sc430 - 250 Ml 250 Ml"/>
    <x v="22"/>
  </r>
  <r>
    <s v="Buonos Sc430 - 500 Ml 500 Ml"/>
    <m/>
    <m/>
    <m/>
    <m/>
    <m/>
    <m/>
    <m/>
    <m/>
    <m/>
    <m/>
    <s v="Buonos Sc430 - 500 Ml 500 Ml"/>
    <x v="23"/>
  </r>
  <r>
    <s v="Confidor - 1 Ltr 1 Ltr"/>
    <m/>
    <n v="80"/>
    <m/>
    <m/>
    <m/>
    <n v="60"/>
    <m/>
    <m/>
    <n v="20"/>
    <m/>
    <s v="Confidor - 1 Ltr 1 Ltr"/>
    <x v="24"/>
  </r>
  <r>
    <s v="Confidor - 100 Ml 100 Ml"/>
    <m/>
    <n v="100"/>
    <m/>
    <m/>
    <m/>
    <n v="56"/>
    <m/>
    <m/>
    <n v="44"/>
    <m/>
    <s v="Confidor - 100 Ml 100 Ml"/>
    <x v="25"/>
  </r>
  <r>
    <s v="Confidor - 250 Ml 250 Ml"/>
    <n v="49"/>
    <n v="220"/>
    <m/>
    <m/>
    <m/>
    <n v="201"/>
    <m/>
    <m/>
    <n v="68"/>
    <m/>
    <s v="Confidor - 250 Ml 250 Ml"/>
    <x v="26"/>
  </r>
  <r>
    <s v="Confidor - 500 Ml 500 Ml"/>
    <m/>
    <n v="180"/>
    <m/>
    <m/>
    <m/>
    <n v="138"/>
    <m/>
    <m/>
    <n v="42"/>
    <m/>
    <s v="Confidor - 500 Ml 500 Ml"/>
    <x v="27"/>
  </r>
  <r>
    <s v="Decis 100 - 1 Ltr 1 Ltr"/>
    <n v="63"/>
    <n v="90"/>
    <n v="15"/>
    <m/>
    <m/>
    <n v="100"/>
    <m/>
    <m/>
    <n v="68"/>
    <m/>
    <s v="Decis 100 - 1 Ltr 1 Ltr"/>
    <x v="28"/>
  </r>
  <r>
    <s v="Decis 100 - 100 Ml 100 Ml"/>
    <m/>
    <n v="150"/>
    <m/>
    <m/>
    <m/>
    <n v="150"/>
    <m/>
    <m/>
    <m/>
    <m/>
    <s v="Decis 100 - 100 Ml 100 Ml"/>
    <x v="29"/>
  </r>
  <r>
    <s v="Decis 100 - 250 Ml 250 Ml"/>
    <n v="45"/>
    <n v="1240"/>
    <m/>
    <m/>
    <m/>
    <n v="1151"/>
    <m/>
    <m/>
    <n v="134"/>
    <m/>
    <s v="Decis 100 - 250 Ml 250 Ml"/>
    <x v="30"/>
  </r>
  <r>
    <s v="Decis 2.8 - 1 Ltr 1 Ltr"/>
    <n v="26"/>
    <n v="110"/>
    <n v="10"/>
    <m/>
    <m/>
    <n v="126"/>
    <m/>
    <m/>
    <n v="20"/>
    <m/>
    <s v="Decis 2.8 - 1 Ltr 1 Ltr"/>
    <x v="31"/>
  </r>
  <r>
    <s v="Decis 2.8 - 100 Ml 100 Ml"/>
    <n v="13"/>
    <m/>
    <m/>
    <m/>
    <m/>
    <n v="10"/>
    <m/>
    <m/>
    <n v="3"/>
    <m/>
    <s v="Decis 2.8 - 100 Ml 100 Ml"/>
    <x v="32"/>
  </r>
  <r>
    <s v="Decis 2.8 - 250 Ml 250 Ml"/>
    <n v="200"/>
    <n v="80"/>
    <m/>
    <m/>
    <m/>
    <n v="154"/>
    <m/>
    <m/>
    <n v="126"/>
    <m/>
    <s v="Decis 2.8 - 250 Ml 250 Ml"/>
    <x v="33"/>
  </r>
  <r>
    <s v="Decis 2.8 - 500 Ml 500 Ml"/>
    <n v="119"/>
    <n v="60"/>
    <m/>
    <m/>
    <m/>
    <n v="175"/>
    <m/>
    <m/>
    <n v="4"/>
    <m/>
    <s v="Decis 2.8 - 500 Ml 500 Ml"/>
    <x v="34"/>
  </r>
  <r>
    <s v="Ethrel - 100 Ml 100 Ml"/>
    <n v="446"/>
    <n v="1250"/>
    <n v="10"/>
    <m/>
    <m/>
    <n v="1411"/>
    <m/>
    <m/>
    <n v="295"/>
    <m/>
    <s v="Ethrel - 100 Ml 100 Ml"/>
    <x v="35"/>
  </r>
  <r>
    <s v="Ethrel - 500 Ml 500 Ml"/>
    <n v="60"/>
    <n v="130"/>
    <n v="3"/>
    <m/>
    <m/>
    <n v="183"/>
    <m/>
    <m/>
    <n v="10"/>
    <m/>
    <s v="Ethrel - 500 Ml 500 Ml"/>
    <x v="36"/>
  </r>
  <r>
    <s v="Evergol Xtend -  1 Ltr 1 Ltr"/>
    <m/>
    <m/>
    <m/>
    <m/>
    <m/>
    <m/>
    <m/>
    <m/>
    <m/>
    <m/>
    <s v="Evergol Xtend - 1 Ltr 1 Ltr"/>
    <x v="37"/>
  </r>
  <r>
    <s v="Evergol Xtend - 100 Ml 100 Ml"/>
    <n v="366"/>
    <n v="1689"/>
    <n v="499"/>
    <m/>
    <m/>
    <n v="2140"/>
    <m/>
    <m/>
    <n v="214"/>
    <m/>
    <s v="Evergol Xtend - 100 Ml 100 Ml"/>
    <x v="38"/>
  </r>
  <r>
    <s v="Evergol Xtend - 250 Ml 250 Ml"/>
    <n v="136"/>
    <n v="1815"/>
    <n v="807"/>
    <m/>
    <m/>
    <n v="2200"/>
    <n v="200"/>
    <m/>
    <n v="158"/>
    <m/>
    <s v="Evergol Xtend - 250 Ml 250 Ml"/>
    <x v="39"/>
  </r>
  <r>
    <s v="Evergol Xtend - 40 Ml 40 Ml"/>
    <n v="86"/>
    <n v="1250"/>
    <n v="33"/>
    <m/>
    <m/>
    <n v="1295"/>
    <n v="400"/>
    <m/>
    <n v="74"/>
    <m/>
    <s v="Evergol Xtend - 40 Ml 40 Ml"/>
    <x v="40"/>
  </r>
  <r>
    <s v="Fame - 10 Ml 10 Ml"/>
    <n v="74"/>
    <m/>
    <m/>
    <m/>
    <m/>
    <n v="39"/>
    <m/>
    <m/>
    <n v="35"/>
    <m/>
    <s v="Fame - 10 Ml 10 Ml"/>
    <x v="41"/>
  </r>
  <r>
    <s v="Fame - 100 Ml 100 Ml"/>
    <n v="122"/>
    <m/>
    <m/>
    <m/>
    <m/>
    <n v="94"/>
    <m/>
    <m/>
    <n v="28"/>
    <m/>
    <s v="Fame - 100 Ml 100 Ml"/>
    <x v="42"/>
  </r>
  <r>
    <s v="Fame - 50 Ml 50 Ml"/>
    <n v="94"/>
    <m/>
    <m/>
    <m/>
    <m/>
    <n v="81"/>
    <m/>
    <m/>
    <n v="13"/>
    <m/>
    <s v="Fame - 50 Ml 50 Ml"/>
    <x v="43"/>
  </r>
  <r>
    <s v="Fenos Quick Sc150 - 250 Ml 250 Ml"/>
    <m/>
    <n v="40"/>
    <m/>
    <m/>
    <m/>
    <n v="39"/>
    <m/>
    <m/>
    <n v="1"/>
    <m/>
    <s v="Fenos Quick Sc150 - 250 Ml 250 Ml"/>
    <x v="44"/>
  </r>
  <r>
    <s v="Folicur - 1 Ltr 1 Ltr"/>
    <n v="106"/>
    <n v="2500"/>
    <n v="68"/>
    <m/>
    <m/>
    <n v="2570"/>
    <m/>
    <m/>
    <n v="104"/>
    <m/>
    <s v="Folicur - 1 Ltr 1 Ltr"/>
    <x v="45"/>
  </r>
  <r>
    <s v="Folicur - 100 Ml 100 Ml"/>
    <n v="3"/>
    <m/>
    <m/>
    <m/>
    <m/>
    <n v="3"/>
    <m/>
    <m/>
    <m/>
    <m/>
    <s v="Folicur - 100 Ml 100 Ml"/>
    <x v="46"/>
  </r>
  <r>
    <s v="Folicur - 250 Ml 250 Ml"/>
    <n v="81"/>
    <n v="560"/>
    <n v="5"/>
    <m/>
    <m/>
    <n v="646"/>
    <m/>
    <m/>
    <m/>
    <m/>
    <s v="Folicur - 250 Ml 250 Ml"/>
    <x v="47"/>
  </r>
  <r>
    <s v="Folicur - 500 Ml 500 Ml"/>
    <n v="41"/>
    <n v="2800"/>
    <n v="193"/>
    <m/>
    <m/>
    <n v="2970"/>
    <m/>
    <m/>
    <n v="64"/>
    <m/>
    <s v="Folicur - 500 Ml 500 Ml"/>
    <x v="48"/>
  </r>
  <r>
    <s v="Foost  WP50 500 Gm"/>
    <m/>
    <m/>
    <m/>
    <m/>
    <m/>
    <m/>
    <m/>
    <m/>
    <m/>
    <m/>
    <s v="Foost WP50 500 Gm"/>
    <x v="49"/>
  </r>
  <r>
    <s v="Gaucho - 1 Ltr 1 Ltr"/>
    <n v="1"/>
    <n v="206"/>
    <n v="48"/>
    <m/>
    <m/>
    <n v="160"/>
    <m/>
    <m/>
    <n v="45"/>
    <m/>
    <s v="Gaucho - 1 Ltr 1 Ltr"/>
    <x v="50"/>
  </r>
  <r>
    <s v="Gaucho - 100 Ml 100 Ml"/>
    <n v="206"/>
    <n v="950"/>
    <n v="205"/>
    <m/>
    <m/>
    <n v="1226"/>
    <n v="50"/>
    <m/>
    <n v="135"/>
    <m/>
    <s v="Gaucho - 100 Ml 100 Ml"/>
    <x v="51"/>
  </r>
  <r>
    <s v="Gaucho - 250 ML 250 Ml"/>
    <n v="690"/>
    <n v="1853"/>
    <n v="379"/>
    <m/>
    <m/>
    <n v="2494"/>
    <m/>
    <m/>
    <n v="108"/>
    <m/>
    <s v="Gaucho - 250 ML 250 Ml"/>
    <x v="52"/>
  </r>
  <r>
    <s v="Gaucho - 5 Ltr 5 Ltr"/>
    <m/>
    <n v="6"/>
    <n v="2"/>
    <m/>
    <m/>
    <n v="6"/>
    <n v="320"/>
    <m/>
    <n v="2"/>
    <m/>
    <s v="Gaucho - 5 Ltr 5 Ltr"/>
    <x v="53"/>
  </r>
  <r>
    <s v="Gaucho - 50 Ml 50 Ml"/>
    <n v="64"/>
    <n v="715"/>
    <n v="19"/>
    <m/>
    <m/>
    <n v="764"/>
    <m/>
    <m/>
    <n v="34"/>
    <m/>
    <s v="Gaucho - 50 Ml 50 Ml"/>
    <x v="54"/>
  </r>
  <r>
    <s v="Infinito - 500 Ml 500 Ml"/>
    <m/>
    <n v="20"/>
    <m/>
    <m/>
    <m/>
    <n v="18"/>
    <m/>
    <m/>
    <n v="2"/>
    <m/>
    <s v="Infinito - 500 Ml 500 Ml"/>
    <x v="55"/>
  </r>
  <r>
    <s v="Jump - 100 Gm 100 Gm"/>
    <n v="8"/>
    <m/>
    <m/>
    <m/>
    <m/>
    <m/>
    <m/>
    <m/>
    <n v="8"/>
    <m/>
    <s v="Jump - 100 Gm 100 Gm"/>
    <x v="56"/>
  </r>
  <r>
    <s v="Jump - 2 Gm 2 Gm"/>
    <n v="166"/>
    <n v="1600"/>
    <m/>
    <m/>
    <m/>
    <n v="925"/>
    <m/>
    <m/>
    <n v="841"/>
    <m/>
    <s v="Jump - 2 Gm 2 Gm"/>
    <x v="57"/>
  </r>
  <r>
    <s v="Jump - 40 Gm 40 Gm"/>
    <n v="10"/>
    <n v="80"/>
    <n v="5"/>
    <m/>
    <m/>
    <n v="66"/>
    <m/>
    <m/>
    <n v="29"/>
    <m/>
    <s v="Jump - 40 Gm 40 Gm"/>
    <x v="56"/>
  </r>
  <r>
    <s v="Larvin - 1 Kg 1 Kg"/>
    <m/>
    <n v="70"/>
    <m/>
    <m/>
    <m/>
    <n v="58"/>
    <m/>
    <m/>
    <n v="12"/>
    <m/>
    <s v="Larvin - 1 Kg 1 Kg"/>
    <x v="58"/>
  </r>
  <r>
    <s v="Larvin - 100 Gm 100 Gm"/>
    <n v="26"/>
    <n v="161"/>
    <n v="24"/>
    <m/>
    <m/>
    <n v="210"/>
    <m/>
    <m/>
    <n v="1"/>
    <m/>
    <s v="Larvin - 100 Gm 100 Gm"/>
    <x v="59"/>
  </r>
  <r>
    <s v="Larvin - 250 Gm 250 Gm"/>
    <n v="75"/>
    <n v="453"/>
    <n v="4"/>
    <m/>
    <m/>
    <n v="450"/>
    <m/>
    <m/>
    <n v="82"/>
    <m/>
    <s v="Larvin - 250 Gm 250 Gm"/>
    <x v="60"/>
  </r>
  <r>
    <s v="Larvin - 500 Gm 500 Gm"/>
    <n v="105"/>
    <n v="210"/>
    <n v="12"/>
    <m/>
    <m/>
    <n v="305"/>
    <m/>
    <m/>
    <n v="22"/>
    <m/>
    <s v="Larvin - 500 Gm 500 Gm"/>
    <x v="61"/>
  </r>
  <r>
    <s v="Laudis - 57.50 ML 57.50 Ml"/>
    <m/>
    <n v="30"/>
    <m/>
    <m/>
    <m/>
    <n v="30"/>
    <m/>
    <m/>
    <m/>
    <m/>
    <s v="Laudis - 57.50 ML 57.50 Ml"/>
    <x v="62"/>
  </r>
  <r>
    <s v="Lesenta - 100 Gm 100 Gm"/>
    <n v="34"/>
    <n v="2613"/>
    <n v="343"/>
    <m/>
    <m/>
    <n v="1916"/>
    <m/>
    <m/>
    <n v="724"/>
    <m/>
    <s v="Lesenta - 100 Gm 100 Gm"/>
    <x v="63"/>
  </r>
  <r>
    <s v="Lesenta - 250 Gm 250 Gm"/>
    <n v="53"/>
    <n v="515"/>
    <n v="130"/>
    <m/>
    <m/>
    <n v="539"/>
    <n v="350"/>
    <m/>
    <n v="159"/>
    <m/>
    <s v="Lesenta - 250 Gm 250 Gm"/>
    <x v="64"/>
  </r>
  <r>
    <s v="Lesenta - 40 Gm 40 Gm"/>
    <m/>
    <n v="410"/>
    <n v="76"/>
    <m/>
    <m/>
    <n v="426"/>
    <m/>
    <m/>
    <n v="60"/>
    <m/>
    <s v="Lesenta - 40 Gm 40 Gm"/>
    <x v="65"/>
  </r>
  <r>
    <s v="Lucifer - 160 Gms 160 GM"/>
    <m/>
    <n v="175"/>
    <m/>
    <m/>
    <m/>
    <n v="175"/>
    <m/>
    <m/>
    <m/>
    <m/>
    <s v="Lucifer - 160 Gms 160 GM"/>
    <x v="66"/>
  </r>
  <r>
    <s v="Luna Experience Sc400 - 250ml 250 Ml"/>
    <m/>
    <n v="40"/>
    <m/>
    <m/>
    <m/>
    <n v="11"/>
    <m/>
    <m/>
    <n v="29"/>
    <m/>
    <s v="Luna Experience Sc400 - 250ml 250 Ml"/>
    <x v="67"/>
  </r>
  <r>
    <s v="Max Force Forte - 35 Gm 35 Gm"/>
    <n v="80"/>
    <m/>
    <m/>
    <m/>
    <m/>
    <m/>
    <m/>
    <m/>
    <m/>
    <m/>
    <s v="Max Force Forte - 35 Gm 35 Gm"/>
    <x v="68"/>
  </r>
  <r>
    <s v="Melody Duo - 100 Gm 100 Gm"/>
    <m/>
    <m/>
    <m/>
    <m/>
    <m/>
    <m/>
    <n v="80"/>
    <m/>
    <m/>
    <m/>
    <s v="Melody Duo - 100 Gm 100 Gm"/>
    <x v="69"/>
  </r>
  <r>
    <s v="Melody Duo - 400 Gm 400 Gm"/>
    <m/>
    <n v="60"/>
    <n v="30"/>
    <m/>
    <m/>
    <n v="90"/>
    <m/>
    <m/>
    <m/>
    <m/>
    <s v="Melody Duo - 400 Gm 400 Gm"/>
    <x v="70"/>
  </r>
  <r>
    <s v="Millet Hybrid - 9450 (bajari) 1.5 Kg"/>
    <n v="18"/>
    <m/>
    <m/>
    <m/>
    <m/>
    <m/>
    <m/>
    <m/>
    <n v="18"/>
    <m/>
    <s v="Millet Hybrid - 9450 (bajari) 1.5 Kg"/>
    <x v="71"/>
  </r>
  <r>
    <s v="Millet Hybrid - 9461 (bajari) - 1.5 Kg 1.5 Kg"/>
    <m/>
    <n v="20"/>
    <m/>
    <m/>
    <m/>
    <n v="10"/>
    <m/>
    <m/>
    <n v="10"/>
    <m/>
    <s v="Millet Hybrid - 9461 (bajari) - 1.5 Kg 1.5 Kg"/>
    <x v="72"/>
  </r>
  <r>
    <s v="Movento Energy - 1 Ltr 1 Ltr"/>
    <n v="24"/>
    <n v="100"/>
    <n v="28"/>
    <m/>
    <m/>
    <n v="94"/>
    <m/>
    <m/>
    <n v="28"/>
    <m/>
    <s v="Movento Energy - 1 Ltr 1 Ltr"/>
    <x v="73"/>
  </r>
  <r>
    <s v="Movento Energy - 100 Ml 100 Ml"/>
    <m/>
    <m/>
    <m/>
    <m/>
    <m/>
    <m/>
    <n v="30"/>
    <m/>
    <m/>
    <m/>
    <s v="Movento Energy - 100 Ml 100 Ml"/>
    <x v="74"/>
  </r>
  <r>
    <s v="Movento Energy - 250 Ml 250 Ml"/>
    <n v="34"/>
    <n v="280"/>
    <n v="43"/>
    <m/>
    <m/>
    <n v="324"/>
    <m/>
    <m/>
    <n v="33"/>
    <m/>
    <s v="Movento Energy - 250 Ml 250 Ml"/>
    <x v="75"/>
  </r>
  <r>
    <s v="Movento Od150 - 250 Ml 250 Ml"/>
    <m/>
    <n v="40"/>
    <m/>
    <m/>
    <m/>
    <m/>
    <m/>
    <m/>
    <n v="40"/>
    <m/>
    <s v="Movento Od150 - 250 Ml 250 Ml"/>
    <x v="76"/>
  </r>
  <r>
    <s v="Movento Od150 - 500 Ml 500 Ml"/>
    <m/>
    <n v="20"/>
    <m/>
    <m/>
    <m/>
    <m/>
    <m/>
    <m/>
    <n v="20"/>
    <m/>
    <s v="Movento Od150 - 500 Ml 500 Ml"/>
    <x v="77"/>
  </r>
  <r>
    <s v="Nativo - 100 Gm 100 Gm"/>
    <n v="98"/>
    <n v="2950"/>
    <n v="174"/>
    <m/>
    <m/>
    <n v="3126"/>
    <m/>
    <m/>
    <n v="96"/>
    <m/>
    <s v="Nativo - 100 Gm 100 Gm"/>
    <x v="78"/>
  </r>
  <r>
    <s v="Nativo - 250 Gm 250 Gm"/>
    <n v="86"/>
    <n v="3520"/>
    <n v="408"/>
    <m/>
    <m/>
    <n v="3846"/>
    <m/>
    <m/>
    <n v="168"/>
    <m/>
    <s v="Nativo - 250 Gm 250 Gm"/>
    <x v="79"/>
  </r>
  <r>
    <s v="Nativo - 50 Gm 50 Gm"/>
    <m/>
    <m/>
    <m/>
    <m/>
    <m/>
    <m/>
    <m/>
    <m/>
    <m/>
    <m/>
    <s v="Nativo - 50 Gm 50 Gm"/>
    <x v="80"/>
  </r>
  <r>
    <s v="Nativo - 500 Gm 500 Gm"/>
    <n v="34"/>
    <n v="420"/>
    <n v="69"/>
    <m/>
    <m/>
    <n v="472"/>
    <m/>
    <m/>
    <n v="51"/>
    <m/>
    <s v="Nativo - 500 Gm 500 Gm"/>
    <x v="81"/>
  </r>
  <r>
    <s v="Oberon - 100 Ml 100 Ml"/>
    <m/>
    <n v="100"/>
    <m/>
    <m/>
    <m/>
    <n v="75"/>
    <m/>
    <m/>
    <n v="25"/>
    <m/>
    <s v="Oberon - 100 Ml 100 Ml"/>
    <x v="82"/>
  </r>
  <r>
    <s v="Oberon - 200 Ml 200 Ml"/>
    <m/>
    <n v="80"/>
    <n v="10"/>
    <m/>
    <m/>
    <n v="80"/>
    <m/>
    <m/>
    <n v="10"/>
    <m/>
    <s v="Oberon - 200 Ml 200 Ml"/>
    <x v="83"/>
  </r>
  <r>
    <s v="Oberon - 500 Ml 500 Ml"/>
    <m/>
    <n v="20"/>
    <m/>
    <m/>
    <m/>
    <n v="20"/>
    <m/>
    <m/>
    <m/>
    <m/>
    <s v="Oberon - 500 Ml 500 Ml"/>
    <x v="84"/>
  </r>
  <r>
    <s v="Planofix - 1 Ltr 1 Ltr"/>
    <n v="63"/>
    <n v="510"/>
    <n v="13"/>
    <m/>
    <m/>
    <n v="551"/>
    <m/>
    <m/>
    <n v="35"/>
    <m/>
    <s v="Planofix - 1 Ltr 1 Ltr"/>
    <x v="85"/>
  </r>
  <r>
    <s v="Planofix - 100 Ml 100 Ml"/>
    <n v="1"/>
    <m/>
    <m/>
    <m/>
    <m/>
    <m/>
    <m/>
    <m/>
    <n v="1"/>
    <m/>
    <s v="Planofix - 100 Ml 100 Ml"/>
    <x v="86"/>
  </r>
  <r>
    <s v="Planofix - 250 Ml 250 Ml"/>
    <n v="18"/>
    <n v="160"/>
    <m/>
    <m/>
    <m/>
    <n v="177"/>
    <m/>
    <m/>
    <n v="1"/>
    <m/>
    <s v="Planofix - 250 Ml 250 Ml"/>
    <x v="87"/>
  </r>
  <r>
    <s v="Planofix - 500 Ml 500 Ml"/>
    <n v="15"/>
    <n v="600"/>
    <n v="50"/>
    <m/>
    <m/>
    <n v="653"/>
    <m/>
    <m/>
    <n v="12"/>
    <m/>
    <s v="Planofix - 500 Ml 500 Ml"/>
    <x v="88"/>
  </r>
  <r>
    <s v="Quick Bayt - 50 Gr 50 Gm"/>
    <n v="40"/>
    <m/>
    <m/>
    <m/>
    <m/>
    <m/>
    <m/>
    <m/>
    <n v="40"/>
    <m/>
    <s v="Quick Bayt - 50 Gr 50 Gm"/>
    <x v="89"/>
  </r>
  <r>
    <s v="Raft - 1 Ltr 1 Ltr"/>
    <n v="9"/>
    <m/>
    <m/>
    <m/>
    <m/>
    <n v="8"/>
    <m/>
    <m/>
    <n v="1"/>
    <m/>
    <s v="Raft - 1 Ltr 1 Ltr"/>
    <x v="90"/>
  </r>
  <r>
    <s v="Raft - 250 Ml 250 Ml"/>
    <m/>
    <m/>
    <m/>
    <m/>
    <m/>
    <m/>
    <m/>
    <m/>
    <m/>
    <m/>
    <s v="Raft - 250 Ml 250 Ml"/>
    <x v="91"/>
  </r>
  <r>
    <s v="Raft - 500 Ml 500 Ml"/>
    <m/>
    <m/>
    <m/>
    <m/>
    <m/>
    <m/>
    <m/>
    <m/>
    <m/>
    <m/>
    <s v="Raft - 500 Ml 500 Ml"/>
    <x v="92"/>
  </r>
  <r>
    <s v="Raxil - 100 Gm 100 Gm"/>
    <n v="64"/>
    <m/>
    <m/>
    <m/>
    <m/>
    <n v="64"/>
    <m/>
    <m/>
    <m/>
    <m/>
    <s v="Raxil - 100 Gm 100 Gm"/>
    <x v="93"/>
  </r>
  <r>
    <s v="Raxil Easy - 100 Ml 100 Ml"/>
    <m/>
    <m/>
    <m/>
    <m/>
    <m/>
    <m/>
    <m/>
    <m/>
    <m/>
    <m/>
    <s v="Raxil Easy - 100 Ml 100 Ml"/>
    <x v="94"/>
  </r>
  <r>
    <s v="Regent (Gr) - 1 Kg 1 Kg"/>
    <n v="20"/>
    <n v="300"/>
    <m/>
    <m/>
    <m/>
    <n v="254"/>
    <m/>
    <m/>
    <n v="66"/>
    <m/>
    <s v="Regent (Gr) - 1 Kg 1 Kg"/>
    <x v="95"/>
  </r>
  <r>
    <s v="Regent (Gr) - 25 Kg 25 Kg"/>
    <m/>
    <m/>
    <m/>
    <m/>
    <m/>
    <m/>
    <m/>
    <m/>
    <m/>
    <m/>
    <s v="Regent (Gr) - 25 Kg 25 Kg"/>
    <x v="96"/>
  </r>
  <r>
    <s v="Regent (Gr) - 5 Kg 5 Kg"/>
    <n v="21"/>
    <n v="200"/>
    <m/>
    <m/>
    <m/>
    <n v="209"/>
    <m/>
    <m/>
    <n v="12"/>
    <m/>
    <s v="Regent (Gr) - 5 Kg 5 Kg"/>
    <x v="97"/>
  </r>
  <r>
    <s v="Regent (SC) - 1 Ltr 1 Ltr"/>
    <n v="112"/>
    <n v="180"/>
    <n v="5"/>
    <m/>
    <m/>
    <n v="299"/>
    <m/>
    <m/>
    <n v="-2"/>
    <m/>
    <s v="Regent (SC) - 1 Ltr 1 Ltr"/>
    <x v="98"/>
  </r>
  <r>
    <s v="Regent (SC) - 100 Ml 100 Ml"/>
    <n v="14"/>
    <n v="100"/>
    <m/>
    <m/>
    <m/>
    <n v="37"/>
    <m/>
    <m/>
    <n v="77"/>
    <m/>
    <s v="Regent (SC) - 100 Ml 100 Ml"/>
    <x v="99"/>
  </r>
  <r>
    <s v="Regent (SC) - 250 Ml 250 Ml"/>
    <n v="89"/>
    <n v="160"/>
    <n v="5"/>
    <m/>
    <m/>
    <n v="250"/>
    <m/>
    <m/>
    <n v="4"/>
    <m/>
    <s v="Regent (SC) - 250 Ml 250 Ml"/>
    <x v="100"/>
  </r>
  <r>
    <s v="Regent (SC) - 500 Ml 500 Ml"/>
    <n v="184"/>
    <n v="340"/>
    <m/>
    <m/>
    <m/>
    <n v="510"/>
    <m/>
    <m/>
    <n v="14"/>
    <m/>
    <s v="Regent (SC) - 500 Ml 500 Ml"/>
    <x v="101"/>
  </r>
  <r>
    <s v="Regent Gold - 100 Ml 100 Ml"/>
    <n v="37"/>
    <m/>
    <m/>
    <m/>
    <m/>
    <n v="15"/>
    <m/>
    <m/>
    <n v="22"/>
    <m/>
    <s v="Regent Gold - 100 Ml 100 Ml"/>
    <x v="102"/>
  </r>
  <r>
    <s v="Regent Gold - 250 Ml 250 Ml"/>
    <m/>
    <m/>
    <m/>
    <m/>
    <m/>
    <m/>
    <m/>
    <m/>
    <m/>
    <m/>
    <s v="Regent Gold - 250 Ml 250 Ml"/>
    <x v="103"/>
  </r>
  <r>
    <s v="Regent Ultra Gr - 1 Kg 1 Kg"/>
    <n v="33"/>
    <m/>
    <n v="20"/>
    <m/>
    <m/>
    <n v="53"/>
    <m/>
    <m/>
    <m/>
    <m/>
    <s v="Regent Ultra Gr - 1 Kg 1 Kg"/>
    <x v="104"/>
  </r>
  <r>
    <s v="Regent Ultra Gr - 4 Kg 4 Kg"/>
    <n v="22"/>
    <m/>
    <n v="1"/>
    <m/>
    <m/>
    <n v="23"/>
    <m/>
    <m/>
    <m/>
    <m/>
    <s v="Regent Ultra Gr - 4 Kg 4 Kg"/>
    <x v="105"/>
  </r>
  <r>
    <s v="Sectin - 100 Gm 100 Gm"/>
    <n v="50"/>
    <n v="250"/>
    <n v="149"/>
    <m/>
    <m/>
    <n v="360"/>
    <m/>
    <m/>
    <n v="89"/>
    <m/>
    <s v="Sectin - 100 Gm 100 Gm"/>
    <x v="106"/>
  </r>
  <r>
    <s v="Sencor - 100 Gm 100 Gm"/>
    <n v="62"/>
    <n v="300"/>
    <m/>
    <m/>
    <m/>
    <n v="301"/>
    <m/>
    <m/>
    <n v="61"/>
    <m/>
    <s v="Sencor - 100 Gm 100 Gm"/>
    <x v="107"/>
  </r>
  <r>
    <s v="Sencor - 500 Gm 500 Gm"/>
    <m/>
    <m/>
    <m/>
    <m/>
    <m/>
    <m/>
    <m/>
    <m/>
    <m/>
    <m/>
    <s v="Sencor - 500 Gm 500 Gm"/>
    <x v="108"/>
  </r>
  <r>
    <s v="Sivanto Prime SL - 500 Ml 500 Ml"/>
    <n v="10"/>
    <n v="20"/>
    <m/>
    <m/>
    <m/>
    <n v="20"/>
    <m/>
    <m/>
    <n v="10"/>
    <m/>
    <s v="Sivanto Prime SL - 500 Ml 500 Ml"/>
    <x v="109"/>
  </r>
  <r>
    <s v="Solomon - 1 Ltr 1 Ltr"/>
    <n v="3"/>
    <n v="740"/>
    <n v="45"/>
    <m/>
    <m/>
    <n v="677"/>
    <m/>
    <m/>
    <n v="111"/>
    <m/>
    <s v="Solomon - 1 Ltr 1 Ltr"/>
    <x v="110"/>
  </r>
  <r>
    <s v="Solomon - 100 Ml 100 Ml"/>
    <n v="22"/>
    <n v="515"/>
    <m/>
    <m/>
    <m/>
    <n v="491"/>
    <m/>
    <m/>
    <n v="46"/>
    <m/>
    <s v="Solomon - 100 Ml 100 Ml"/>
    <x v="111"/>
  </r>
  <r>
    <s v="Solomon - 250 Ml 250 Ml"/>
    <n v="16"/>
    <n v="2620"/>
    <n v="104"/>
    <m/>
    <m/>
    <n v="2198"/>
    <m/>
    <m/>
    <n v="542"/>
    <m/>
    <s v="Solomon - 250 Ml 250 Ml"/>
    <x v="112"/>
  </r>
  <r>
    <s v="Solomon - 500 Ml 500 Ml"/>
    <n v="39"/>
    <n v="2260"/>
    <n v="156"/>
    <m/>
    <m/>
    <n v="2156"/>
    <m/>
    <m/>
    <n v="299"/>
    <m/>
    <s v="Solomon - 500 Ml 500 Ml"/>
    <x v="113"/>
  </r>
  <r>
    <s v="Spintor - 75 Ml 75 Ml"/>
    <n v="20"/>
    <m/>
    <m/>
    <m/>
    <m/>
    <n v="19"/>
    <m/>
    <m/>
    <n v="1"/>
    <m/>
    <s v="Spintor - 75 Ml 75 Ml"/>
    <x v="114"/>
  </r>
  <r>
    <s v="Sunrice - 50 Gm 50 Gm"/>
    <n v="17"/>
    <n v="100"/>
    <m/>
    <m/>
    <m/>
    <n v="95"/>
    <m/>
    <m/>
    <n v="22"/>
    <m/>
    <s v="Sunrice - 50 Gm 50 Gm"/>
    <x v="115"/>
  </r>
  <r>
    <s v="Super Confidor - 100 Ml 100 Ml"/>
    <n v="91"/>
    <n v="50"/>
    <n v="5"/>
    <m/>
    <m/>
    <n v="40"/>
    <m/>
    <m/>
    <n v="106"/>
    <m/>
    <s v="Super Confidor - 100 Ml 100 Ml"/>
    <x v="116"/>
  </r>
  <r>
    <s v="Super Confidor - 250 Ml 250 Ml"/>
    <m/>
    <n v="40"/>
    <n v="5"/>
    <m/>
    <m/>
    <n v="40"/>
    <m/>
    <m/>
    <n v="5"/>
    <m/>
    <s v="Super Confidor - 250 Ml 250 Ml"/>
    <x v="117"/>
  </r>
  <r>
    <s v="Super Confidor - 50 Ml 50 Ml"/>
    <m/>
    <m/>
    <m/>
    <m/>
    <m/>
    <m/>
    <m/>
    <m/>
    <m/>
    <m/>
    <s v="Super Confidor - 50 Ml 50 Ml"/>
    <x v="118"/>
  </r>
  <r>
    <s v="Super Confidor - 500 Ml 500 Ml"/>
    <m/>
    <m/>
    <m/>
    <m/>
    <m/>
    <m/>
    <m/>
    <m/>
    <m/>
    <m/>
    <s v="Super Confidor - 500 Ml 500 Ml"/>
    <x v="119"/>
  </r>
  <r>
    <s v="Temprid - 50 Ml 50 Ml"/>
    <n v="100"/>
    <m/>
    <m/>
    <m/>
    <m/>
    <m/>
    <m/>
    <m/>
    <m/>
    <m/>
    <s v="Temprid - 50 Ml 50 Ml"/>
    <x v="120"/>
  </r>
  <r>
    <s v="Velum Prime - 100 Ml 100 Ml"/>
    <m/>
    <n v="100"/>
    <m/>
    <m/>
    <m/>
    <n v="53"/>
    <n v="100"/>
    <m/>
    <n v="47"/>
    <m/>
    <s v="Velum Prime - 100 Ml 100 Ml"/>
    <x v="121"/>
  </r>
  <r>
    <s v="Velum Prime - 250 Ml 250 Ml"/>
    <n v="5"/>
    <n v="320"/>
    <m/>
    <m/>
    <m/>
    <n v="170"/>
    <m/>
    <m/>
    <n v="155"/>
    <m/>
    <s v="Velum Prime - 250 Ml 250 Ml"/>
    <x v="122"/>
  </r>
  <r>
    <s v="Velum Prime - 500 Ml 500 Ml"/>
    <n v="9"/>
    <n v="120"/>
    <m/>
    <m/>
    <m/>
    <n v="95"/>
    <m/>
    <m/>
    <n v="34"/>
    <m/>
    <s v="Velum Prime - 500 Ml 500 Ml"/>
    <x v="123"/>
  </r>
  <r>
    <s v="Whip Super - 1 Ltr 1 Ltr"/>
    <n v="89"/>
    <n v="400"/>
    <m/>
    <m/>
    <m/>
    <n v="432"/>
    <m/>
    <m/>
    <n v="57"/>
    <m/>
    <s v="Whip Super - 1 Ltr 1 Ltr"/>
    <x v="124"/>
  </r>
  <r>
    <s v="Whip Super - 100 Ml 100 Ml"/>
    <n v="214"/>
    <n v="100"/>
    <m/>
    <m/>
    <m/>
    <n v="153"/>
    <m/>
    <m/>
    <n v="161"/>
    <m/>
    <s v="Whip Super - 100 Ml 100 Ml"/>
    <x v="125"/>
  </r>
  <r>
    <s v="Whip Super - 250 Ml 250 Ml"/>
    <n v="283"/>
    <n v="1080"/>
    <n v="38"/>
    <m/>
    <m/>
    <n v="1286"/>
    <m/>
    <m/>
    <n v="115"/>
    <m/>
    <s v="Whip Super - 250 Ml 250 Ml"/>
    <x v="126"/>
  </r>
  <r>
    <s v="Whip Super - 500 Ml 500 Ml"/>
    <n v="80"/>
    <n v="1020"/>
    <n v="40"/>
    <m/>
    <m/>
    <n v="1061"/>
    <m/>
    <m/>
    <n v="79"/>
    <m/>
    <s v="Whip Super - 500 Ml 500 Ml"/>
    <x v="1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V130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77">
        <item m="1" x="138"/>
        <item m="1" x="149"/>
        <item x="0"/>
        <item m="1" x="174"/>
        <item m="1" x="171"/>
        <item m="1" x="173"/>
        <item m="1" x="130"/>
        <item x="2"/>
        <item x="1"/>
        <item x="3"/>
        <item m="1" x="136"/>
        <item x="5"/>
        <item x="4"/>
        <item m="1" x="167"/>
        <item x="6"/>
        <item x="8"/>
        <item x="9"/>
        <item x="7"/>
        <item x="10"/>
        <item x="12"/>
        <item x="11"/>
        <item x="13"/>
        <item x="15"/>
        <item x="14"/>
        <item m="1" x="163"/>
        <item m="1" x="172"/>
        <item x="17"/>
        <item m="1" x="139"/>
        <item m="1" x="175"/>
        <item m="1" x="161"/>
        <item x="21"/>
        <item x="23"/>
        <item x="22"/>
        <item m="1" x="148"/>
        <item m="1" x="160"/>
        <item x="24"/>
        <item x="26"/>
        <item x="27"/>
        <item x="25"/>
        <item x="117"/>
        <item x="119"/>
        <item x="116"/>
        <item x="118"/>
        <item m="1" x="164"/>
        <item m="1" x="165"/>
        <item x="31"/>
        <item x="34"/>
        <item x="33"/>
        <item x="32"/>
        <item x="28"/>
        <item x="30"/>
        <item x="29"/>
        <item x="16"/>
        <item m="1" x="169"/>
        <item m="1" x="131"/>
        <item m="1" x="132"/>
        <item x="36"/>
        <item x="35"/>
        <item x="40"/>
        <item x="37"/>
        <item x="39"/>
        <item x="38"/>
        <item x="41"/>
        <item x="42"/>
        <item x="43"/>
        <item m="1" x="144"/>
        <item m="1" x="145"/>
        <item x="44"/>
        <item x="45"/>
        <item x="48"/>
        <item x="47"/>
        <item x="46"/>
        <item x="49"/>
        <item x="54"/>
        <item x="50"/>
        <item x="53"/>
        <item x="52"/>
        <item x="51"/>
        <item m="1" x="166"/>
        <item m="1" x="158"/>
        <item m="1" x="170"/>
        <item x="55"/>
        <item x="57"/>
        <item x="56"/>
        <item m="1" x="152"/>
        <item x="58"/>
        <item x="60"/>
        <item x="61"/>
        <item x="59"/>
        <item x="62"/>
        <item m="1" x="155"/>
        <item m="1" x="156"/>
        <item x="65"/>
        <item x="64"/>
        <item x="63"/>
        <item x="66"/>
        <item x="67"/>
        <item x="68"/>
        <item x="70"/>
        <item x="69"/>
        <item x="71"/>
        <item x="72"/>
        <item m="1" x="150"/>
        <item m="1" x="159"/>
        <item m="1" x="168"/>
        <item x="73"/>
        <item x="75"/>
        <item x="74"/>
        <item x="77"/>
        <item x="76"/>
        <item x="80"/>
        <item m="1" x="146"/>
        <item m="1" x="154"/>
        <item x="81"/>
        <item x="79"/>
        <item x="78"/>
        <item x="84"/>
        <item x="83"/>
        <item x="82"/>
        <item x="88"/>
        <item x="87"/>
        <item x="86"/>
        <item x="85"/>
        <item m="1" x="128"/>
        <item m="1" x="157"/>
        <item m="1" x="162"/>
        <item x="89"/>
        <item x="90"/>
        <item x="92"/>
        <item x="91"/>
        <item x="93"/>
        <item m="1" x="143"/>
        <item m="1" x="153"/>
        <item x="94"/>
        <item x="98"/>
        <item x="100"/>
        <item x="101"/>
        <item x="99"/>
        <item x="103"/>
        <item x="102"/>
        <item x="96"/>
        <item x="95"/>
        <item x="97"/>
        <item x="104"/>
        <item x="105"/>
        <item m="1" x="151"/>
        <item m="1" x="147"/>
        <item m="1" x="134"/>
        <item m="1" x="142"/>
        <item m="1" x="129"/>
        <item x="106"/>
        <item x="108"/>
        <item x="107"/>
        <item m="1" x="133"/>
        <item m="1" x="140"/>
        <item m="1" x="141"/>
        <item x="109"/>
        <item x="110"/>
        <item x="113"/>
        <item x="112"/>
        <item x="111"/>
        <item x="114"/>
        <item x="115"/>
        <item x="18"/>
        <item x="19"/>
        <item x="20"/>
        <item x="120"/>
        <item m="1" x="137"/>
        <item x="123"/>
        <item x="122"/>
        <item x="121"/>
        <item x="124"/>
        <item x="127"/>
        <item x="126"/>
        <item x="125"/>
        <item m="1" x="135"/>
        <item t="default"/>
      </items>
    </pivotField>
  </pivotFields>
  <rowFields count="1">
    <field x="12"/>
  </rowFields>
  <rowItems count="129">
    <i>
      <x v="2"/>
    </i>
    <i>
      <x v="7"/>
    </i>
    <i>
      <x v="8"/>
    </i>
    <i>
      <x v="9"/>
    </i>
    <i>
      <x v="11"/>
    </i>
    <i>
      <x v="12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6"/>
    </i>
    <i>
      <x v="30"/>
    </i>
    <i>
      <x v="31"/>
    </i>
    <i>
      <x v="32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81"/>
    </i>
    <i>
      <x v="82"/>
    </i>
    <i>
      <x v="83"/>
    </i>
    <i>
      <x v="85"/>
    </i>
    <i>
      <x v="86"/>
    </i>
    <i>
      <x v="87"/>
    </i>
    <i>
      <x v="88"/>
    </i>
    <i>
      <x v="89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5"/>
    </i>
    <i>
      <x v="106"/>
    </i>
    <i>
      <x v="107"/>
    </i>
    <i>
      <x v="108"/>
    </i>
    <i>
      <x v="109"/>
    </i>
    <i>
      <x v="110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6"/>
    </i>
    <i>
      <x v="127"/>
    </i>
    <i>
      <x v="128"/>
    </i>
    <i>
      <x v="129"/>
    </i>
    <i>
      <x v="130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50"/>
    </i>
    <i>
      <x v="151"/>
    </i>
    <i>
      <x v="152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8"/>
    </i>
    <i>
      <x v="169"/>
    </i>
    <i>
      <x v="170"/>
    </i>
    <i>
      <x v="171"/>
    </i>
    <i>
      <x v="172"/>
    </i>
    <i>
      <x v="173"/>
    </i>
    <i>
      <x v="174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45">
      <pivotArea type="all" dataOnly="0" outline="0" fieldPosition="0"/>
    </format>
    <format dxfId="44">
      <pivotArea outline="0" collapsedLevelsAreSubtotals="1" fieldPosition="0"/>
    </format>
    <format dxfId="43">
      <pivotArea field="12" type="button" dataOnly="0" labelOnly="1" outline="0" axis="axisRow" fieldPosition="0"/>
    </format>
    <format dxfId="42">
      <pivotArea dataOnly="0" labelOnly="1" fieldPosition="0">
        <references count="1">
          <reference field="12" count="1">
            <x v="142"/>
          </reference>
        </references>
      </pivotArea>
    </format>
    <format dxfId="41">
      <pivotArea dataOnly="0" labelOnly="1" grandRow="1" outline="0" fieldPosition="0"/>
    </format>
    <format dxfId="40">
      <pivotArea type="all" dataOnly="0" outline="0" fieldPosition="0"/>
    </format>
    <format dxfId="39">
      <pivotArea outline="0" collapsedLevelsAreSubtotals="1" fieldPosition="0"/>
    </format>
    <format dxfId="38">
      <pivotArea field="12" type="button" dataOnly="0" labelOnly="1" outline="0" axis="axisRow" fieldPosition="0"/>
    </format>
    <format dxfId="37">
      <pivotArea dataOnly="0" labelOnly="1" fieldPosition="0">
        <references count="1">
          <reference field="12" count="1">
            <x v="142"/>
          </reference>
        </references>
      </pivotArea>
    </format>
    <format dxfId="3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O141"/>
  <sheetViews>
    <sheetView workbookViewId="0"/>
  </sheetViews>
  <sheetFormatPr defaultColWidth="11.5546875" defaultRowHeight="14.4" x14ac:dyDescent="0.3"/>
  <cols>
    <col min="1" max="1" width="37.88671875" bestFit="1" customWidth="1"/>
    <col min="2" max="2" width="11.5546875" customWidth="1"/>
  </cols>
  <sheetData>
    <row r="2" spans="1:15" ht="17.399999999999999" x14ac:dyDescent="0.3">
      <c r="H2" s="57" t="s">
        <v>46</v>
      </c>
    </row>
    <row r="4" spans="1:15" x14ac:dyDescent="0.3">
      <c r="H4" s="58" t="s">
        <v>47</v>
      </c>
    </row>
    <row r="5" spans="1:15" x14ac:dyDescent="0.3">
      <c r="H5" s="58" t="s">
        <v>48</v>
      </c>
    </row>
    <row r="6" spans="1:15" x14ac:dyDescent="0.3">
      <c r="A6" s="59" t="s">
        <v>49</v>
      </c>
      <c r="N6" s="60" t="s">
        <v>50</v>
      </c>
      <c r="O6" s="61">
        <v>1</v>
      </c>
    </row>
    <row r="8" spans="1:15" x14ac:dyDescent="0.3">
      <c r="B8" s="62" t="s">
        <v>51</v>
      </c>
      <c r="C8" s="63">
        <v>43922</v>
      </c>
      <c r="D8" s="62" t="s">
        <v>52</v>
      </c>
      <c r="E8" s="63">
        <v>44227</v>
      </c>
    </row>
    <row r="11" spans="1:15" x14ac:dyDescent="0.3">
      <c r="A11" s="59" t="s">
        <v>53</v>
      </c>
      <c r="E11" s="64" t="s">
        <v>54</v>
      </c>
      <c r="F11" s="64" t="s">
        <v>55</v>
      </c>
      <c r="H11" s="64" t="s">
        <v>56</v>
      </c>
      <c r="I11" s="64" t="s">
        <v>57</v>
      </c>
      <c r="J11" s="64" t="s">
        <v>58</v>
      </c>
      <c r="K11" s="64" t="s">
        <v>59</v>
      </c>
      <c r="L11" s="64" t="s">
        <v>60</v>
      </c>
      <c r="N11" s="64" t="s">
        <v>61</v>
      </c>
      <c r="O11" s="64" t="s">
        <v>62</v>
      </c>
    </row>
    <row r="12" spans="1:15" x14ac:dyDescent="0.3">
      <c r="A12" s="65" t="s">
        <v>63</v>
      </c>
      <c r="E12" s="66">
        <v>684</v>
      </c>
      <c r="J12" s="66">
        <v>676</v>
      </c>
      <c r="O12" s="66">
        <v>8</v>
      </c>
    </row>
    <row r="13" spans="1:15" x14ac:dyDescent="0.3">
      <c r="A13" s="65" t="s">
        <v>64</v>
      </c>
    </row>
    <row r="14" spans="1:15" x14ac:dyDescent="0.3">
      <c r="A14" s="65" t="s">
        <v>65</v>
      </c>
      <c r="E14" s="66">
        <v>2</v>
      </c>
      <c r="O14" s="66">
        <v>2</v>
      </c>
    </row>
    <row r="15" spans="1:15" x14ac:dyDescent="0.3">
      <c r="A15" s="65" t="s">
        <v>66</v>
      </c>
      <c r="E15" s="66">
        <v>40</v>
      </c>
      <c r="H15" s="66">
        <v>40</v>
      </c>
    </row>
    <row r="16" spans="1:15" x14ac:dyDescent="0.3">
      <c r="A16" s="65" t="s">
        <v>67</v>
      </c>
      <c r="F16" s="66">
        <v>40</v>
      </c>
      <c r="J16" s="66">
        <v>30</v>
      </c>
      <c r="K16" s="66">
        <v>9</v>
      </c>
      <c r="O16" s="66">
        <v>19</v>
      </c>
    </row>
    <row r="17" spans="1:15" x14ac:dyDescent="0.3">
      <c r="A17" s="65" t="s">
        <v>68</v>
      </c>
      <c r="F17" s="66">
        <v>60</v>
      </c>
      <c r="J17" s="66">
        <v>56</v>
      </c>
      <c r="K17" s="66">
        <v>6</v>
      </c>
      <c r="O17" s="66">
        <v>10</v>
      </c>
    </row>
    <row r="18" spans="1:15" x14ac:dyDescent="0.3">
      <c r="A18" s="65" t="s">
        <v>69</v>
      </c>
      <c r="E18" s="66">
        <v>1</v>
      </c>
      <c r="J18" s="66">
        <v>1</v>
      </c>
    </row>
    <row r="19" spans="1:15" x14ac:dyDescent="0.3">
      <c r="A19" s="65" t="s">
        <v>70</v>
      </c>
      <c r="E19" s="66">
        <v>58</v>
      </c>
      <c r="F19" s="66">
        <v>120</v>
      </c>
      <c r="J19" s="66">
        <v>145</v>
      </c>
      <c r="O19" s="66">
        <v>33</v>
      </c>
    </row>
    <row r="20" spans="1:15" x14ac:dyDescent="0.3">
      <c r="A20" s="65" t="s">
        <v>71</v>
      </c>
      <c r="E20" s="66">
        <v>41</v>
      </c>
      <c r="F20" s="66">
        <v>600</v>
      </c>
      <c r="J20" s="66">
        <v>619</v>
      </c>
      <c r="K20" s="66">
        <v>19</v>
      </c>
      <c r="O20" s="66">
        <v>41</v>
      </c>
    </row>
    <row r="21" spans="1:15" x14ac:dyDescent="0.3">
      <c r="A21" s="65" t="s">
        <v>72</v>
      </c>
      <c r="E21" s="66">
        <v>46</v>
      </c>
      <c r="F21" s="66">
        <v>420</v>
      </c>
      <c r="J21" s="66">
        <v>487</v>
      </c>
      <c r="K21" s="66">
        <v>18</v>
      </c>
      <c r="O21" s="66">
        <v>-3</v>
      </c>
    </row>
    <row r="22" spans="1:15" x14ac:dyDescent="0.3">
      <c r="A22" s="65" t="s">
        <v>73</v>
      </c>
      <c r="E22" s="66">
        <v>62</v>
      </c>
      <c r="F22" s="66">
        <v>930</v>
      </c>
      <c r="J22" s="66">
        <v>929</v>
      </c>
      <c r="O22" s="66">
        <v>63</v>
      </c>
    </row>
    <row r="23" spans="1:15" x14ac:dyDescent="0.3">
      <c r="A23" s="65" t="s">
        <v>74</v>
      </c>
      <c r="E23" s="66">
        <v>53</v>
      </c>
      <c r="F23" s="66">
        <v>1200</v>
      </c>
      <c r="J23" s="66">
        <v>956</v>
      </c>
      <c r="K23" s="66">
        <v>1</v>
      </c>
      <c r="O23" s="66">
        <v>298</v>
      </c>
    </row>
    <row r="24" spans="1:15" x14ac:dyDescent="0.3">
      <c r="A24" s="65" t="s">
        <v>75</v>
      </c>
      <c r="E24" s="66">
        <v>163</v>
      </c>
      <c r="F24" s="66">
        <v>1400</v>
      </c>
      <c r="J24" s="66">
        <v>1532</v>
      </c>
      <c r="O24" s="66">
        <v>31</v>
      </c>
    </row>
    <row r="25" spans="1:15" x14ac:dyDescent="0.3">
      <c r="A25" s="65" t="s">
        <v>76</v>
      </c>
      <c r="E25" s="66">
        <v>77</v>
      </c>
      <c r="F25" s="66">
        <v>1200</v>
      </c>
      <c r="J25" s="66">
        <v>1233</v>
      </c>
      <c r="K25" s="66">
        <v>1</v>
      </c>
      <c r="O25" s="66">
        <v>45</v>
      </c>
    </row>
    <row r="26" spans="1:15" x14ac:dyDescent="0.3">
      <c r="A26" s="65" t="s">
        <v>77</v>
      </c>
      <c r="E26" s="66">
        <v>459</v>
      </c>
      <c r="F26" s="66">
        <v>400</v>
      </c>
      <c r="J26" s="66">
        <v>554</v>
      </c>
      <c r="O26" s="66">
        <v>305</v>
      </c>
    </row>
    <row r="27" spans="1:15" x14ac:dyDescent="0.3">
      <c r="A27" s="65" t="s">
        <v>78</v>
      </c>
      <c r="E27" s="66">
        <v>793</v>
      </c>
      <c r="F27" s="66">
        <v>1320</v>
      </c>
      <c r="J27" s="66">
        <v>2012</v>
      </c>
      <c r="K27" s="66">
        <v>7</v>
      </c>
      <c r="O27" s="66">
        <v>108</v>
      </c>
    </row>
    <row r="28" spans="1:15" x14ac:dyDescent="0.3">
      <c r="A28" s="65" t="s">
        <v>79</v>
      </c>
      <c r="F28" s="66">
        <v>30</v>
      </c>
      <c r="J28" s="66">
        <v>21</v>
      </c>
      <c r="O28" s="66">
        <v>9</v>
      </c>
    </row>
    <row r="29" spans="1:15" x14ac:dyDescent="0.3">
      <c r="A29" s="65" t="s">
        <v>80</v>
      </c>
      <c r="F29" s="66">
        <v>40</v>
      </c>
      <c r="J29" s="66">
        <v>20</v>
      </c>
      <c r="O29" s="66">
        <v>20</v>
      </c>
    </row>
    <row r="30" spans="1:15" x14ac:dyDescent="0.3">
      <c r="A30" s="65" t="s">
        <v>81</v>
      </c>
      <c r="E30" s="66">
        <v>117</v>
      </c>
      <c r="F30" s="66">
        <v>1050</v>
      </c>
      <c r="J30" s="66">
        <v>441</v>
      </c>
      <c r="K30" s="66">
        <v>137</v>
      </c>
      <c r="O30" s="66">
        <v>863</v>
      </c>
    </row>
    <row r="31" spans="1:15" x14ac:dyDescent="0.3">
      <c r="A31" s="65" t="s">
        <v>82</v>
      </c>
      <c r="F31" s="66">
        <v>200</v>
      </c>
      <c r="J31" s="66">
        <v>200</v>
      </c>
    </row>
    <row r="32" spans="1:15" x14ac:dyDescent="0.3">
      <c r="A32" s="65" t="s">
        <v>83</v>
      </c>
    </row>
    <row r="33" spans="1:15" x14ac:dyDescent="0.3">
      <c r="A33" s="65" t="s">
        <v>84</v>
      </c>
      <c r="E33" s="66">
        <v>31</v>
      </c>
      <c r="F33" s="66">
        <v>600</v>
      </c>
      <c r="J33" s="66">
        <v>680</v>
      </c>
      <c r="K33" s="66">
        <v>80</v>
      </c>
      <c r="O33" s="66">
        <v>31</v>
      </c>
    </row>
    <row r="34" spans="1:15" x14ac:dyDescent="0.3">
      <c r="A34" s="65" t="s">
        <v>85</v>
      </c>
      <c r="F34" s="66">
        <v>10</v>
      </c>
      <c r="O34" s="66">
        <v>10</v>
      </c>
    </row>
    <row r="35" spans="1:15" x14ac:dyDescent="0.3">
      <c r="A35" s="65" t="s">
        <v>86</v>
      </c>
    </row>
    <row r="36" spans="1:15" x14ac:dyDescent="0.3">
      <c r="A36" s="65" t="s">
        <v>87</v>
      </c>
    </row>
    <row r="37" spans="1:15" x14ac:dyDescent="0.3">
      <c r="A37" s="65" t="s">
        <v>88</v>
      </c>
      <c r="F37" s="66">
        <v>80</v>
      </c>
      <c r="J37" s="66">
        <v>60</v>
      </c>
      <c r="O37" s="66">
        <v>20</v>
      </c>
    </row>
    <row r="38" spans="1:15" x14ac:dyDescent="0.3">
      <c r="A38" s="65" t="s">
        <v>89</v>
      </c>
      <c r="F38" s="66">
        <v>100</v>
      </c>
      <c r="J38" s="66">
        <v>56</v>
      </c>
      <c r="O38" s="66">
        <v>44</v>
      </c>
    </row>
    <row r="39" spans="1:15" x14ac:dyDescent="0.3">
      <c r="A39" s="65" t="s">
        <v>90</v>
      </c>
      <c r="E39" s="66">
        <v>49</v>
      </c>
      <c r="F39" s="66">
        <v>220</v>
      </c>
      <c r="J39" s="66">
        <v>201</v>
      </c>
      <c r="O39" s="66">
        <v>68</v>
      </c>
    </row>
    <row r="40" spans="1:15" x14ac:dyDescent="0.3">
      <c r="A40" s="65" t="s">
        <v>91</v>
      </c>
      <c r="F40" s="66">
        <v>180</v>
      </c>
      <c r="J40" s="66">
        <v>138</v>
      </c>
      <c r="O40" s="66">
        <v>42</v>
      </c>
    </row>
    <row r="41" spans="1:15" x14ac:dyDescent="0.3">
      <c r="A41" s="65" t="s">
        <v>92</v>
      </c>
      <c r="E41" s="66">
        <v>63</v>
      </c>
      <c r="F41" s="66">
        <v>90</v>
      </c>
      <c r="J41" s="66">
        <v>100</v>
      </c>
      <c r="K41" s="66">
        <v>15</v>
      </c>
      <c r="O41" s="66">
        <v>68</v>
      </c>
    </row>
    <row r="42" spans="1:15" x14ac:dyDescent="0.3">
      <c r="A42" s="65" t="s">
        <v>93</v>
      </c>
      <c r="F42" s="66">
        <v>150</v>
      </c>
      <c r="J42" s="66">
        <v>150</v>
      </c>
    </row>
    <row r="43" spans="1:15" x14ac:dyDescent="0.3">
      <c r="A43" s="65" t="s">
        <v>94</v>
      </c>
      <c r="E43" s="66">
        <v>45</v>
      </c>
      <c r="F43" s="66">
        <v>1240</v>
      </c>
      <c r="J43" s="66">
        <v>1151</v>
      </c>
      <c r="O43" s="66">
        <v>134</v>
      </c>
    </row>
    <row r="44" spans="1:15" x14ac:dyDescent="0.3">
      <c r="A44" s="65" t="s">
        <v>95</v>
      </c>
      <c r="E44" s="66">
        <v>26</v>
      </c>
      <c r="F44" s="66">
        <v>110</v>
      </c>
      <c r="J44" s="66">
        <v>126</v>
      </c>
      <c r="K44" s="66">
        <v>10</v>
      </c>
      <c r="O44" s="66">
        <v>20</v>
      </c>
    </row>
    <row r="45" spans="1:15" x14ac:dyDescent="0.3">
      <c r="A45" s="65" t="s">
        <v>96</v>
      </c>
      <c r="E45" s="66">
        <v>13</v>
      </c>
      <c r="J45" s="66">
        <v>10</v>
      </c>
      <c r="O45" s="66">
        <v>3</v>
      </c>
    </row>
    <row r="46" spans="1:15" x14ac:dyDescent="0.3">
      <c r="A46" s="65" t="s">
        <v>97</v>
      </c>
      <c r="E46" s="66">
        <v>200</v>
      </c>
      <c r="F46" s="66">
        <v>80</v>
      </c>
      <c r="J46" s="66">
        <v>154</v>
      </c>
      <c r="O46" s="66">
        <v>126</v>
      </c>
    </row>
    <row r="47" spans="1:15" x14ac:dyDescent="0.3">
      <c r="A47" s="65" t="s">
        <v>98</v>
      </c>
      <c r="E47" s="66">
        <v>119</v>
      </c>
      <c r="F47" s="66">
        <v>60</v>
      </c>
      <c r="J47" s="66">
        <v>175</v>
      </c>
      <c r="O47" s="66">
        <v>4</v>
      </c>
    </row>
    <row r="48" spans="1:15" x14ac:dyDescent="0.3">
      <c r="A48" s="65" t="s">
        <v>99</v>
      </c>
      <c r="E48" s="66">
        <v>446</v>
      </c>
      <c r="F48" s="66">
        <v>1250</v>
      </c>
      <c r="J48" s="66">
        <v>1411</v>
      </c>
      <c r="K48" s="66">
        <v>10</v>
      </c>
      <c r="O48" s="66">
        <v>295</v>
      </c>
    </row>
    <row r="49" spans="1:15" x14ac:dyDescent="0.3">
      <c r="A49" s="65" t="s">
        <v>100</v>
      </c>
      <c r="E49" s="66">
        <v>60</v>
      </c>
      <c r="F49" s="66">
        <v>130</v>
      </c>
      <c r="J49" s="66">
        <v>183</v>
      </c>
      <c r="K49" s="66">
        <v>3</v>
      </c>
      <c r="O49" s="66">
        <v>10</v>
      </c>
    </row>
    <row r="50" spans="1:15" x14ac:dyDescent="0.3">
      <c r="A50" s="65" t="s">
        <v>101</v>
      </c>
    </row>
    <row r="51" spans="1:15" x14ac:dyDescent="0.3">
      <c r="A51" s="65" t="s">
        <v>102</v>
      </c>
      <c r="E51" s="66">
        <v>366</v>
      </c>
      <c r="F51" s="66">
        <v>1689</v>
      </c>
      <c r="H51" s="66">
        <v>200</v>
      </c>
      <c r="J51" s="66">
        <v>2140</v>
      </c>
      <c r="K51" s="66">
        <v>499</v>
      </c>
      <c r="O51" s="66">
        <v>214</v>
      </c>
    </row>
    <row r="52" spans="1:15" x14ac:dyDescent="0.3">
      <c r="A52" s="65" t="s">
        <v>103</v>
      </c>
      <c r="E52" s="66">
        <v>136</v>
      </c>
      <c r="F52" s="66">
        <v>1815</v>
      </c>
      <c r="H52" s="66">
        <v>400</v>
      </c>
      <c r="J52" s="66">
        <v>2200</v>
      </c>
      <c r="K52" s="66">
        <v>807</v>
      </c>
      <c r="O52" s="66">
        <v>158</v>
      </c>
    </row>
    <row r="53" spans="1:15" x14ac:dyDescent="0.3">
      <c r="A53" s="65" t="s">
        <v>104</v>
      </c>
      <c r="E53" s="66">
        <v>86</v>
      </c>
      <c r="F53" s="66">
        <v>1250</v>
      </c>
      <c r="J53" s="66">
        <v>1295</v>
      </c>
      <c r="K53" s="66">
        <v>33</v>
      </c>
      <c r="O53" s="66">
        <v>74</v>
      </c>
    </row>
    <row r="54" spans="1:15" x14ac:dyDescent="0.3">
      <c r="A54" s="65" t="s">
        <v>105</v>
      </c>
      <c r="E54" s="66">
        <v>74</v>
      </c>
      <c r="J54" s="66">
        <v>39</v>
      </c>
      <c r="O54" s="66">
        <v>35</v>
      </c>
    </row>
    <row r="55" spans="1:15" x14ac:dyDescent="0.3">
      <c r="A55" s="65" t="s">
        <v>106</v>
      </c>
      <c r="E55" s="66">
        <v>122</v>
      </c>
      <c r="J55" s="66">
        <v>94</v>
      </c>
      <c r="O55" s="66">
        <v>28</v>
      </c>
    </row>
    <row r="56" spans="1:15" x14ac:dyDescent="0.3">
      <c r="A56" s="65" t="s">
        <v>107</v>
      </c>
      <c r="E56" s="66">
        <v>94</v>
      </c>
      <c r="J56" s="66">
        <v>81</v>
      </c>
      <c r="O56" s="66">
        <v>13</v>
      </c>
    </row>
    <row r="57" spans="1:15" x14ac:dyDescent="0.3">
      <c r="A57" s="65" t="s">
        <v>108</v>
      </c>
      <c r="F57" s="66">
        <v>40</v>
      </c>
      <c r="J57" s="66">
        <v>39</v>
      </c>
      <c r="O57" s="66">
        <v>1</v>
      </c>
    </row>
    <row r="58" spans="1:15" x14ac:dyDescent="0.3">
      <c r="A58" s="65" t="s">
        <v>109</v>
      </c>
      <c r="E58" s="66">
        <v>106</v>
      </c>
      <c r="F58" s="66">
        <v>2500</v>
      </c>
      <c r="J58" s="66">
        <v>2570</v>
      </c>
      <c r="K58" s="66">
        <v>68</v>
      </c>
      <c r="O58" s="66">
        <v>104</v>
      </c>
    </row>
    <row r="59" spans="1:15" x14ac:dyDescent="0.3">
      <c r="A59" s="65" t="s">
        <v>110</v>
      </c>
      <c r="E59" s="66">
        <v>3</v>
      </c>
      <c r="J59" s="66">
        <v>3</v>
      </c>
    </row>
    <row r="60" spans="1:15" x14ac:dyDescent="0.3">
      <c r="A60" s="65" t="s">
        <v>111</v>
      </c>
      <c r="E60" s="66">
        <v>81</v>
      </c>
      <c r="F60" s="66">
        <v>560</v>
      </c>
      <c r="J60" s="66">
        <v>646</v>
      </c>
      <c r="K60" s="66">
        <v>5</v>
      </c>
    </row>
    <row r="61" spans="1:15" x14ac:dyDescent="0.3">
      <c r="A61" s="65" t="s">
        <v>112</v>
      </c>
      <c r="E61" s="66">
        <v>41</v>
      </c>
      <c r="F61" s="66">
        <v>2800</v>
      </c>
      <c r="J61" s="66">
        <v>2970</v>
      </c>
      <c r="K61" s="66">
        <v>193</v>
      </c>
      <c r="O61" s="66">
        <v>64</v>
      </c>
    </row>
    <row r="62" spans="1:15" x14ac:dyDescent="0.3">
      <c r="A62" s="65" t="s">
        <v>113</v>
      </c>
    </row>
    <row r="63" spans="1:15" x14ac:dyDescent="0.3">
      <c r="A63" s="65" t="s">
        <v>114</v>
      </c>
      <c r="E63" s="66">
        <v>1</v>
      </c>
      <c r="F63" s="66">
        <v>206</v>
      </c>
      <c r="H63" s="66">
        <v>50</v>
      </c>
      <c r="J63" s="66">
        <v>160</v>
      </c>
      <c r="K63" s="66">
        <v>48</v>
      </c>
      <c r="O63" s="66">
        <v>45</v>
      </c>
    </row>
    <row r="64" spans="1:15" x14ac:dyDescent="0.3">
      <c r="A64" s="65" t="s">
        <v>115</v>
      </c>
      <c r="E64" s="66">
        <v>206</v>
      </c>
      <c r="F64" s="66">
        <v>950</v>
      </c>
      <c r="J64" s="66">
        <v>1226</v>
      </c>
      <c r="K64" s="66">
        <v>205</v>
      </c>
      <c r="O64" s="66">
        <v>135</v>
      </c>
    </row>
    <row r="65" spans="1:15" x14ac:dyDescent="0.3">
      <c r="A65" s="65" t="s">
        <v>116</v>
      </c>
      <c r="E65" s="66">
        <v>690</v>
      </c>
      <c r="F65" s="66">
        <v>1853</v>
      </c>
      <c r="H65" s="66">
        <v>320</v>
      </c>
      <c r="J65" s="66">
        <v>2494</v>
      </c>
      <c r="K65" s="66">
        <v>379</v>
      </c>
      <c r="O65" s="66">
        <v>108</v>
      </c>
    </row>
    <row r="66" spans="1:15" x14ac:dyDescent="0.3">
      <c r="A66" s="65" t="s">
        <v>117</v>
      </c>
      <c r="F66" s="66">
        <v>6</v>
      </c>
      <c r="J66" s="66">
        <v>6</v>
      </c>
      <c r="K66" s="66">
        <v>2</v>
      </c>
      <c r="O66" s="66">
        <v>2</v>
      </c>
    </row>
    <row r="67" spans="1:15" x14ac:dyDescent="0.3">
      <c r="A67" s="65" t="s">
        <v>118</v>
      </c>
      <c r="E67" s="66">
        <v>64</v>
      </c>
      <c r="F67" s="66">
        <v>715</v>
      </c>
      <c r="J67" s="66">
        <v>764</v>
      </c>
      <c r="K67" s="66">
        <v>19</v>
      </c>
      <c r="O67" s="66">
        <v>34</v>
      </c>
    </row>
    <row r="68" spans="1:15" x14ac:dyDescent="0.3">
      <c r="A68" s="65" t="s">
        <v>119</v>
      </c>
      <c r="F68" s="66">
        <v>20</v>
      </c>
      <c r="J68" s="66">
        <v>18</v>
      </c>
      <c r="O68" s="66">
        <v>2</v>
      </c>
    </row>
    <row r="69" spans="1:15" x14ac:dyDescent="0.3">
      <c r="A69" s="65" t="s">
        <v>120</v>
      </c>
      <c r="E69" s="66">
        <v>8</v>
      </c>
      <c r="O69" s="66">
        <v>8</v>
      </c>
    </row>
    <row r="70" spans="1:15" x14ac:dyDescent="0.3">
      <c r="A70" s="65" t="s">
        <v>121</v>
      </c>
      <c r="E70" s="66">
        <v>166</v>
      </c>
      <c r="F70" s="66">
        <v>1600</v>
      </c>
      <c r="J70" s="66">
        <v>925</v>
      </c>
      <c r="O70" s="66">
        <v>841</v>
      </c>
    </row>
    <row r="71" spans="1:15" x14ac:dyDescent="0.3">
      <c r="A71" s="65" t="s">
        <v>122</v>
      </c>
      <c r="E71" s="66">
        <v>10</v>
      </c>
      <c r="F71" s="66">
        <v>80</v>
      </c>
      <c r="J71" s="66">
        <v>66</v>
      </c>
      <c r="K71" s="66">
        <v>5</v>
      </c>
      <c r="O71" s="66">
        <v>29</v>
      </c>
    </row>
    <row r="72" spans="1:15" x14ac:dyDescent="0.3">
      <c r="A72" s="65" t="s">
        <v>123</v>
      </c>
      <c r="F72" s="66">
        <v>70</v>
      </c>
      <c r="J72" s="66">
        <v>58</v>
      </c>
      <c r="O72" s="66">
        <v>12</v>
      </c>
    </row>
    <row r="73" spans="1:15" x14ac:dyDescent="0.3">
      <c r="A73" s="65" t="s">
        <v>124</v>
      </c>
      <c r="E73" s="66">
        <v>26</v>
      </c>
      <c r="F73" s="66">
        <v>161</v>
      </c>
      <c r="J73" s="66">
        <v>210</v>
      </c>
      <c r="K73" s="66">
        <v>24</v>
      </c>
      <c r="O73" s="66">
        <v>1</v>
      </c>
    </row>
    <row r="74" spans="1:15" x14ac:dyDescent="0.3">
      <c r="A74" s="65" t="s">
        <v>125</v>
      </c>
      <c r="E74" s="66">
        <v>75</v>
      </c>
      <c r="F74" s="66">
        <v>453</v>
      </c>
      <c r="J74" s="66">
        <v>450</v>
      </c>
      <c r="K74" s="66">
        <v>4</v>
      </c>
      <c r="O74" s="66">
        <v>82</v>
      </c>
    </row>
    <row r="75" spans="1:15" x14ac:dyDescent="0.3">
      <c r="A75" s="65" t="s">
        <v>126</v>
      </c>
      <c r="E75" s="66">
        <v>105</v>
      </c>
      <c r="F75" s="66">
        <v>210</v>
      </c>
      <c r="J75" s="66">
        <v>305</v>
      </c>
      <c r="K75" s="66">
        <v>12</v>
      </c>
      <c r="O75" s="66">
        <v>22</v>
      </c>
    </row>
    <row r="76" spans="1:15" x14ac:dyDescent="0.3">
      <c r="A76" s="65" t="s">
        <v>127</v>
      </c>
      <c r="F76" s="66">
        <v>30</v>
      </c>
      <c r="J76" s="66">
        <v>30</v>
      </c>
    </row>
    <row r="77" spans="1:15" x14ac:dyDescent="0.3">
      <c r="A77" s="65" t="s">
        <v>128</v>
      </c>
      <c r="E77" s="66">
        <v>34</v>
      </c>
      <c r="F77" s="66">
        <v>2613</v>
      </c>
      <c r="H77" s="66">
        <v>350</v>
      </c>
      <c r="J77" s="66">
        <v>1916</v>
      </c>
      <c r="K77" s="66">
        <v>343</v>
      </c>
      <c r="O77" s="66">
        <v>724</v>
      </c>
    </row>
    <row r="78" spans="1:15" x14ac:dyDescent="0.3">
      <c r="A78" s="65" t="s">
        <v>129</v>
      </c>
      <c r="E78" s="66">
        <v>53</v>
      </c>
      <c r="F78" s="66">
        <v>515</v>
      </c>
      <c r="J78" s="66">
        <v>539</v>
      </c>
      <c r="K78" s="66">
        <v>130</v>
      </c>
      <c r="O78" s="66">
        <v>159</v>
      </c>
    </row>
    <row r="79" spans="1:15" x14ac:dyDescent="0.3">
      <c r="A79" s="65" t="s">
        <v>130</v>
      </c>
      <c r="F79" s="66">
        <v>410</v>
      </c>
      <c r="J79" s="66">
        <v>426</v>
      </c>
      <c r="K79" s="66">
        <v>76</v>
      </c>
      <c r="O79" s="66">
        <v>60</v>
      </c>
    </row>
    <row r="80" spans="1:15" x14ac:dyDescent="0.3">
      <c r="A80" s="65" t="s">
        <v>131</v>
      </c>
      <c r="F80" s="66">
        <v>175</v>
      </c>
      <c r="J80" s="66">
        <v>175</v>
      </c>
    </row>
    <row r="81" spans="1:15" x14ac:dyDescent="0.3">
      <c r="A81" s="65" t="s">
        <v>132</v>
      </c>
      <c r="F81" s="66">
        <v>40</v>
      </c>
      <c r="J81" s="66">
        <v>11</v>
      </c>
      <c r="O81" s="66">
        <v>29</v>
      </c>
    </row>
    <row r="82" spans="1:15" x14ac:dyDescent="0.3">
      <c r="A82" s="65" t="s">
        <v>133</v>
      </c>
      <c r="E82" s="66">
        <v>80</v>
      </c>
      <c r="H82" s="66">
        <v>80</v>
      </c>
    </row>
    <row r="83" spans="1:15" x14ac:dyDescent="0.3">
      <c r="A83" s="65" t="s">
        <v>134</v>
      </c>
    </row>
    <row r="84" spans="1:15" x14ac:dyDescent="0.3">
      <c r="A84" s="65" t="s">
        <v>135</v>
      </c>
      <c r="F84" s="66">
        <v>60</v>
      </c>
      <c r="J84" s="66">
        <v>90</v>
      </c>
      <c r="K84" s="66">
        <v>30</v>
      </c>
    </row>
    <row r="85" spans="1:15" x14ac:dyDescent="0.3">
      <c r="A85" s="65" t="s">
        <v>136</v>
      </c>
      <c r="E85" s="66">
        <v>18</v>
      </c>
      <c r="O85" s="66">
        <v>18</v>
      </c>
    </row>
    <row r="86" spans="1:15" x14ac:dyDescent="0.3">
      <c r="A86" s="65" t="s">
        <v>137</v>
      </c>
      <c r="F86" s="66">
        <v>20</v>
      </c>
      <c r="J86" s="66">
        <v>10</v>
      </c>
      <c r="O86" s="66">
        <v>10</v>
      </c>
    </row>
    <row r="87" spans="1:15" x14ac:dyDescent="0.3">
      <c r="A87" s="65" t="s">
        <v>138</v>
      </c>
      <c r="E87" s="66">
        <v>24</v>
      </c>
      <c r="F87" s="66">
        <v>100</v>
      </c>
      <c r="H87" s="66">
        <v>30</v>
      </c>
      <c r="J87" s="66">
        <v>94</v>
      </c>
      <c r="K87" s="66">
        <v>28</v>
      </c>
      <c r="O87" s="66">
        <v>28</v>
      </c>
    </row>
    <row r="88" spans="1:15" x14ac:dyDescent="0.3">
      <c r="A88" s="65" t="s">
        <v>139</v>
      </c>
    </row>
    <row r="89" spans="1:15" x14ac:dyDescent="0.3">
      <c r="A89" s="65" t="s">
        <v>140</v>
      </c>
      <c r="E89" s="66">
        <v>34</v>
      </c>
      <c r="F89" s="66">
        <v>280</v>
      </c>
      <c r="J89" s="66">
        <v>324</v>
      </c>
      <c r="K89" s="66">
        <v>43</v>
      </c>
      <c r="O89" s="66">
        <v>33</v>
      </c>
    </row>
    <row r="90" spans="1:15" x14ac:dyDescent="0.3">
      <c r="A90" s="65" t="s">
        <v>141</v>
      </c>
      <c r="F90" s="66">
        <v>40</v>
      </c>
      <c r="O90" s="66">
        <v>40</v>
      </c>
    </row>
    <row r="91" spans="1:15" x14ac:dyDescent="0.3">
      <c r="A91" s="65" t="s">
        <v>142</v>
      </c>
      <c r="F91" s="66">
        <v>20</v>
      </c>
      <c r="O91" s="66">
        <v>20</v>
      </c>
    </row>
    <row r="92" spans="1:15" x14ac:dyDescent="0.3">
      <c r="A92" s="65" t="s">
        <v>143</v>
      </c>
      <c r="E92" s="66">
        <v>98</v>
      </c>
      <c r="F92" s="66">
        <v>2950</v>
      </c>
      <c r="J92" s="66">
        <v>3126</v>
      </c>
      <c r="K92" s="66">
        <v>174</v>
      </c>
      <c r="O92" s="66">
        <v>96</v>
      </c>
    </row>
    <row r="93" spans="1:15" x14ac:dyDescent="0.3">
      <c r="A93" s="65" t="s">
        <v>144</v>
      </c>
      <c r="E93" s="66">
        <v>86</v>
      </c>
      <c r="F93" s="66">
        <v>3520</v>
      </c>
      <c r="J93" s="66">
        <v>3846</v>
      </c>
      <c r="K93" s="66">
        <v>408</v>
      </c>
      <c r="O93" s="66">
        <v>168</v>
      </c>
    </row>
    <row r="94" spans="1:15" x14ac:dyDescent="0.3">
      <c r="A94" s="65" t="s">
        <v>145</v>
      </c>
    </row>
    <row r="95" spans="1:15" x14ac:dyDescent="0.3">
      <c r="A95" s="65" t="s">
        <v>146</v>
      </c>
      <c r="E95" s="66">
        <v>34</v>
      </c>
      <c r="F95" s="66">
        <v>420</v>
      </c>
      <c r="J95" s="66">
        <v>472</v>
      </c>
      <c r="K95" s="66">
        <v>69</v>
      </c>
      <c r="O95" s="66">
        <v>51</v>
      </c>
    </row>
    <row r="96" spans="1:15" x14ac:dyDescent="0.3">
      <c r="A96" s="65" t="s">
        <v>147</v>
      </c>
      <c r="F96" s="66">
        <v>100</v>
      </c>
      <c r="J96" s="66">
        <v>75</v>
      </c>
      <c r="O96" s="66">
        <v>25</v>
      </c>
    </row>
    <row r="97" spans="1:15" x14ac:dyDescent="0.3">
      <c r="A97" s="65" t="s">
        <v>148</v>
      </c>
      <c r="F97" s="66">
        <v>80</v>
      </c>
      <c r="J97" s="66">
        <v>80</v>
      </c>
      <c r="K97" s="66">
        <v>10</v>
      </c>
      <c r="O97" s="66">
        <v>10</v>
      </c>
    </row>
    <row r="98" spans="1:15" x14ac:dyDescent="0.3">
      <c r="A98" s="65" t="s">
        <v>149</v>
      </c>
      <c r="F98" s="66">
        <v>20</v>
      </c>
      <c r="J98" s="66">
        <v>20</v>
      </c>
    </row>
    <row r="99" spans="1:15" x14ac:dyDescent="0.3">
      <c r="A99" s="65" t="s">
        <v>150</v>
      </c>
      <c r="E99" s="66">
        <v>63</v>
      </c>
      <c r="F99" s="66">
        <v>510</v>
      </c>
      <c r="J99" s="66">
        <v>551</v>
      </c>
      <c r="K99" s="66">
        <v>13</v>
      </c>
      <c r="O99" s="66">
        <v>35</v>
      </c>
    </row>
    <row r="100" spans="1:15" x14ac:dyDescent="0.3">
      <c r="A100" s="65" t="s">
        <v>151</v>
      </c>
      <c r="E100" s="66">
        <v>1</v>
      </c>
      <c r="O100" s="66">
        <v>1</v>
      </c>
    </row>
    <row r="101" spans="1:15" x14ac:dyDescent="0.3">
      <c r="A101" s="65" t="s">
        <v>152</v>
      </c>
      <c r="E101" s="66">
        <v>18</v>
      </c>
      <c r="F101" s="66">
        <v>160</v>
      </c>
      <c r="J101" s="66">
        <v>177</v>
      </c>
      <c r="O101" s="66">
        <v>1</v>
      </c>
    </row>
    <row r="102" spans="1:15" x14ac:dyDescent="0.3">
      <c r="A102" s="65" t="s">
        <v>153</v>
      </c>
      <c r="E102" s="66">
        <v>15</v>
      </c>
      <c r="F102" s="66">
        <v>600</v>
      </c>
      <c r="J102" s="66">
        <v>653</v>
      </c>
      <c r="K102" s="66">
        <v>50</v>
      </c>
      <c r="O102" s="66">
        <v>12</v>
      </c>
    </row>
    <row r="103" spans="1:15" x14ac:dyDescent="0.3">
      <c r="A103" s="65" t="s">
        <v>154</v>
      </c>
      <c r="E103" s="66">
        <v>40</v>
      </c>
      <c r="O103" s="66">
        <v>40</v>
      </c>
    </row>
    <row r="104" spans="1:15" x14ac:dyDescent="0.3">
      <c r="A104" s="65" t="s">
        <v>155</v>
      </c>
      <c r="E104" s="66">
        <v>9</v>
      </c>
      <c r="J104" s="66">
        <v>8</v>
      </c>
      <c r="O104" s="66">
        <v>1</v>
      </c>
    </row>
    <row r="105" spans="1:15" x14ac:dyDescent="0.3">
      <c r="A105" s="65" t="s">
        <v>156</v>
      </c>
    </row>
    <row r="106" spans="1:15" x14ac:dyDescent="0.3">
      <c r="A106" s="65" t="s">
        <v>157</v>
      </c>
    </row>
    <row r="107" spans="1:15" x14ac:dyDescent="0.3">
      <c r="A107" s="65" t="s">
        <v>158</v>
      </c>
      <c r="E107" s="66">
        <v>64</v>
      </c>
      <c r="J107" s="66">
        <v>64</v>
      </c>
    </row>
    <row r="108" spans="1:15" x14ac:dyDescent="0.3">
      <c r="A108" s="65" t="s">
        <v>159</v>
      </c>
    </row>
    <row r="109" spans="1:15" x14ac:dyDescent="0.3">
      <c r="A109" s="65" t="s">
        <v>160</v>
      </c>
      <c r="E109" s="66">
        <v>20</v>
      </c>
      <c r="F109" s="66">
        <v>300</v>
      </c>
      <c r="J109" s="66">
        <v>254</v>
      </c>
      <c r="O109" s="66">
        <v>66</v>
      </c>
    </row>
    <row r="110" spans="1:15" x14ac:dyDescent="0.3">
      <c r="A110" s="65" t="s">
        <v>161</v>
      </c>
    </row>
    <row r="111" spans="1:15" x14ac:dyDescent="0.3">
      <c r="A111" s="65" t="s">
        <v>162</v>
      </c>
      <c r="E111" s="66">
        <v>21</v>
      </c>
      <c r="F111" s="66">
        <v>200</v>
      </c>
      <c r="J111" s="66">
        <v>209</v>
      </c>
      <c r="O111" s="66">
        <v>12</v>
      </c>
    </row>
    <row r="112" spans="1:15" x14ac:dyDescent="0.3">
      <c r="A112" s="65" t="s">
        <v>163</v>
      </c>
      <c r="E112" s="66">
        <v>112</v>
      </c>
      <c r="F112" s="66">
        <v>180</v>
      </c>
      <c r="J112" s="66">
        <v>299</v>
      </c>
      <c r="K112" s="66">
        <v>5</v>
      </c>
      <c r="O112" s="66">
        <v>-2</v>
      </c>
    </row>
    <row r="113" spans="1:15" x14ac:dyDescent="0.3">
      <c r="A113" s="65" t="s">
        <v>164</v>
      </c>
      <c r="E113" s="66">
        <v>14</v>
      </c>
      <c r="F113" s="66">
        <v>100</v>
      </c>
      <c r="J113" s="66">
        <v>37</v>
      </c>
      <c r="O113" s="66">
        <v>77</v>
      </c>
    </row>
    <row r="114" spans="1:15" x14ac:dyDescent="0.3">
      <c r="A114" s="65" t="s">
        <v>165</v>
      </c>
      <c r="E114" s="66">
        <v>89</v>
      </c>
      <c r="F114" s="66">
        <v>160</v>
      </c>
      <c r="J114" s="66">
        <v>250</v>
      </c>
      <c r="K114" s="66">
        <v>5</v>
      </c>
      <c r="O114" s="66">
        <v>4</v>
      </c>
    </row>
    <row r="115" spans="1:15" x14ac:dyDescent="0.3">
      <c r="A115" s="65" t="s">
        <v>166</v>
      </c>
      <c r="E115" s="66">
        <v>184</v>
      </c>
      <c r="F115" s="66">
        <v>340</v>
      </c>
      <c r="J115" s="66">
        <v>510</v>
      </c>
      <c r="O115" s="66">
        <v>14</v>
      </c>
    </row>
    <row r="116" spans="1:15" x14ac:dyDescent="0.3">
      <c r="A116" s="65" t="s">
        <v>167</v>
      </c>
      <c r="E116" s="66">
        <v>37</v>
      </c>
      <c r="J116" s="66">
        <v>15</v>
      </c>
      <c r="O116" s="66">
        <v>22</v>
      </c>
    </row>
    <row r="117" spans="1:15" x14ac:dyDescent="0.3">
      <c r="A117" s="65" t="s">
        <v>168</v>
      </c>
    </row>
    <row r="118" spans="1:15" x14ac:dyDescent="0.3">
      <c r="A118" s="65" t="s">
        <v>169</v>
      </c>
      <c r="E118" s="66">
        <v>33</v>
      </c>
      <c r="J118" s="66">
        <v>53</v>
      </c>
      <c r="K118" s="66">
        <v>20</v>
      </c>
    </row>
    <row r="119" spans="1:15" x14ac:dyDescent="0.3">
      <c r="A119" s="65" t="s">
        <v>170</v>
      </c>
      <c r="E119" s="66">
        <v>22</v>
      </c>
      <c r="J119" s="66">
        <v>23</v>
      </c>
      <c r="K119" s="66">
        <v>1</v>
      </c>
    </row>
    <row r="120" spans="1:15" x14ac:dyDescent="0.3">
      <c r="A120" s="65" t="s">
        <v>171</v>
      </c>
      <c r="E120" s="66">
        <v>50</v>
      </c>
      <c r="F120" s="66">
        <v>250</v>
      </c>
      <c r="J120" s="66">
        <v>360</v>
      </c>
      <c r="K120" s="66">
        <v>149</v>
      </c>
      <c r="O120" s="66">
        <v>89</v>
      </c>
    </row>
    <row r="121" spans="1:15" x14ac:dyDescent="0.3">
      <c r="A121" s="65" t="s">
        <v>172</v>
      </c>
      <c r="E121" s="66">
        <v>62</v>
      </c>
      <c r="F121" s="66">
        <v>300</v>
      </c>
      <c r="J121" s="66">
        <v>301</v>
      </c>
      <c r="O121" s="66">
        <v>61</v>
      </c>
    </row>
    <row r="122" spans="1:15" x14ac:dyDescent="0.3">
      <c r="A122" s="65" t="s">
        <v>173</v>
      </c>
    </row>
    <row r="123" spans="1:15" x14ac:dyDescent="0.3">
      <c r="A123" s="65" t="s">
        <v>174</v>
      </c>
      <c r="E123" s="66">
        <v>10</v>
      </c>
      <c r="F123" s="66">
        <v>20</v>
      </c>
      <c r="J123" s="66">
        <v>20</v>
      </c>
      <c r="O123" s="66">
        <v>10</v>
      </c>
    </row>
    <row r="124" spans="1:15" x14ac:dyDescent="0.3">
      <c r="A124" s="65" t="s">
        <v>175</v>
      </c>
      <c r="E124" s="66">
        <v>3</v>
      </c>
      <c r="F124" s="66">
        <v>740</v>
      </c>
      <c r="J124" s="66">
        <v>677</v>
      </c>
      <c r="K124" s="66">
        <v>45</v>
      </c>
      <c r="O124" s="66">
        <v>111</v>
      </c>
    </row>
    <row r="125" spans="1:15" x14ac:dyDescent="0.3">
      <c r="A125" s="65" t="s">
        <v>176</v>
      </c>
      <c r="E125" s="66">
        <v>22</v>
      </c>
      <c r="F125" s="66">
        <v>515</v>
      </c>
      <c r="J125" s="66">
        <v>491</v>
      </c>
      <c r="O125" s="66">
        <v>46</v>
      </c>
    </row>
    <row r="126" spans="1:15" x14ac:dyDescent="0.3">
      <c r="A126" s="65" t="s">
        <v>177</v>
      </c>
      <c r="E126" s="66">
        <v>16</v>
      </c>
      <c r="F126" s="66">
        <v>2620</v>
      </c>
      <c r="J126" s="66">
        <v>2198</v>
      </c>
      <c r="K126" s="66">
        <v>104</v>
      </c>
      <c r="O126" s="66">
        <v>542</v>
      </c>
    </row>
    <row r="127" spans="1:15" x14ac:dyDescent="0.3">
      <c r="A127" s="65" t="s">
        <v>178</v>
      </c>
      <c r="E127" s="66">
        <v>39</v>
      </c>
      <c r="F127" s="66">
        <v>2260</v>
      </c>
      <c r="J127" s="66">
        <v>2156</v>
      </c>
      <c r="K127" s="66">
        <v>156</v>
      </c>
      <c r="O127" s="66">
        <v>299</v>
      </c>
    </row>
    <row r="128" spans="1:15" x14ac:dyDescent="0.3">
      <c r="A128" s="65" t="s">
        <v>179</v>
      </c>
      <c r="E128" s="66">
        <v>20</v>
      </c>
      <c r="J128" s="66">
        <v>19</v>
      </c>
      <c r="O128" s="66">
        <v>1</v>
      </c>
    </row>
    <row r="129" spans="1:15" x14ac:dyDescent="0.3">
      <c r="A129" s="65" t="s">
        <v>180</v>
      </c>
      <c r="E129" s="66">
        <v>17</v>
      </c>
      <c r="F129" s="66">
        <v>100</v>
      </c>
      <c r="J129" s="66">
        <v>95</v>
      </c>
      <c r="O129" s="66">
        <v>22</v>
      </c>
    </row>
    <row r="130" spans="1:15" x14ac:dyDescent="0.3">
      <c r="A130" s="65" t="s">
        <v>181</v>
      </c>
      <c r="E130" s="66">
        <v>91</v>
      </c>
      <c r="F130" s="66">
        <v>50</v>
      </c>
      <c r="J130" s="66">
        <v>40</v>
      </c>
      <c r="K130" s="66">
        <v>5</v>
      </c>
      <c r="O130" s="66">
        <v>106</v>
      </c>
    </row>
    <row r="131" spans="1:15" x14ac:dyDescent="0.3">
      <c r="A131" s="65" t="s">
        <v>182</v>
      </c>
      <c r="F131" s="66">
        <v>40</v>
      </c>
      <c r="J131" s="66">
        <v>40</v>
      </c>
      <c r="K131" s="66">
        <v>5</v>
      </c>
      <c r="O131" s="66">
        <v>5</v>
      </c>
    </row>
    <row r="132" spans="1:15" x14ac:dyDescent="0.3">
      <c r="A132" s="65" t="s">
        <v>183</v>
      </c>
    </row>
    <row r="133" spans="1:15" x14ac:dyDescent="0.3">
      <c r="A133" s="65" t="s">
        <v>184</v>
      </c>
    </row>
    <row r="134" spans="1:15" x14ac:dyDescent="0.3">
      <c r="A134" s="65" t="s">
        <v>185</v>
      </c>
      <c r="E134" s="66">
        <v>100</v>
      </c>
      <c r="H134" s="66">
        <v>100</v>
      </c>
    </row>
    <row r="135" spans="1:15" x14ac:dyDescent="0.3">
      <c r="A135" s="65" t="s">
        <v>186</v>
      </c>
      <c r="F135" s="66">
        <v>100</v>
      </c>
      <c r="J135" s="66">
        <v>53</v>
      </c>
      <c r="O135" s="66">
        <v>47</v>
      </c>
    </row>
    <row r="136" spans="1:15" x14ac:dyDescent="0.3">
      <c r="A136" s="65" t="s">
        <v>187</v>
      </c>
      <c r="E136" s="66">
        <v>5</v>
      </c>
      <c r="F136" s="66">
        <v>320</v>
      </c>
      <c r="J136" s="66">
        <v>170</v>
      </c>
      <c r="O136" s="66">
        <v>155</v>
      </c>
    </row>
    <row r="137" spans="1:15" x14ac:dyDescent="0.3">
      <c r="A137" s="65" t="s">
        <v>188</v>
      </c>
      <c r="E137" s="66">
        <v>9</v>
      </c>
      <c r="F137" s="66">
        <v>120</v>
      </c>
      <c r="J137" s="66">
        <v>95</v>
      </c>
      <c r="O137" s="66">
        <v>34</v>
      </c>
    </row>
    <row r="138" spans="1:15" x14ac:dyDescent="0.3">
      <c r="A138" s="65" t="s">
        <v>189</v>
      </c>
      <c r="E138" s="66">
        <v>89</v>
      </c>
      <c r="F138" s="66">
        <v>400</v>
      </c>
      <c r="J138" s="66">
        <v>432</v>
      </c>
      <c r="O138" s="66">
        <v>57</v>
      </c>
    </row>
    <row r="139" spans="1:15" x14ac:dyDescent="0.3">
      <c r="A139" s="65" t="s">
        <v>190</v>
      </c>
      <c r="E139" s="66">
        <v>214</v>
      </c>
      <c r="F139" s="66">
        <v>100</v>
      </c>
      <c r="J139" s="66">
        <v>153</v>
      </c>
      <c r="O139" s="66">
        <v>161</v>
      </c>
    </row>
    <row r="140" spans="1:15" x14ac:dyDescent="0.3">
      <c r="A140" s="65" t="s">
        <v>191</v>
      </c>
      <c r="E140" s="66">
        <v>283</v>
      </c>
      <c r="F140" s="66">
        <v>1080</v>
      </c>
      <c r="J140" s="66">
        <v>1286</v>
      </c>
      <c r="K140" s="66">
        <v>38</v>
      </c>
      <c r="O140" s="66">
        <v>115</v>
      </c>
    </row>
    <row r="141" spans="1:15" x14ac:dyDescent="0.3">
      <c r="A141" s="65" t="s">
        <v>192</v>
      </c>
      <c r="E141" s="66">
        <v>80</v>
      </c>
      <c r="F141" s="66">
        <v>1020</v>
      </c>
      <c r="J141" s="66">
        <v>1061</v>
      </c>
      <c r="K141" s="66">
        <v>40</v>
      </c>
      <c r="O141" s="66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V131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3" width="32.77734375" style="30" bestFit="1" customWidth="1"/>
    <col min="14" max="14" width="32.6640625" style="30" bestFit="1" customWidth="1"/>
    <col min="15" max="15" width="39.6640625" style="52" bestFit="1" customWidth="1"/>
    <col min="16" max="16" width="21.6640625" style="52" bestFit="1" customWidth="1"/>
    <col min="17" max="17" width="18.21875" style="52" bestFit="1" customWidth="1"/>
    <col min="18" max="18" width="24.21875" style="52" bestFit="1" customWidth="1"/>
    <col min="19" max="19" width="13.109375" style="52" bestFit="1" customWidth="1"/>
    <col min="20" max="20" width="19.5546875" style="52" bestFit="1" customWidth="1"/>
    <col min="21" max="21" width="21.44140625" style="52" bestFit="1" customWidth="1"/>
    <col min="22" max="22" width="21.109375" style="52" bestFit="1" customWidth="1"/>
    <col min="23" max="16384" width="8.88671875" style="52"/>
  </cols>
  <sheetData>
    <row r="1" spans="1:22" x14ac:dyDescent="0.3">
      <c r="A1" s="49" t="s">
        <v>27</v>
      </c>
      <c r="B1" s="49" t="s">
        <v>28</v>
      </c>
      <c r="C1" s="49" t="s">
        <v>29</v>
      </c>
      <c r="D1" s="49" t="s">
        <v>30</v>
      </c>
      <c r="E1" s="49" t="s">
        <v>31</v>
      </c>
      <c r="F1" s="49" t="s">
        <v>32</v>
      </c>
      <c r="G1" s="49" t="s">
        <v>33</v>
      </c>
      <c r="H1" s="49" t="s">
        <v>34</v>
      </c>
      <c r="I1" s="49" t="s">
        <v>31</v>
      </c>
      <c r="J1" s="49" t="s">
        <v>35</v>
      </c>
      <c r="K1" s="49" t="s">
        <v>36</v>
      </c>
      <c r="L1" s="50" t="s">
        <v>22</v>
      </c>
      <c r="M1" s="50" t="s">
        <v>21</v>
      </c>
      <c r="O1" s="51" t="s">
        <v>23</v>
      </c>
      <c r="P1" s="52" t="s">
        <v>37</v>
      </c>
      <c r="Q1" s="52" t="s">
        <v>38</v>
      </c>
      <c r="R1" s="52" t="s">
        <v>39</v>
      </c>
      <c r="S1" s="52" t="s">
        <v>40</v>
      </c>
      <c r="T1" s="52" t="s">
        <v>41</v>
      </c>
      <c r="U1" s="52" t="s">
        <v>42</v>
      </c>
      <c r="V1" s="52" t="s">
        <v>43</v>
      </c>
    </row>
    <row r="2" spans="1:22" x14ac:dyDescent="0.3">
      <c r="A2" s="54" t="s">
        <v>63</v>
      </c>
      <c r="B2" s="55">
        <v>684</v>
      </c>
      <c r="C2" s="55"/>
      <c r="D2" s="55"/>
      <c r="E2" s="55">
        <v>0</v>
      </c>
      <c r="F2" s="55">
        <v>120</v>
      </c>
      <c r="G2" s="55">
        <v>676</v>
      </c>
      <c r="H2" s="55"/>
      <c r="I2" s="55">
        <v>0</v>
      </c>
      <c r="J2" s="55">
        <v>8</v>
      </c>
      <c r="K2" s="56">
        <v>537.9</v>
      </c>
      <c r="L2" s="44" t="str">
        <f>TRIM(A2)</f>
        <v>Admire - 2 Gm 2 Gm</v>
      </c>
      <c r="M2" s="44" t="s">
        <v>24</v>
      </c>
      <c r="N2" s="73"/>
      <c r="O2" s="45" t="s">
        <v>24</v>
      </c>
      <c r="P2" s="53">
        <v>684</v>
      </c>
      <c r="Q2" s="53"/>
      <c r="R2" s="53"/>
      <c r="S2" s="53">
        <v>676</v>
      </c>
      <c r="T2" s="53"/>
      <c r="U2" s="53">
        <v>0</v>
      </c>
      <c r="V2" s="53">
        <v>8</v>
      </c>
    </row>
    <row r="3" spans="1:22" x14ac:dyDescent="0.3">
      <c r="A3" s="54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6"/>
      <c r="L3" s="44" t="str">
        <f t="shared" ref="L3:L66" si="0">TRIM(A3)</f>
        <v>Adue - 100 Gm 100 Gm</v>
      </c>
      <c r="M3" s="44" t="s">
        <v>201</v>
      </c>
      <c r="O3" s="45" t="s">
        <v>200</v>
      </c>
      <c r="P3" s="53">
        <v>2</v>
      </c>
      <c r="Q3" s="53"/>
      <c r="R3" s="53"/>
      <c r="S3" s="53"/>
      <c r="T3" s="53"/>
      <c r="U3" s="53"/>
      <c r="V3" s="53">
        <v>2</v>
      </c>
    </row>
    <row r="4" spans="1:22" x14ac:dyDescent="0.3">
      <c r="A4" s="54" t="s">
        <v>65</v>
      </c>
      <c r="B4" s="55">
        <v>2</v>
      </c>
      <c r="C4" s="55"/>
      <c r="D4" s="55"/>
      <c r="E4" s="55"/>
      <c r="F4" s="55"/>
      <c r="G4" s="55"/>
      <c r="H4" s="55"/>
      <c r="I4" s="55"/>
      <c r="J4" s="55">
        <v>2</v>
      </c>
      <c r="K4" s="56"/>
      <c r="L4" s="44" t="str">
        <f t="shared" si="0"/>
        <v>Adue - 40 Gm 40 Gm</v>
      </c>
      <c r="M4" s="44" t="s">
        <v>200</v>
      </c>
      <c r="O4" s="45" t="s">
        <v>201</v>
      </c>
      <c r="P4" s="53"/>
      <c r="Q4" s="53"/>
      <c r="R4" s="53"/>
      <c r="S4" s="53"/>
      <c r="T4" s="53"/>
      <c r="U4" s="53"/>
      <c r="V4" s="53"/>
    </row>
    <row r="5" spans="1:22" x14ac:dyDescent="0.3">
      <c r="A5" s="29" t="s">
        <v>66</v>
      </c>
      <c r="B5" s="29">
        <v>40</v>
      </c>
      <c r="L5" s="44" t="str">
        <f t="shared" si="0"/>
        <v>Agenda - 500 Ml 500 Ml</v>
      </c>
      <c r="M5" s="44" t="s">
        <v>202</v>
      </c>
      <c r="O5" s="45" t="s">
        <v>202</v>
      </c>
      <c r="P5" s="53">
        <v>40</v>
      </c>
      <c r="Q5" s="53"/>
      <c r="R5" s="53"/>
      <c r="S5" s="53"/>
      <c r="T5" s="53"/>
      <c r="U5" s="53"/>
      <c r="V5" s="53"/>
    </row>
    <row r="6" spans="1:22" x14ac:dyDescent="0.3">
      <c r="A6" s="29" t="s">
        <v>67</v>
      </c>
      <c r="C6" s="29">
        <v>40</v>
      </c>
      <c r="D6" s="29">
        <v>9</v>
      </c>
      <c r="G6" s="29">
        <v>30</v>
      </c>
      <c r="H6" s="29">
        <v>40</v>
      </c>
      <c r="J6" s="29">
        <v>19</v>
      </c>
      <c r="L6" s="44" t="str">
        <f t="shared" si="0"/>
        <v>Alanto - 250 Ml 250 Ml</v>
      </c>
      <c r="M6" s="44" t="s">
        <v>204</v>
      </c>
      <c r="O6" s="45" t="s">
        <v>203</v>
      </c>
      <c r="P6" s="53"/>
      <c r="Q6" s="53">
        <v>60</v>
      </c>
      <c r="R6" s="53"/>
      <c r="S6" s="53">
        <v>56</v>
      </c>
      <c r="T6" s="53">
        <v>6</v>
      </c>
      <c r="U6" s="53"/>
      <c r="V6" s="53">
        <v>10</v>
      </c>
    </row>
    <row r="7" spans="1:22" x14ac:dyDescent="0.3">
      <c r="A7" s="29" t="s">
        <v>68</v>
      </c>
      <c r="C7" s="29">
        <v>60</v>
      </c>
      <c r="D7" s="29">
        <v>6</v>
      </c>
      <c r="G7" s="29">
        <v>56</v>
      </c>
      <c r="J7" s="29">
        <v>10</v>
      </c>
      <c r="L7" s="44" t="str">
        <f t="shared" si="0"/>
        <v>Alanto - 500 Ml 500 Ml</v>
      </c>
      <c r="M7" s="44" t="s">
        <v>203</v>
      </c>
      <c r="O7" s="45" t="s">
        <v>204</v>
      </c>
      <c r="P7" s="53"/>
      <c r="Q7" s="53">
        <v>40</v>
      </c>
      <c r="R7" s="53">
        <v>40</v>
      </c>
      <c r="S7" s="53">
        <v>30</v>
      </c>
      <c r="T7" s="53">
        <v>9</v>
      </c>
      <c r="U7" s="53"/>
      <c r="V7" s="53">
        <v>19</v>
      </c>
    </row>
    <row r="8" spans="1:22" x14ac:dyDescent="0.3">
      <c r="A8" s="29" t="s">
        <v>69</v>
      </c>
      <c r="B8" s="29">
        <v>1</v>
      </c>
      <c r="G8" s="29">
        <v>1</v>
      </c>
      <c r="L8" s="44" t="str">
        <f t="shared" si="0"/>
        <v>Aliette - 1 Kg 1 Kg</v>
      </c>
      <c r="M8" s="44" t="s">
        <v>205</v>
      </c>
      <c r="O8" s="45" t="s">
        <v>205</v>
      </c>
      <c r="P8" s="53">
        <v>1</v>
      </c>
      <c r="Q8" s="53"/>
      <c r="R8" s="53"/>
      <c r="S8" s="53">
        <v>1</v>
      </c>
      <c r="T8" s="53"/>
      <c r="U8" s="53"/>
      <c r="V8" s="53"/>
    </row>
    <row r="9" spans="1:22" x14ac:dyDescent="0.3">
      <c r="A9" s="29" t="s">
        <v>70</v>
      </c>
      <c r="B9" s="29">
        <v>58</v>
      </c>
      <c r="C9" s="29">
        <v>120</v>
      </c>
      <c r="G9" s="29">
        <v>145</v>
      </c>
      <c r="J9" s="29">
        <v>33</v>
      </c>
      <c r="L9" s="44" t="str">
        <f t="shared" si="0"/>
        <v>Aliette - 100 Gm 100 Gm</v>
      </c>
      <c r="M9" s="44" t="s">
        <v>208</v>
      </c>
      <c r="O9" s="45" t="s">
        <v>206</v>
      </c>
      <c r="P9" s="53">
        <v>41</v>
      </c>
      <c r="Q9" s="53">
        <v>600</v>
      </c>
      <c r="R9" s="53"/>
      <c r="S9" s="53">
        <v>619</v>
      </c>
      <c r="T9" s="53">
        <v>19</v>
      </c>
      <c r="U9" s="53"/>
      <c r="V9" s="53">
        <v>41</v>
      </c>
    </row>
    <row r="10" spans="1:22" x14ac:dyDescent="0.3">
      <c r="A10" s="29" t="s">
        <v>71</v>
      </c>
      <c r="B10" s="29">
        <v>41</v>
      </c>
      <c r="C10" s="29">
        <v>600</v>
      </c>
      <c r="D10" s="29">
        <v>19</v>
      </c>
      <c r="G10" s="29">
        <v>619</v>
      </c>
      <c r="J10" s="29">
        <v>41</v>
      </c>
      <c r="L10" s="44" t="str">
        <f t="shared" si="0"/>
        <v>Aliette - 250 Gm 250 Gm</v>
      </c>
      <c r="M10" s="44" t="s">
        <v>206</v>
      </c>
      <c r="O10" s="45" t="s">
        <v>207</v>
      </c>
      <c r="P10" s="53">
        <v>46</v>
      </c>
      <c r="Q10" s="53">
        <v>420</v>
      </c>
      <c r="R10" s="53"/>
      <c r="S10" s="53">
        <v>487</v>
      </c>
      <c r="T10" s="53">
        <v>18</v>
      </c>
      <c r="U10" s="53"/>
      <c r="V10" s="53">
        <v>-3</v>
      </c>
    </row>
    <row r="11" spans="1:22" x14ac:dyDescent="0.3">
      <c r="A11" s="29" t="s">
        <v>72</v>
      </c>
      <c r="B11" s="29">
        <v>46</v>
      </c>
      <c r="C11" s="29">
        <v>420</v>
      </c>
      <c r="D11" s="29">
        <v>18</v>
      </c>
      <c r="G11" s="29">
        <v>487</v>
      </c>
      <c r="J11" s="29">
        <v>-3</v>
      </c>
      <c r="L11" s="44" t="str">
        <f t="shared" si="0"/>
        <v>Aliette - 500 Gm 500 Gm</v>
      </c>
      <c r="M11" s="44" t="s">
        <v>207</v>
      </c>
      <c r="O11" s="45" t="s">
        <v>208</v>
      </c>
      <c r="P11" s="53">
        <v>58</v>
      </c>
      <c r="Q11" s="53">
        <v>120</v>
      </c>
      <c r="R11" s="53"/>
      <c r="S11" s="53">
        <v>145</v>
      </c>
      <c r="T11" s="53"/>
      <c r="U11" s="53"/>
      <c r="V11" s="53">
        <v>33</v>
      </c>
    </row>
    <row r="12" spans="1:22" x14ac:dyDescent="0.3">
      <c r="A12" s="29" t="s">
        <v>73</v>
      </c>
      <c r="B12" s="29">
        <v>62</v>
      </c>
      <c r="C12" s="29">
        <v>930</v>
      </c>
      <c r="G12" s="29">
        <v>929</v>
      </c>
      <c r="J12" s="29">
        <v>63</v>
      </c>
      <c r="L12" s="44" t="str">
        <f t="shared" si="0"/>
        <v>Ambiton - 1 Ltr 1 Ltr</v>
      </c>
      <c r="M12" s="44" t="s">
        <v>209</v>
      </c>
      <c r="O12" s="45" t="s">
        <v>209</v>
      </c>
      <c r="P12" s="53">
        <v>62</v>
      </c>
      <c r="Q12" s="53">
        <v>930</v>
      </c>
      <c r="R12" s="53"/>
      <c r="S12" s="53">
        <v>929</v>
      </c>
      <c r="T12" s="53"/>
      <c r="U12" s="53"/>
      <c r="V12" s="53">
        <v>63</v>
      </c>
    </row>
    <row r="13" spans="1:22" x14ac:dyDescent="0.3">
      <c r="A13" s="29" t="s">
        <v>74</v>
      </c>
      <c r="B13" s="29">
        <v>53</v>
      </c>
      <c r="C13" s="29">
        <v>1200</v>
      </c>
      <c r="D13" s="29">
        <v>1</v>
      </c>
      <c r="G13" s="29">
        <v>956</v>
      </c>
      <c r="J13" s="29">
        <v>298</v>
      </c>
      <c r="L13" s="44" t="str">
        <f t="shared" si="0"/>
        <v>Ambiton - 250 ML 250 Ml</v>
      </c>
      <c r="M13" s="44" t="s">
        <v>211</v>
      </c>
      <c r="O13" s="45" t="s">
        <v>210</v>
      </c>
      <c r="P13" s="53">
        <v>163</v>
      </c>
      <c r="Q13" s="53">
        <v>1400</v>
      </c>
      <c r="R13" s="53"/>
      <c r="S13" s="53">
        <v>1532</v>
      </c>
      <c r="T13" s="53"/>
      <c r="U13" s="53"/>
      <c r="V13" s="53">
        <v>31</v>
      </c>
    </row>
    <row r="14" spans="1:22" x14ac:dyDescent="0.3">
      <c r="A14" s="29" t="s">
        <v>75</v>
      </c>
      <c r="B14" s="29">
        <v>163</v>
      </c>
      <c r="C14" s="29">
        <v>1400</v>
      </c>
      <c r="G14" s="29">
        <v>1532</v>
      </c>
      <c r="J14" s="29">
        <v>31</v>
      </c>
      <c r="L14" s="44" t="str">
        <f t="shared" si="0"/>
        <v>Ambiton - 500 ML 500 Ml</v>
      </c>
      <c r="M14" s="44" t="s">
        <v>210</v>
      </c>
      <c r="O14" s="45" t="s">
        <v>211</v>
      </c>
      <c r="P14" s="53">
        <v>53</v>
      </c>
      <c r="Q14" s="53">
        <v>1200</v>
      </c>
      <c r="R14" s="53"/>
      <c r="S14" s="53">
        <v>956</v>
      </c>
      <c r="T14" s="53">
        <v>1</v>
      </c>
      <c r="U14" s="53"/>
      <c r="V14" s="53">
        <v>298</v>
      </c>
    </row>
    <row r="15" spans="1:22" x14ac:dyDescent="0.3">
      <c r="A15" s="29" t="s">
        <v>76</v>
      </c>
      <c r="B15" s="29">
        <v>77</v>
      </c>
      <c r="C15" s="29">
        <v>1200</v>
      </c>
      <c r="D15" s="29">
        <v>1</v>
      </c>
      <c r="G15" s="29">
        <v>1233</v>
      </c>
      <c r="J15" s="29">
        <v>45</v>
      </c>
      <c r="L15" s="44" t="str">
        <f t="shared" si="0"/>
        <v>Antracol - 1 Kg 1 Kg</v>
      </c>
      <c r="M15" s="44" t="s">
        <v>212</v>
      </c>
      <c r="O15" s="45" t="s">
        <v>212</v>
      </c>
      <c r="P15" s="53">
        <v>77</v>
      </c>
      <c r="Q15" s="53">
        <v>1200</v>
      </c>
      <c r="R15" s="53"/>
      <c r="S15" s="53">
        <v>1233</v>
      </c>
      <c r="T15" s="53">
        <v>1</v>
      </c>
      <c r="U15" s="53"/>
      <c r="V15" s="53">
        <v>45</v>
      </c>
    </row>
    <row r="16" spans="1:22" x14ac:dyDescent="0.3">
      <c r="A16" s="29" t="s">
        <v>77</v>
      </c>
      <c r="B16" s="29">
        <v>459</v>
      </c>
      <c r="C16" s="29">
        <v>400</v>
      </c>
      <c r="G16" s="29">
        <v>554</v>
      </c>
      <c r="J16" s="29">
        <v>305</v>
      </c>
      <c r="L16" s="44" t="str">
        <f t="shared" si="0"/>
        <v>Antracol - 250 Gm 250 Gm</v>
      </c>
      <c r="M16" s="44" t="s">
        <v>214</v>
      </c>
      <c r="O16" s="45" t="s">
        <v>213</v>
      </c>
      <c r="P16" s="53">
        <v>793</v>
      </c>
      <c r="Q16" s="53">
        <v>1320</v>
      </c>
      <c r="R16" s="53"/>
      <c r="S16" s="53">
        <v>2012</v>
      </c>
      <c r="T16" s="53">
        <v>7</v>
      </c>
      <c r="U16" s="53"/>
      <c r="V16" s="53">
        <v>108</v>
      </c>
    </row>
    <row r="17" spans="1:22" x14ac:dyDescent="0.3">
      <c r="A17" s="29" t="s">
        <v>78</v>
      </c>
      <c r="B17" s="29">
        <v>793</v>
      </c>
      <c r="C17" s="29">
        <v>1320</v>
      </c>
      <c r="D17" s="29">
        <v>7</v>
      </c>
      <c r="G17" s="29">
        <v>2012</v>
      </c>
      <c r="J17" s="29">
        <v>108</v>
      </c>
      <c r="L17" s="44" t="str">
        <f t="shared" si="0"/>
        <v>Antracol - 500 Gm 500 Gm</v>
      </c>
      <c r="M17" s="44" t="s">
        <v>213</v>
      </c>
      <c r="O17" s="45" t="s">
        <v>214</v>
      </c>
      <c r="P17" s="53">
        <v>459</v>
      </c>
      <c r="Q17" s="53">
        <v>400</v>
      </c>
      <c r="R17" s="53"/>
      <c r="S17" s="53">
        <v>554</v>
      </c>
      <c r="T17" s="53"/>
      <c r="U17" s="53"/>
      <c r="V17" s="53">
        <v>305</v>
      </c>
    </row>
    <row r="18" spans="1:22" x14ac:dyDescent="0.3">
      <c r="A18" s="29" t="s">
        <v>79</v>
      </c>
      <c r="C18" s="29">
        <v>30</v>
      </c>
      <c r="G18" s="29">
        <v>21</v>
      </c>
      <c r="J18" s="29">
        <v>9</v>
      </c>
      <c r="L18" s="44" t="str">
        <f t="shared" si="0"/>
        <v>Bayfolan - 1 Ltr 1 Ltr</v>
      </c>
      <c r="M18" s="44" t="s">
        <v>312</v>
      </c>
      <c r="O18" s="45" t="s">
        <v>215</v>
      </c>
      <c r="P18" s="53">
        <v>117</v>
      </c>
      <c r="Q18" s="53">
        <v>1050</v>
      </c>
      <c r="R18" s="53"/>
      <c r="S18" s="53">
        <v>441</v>
      </c>
      <c r="T18" s="53">
        <v>137</v>
      </c>
      <c r="U18" s="53"/>
      <c r="V18" s="53">
        <v>863</v>
      </c>
    </row>
    <row r="19" spans="1:22" x14ac:dyDescent="0.3">
      <c r="A19" s="29" t="s">
        <v>80</v>
      </c>
      <c r="C19" s="29">
        <v>40</v>
      </c>
      <c r="G19" s="29">
        <v>20</v>
      </c>
      <c r="J19" s="29">
        <v>20</v>
      </c>
      <c r="L19" s="44" t="str">
        <f t="shared" si="0"/>
        <v>Bayfolan - 500 Ml 500 Ml</v>
      </c>
      <c r="M19" s="44" t="s">
        <v>312</v>
      </c>
      <c r="O19" s="45" t="s">
        <v>313</v>
      </c>
      <c r="P19" s="53"/>
      <c r="Q19" s="53">
        <v>10</v>
      </c>
      <c r="R19" s="53"/>
      <c r="S19" s="53"/>
      <c r="T19" s="53"/>
      <c r="U19" s="53"/>
      <c r="V19" s="53">
        <v>10</v>
      </c>
    </row>
    <row r="20" spans="1:22" x14ac:dyDescent="0.3">
      <c r="A20" s="29" t="s">
        <v>81</v>
      </c>
      <c r="B20" s="29">
        <v>117</v>
      </c>
      <c r="C20" s="29">
        <v>1050</v>
      </c>
      <c r="D20" s="29">
        <v>137</v>
      </c>
      <c r="G20" s="29">
        <v>441</v>
      </c>
      <c r="J20" s="29">
        <v>863</v>
      </c>
      <c r="L20" s="44" t="str">
        <f t="shared" si="0"/>
        <v>Belt Expert - 100 Ml 100 Ml</v>
      </c>
      <c r="M20" s="44" t="s">
        <v>215</v>
      </c>
      <c r="O20" s="45" t="s">
        <v>316</v>
      </c>
      <c r="P20" s="53"/>
      <c r="Q20" s="53"/>
      <c r="R20" s="53"/>
      <c r="S20" s="53"/>
      <c r="T20" s="53"/>
      <c r="U20" s="53"/>
      <c r="V20" s="53"/>
    </row>
    <row r="21" spans="1:22" x14ac:dyDescent="0.3">
      <c r="A21" s="29" t="s">
        <v>82</v>
      </c>
      <c r="C21" s="29">
        <v>200</v>
      </c>
      <c r="G21" s="29">
        <v>200</v>
      </c>
      <c r="L21" s="44" t="str">
        <f t="shared" si="0"/>
        <v>Bt Surpass 7576 BG2 (Loc) - 450 Gm 450 Gm</v>
      </c>
      <c r="M21" s="44" t="s">
        <v>307</v>
      </c>
      <c r="O21" s="45" t="s">
        <v>315</v>
      </c>
      <c r="P21" s="53"/>
      <c r="Q21" s="53"/>
      <c r="R21" s="53"/>
      <c r="S21" s="53"/>
      <c r="T21" s="53"/>
      <c r="U21" s="53"/>
      <c r="V21" s="53"/>
    </row>
    <row r="22" spans="1:22" x14ac:dyDescent="0.3">
      <c r="A22" s="29" t="s">
        <v>83</v>
      </c>
      <c r="L22" s="44" t="str">
        <f t="shared" si="0"/>
        <v>Bt Surpass First Class 7149 B2 - 450 Gm 450 Gm</v>
      </c>
      <c r="M22" s="44" t="s">
        <v>297</v>
      </c>
      <c r="O22" s="45" t="s">
        <v>216</v>
      </c>
      <c r="P22" s="53"/>
      <c r="Q22" s="53">
        <v>80</v>
      </c>
      <c r="R22" s="53"/>
      <c r="S22" s="53">
        <v>60</v>
      </c>
      <c r="T22" s="53"/>
      <c r="U22" s="53"/>
      <c r="V22" s="53">
        <v>20</v>
      </c>
    </row>
    <row r="23" spans="1:22" x14ac:dyDescent="0.3">
      <c r="A23" s="29" t="s">
        <v>84</v>
      </c>
      <c r="B23" s="29">
        <v>31</v>
      </c>
      <c r="C23" s="29">
        <v>600</v>
      </c>
      <c r="D23" s="29">
        <v>80</v>
      </c>
      <c r="G23" s="29">
        <v>680</v>
      </c>
      <c r="J23" s="29">
        <v>31</v>
      </c>
      <c r="L23" s="44" t="str">
        <f t="shared" si="0"/>
        <v>Bt Surpass Super B BG2 - 450 Gm 450 Gm</v>
      </c>
      <c r="M23" s="44" t="s">
        <v>298</v>
      </c>
      <c r="O23" s="45" t="s">
        <v>217</v>
      </c>
      <c r="P23" s="53">
        <v>49</v>
      </c>
      <c r="Q23" s="53">
        <v>220</v>
      </c>
      <c r="R23" s="53"/>
      <c r="S23" s="53">
        <v>201</v>
      </c>
      <c r="T23" s="53"/>
      <c r="U23" s="53"/>
      <c r="V23" s="53">
        <v>68</v>
      </c>
    </row>
    <row r="24" spans="1:22" x14ac:dyDescent="0.3">
      <c r="A24" s="29" t="s">
        <v>85</v>
      </c>
      <c r="C24" s="29">
        <v>10</v>
      </c>
      <c r="J24" s="29">
        <v>10</v>
      </c>
      <c r="L24" s="44" t="str">
        <f t="shared" si="0"/>
        <v>Buonos Sc430 - 1 Ltr 1 Ltr</v>
      </c>
      <c r="M24" s="44" t="s">
        <v>313</v>
      </c>
      <c r="O24" s="45" t="s">
        <v>218</v>
      </c>
      <c r="P24" s="53"/>
      <c r="Q24" s="53">
        <v>180</v>
      </c>
      <c r="R24" s="53"/>
      <c r="S24" s="53">
        <v>138</v>
      </c>
      <c r="T24" s="53"/>
      <c r="U24" s="53"/>
      <c r="V24" s="53">
        <v>42</v>
      </c>
    </row>
    <row r="25" spans="1:22" x14ac:dyDescent="0.3">
      <c r="A25" s="29" t="s">
        <v>86</v>
      </c>
      <c r="L25" s="44" t="str">
        <f t="shared" si="0"/>
        <v>Buonos Sc430 - 250 Ml 250 Ml</v>
      </c>
      <c r="M25" s="44" t="s">
        <v>315</v>
      </c>
      <c r="O25" s="45" t="s">
        <v>219</v>
      </c>
      <c r="P25" s="53"/>
      <c r="Q25" s="53">
        <v>100</v>
      </c>
      <c r="R25" s="53"/>
      <c r="S25" s="53">
        <v>56</v>
      </c>
      <c r="T25" s="53"/>
      <c r="U25" s="53"/>
      <c r="V25" s="53">
        <v>44</v>
      </c>
    </row>
    <row r="26" spans="1:22" x14ac:dyDescent="0.3">
      <c r="A26" s="29" t="s">
        <v>87</v>
      </c>
      <c r="L26" s="44" t="str">
        <f t="shared" si="0"/>
        <v>Buonos Sc430 - 500 Ml 500 Ml</v>
      </c>
      <c r="M26" s="44" t="s">
        <v>316</v>
      </c>
      <c r="O26" s="45" t="s">
        <v>220</v>
      </c>
      <c r="P26" s="53"/>
      <c r="Q26" s="53">
        <v>40</v>
      </c>
      <c r="R26" s="53"/>
      <c r="S26" s="53">
        <v>40</v>
      </c>
      <c r="T26" s="53">
        <v>5</v>
      </c>
      <c r="U26" s="53"/>
      <c r="V26" s="53">
        <v>5</v>
      </c>
    </row>
    <row r="27" spans="1:22" x14ac:dyDescent="0.3">
      <c r="A27" s="29" t="s">
        <v>88</v>
      </c>
      <c r="C27" s="29">
        <v>80</v>
      </c>
      <c r="G27" s="29">
        <v>60</v>
      </c>
      <c r="J27" s="29">
        <v>20</v>
      </c>
      <c r="L27" s="44" t="str">
        <f t="shared" si="0"/>
        <v>Confidor - 1 Ltr 1 Ltr</v>
      </c>
      <c r="M27" s="44" t="s">
        <v>216</v>
      </c>
      <c r="O27" s="45" t="s">
        <v>221</v>
      </c>
      <c r="P27" s="53"/>
      <c r="Q27" s="53"/>
      <c r="R27" s="53"/>
      <c r="S27" s="53"/>
      <c r="T27" s="53"/>
      <c r="U27" s="53"/>
      <c r="V27" s="53"/>
    </row>
    <row r="28" spans="1:22" x14ac:dyDescent="0.3">
      <c r="A28" s="29" t="s">
        <v>89</v>
      </c>
      <c r="C28" s="29">
        <v>100</v>
      </c>
      <c r="G28" s="29">
        <v>56</v>
      </c>
      <c r="J28" s="29">
        <v>44</v>
      </c>
      <c r="L28" s="44" t="str">
        <f t="shared" si="0"/>
        <v>Confidor - 100 Ml 100 Ml</v>
      </c>
      <c r="M28" s="44" t="s">
        <v>219</v>
      </c>
      <c r="O28" s="45" t="s">
        <v>222</v>
      </c>
      <c r="P28" s="53">
        <v>91</v>
      </c>
      <c r="Q28" s="53">
        <v>50</v>
      </c>
      <c r="R28" s="53"/>
      <c r="S28" s="53">
        <v>40</v>
      </c>
      <c r="T28" s="53">
        <v>5</v>
      </c>
      <c r="U28" s="53"/>
      <c r="V28" s="53">
        <v>106</v>
      </c>
    </row>
    <row r="29" spans="1:22" x14ac:dyDescent="0.3">
      <c r="A29" s="29" t="s">
        <v>90</v>
      </c>
      <c r="B29" s="29">
        <v>49</v>
      </c>
      <c r="C29" s="29">
        <v>220</v>
      </c>
      <c r="G29" s="29">
        <v>201</v>
      </c>
      <c r="J29" s="29">
        <v>68</v>
      </c>
      <c r="L29" s="44" t="str">
        <f t="shared" si="0"/>
        <v>Confidor - 250 Ml 250 Ml</v>
      </c>
      <c r="M29" s="44" t="s">
        <v>217</v>
      </c>
      <c r="O29" s="45" t="s">
        <v>327</v>
      </c>
      <c r="P29" s="53"/>
      <c r="Q29" s="53"/>
      <c r="R29" s="53"/>
      <c r="S29" s="53"/>
      <c r="T29" s="53"/>
      <c r="U29" s="53"/>
      <c r="V29" s="53"/>
    </row>
    <row r="30" spans="1:22" x14ac:dyDescent="0.3">
      <c r="A30" s="29" t="s">
        <v>91</v>
      </c>
      <c r="C30" s="29">
        <v>180</v>
      </c>
      <c r="G30" s="29">
        <v>138</v>
      </c>
      <c r="J30" s="29">
        <v>42</v>
      </c>
      <c r="L30" s="44" t="str">
        <f t="shared" si="0"/>
        <v>Confidor - 500 Ml 500 Ml</v>
      </c>
      <c r="M30" s="44" t="s">
        <v>218</v>
      </c>
      <c r="O30" s="45" t="s">
        <v>223</v>
      </c>
      <c r="P30" s="53">
        <v>26</v>
      </c>
      <c r="Q30" s="53">
        <v>110</v>
      </c>
      <c r="R30" s="53"/>
      <c r="S30" s="53">
        <v>126</v>
      </c>
      <c r="T30" s="53">
        <v>10</v>
      </c>
      <c r="U30" s="53"/>
      <c r="V30" s="53">
        <v>20</v>
      </c>
    </row>
    <row r="31" spans="1:22" x14ac:dyDescent="0.3">
      <c r="A31" s="29" t="s">
        <v>92</v>
      </c>
      <c r="B31" s="29">
        <v>63</v>
      </c>
      <c r="C31" s="29">
        <v>90</v>
      </c>
      <c r="D31" s="29">
        <v>15</v>
      </c>
      <c r="G31" s="29">
        <v>100</v>
      </c>
      <c r="J31" s="29">
        <v>68</v>
      </c>
      <c r="L31" s="44" t="str">
        <f t="shared" si="0"/>
        <v>Decis 100 - 1 Ltr 1 Ltr</v>
      </c>
      <c r="M31" s="44" t="s">
        <v>310</v>
      </c>
      <c r="O31" s="45" t="s">
        <v>224</v>
      </c>
      <c r="P31" s="53">
        <v>119</v>
      </c>
      <c r="Q31" s="53">
        <v>60</v>
      </c>
      <c r="R31" s="53"/>
      <c r="S31" s="53">
        <v>175</v>
      </c>
      <c r="T31" s="53"/>
      <c r="U31" s="53"/>
      <c r="V31" s="53">
        <v>4</v>
      </c>
    </row>
    <row r="32" spans="1:22" x14ac:dyDescent="0.3">
      <c r="A32" s="29" t="s">
        <v>93</v>
      </c>
      <c r="C32" s="29">
        <v>150</v>
      </c>
      <c r="G32" s="29">
        <v>150</v>
      </c>
      <c r="L32" s="44" t="str">
        <f t="shared" si="0"/>
        <v>Decis 100 - 100 Ml 100 Ml</v>
      </c>
      <c r="M32" s="44" t="s">
        <v>309</v>
      </c>
      <c r="O32" s="45" t="s">
        <v>225</v>
      </c>
      <c r="P32" s="53">
        <v>200</v>
      </c>
      <c r="Q32" s="53">
        <v>80</v>
      </c>
      <c r="R32" s="53"/>
      <c r="S32" s="53">
        <v>154</v>
      </c>
      <c r="T32" s="53"/>
      <c r="U32" s="53"/>
      <c r="V32" s="53">
        <v>126</v>
      </c>
    </row>
    <row r="33" spans="1:22" x14ac:dyDescent="0.3">
      <c r="A33" s="29" t="s">
        <v>94</v>
      </c>
      <c r="B33" s="29">
        <v>45</v>
      </c>
      <c r="C33" s="29">
        <v>1240</v>
      </c>
      <c r="G33" s="29">
        <v>1151</v>
      </c>
      <c r="J33" s="29">
        <v>134</v>
      </c>
      <c r="L33" s="44" t="str">
        <f t="shared" si="0"/>
        <v>Decis 100 - 250 Ml 250 Ml</v>
      </c>
      <c r="M33" s="44" t="s">
        <v>311</v>
      </c>
      <c r="O33" s="45" t="s">
        <v>308</v>
      </c>
      <c r="P33" s="53">
        <v>13</v>
      </c>
      <c r="Q33" s="53"/>
      <c r="R33" s="53"/>
      <c r="S33" s="53">
        <v>10</v>
      </c>
      <c r="T33" s="53"/>
      <c r="U33" s="53"/>
      <c r="V33" s="53">
        <v>3</v>
      </c>
    </row>
    <row r="34" spans="1:22" x14ac:dyDescent="0.3">
      <c r="A34" s="29" t="s">
        <v>95</v>
      </c>
      <c r="B34" s="29">
        <v>26</v>
      </c>
      <c r="C34" s="29">
        <v>110</v>
      </c>
      <c r="D34" s="29">
        <v>10</v>
      </c>
      <c r="G34" s="29">
        <v>126</v>
      </c>
      <c r="J34" s="29">
        <v>20</v>
      </c>
      <c r="L34" s="44" t="str">
        <f t="shared" si="0"/>
        <v>Decis 2.8 - 1 Ltr 1 Ltr</v>
      </c>
      <c r="M34" s="44" t="s">
        <v>223</v>
      </c>
      <c r="O34" s="45" t="s">
        <v>310</v>
      </c>
      <c r="P34" s="53">
        <v>63</v>
      </c>
      <c r="Q34" s="53">
        <v>90</v>
      </c>
      <c r="R34" s="53"/>
      <c r="S34" s="53">
        <v>100</v>
      </c>
      <c r="T34" s="53">
        <v>15</v>
      </c>
      <c r="U34" s="53"/>
      <c r="V34" s="53">
        <v>68</v>
      </c>
    </row>
    <row r="35" spans="1:22" x14ac:dyDescent="0.3">
      <c r="A35" s="29" t="s">
        <v>96</v>
      </c>
      <c r="B35" s="29">
        <v>13</v>
      </c>
      <c r="G35" s="29">
        <v>10</v>
      </c>
      <c r="J35" s="29">
        <v>3</v>
      </c>
      <c r="L35" s="44" t="str">
        <f t="shared" si="0"/>
        <v>Decis 2.8 - 100 Ml 100 Ml</v>
      </c>
      <c r="M35" s="44" t="s">
        <v>308</v>
      </c>
      <c r="O35" s="45" t="s">
        <v>311</v>
      </c>
      <c r="P35" s="53">
        <v>45</v>
      </c>
      <c r="Q35" s="53">
        <v>1240</v>
      </c>
      <c r="R35" s="53"/>
      <c r="S35" s="53">
        <v>1151</v>
      </c>
      <c r="T35" s="53"/>
      <c r="U35" s="53"/>
      <c r="V35" s="53">
        <v>134</v>
      </c>
    </row>
    <row r="36" spans="1:22" x14ac:dyDescent="0.3">
      <c r="A36" s="29" t="s">
        <v>97</v>
      </c>
      <c r="B36" s="29">
        <v>200</v>
      </c>
      <c r="C36" s="29">
        <v>80</v>
      </c>
      <c r="G36" s="29">
        <v>154</v>
      </c>
      <c r="J36" s="29">
        <v>126</v>
      </c>
      <c r="L36" s="44" t="str">
        <f t="shared" si="0"/>
        <v>Decis 2.8 - 250 Ml 250 Ml</v>
      </c>
      <c r="M36" s="44" t="s">
        <v>225</v>
      </c>
      <c r="O36" s="45" t="s">
        <v>309</v>
      </c>
      <c r="P36" s="53"/>
      <c r="Q36" s="53">
        <v>150</v>
      </c>
      <c r="R36" s="53"/>
      <c r="S36" s="53">
        <v>150</v>
      </c>
      <c r="T36" s="53"/>
      <c r="U36" s="53"/>
      <c r="V36" s="53"/>
    </row>
    <row r="37" spans="1:22" x14ac:dyDescent="0.3">
      <c r="A37" s="29" t="s">
        <v>98</v>
      </c>
      <c r="B37" s="29">
        <v>119</v>
      </c>
      <c r="C37" s="29">
        <v>60</v>
      </c>
      <c r="G37" s="29">
        <v>175</v>
      </c>
      <c r="J37" s="29">
        <v>4</v>
      </c>
      <c r="L37" s="44" t="str">
        <f t="shared" si="0"/>
        <v>Decis 2.8 - 500 Ml 500 Ml</v>
      </c>
      <c r="M37" s="44" t="s">
        <v>224</v>
      </c>
      <c r="O37" s="45" t="s">
        <v>312</v>
      </c>
      <c r="P37" s="53"/>
      <c r="Q37" s="53">
        <v>70</v>
      </c>
      <c r="R37" s="53"/>
      <c r="S37" s="53">
        <v>41</v>
      </c>
      <c r="T37" s="53"/>
      <c r="U37" s="53"/>
      <c r="V37" s="53">
        <v>29</v>
      </c>
    </row>
    <row r="38" spans="1:22" x14ac:dyDescent="0.3">
      <c r="A38" s="29" t="s">
        <v>99</v>
      </c>
      <c r="B38" s="29">
        <v>446</v>
      </c>
      <c r="C38" s="29">
        <v>1250</v>
      </c>
      <c r="D38" s="29">
        <v>10</v>
      </c>
      <c r="G38" s="29">
        <v>1411</v>
      </c>
      <c r="J38" s="29">
        <v>295</v>
      </c>
      <c r="L38" s="44" t="str">
        <f t="shared" si="0"/>
        <v>Ethrel - 100 Ml 100 Ml</v>
      </c>
      <c r="M38" s="44" t="s">
        <v>227</v>
      </c>
      <c r="O38" s="45" t="s">
        <v>226</v>
      </c>
      <c r="P38" s="53">
        <v>60</v>
      </c>
      <c r="Q38" s="53">
        <v>130</v>
      </c>
      <c r="R38" s="53"/>
      <c r="S38" s="53">
        <v>183</v>
      </c>
      <c r="T38" s="53">
        <v>3</v>
      </c>
      <c r="U38" s="53"/>
      <c r="V38" s="53">
        <v>10</v>
      </c>
    </row>
    <row r="39" spans="1:22" x14ac:dyDescent="0.3">
      <c r="A39" s="29" t="s">
        <v>100</v>
      </c>
      <c r="B39" s="29">
        <v>60</v>
      </c>
      <c r="C39" s="29">
        <v>130</v>
      </c>
      <c r="D39" s="29">
        <v>3</v>
      </c>
      <c r="G39" s="29">
        <v>183</v>
      </c>
      <c r="J39" s="29">
        <v>10</v>
      </c>
      <c r="L39" s="44" t="str">
        <f t="shared" si="0"/>
        <v>Ethrel - 500 Ml 500 Ml</v>
      </c>
      <c r="M39" s="44" t="s">
        <v>226</v>
      </c>
      <c r="O39" s="45" t="s">
        <v>227</v>
      </c>
      <c r="P39" s="53">
        <v>446</v>
      </c>
      <c r="Q39" s="53">
        <v>1250</v>
      </c>
      <c r="R39" s="53"/>
      <c r="S39" s="53">
        <v>1411</v>
      </c>
      <c r="T39" s="53">
        <v>10</v>
      </c>
      <c r="U39" s="53"/>
      <c r="V39" s="53">
        <v>295</v>
      </c>
    </row>
    <row r="40" spans="1:22" x14ac:dyDescent="0.3">
      <c r="A40" s="29" t="s">
        <v>101</v>
      </c>
      <c r="L40" s="44" t="str">
        <f t="shared" si="0"/>
        <v>Evergol Xtend - 1 Ltr 1 Ltr</v>
      </c>
      <c r="M40" s="44" t="s">
        <v>317</v>
      </c>
      <c r="O40" s="45" t="s">
        <v>228</v>
      </c>
      <c r="P40" s="53">
        <v>86</v>
      </c>
      <c r="Q40" s="53">
        <v>1250</v>
      </c>
      <c r="R40" s="53">
        <v>400</v>
      </c>
      <c r="S40" s="53">
        <v>1295</v>
      </c>
      <c r="T40" s="53">
        <v>33</v>
      </c>
      <c r="U40" s="53"/>
      <c r="V40" s="53">
        <v>74</v>
      </c>
    </row>
    <row r="41" spans="1:22" x14ac:dyDescent="0.3">
      <c r="A41" s="29" t="s">
        <v>102</v>
      </c>
      <c r="B41" s="29">
        <v>366</v>
      </c>
      <c r="C41" s="29">
        <v>1689</v>
      </c>
      <c r="D41" s="29">
        <v>499</v>
      </c>
      <c r="G41" s="29">
        <v>2140</v>
      </c>
      <c r="J41" s="29">
        <v>214</v>
      </c>
      <c r="L41" s="44" t="str">
        <f t="shared" si="0"/>
        <v>Evergol Xtend - 100 Ml 100 Ml</v>
      </c>
      <c r="M41" s="44" t="s">
        <v>230</v>
      </c>
      <c r="O41" s="45" t="s">
        <v>317</v>
      </c>
      <c r="P41" s="53"/>
      <c r="Q41" s="53"/>
      <c r="R41" s="53"/>
      <c r="S41" s="53"/>
      <c r="T41" s="53"/>
      <c r="U41" s="53"/>
      <c r="V41" s="53"/>
    </row>
    <row r="42" spans="1:22" x14ac:dyDescent="0.3">
      <c r="A42" s="29" t="s">
        <v>103</v>
      </c>
      <c r="B42" s="29">
        <v>136</v>
      </c>
      <c r="C42" s="29">
        <v>1815</v>
      </c>
      <c r="D42" s="29">
        <v>807</v>
      </c>
      <c r="G42" s="29">
        <v>2200</v>
      </c>
      <c r="H42" s="29">
        <v>200</v>
      </c>
      <c r="J42" s="29">
        <v>158</v>
      </c>
      <c r="L42" s="44" t="str">
        <f t="shared" si="0"/>
        <v>Evergol Xtend - 250 Ml 250 Ml</v>
      </c>
      <c r="M42" s="44" t="s">
        <v>229</v>
      </c>
      <c r="O42" s="45" t="s">
        <v>229</v>
      </c>
      <c r="P42" s="53">
        <v>136</v>
      </c>
      <c r="Q42" s="53">
        <v>1815</v>
      </c>
      <c r="R42" s="53">
        <v>200</v>
      </c>
      <c r="S42" s="53">
        <v>2200</v>
      </c>
      <c r="T42" s="53">
        <v>807</v>
      </c>
      <c r="U42" s="53"/>
      <c r="V42" s="53">
        <v>158</v>
      </c>
    </row>
    <row r="43" spans="1:22" x14ac:dyDescent="0.3">
      <c r="A43" s="29" t="s">
        <v>104</v>
      </c>
      <c r="B43" s="29">
        <v>86</v>
      </c>
      <c r="C43" s="29">
        <v>1250</v>
      </c>
      <c r="D43" s="29">
        <v>33</v>
      </c>
      <c r="G43" s="29">
        <v>1295</v>
      </c>
      <c r="H43" s="29">
        <v>400</v>
      </c>
      <c r="J43" s="29">
        <v>74</v>
      </c>
      <c r="L43" s="44" t="str">
        <f t="shared" si="0"/>
        <v>Evergol Xtend - 40 Ml 40 Ml</v>
      </c>
      <c r="M43" s="44" t="s">
        <v>228</v>
      </c>
      <c r="O43" s="45" t="s">
        <v>230</v>
      </c>
      <c r="P43" s="53">
        <v>366</v>
      </c>
      <c r="Q43" s="53">
        <v>1689</v>
      </c>
      <c r="R43" s="53"/>
      <c r="S43" s="53">
        <v>2140</v>
      </c>
      <c r="T43" s="53">
        <v>499</v>
      </c>
      <c r="U43" s="53"/>
      <c r="V43" s="53">
        <v>214</v>
      </c>
    </row>
    <row r="44" spans="1:22" x14ac:dyDescent="0.3">
      <c r="A44" s="29" t="s">
        <v>105</v>
      </c>
      <c r="B44" s="29">
        <v>74</v>
      </c>
      <c r="G44" s="29">
        <v>39</v>
      </c>
      <c r="J44" s="29">
        <v>35</v>
      </c>
      <c r="L44" s="44" t="str">
        <f t="shared" si="0"/>
        <v>Fame - 10 Ml 10 Ml</v>
      </c>
      <c r="M44" s="44" t="s">
        <v>231</v>
      </c>
      <c r="O44" s="45" t="s">
        <v>231</v>
      </c>
      <c r="P44" s="53">
        <v>74</v>
      </c>
      <c r="Q44" s="53"/>
      <c r="R44" s="53"/>
      <c r="S44" s="53">
        <v>39</v>
      </c>
      <c r="T44" s="53"/>
      <c r="U44" s="53"/>
      <c r="V44" s="53">
        <v>35</v>
      </c>
    </row>
    <row r="45" spans="1:22" x14ac:dyDescent="0.3">
      <c r="A45" s="29" t="s">
        <v>106</v>
      </c>
      <c r="B45" s="29">
        <v>122</v>
      </c>
      <c r="G45" s="29">
        <v>94</v>
      </c>
      <c r="J45" s="29">
        <v>28</v>
      </c>
      <c r="L45" s="44" t="str">
        <f t="shared" si="0"/>
        <v>Fame - 100 Ml 100 Ml</v>
      </c>
      <c r="M45" s="44" t="s">
        <v>232</v>
      </c>
      <c r="O45" s="45" t="s">
        <v>232</v>
      </c>
      <c r="P45" s="53">
        <v>122</v>
      </c>
      <c r="Q45" s="53"/>
      <c r="R45" s="53"/>
      <c r="S45" s="53">
        <v>94</v>
      </c>
      <c r="T45" s="53"/>
      <c r="U45" s="53"/>
      <c r="V45" s="53">
        <v>28</v>
      </c>
    </row>
    <row r="46" spans="1:22" x14ac:dyDescent="0.3">
      <c r="A46" s="29" t="s">
        <v>107</v>
      </c>
      <c r="B46" s="29">
        <v>94</v>
      </c>
      <c r="G46" s="29">
        <v>81</v>
      </c>
      <c r="J46" s="29">
        <v>13</v>
      </c>
      <c r="L46" s="44" t="str">
        <f t="shared" si="0"/>
        <v>Fame - 50 Ml 50 Ml</v>
      </c>
      <c r="M46" s="44" t="s">
        <v>233</v>
      </c>
      <c r="O46" s="45" t="s">
        <v>233</v>
      </c>
      <c r="P46" s="53">
        <v>94</v>
      </c>
      <c r="Q46" s="53"/>
      <c r="R46" s="53"/>
      <c r="S46" s="53">
        <v>81</v>
      </c>
      <c r="T46" s="53"/>
      <c r="U46" s="53"/>
      <c r="V46" s="53">
        <v>13</v>
      </c>
    </row>
    <row r="47" spans="1:22" x14ac:dyDescent="0.3">
      <c r="A47" s="29" t="s">
        <v>108</v>
      </c>
      <c r="C47" s="29">
        <v>40</v>
      </c>
      <c r="G47" s="29">
        <v>39</v>
      </c>
      <c r="J47" s="29">
        <v>1</v>
      </c>
      <c r="L47" s="44" t="str">
        <f t="shared" si="0"/>
        <v>Fenos Quick Sc150 - 250 Ml 250 Ml</v>
      </c>
      <c r="M47" s="44" t="s">
        <v>234</v>
      </c>
      <c r="O47" s="45" t="s">
        <v>234</v>
      </c>
      <c r="P47" s="53"/>
      <c r="Q47" s="53">
        <v>40</v>
      </c>
      <c r="R47" s="53"/>
      <c r="S47" s="53">
        <v>39</v>
      </c>
      <c r="T47" s="53"/>
      <c r="U47" s="53"/>
      <c r="V47" s="53">
        <v>1</v>
      </c>
    </row>
    <row r="48" spans="1:22" x14ac:dyDescent="0.3">
      <c r="A48" s="29" t="s">
        <v>109</v>
      </c>
      <c r="B48" s="29">
        <v>106</v>
      </c>
      <c r="C48" s="29">
        <v>2500</v>
      </c>
      <c r="D48" s="29">
        <v>68</v>
      </c>
      <c r="G48" s="29">
        <v>2570</v>
      </c>
      <c r="J48" s="29">
        <v>104</v>
      </c>
      <c r="L48" s="44" t="str">
        <f t="shared" si="0"/>
        <v>Folicur - 1 Ltr 1 Ltr</v>
      </c>
      <c r="M48" s="44" t="s">
        <v>235</v>
      </c>
      <c r="O48" s="45" t="s">
        <v>235</v>
      </c>
      <c r="P48" s="53">
        <v>106</v>
      </c>
      <c r="Q48" s="53">
        <v>2500</v>
      </c>
      <c r="R48" s="53"/>
      <c r="S48" s="53">
        <v>2570</v>
      </c>
      <c r="T48" s="53">
        <v>68</v>
      </c>
      <c r="U48" s="53"/>
      <c r="V48" s="53">
        <v>104</v>
      </c>
    </row>
    <row r="49" spans="1:22" x14ac:dyDescent="0.3">
      <c r="A49" s="29" t="s">
        <v>110</v>
      </c>
      <c r="B49" s="29">
        <v>3</v>
      </c>
      <c r="G49" s="29">
        <v>3</v>
      </c>
      <c r="L49" s="44" t="str">
        <f t="shared" si="0"/>
        <v>Folicur - 100 Ml 100 Ml</v>
      </c>
      <c r="M49" s="44" t="s">
        <v>238</v>
      </c>
      <c r="O49" s="45" t="s">
        <v>236</v>
      </c>
      <c r="P49" s="53">
        <v>41</v>
      </c>
      <c r="Q49" s="53">
        <v>2800</v>
      </c>
      <c r="R49" s="53"/>
      <c r="S49" s="53">
        <v>2970</v>
      </c>
      <c r="T49" s="53">
        <v>193</v>
      </c>
      <c r="U49" s="53"/>
      <c r="V49" s="53">
        <v>64</v>
      </c>
    </row>
    <row r="50" spans="1:22" x14ac:dyDescent="0.3">
      <c r="A50" s="29" t="s">
        <v>111</v>
      </c>
      <c r="B50" s="29">
        <v>81</v>
      </c>
      <c r="C50" s="29">
        <v>560</v>
      </c>
      <c r="D50" s="29">
        <v>5</v>
      </c>
      <c r="G50" s="29">
        <v>646</v>
      </c>
      <c r="L50" s="44" t="str">
        <f t="shared" si="0"/>
        <v>Folicur - 250 Ml 250 Ml</v>
      </c>
      <c r="M50" s="44" t="s">
        <v>237</v>
      </c>
      <c r="O50" s="45" t="s">
        <v>237</v>
      </c>
      <c r="P50" s="53">
        <v>81</v>
      </c>
      <c r="Q50" s="53">
        <v>560</v>
      </c>
      <c r="R50" s="53"/>
      <c r="S50" s="53">
        <v>646</v>
      </c>
      <c r="T50" s="53">
        <v>5</v>
      </c>
      <c r="U50" s="53"/>
      <c r="V50" s="53"/>
    </row>
    <row r="51" spans="1:22" x14ac:dyDescent="0.3">
      <c r="A51" s="29" t="s">
        <v>112</v>
      </c>
      <c r="B51" s="29">
        <v>41</v>
      </c>
      <c r="C51" s="29">
        <v>2800</v>
      </c>
      <c r="D51" s="29">
        <v>193</v>
      </c>
      <c r="G51" s="29">
        <v>2970</v>
      </c>
      <c r="J51" s="29">
        <v>64</v>
      </c>
      <c r="L51" s="44" t="str">
        <f t="shared" si="0"/>
        <v>Folicur - 500 Ml 500 Ml</v>
      </c>
      <c r="M51" s="44" t="s">
        <v>236</v>
      </c>
      <c r="O51" s="45" t="s">
        <v>238</v>
      </c>
      <c r="P51" s="53">
        <v>3</v>
      </c>
      <c r="Q51" s="53"/>
      <c r="R51" s="53"/>
      <c r="S51" s="53">
        <v>3</v>
      </c>
      <c r="T51" s="53"/>
      <c r="U51" s="53"/>
      <c r="V51" s="53"/>
    </row>
    <row r="52" spans="1:22" x14ac:dyDescent="0.3">
      <c r="A52" s="29" t="s">
        <v>113</v>
      </c>
      <c r="L52" s="44" t="str">
        <f t="shared" si="0"/>
        <v>Foost WP50 500 Gm</v>
      </c>
      <c r="M52" s="44" t="s">
        <v>318</v>
      </c>
      <c r="O52" s="45" t="s">
        <v>318</v>
      </c>
      <c r="P52" s="53"/>
      <c r="Q52" s="53"/>
      <c r="R52" s="53"/>
      <c r="S52" s="53"/>
      <c r="T52" s="53"/>
      <c r="U52" s="53"/>
      <c r="V52" s="53"/>
    </row>
    <row r="53" spans="1:22" x14ac:dyDescent="0.3">
      <c r="A53" s="29" t="s">
        <v>114</v>
      </c>
      <c r="B53" s="29">
        <v>1</v>
      </c>
      <c r="C53" s="29">
        <v>206</v>
      </c>
      <c r="D53" s="29">
        <v>48</v>
      </c>
      <c r="G53" s="29">
        <v>160</v>
      </c>
      <c r="J53" s="29">
        <v>45</v>
      </c>
      <c r="L53" s="44" t="str">
        <f t="shared" si="0"/>
        <v>Gaucho - 1 Ltr 1 Ltr</v>
      </c>
      <c r="M53" s="44" t="s">
        <v>239</v>
      </c>
      <c r="O53" s="45" t="s">
        <v>240</v>
      </c>
      <c r="P53" s="53">
        <v>64</v>
      </c>
      <c r="Q53" s="53">
        <v>715</v>
      </c>
      <c r="R53" s="53"/>
      <c r="S53" s="53">
        <v>764</v>
      </c>
      <c r="T53" s="53">
        <v>19</v>
      </c>
      <c r="U53" s="53"/>
      <c r="V53" s="53">
        <v>34</v>
      </c>
    </row>
    <row r="54" spans="1:22" x14ac:dyDescent="0.3">
      <c r="A54" s="29" t="s">
        <v>115</v>
      </c>
      <c r="B54" s="29">
        <v>206</v>
      </c>
      <c r="C54" s="29">
        <v>950</v>
      </c>
      <c r="D54" s="29">
        <v>205</v>
      </c>
      <c r="G54" s="29">
        <v>1226</v>
      </c>
      <c r="H54" s="29">
        <v>50</v>
      </c>
      <c r="J54" s="29">
        <v>135</v>
      </c>
      <c r="L54" s="44" t="str">
        <f t="shared" si="0"/>
        <v>Gaucho - 100 Ml 100 Ml</v>
      </c>
      <c r="M54" s="44" t="s">
        <v>243</v>
      </c>
      <c r="O54" s="45" t="s">
        <v>239</v>
      </c>
      <c r="P54" s="53">
        <v>1</v>
      </c>
      <c r="Q54" s="53">
        <v>206</v>
      </c>
      <c r="R54" s="53"/>
      <c r="S54" s="53">
        <v>160</v>
      </c>
      <c r="T54" s="53">
        <v>48</v>
      </c>
      <c r="U54" s="53"/>
      <c r="V54" s="53">
        <v>45</v>
      </c>
    </row>
    <row r="55" spans="1:22" x14ac:dyDescent="0.3">
      <c r="A55" s="29" t="s">
        <v>116</v>
      </c>
      <c r="B55" s="29">
        <v>690</v>
      </c>
      <c r="C55" s="29">
        <v>1853</v>
      </c>
      <c r="D55" s="29">
        <v>379</v>
      </c>
      <c r="G55" s="29">
        <v>2494</v>
      </c>
      <c r="J55" s="29">
        <v>108</v>
      </c>
      <c r="L55" s="44" t="str">
        <f t="shared" si="0"/>
        <v>Gaucho - 250 ML 250 Ml</v>
      </c>
      <c r="M55" s="44" t="s">
        <v>242</v>
      </c>
      <c r="O55" s="45" t="s">
        <v>241</v>
      </c>
      <c r="P55" s="53"/>
      <c r="Q55" s="53">
        <v>6</v>
      </c>
      <c r="R55" s="53">
        <v>320</v>
      </c>
      <c r="S55" s="53">
        <v>6</v>
      </c>
      <c r="T55" s="53">
        <v>2</v>
      </c>
      <c r="U55" s="53"/>
      <c r="V55" s="53">
        <v>2</v>
      </c>
    </row>
    <row r="56" spans="1:22" x14ac:dyDescent="0.3">
      <c r="A56" s="29" t="s">
        <v>117</v>
      </c>
      <c r="C56" s="29">
        <v>6</v>
      </c>
      <c r="D56" s="29">
        <v>2</v>
      </c>
      <c r="G56" s="29">
        <v>6</v>
      </c>
      <c r="H56" s="29">
        <v>320</v>
      </c>
      <c r="J56" s="29">
        <v>2</v>
      </c>
      <c r="L56" s="44" t="str">
        <f t="shared" si="0"/>
        <v>Gaucho - 5 Ltr 5 Ltr</v>
      </c>
      <c r="M56" s="44" t="s">
        <v>241</v>
      </c>
      <c r="O56" s="45" t="s">
        <v>242</v>
      </c>
      <c r="P56" s="53">
        <v>690</v>
      </c>
      <c r="Q56" s="53">
        <v>1853</v>
      </c>
      <c r="R56" s="53"/>
      <c r="S56" s="53">
        <v>2494</v>
      </c>
      <c r="T56" s="53">
        <v>379</v>
      </c>
      <c r="U56" s="53"/>
      <c r="V56" s="53">
        <v>108</v>
      </c>
    </row>
    <row r="57" spans="1:22" x14ac:dyDescent="0.3">
      <c r="A57" s="29" t="s">
        <v>118</v>
      </c>
      <c r="B57" s="29">
        <v>64</v>
      </c>
      <c r="C57" s="29">
        <v>715</v>
      </c>
      <c r="D57" s="29">
        <v>19</v>
      </c>
      <c r="G57" s="29">
        <v>764</v>
      </c>
      <c r="J57" s="29">
        <v>34</v>
      </c>
      <c r="L57" s="44" t="str">
        <f t="shared" si="0"/>
        <v>Gaucho - 50 Ml 50 Ml</v>
      </c>
      <c r="M57" s="44" t="s">
        <v>240</v>
      </c>
      <c r="O57" s="45" t="s">
        <v>243</v>
      </c>
      <c r="P57" s="53">
        <v>206</v>
      </c>
      <c r="Q57" s="53">
        <v>950</v>
      </c>
      <c r="R57" s="53">
        <v>50</v>
      </c>
      <c r="S57" s="53">
        <v>1226</v>
      </c>
      <c r="T57" s="53">
        <v>205</v>
      </c>
      <c r="U57" s="53"/>
      <c r="V57" s="53">
        <v>135</v>
      </c>
    </row>
    <row r="58" spans="1:22" x14ac:dyDescent="0.3">
      <c r="A58" s="29" t="s">
        <v>119</v>
      </c>
      <c r="C58" s="29">
        <v>20</v>
      </c>
      <c r="G58" s="29">
        <v>18</v>
      </c>
      <c r="J58" s="29">
        <v>2</v>
      </c>
      <c r="L58" s="44" t="str">
        <f t="shared" si="0"/>
        <v>Infinito - 500 Ml 500 Ml</v>
      </c>
      <c r="M58" s="44" t="s">
        <v>244</v>
      </c>
      <c r="O58" s="45" t="s">
        <v>244</v>
      </c>
      <c r="P58" s="53"/>
      <c r="Q58" s="53">
        <v>20</v>
      </c>
      <c r="R58" s="53"/>
      <c r="S58" s="53">
        <v>18</v>
      </c>
      <c r="T58" s="53"/>
      <c r="U58" s="53"/>
      <c r="V58" s="53">
        <v>2</v>
      </c>
    </row>
    <row r="59" spans="1:22" x14ac:dyDescent="0.3">
      <c r="A59" s="29" t="s">
        <v>120</v>
      </c>
      <c r="B59" s="29">
        <v>8</v>
      </c>
      <c r="J59" s="29">
        <v>8</v>
      </c>
      <c r="L59" s="44" t="str">
        <f t="shared" si="0"/>
        <v>Jump - 100 Gm 100 Gm</v>
      </c>
      <c r="M59" s="44" t="s">
        <v>246</v>
      </c>
      <c r="O59" s="45" t="s">
        <v>245</v>
      </c>
      <c r="P59" s="53">
        <v>166</v>
      </c>
      <c r="Q59" s="53">
        <v>1600</v>
      </c>
      <c r="R59" s="53"/>
      <c r="S59" s="53">
        <v>925</v>
      </c>
      <c r="T59" s="53"/>
      <c r="U59" s="53"/>
      <c r="V59" s="53">
        <v>841</v>
      </c>
    </row>
    <row r="60" spans="1:22" x14ac:dyDescent="0.3">
      <c r="A60" s="29" t="s">
        <v>121</v>
      </c>
      <c r="B60" s="29">
        <v>166</v>
      </c>
      <c r="C60" s="29">
        <v>1600</v>
      </c>
      <c r="G60" s="29">
        <v>925</v>
      </c>
      <c r="J60" s="29">
        <v>841</v>
      </c>
      <c r="L60" s="44" t="str">
        <f t="shared" si="0"/>
        <v>Jump - 2 Gm 2 Gm</v>
      </c>
      <c r="M60" s="44" t="s">
        <v>245</v>
      </c>
      <c r="O60" s="45" t="s">
        <v>246</v>
      </c>
      <c r="P60" s="53">
        <v>18</v>
      </c>
      <c r="Q60" s="53">
        <v>80</v>
      </c>
      <c r="R60" s="53"/>
      <c r="S60" s="53">
        <v>66</v>
      </c>
      <c r="T60" s="53">
        <v>5</v>
      </c>
      <c r="U60" s="53"/>
      <c r="V60" s="53">
        <v>37</v>
      </c>
    </row>
    <row r="61" spans="1:22" x14ac:dyDescent="0.3">
      <c r="A61" s="29" t="s">
        <v>122</v>
      </c>
      <c r="B61" s="29">
        <v>10</v>
      </c>
      <c r="C61" s="29">
        <v>80</v>
      </c>
      <c r="D61" s="29">
        <v>5</v>
      </c>
      <c r="G61" s="29">
        <v>66</v>
      </c>
      <c r="J61" s="29">
        <v>29</v>
      </c>
      <c r="L61" s="44" t="str">
        <f t="shared" si="0"/>
        <v>Jump - 40 Gm 40 Gm</v>
      </c>
      <c r="M61" s="44" t="s">
        <v>246</v>
      </c>
      <c r="O61" s="45" t="s">
        <v>247</v>
      </c>
      <c r="P61" s="53"/>
      <c r="Q61" s="53">
        <v>70</v>
      </c>
      <c r="R61" s="53"/>
      <c r="S61" s="53">
        <v>58</v>
      </c>
      <c r="T61" s="53"/>
      <c r="U61" s="53"/>
      <c r="V61" s="53">
        <v>12</v>
      </c>
    </row>
    <row r="62" spans="1:22" x14ac:dyDescent="0.3">
      <c r="A62" s="29" t="s">
        <v>123</v>
      </c>
      <c r="C62" s="29">
        <v>70</v>
      </c>
      <c r="G62" s="29">
        <v>58</v>
      </c>
      <c r="J62" s="29">
        <v>12</v>
      </c>
      <c r="L62" s="44" t="str">
        <f t="shared" si="0"/>
        <v>Larvin - 1 Kg 1 Kg</v>
      </c>
      <c r="M62" s="44" t="s">
        <v>247</v>
      </c>
      <c r="O62" s="45" t="s">
        <v>248</v>
      </c>
      <c r="P62" s="53">
        <v>75</v>
      </c>
      <c r="Q62" s="53">
        <v>453</v>
      </c>
      <c r="R62" s="53"/>
      <c r="S62" s="53">
        <v>450</v>
      </c>
      <c r="T62" s="53">
        <v>4</v>
      </c>
      <c r="U62" s="53"/>
      <c r="V62" s="53">
        <v>82</v>
      </c>
    </row>
    <row r="63" spans="1:22" x14ac:dyDescent="0.3">
      <c r="A63" s="29" t="s">
        <v>124</v>
      </c>
      <c r="B63" s="29">
        <v>26</v>
      </c>
      <c r="C63" s="29">
        <v>161</v>
      </c>
      <c r="D63" s="29">
        <v>24</v>
      </c>
      <c r="G63" s="29">
        <v>210</v>
      </c>
      <c r="J63" s="29">
        <v>1</v>
      </c>
      <c r="L63" s="44" t="str">
        <f t="shared" si="0"/>
        <v>Larvin - 100 Gm 100 Gm</v>
      </c>
      <c r="M63" s="44" t="s">
        <v>250</v>
      </c>
      <c r="O63" s="45" t="s">
        <v>249</v>
      </c>
      <c r="P63" s="53">
        <v>105</v>
      </c>
      <c r="Q63" s="53">
        <v>210</v>
      </c>
      <c r="R63" s="53"/>
      <c r="S63" s="53">
        <v>305</v>
      </c>
      <c r="T63" s="53">
        <v>12</v>
      </c>
      <c r="U63" s="53"/>
      <c r="V63" s="53">
        <v>22</v>
      </c>
    </row>
    <row r="64" spans="1:22" x14ac:dyDescent="0.3">
      <c r="A64" s="29" t="s">
        <v>125</v>
      </c>
      <c r="B64" s="29">
        <v>75</v>
      </c>
      <c r="C64" s="29">
        <v>453</v>
      </c>
      <c r="D64" s="29">
        <v>4</v>
      </c>
      <c r="G64" s="29">
        <v>450</v>
      </c>
      <c r="J64" s="29">
        <v>82</v>
      </c>
      <c r="L64" s="44" t="str">
        <f t="shared" si="0"/>
        <v>Larvin - 250 Gm 250 Gm</v>
      </c>
      <c r="M64" s="44" t="s">
        <v>248</v>
      </c>
      <c r="O64" s="45" t="s">
        <v>250</v>
      </c>
      <c r="P64" s="53">
        <v>26</v>
      </c>
      <c r="Q64" s="53">
        <v>161</v>
      </c>
      <c r="R64" s="53"/>
      <c r="S64" s="53">
        <v>210</v>
      </c>
      <c r="T64" s="53">
        <v>24</v>
      </c>
      <c r="U64" s="53"/>
      <c r="V64" s="53">
        <v>1</v>
      </c>
    </row>
    <row r="65" spans="1:22" x14ac:dyDescent="0.3">
      <c r="A65" s="29" t="s">
        <v>126</v>
      </c>
      <c r="B65" s="29">
        <v>105</v>
      </c>
      <c r="C65" s="29">
        <v>210</v>
      </c>
      <c r="D65" s="29">
        <v>12</v>
      </c>
      <c r="G65" s="29">
        <v>305</v>
      </c>
      <c r="J65" s="29">
        <v>22</v>
      </c>
      <c r="L65" s="44" t="str">
        <f t="shared" si="0"/>
        <v>Larvin - 500 Gm 500 Gm</v>
      </c>
      <c r="M65" s="44" t="s">
        <v>249</v>
      </c>
      <c r="O65" s="45" t="s">
        <v>251</v>
      </c>
      <c r="P65" s="53"/>
      <c r="Q65" s="53">
        <v>30</v>
      </c>
      <c r="R65" s="53"/>
      <c r="S65" s="53">
        <v>30</v>
      </c>
      <c r="T65" s="53"/>
      <c r="U65" s="53"/>
      <c r="V65" s="53"/>
    </row>
    <row r="66" spans="1:22" x14ac:dyDescent="0.3">
      <c r="A66" s="29" t="s">
        <v>127</v>
      </c>
      <c r="C66" s="29">
        <v>30</v>
      </c>
      <c r="G66" s="29">
        <v>30</v>
      </c>
      <c r="L66" s="44" t="str">
        <f t="shared" si="0"/>
        <v>Laudis - 57.50 ML 57.50 Ml</v>
      </c>
      <c r="M66" s="44" t="s">
        <v>251</v>
      </c>
      <c r="O66" s="45" t="s">
        <v>252</v>
      </c>
      <c r="P66" s="53"/>
      <c r="Q66" s="53">
        <v>410</v>
      </c>
      <c r="R66" s="53"/>
      <c r="S66" s="53">
        <v>426</v>
      </c>
      <c r="T66" s="53">
        <v>76</v>
      </c>
      <c r="U66" s="53"/>
      <c r="V66" s="53">
        <v>60</v>
      </c>
    </row>
    <row r="67" spans="1:22" x14ac:dyDescent="0.3">
      <c r="A67" s="29" t="s">
        <v>128</v>
      </c>
      <c r="B67" s="29">
        <v>34</v>
      </c>
      <c r="C67" s="29">
        <v>2613</v>
      </c>
      <c r="D67" s="29">
        <v>343</v>
      </c>
      <c r="G67" s="29">
        <v>1916</v>
      </c>
      <c r="J67" s="29">
        <v>724</v>
      </c>
      <c r="L67" s="44" t="str">
        <f t="shared" ref="L67:L130" si="1">TRIM(A67)</f>
        <v>Lesenta - 100 Gm 100 Gm</v>
      </c>
      <c r="M67" s="44" t="s">
        <v>254</v>
      </c>
      <c r="O67" s="45" t="s">
        <v>253</v>
      </c>
      <c r="P67" s="53">
        <v>53</v>
      </c>
      <c r="Q67" s="53">
        <v>515</v>
      </c>
      <c r="R67" s="53">
        <v>350</v>
      </c>
      <c r="S67" s="53">
        <v>539</v>
      </c>
      <c r="T67" s="53">
        <v>130</v>
      </c>
      <c r="U67" s="53"/>
      <c r="V67" s="53">
        <v>159</v>
      </c>
    </row>
    <row r="68" spans="1:22" x14ac:dyDescent="0.3">
      <c r="A68" s="29" t="s">
        <v>129</v>
      </c>
      <c r="B68" s="29">
        <v>53</v>
      </c>
      <c r="C68" s="29">
        <v>515</v>
      </c>
      <c r="D68" s="29">
        <v>130</v>
      </c>
      <c r="G68" s="29">
        <v>539</v>
      </c>
      <c r="H68" s="29">
        <v>350</v>
      </c>
      <c r="J68" s="29">
        <v>159</v>
      </c>
      <c r="L68" s="44" t="str">
        <f t="shared" si="1"/>
        <v>Lesenta - 250 Gm 250 Gm</v>
      </c>
      <c r="M68" s="44" t="s">
        <v>253</v>
      </c>
      <c r="O68" s="45" t="s">
        <v>254</v>
      </c>
      <c r="P68" s="53">
        <v>34</v>
      </c>
      <c r="Q68" s="53">
        <v>2613</v>
      </c>
      <c r="R68" s="53"/>
      <c r="S68" s="53">
        <v>1916</v>
      </c>
      <c r="T68" s="53">
        <v>343</v>
      </c>
      <c r="U68" s="53"/>
      <c r="V68" s="53">
        <v>724</v>
      </c>
    </row>
    <row r="69" spans="1:22" x14ac:dyDescent="0.3">
      <c r="A69" s="29" t="s">
        <v>130</v>
      </c>
      <c r="C69" s="29">
        <v>410</v>
      </c>
      <c r="D69" s="29">
        <v>76</v>
      </c>
      <c r="G69" s="29">
        <v>426</v>
      </c>
      <c r="J69" s="29">
        <v>60</v>
      </c>
      <c r="L69" s="44" t="str">
        <f t="shared" si="1"/>
        <v>Lesenta - 40 Gm 40 Gm</v>
      </c>
      <c r="M69" s="44" t="s">
        <v>252</v>
      </c>
      <c r="O69" s="45" t="s">
        <v>255</v>
      </c>
      <c r="P69" s="53"/>
      <c r="Q69" s="53">
        <v>175</v>
      </c>
      <c r="R69" s="53"/>
      <c r="S69" s="53">
        <v>175</v>
      </c>
      <c r="T69" s="53"/>
      <c r="U69" s="53"/>
      <c r="V69" s="53"/>
    </row>
    <row r="70" spans="1:22" x14ac:dyDescent="0.3">
      <c r="A70" s="29" t="s">
        <v>131</v>
      </c>
      <c r="C70" s="29">
        <v>175</v>
      </c>
      <c r="G70" s="29">
        <v>175</v>
      </c>
      <c r="L70" s="44" t="str">
        <f t="shared" si="1"/>
        <v>Lucifer - 160 Gms 160 GM</v>
      </c>
      <c r="M70" s="44" t="s">
        <v>255</v>
      </c>
      <c r="O70" s="45" t="s">
        <v>256</v>
      </c>
      <c r="P70" s="53"/>
      <c r="Q70" s="53">
        <v>40</v>
      </c>
      <c r="R70" s="53"/>
      <c r="S70" s="53">
        <v>11</v>
      </c>
      <c r="T70" s="53"/>
      <c r="U70" s="53"/>
      <c r="V70" s="53">
        <v>29</v>
      </c>
    </row>
    <row r="71" spans="1:22" x14ac:dyDescent="0.3">
      <c r="A71" s="29" t="s">
        <v>132</v>
      </c>
      <c r="C71" s="29">
        <v>40</v>
      </c>
      <c r="G71" s="29">
        <v>11</v>
      </c>
      <c r="J71" s="29">
        <v>29</v>
      </c>
      <c r="L71" s="44" t="str">
        <f t="shared" si="1"/>
        <v>Luna Experience Sc400 - 250ml 250 Ml</v>
      </c>
      <c r="M71" s="44" t="s">
        <v>256</v>
      </c>
      <c r="O71" s="45" t="s">
        <v>257</v>
      </c>
      <c r="P71" s="53">
        <v>80</v>
      </c>
      <c r="Q71" s="53"/>
      <c r="R71" s="53"/>
      <c r="S71" s="53"/>
      <c r="T71" s="53"/>
      <c r="U71" s="53"/>
      <c r="V71" s="53"/>
    </row>
    <row r="72" spans="1:22" x14ac:dyDescent="0.3">
      <c r="A72" s="29" t="s">
        <v>133</v>
      </c>
      <c r="B72" s="29">
        <v>80</v>
      </c>
      <c r="L72" s="44" t="str">
        <f t="shared" si="1"/>
        <v>Max Force Forte - 35 Gm 35 Gm</v>
      </c>
      <c r="M72" s="44" t="s">
        <v>257</v>
      </c>
      <c r="O72" s="45" t="s">
        <v>258</v>
      </c>
      <c r="P72" s="53"/>
      <c r="Q72" s="53">
        <v>60</v>
      </c>
      <c r="R72" s="53"/>
      <c r="S72" s="53">
        <v>90</v>
      </c>
      <c r="T72" s="53">
        <v>30</v>
      </c>
      <c r="U72" s="53"/>
      <c r="V72" s="53"/>
    </row>
    <row r="73" spans="1:22" x14ac:dyDescent="0.3">
      <c r="A73" s="29" t="s">
        <v>134</v>
      </c>
      <c r="H73" s="29">
        <v>80</v>
      </c>
      <c r="L73" s="44" t="str">
        <f t="shared" si="1"/>
        <v>Melody Duo - 100 Gm 100 Gm</v>
      </c>
      <c r="M73" s="44" t="s">
        <v>319</v>
      </c>
      <c r="O73" s="45" t="s">
        <v>319</v>
      </c>
      <c r="P73" s="53"/>
      <c r="Q73" s="53"/>
      <c r="R73" s="53">
        <v>80</v>
      </c>
      <c r="S73" s="53"/>
      <c r="T73" s="53"/>
      <c r="U73" s="53"/>
      <c r="V73" s="53"/>
    </row>
    <row r="74" spans="1:22" x14ac:dyDescent="0.3">
      <c r="A74" s="29" t="s">
        <v>135</v>
      </c>
      <c r="C74" s="29">
        <v>60</v>
      </c>
      <c r="D74" s="29">
        <v>30</v>
      </c>
      <c r="G74" s="29">
        <v>90</v>
      </c>
      <c r="L74" s="44" t="str">
        <f t="shared" si="1"/>
        <v>Melody Duo - 400 Gm 400 Gm</v>
      </c>
      <c r="M74" s="44" t="s">
        <v>258</v>
      </c>
      <c r="O74" s="45" t="s">
        <v>259</v>
      </c>
      <c r="P74" s="53">
        <v>18</v>
      </c>
      <c r="Q74" s="53"/>
      <c r="R74" s="53"/>
      <c r="S74" s="53"/>
      <c r="T74" s="53"/>
      <c r="U74" s="53"/>
      <c r="V74" s="53">
        <v>18</v>
      </c>
    </row>
    <row r="75" spans="1:22" x14ac:dyDescent="0.3">
      <c r="A75" s="29" t="s">
        <v>136</v>
      </c>
      <c r="B75" s="29">
        <v>18</v>
      </c>
      <c r="J75" s="29">
        <v>18</v>
      </c>
      <c r="L75" s="44" t="str">
        <f t="shared" si="1"/>
        <v>Millet Hybrid - 9450 (bajari) 1.5 Kg</v>
      </c>
      <c r="M75" s="44" t="s">
        <v>259</v>
      </c>
      <c r="O75" s="45" t="s">
        <v>260</v>
      </c>
      <c r="P75" s="53"/>
      <c r="Q75" s="53">
        <v>20</v>
      </c>
      <c r="R75" s="53"/>
      <c r="S75" s="53">
        <v>10</v>
      </c>
      <c r="T75" s="53"/>
      <c r="U75" s="53"/>
      <c r="V75" s="53">
        <v>10</v>
      </c>
    </row>
    <row r="76" spans="1:22" x14ac:dyDescent="0.3">
      <c r="A76" s="29" t="s">
        <v>137</v>
      </c>
      <c r="C76" s="29">
        <v>20</v>
      </c>
      <c r="G76" s="29">
        <v>10</v>
      </c>
      <c r="J76" s="29">
        <v>10</v>
      </c>
      <c r="L76" s="44" t="str">
        <f t="shared" si="1"/>
        <v>Millet Hybrid - 9461 (bajari) - 1.5 Kg 1.5 Kg</v>
      </c>
      <c r="M76" s="44" t="s">
        <v>260</v>
      </c>
      <c r="O76" s="45" t="s">
        <v>261</v>
      </c>
      <c r="P76" s="53">
        <v>24</v>
      </c>
      <c r="Q76" s="53">
        <v>100</v>
      </c>
      <c r="R76" s="53"/>
      <c r="S76" s="53">
        <v>94</v>
      </c>
      <c r="T76" s="53">
        <v>28</v>
      </c>
      <c r="U76" s="53"/>
      <c r="V76" s="53">
        <v>28</v>
      </c>
    </row>
    <row r="77" spans="1:22" x14ac:dyDescent="0.3">
      <c r="A77" s="29" t="s">
        <v>138</v>
      </c>
      <c r="B77" s="29">
        <v>24</v>
      </c>
      <c r="C77" s="29">
        <v>100</v>
      </c>
      <c r="D77" s="29">
        <v>28</v>
      </c>
      <c r="G77" s="29">
        <v>94</v>
      </c>
      <c r="J77" s="29">
        <v>28</v>
      </c>
      <c r="L77" s="44" t="str">
        <f t="shared" si="1"/>
        <v>Movento Energy - 1 Ltr 1 Ltr</v>
      </c>
      <c r="M77" s="44" t="s">
        <v>261</v>
      </c>
      <c r="O77" s="45" t="s">
        <v>262</v>
      </c>
      <c r="P77" s="53">
        <v>34</v>
      </c>
      <c r="Q77" s="53">
        <v>280</v>
      </c>
      <c r="R77" s="53"/>
      <c r="S77" s="53">
        <v>324</v>
      </c>
      <c r="T77" s="53">
        <v>43</v>
      </c>
      <c r="U77" s="53"/>
      <c r="V77" s="53">
        <v>33</v>
      </c>
    </row>
    <row r="78" spans="1:22" x14ac:dyDescent="0.3">
      <c r="A78" s="29" t="s">
        <v>139</v>
      </c>
      <c r="H78" s="29">
        <v>30</v>
      </c>
      <c r="L78" s="44" t="str">
        <f t="shared" si="1"/>
        <v>Movento Energy - 100 Ml 100 Ml</v>
      </c>
      <c r="M78" s="44" t="s">
        <v>320</v>
      </c>
      <c r="O78" s="45" t="s">
        <v>320</v>
      </c>
      <c r="P78" s="53"/>
      <c r="Q78" s="53"/>
      <c r="R78" s="53">
        <v>30</v>
      </c>
      <c r="S78" s="53"/>
      <c r="T78" s="53"/>
      <c r="U78" s="53"/>
      <c r="V78" s="53"/>
    </row>
    <row r="79" spans="1:22" x14ac:dyDescent="0.3">
      <c r="A79" s="29" t="s">
        <v>140</v>
      </c>
      <c r="B79" s="29">
        <v>34</v>
      </c>
      <c r="C79" s="29">
        <v>280</v>
      </c>
      <c r="D79" s="29">
        <v>43</v>
      </c>
      <c r="G79" s="29">
        <v>324</v>
      </c>
      <c r="J79" s="29">
        <v>33</v>
      </c>
      <c r="L79" s="44" t="str">
        <f t="shared" si="1"/>
        <v>Movento Energy - 250 Ml 250 Ml</v>
      </c>
      <c r="M79" s="44" t="s">
        <v>262</v>
      </c>
      <c r="O79" s="45" t="s">
        <v>263</v>
      </c>
      <c r="P79" s="53"/>
      <c r="Q79" s="53">
        <v>20</v>
      </c>
      <c r="R79" s="53"/>
      <c r="S79" s="53"/>
      <c r="T79" s="53"/>
      <c r="U79" s="53"/>
      <c r="V79" s="53">
        <v>20</v>
      </c>
    </row>
    <row r="80" spans="1:22" x14ac:dyDescent="0.3">
      <c r="A80" s="29" t="s">
        <v>141</v>
      </c>
      <c r="C80" s="29">
        <v>40</v>
      </c>
      <c r="J80" s="29">
        <v>40</v>
      </c>
      <c r="L80" s="44" t="str">
        <f t="shared" si="1"/>
        <v>Movento Od150 - 250 Ml 250 Ml</v>
      </c>
      <c r="M80" s="44" t="s">
        <v>264</v>
      </c>
      <c r="O80" s="45" t="s">
        <v>264</v>
      </c>
      <c r="P80" s="53"/>
      <c r="Q80" s="53">
        <v>40</v>
      </c>
      <c r="R80" s="53"/>
      <c r="S80" s="53"/>
      <c r="T80" s="53"/>
      <c r="U80" s="53"/>
      <c r="V80" s="53">
        <v>40</v>
      </c>
    </row>
    <row r="81" spans="1:22" x14ac:dyDescent="0.3">
      <c r="A81" s="29" t="s">
        <v>142</v>
      </c>
      <c r="C81" s="29">
        <v>20</v>
      </c>
      <c r="J81" s="29">
        <v>20</v>
      </c>
      <c r="L81" s="44" t="str">
        <f t="shared" si="1"/>
        <v>Movento Od150 - 500 Ml 500 Ml</v>
      </c>
      <c r="M81" s="44" t="s">
        <v>263</v>
      </c>
      <c r="O81" s="45" t="s">
        <v>321</v>
      </c>
      <c r="P81" s="53"/>
      <c r="Q81" s="53"/>
      <c r="R81" s="53"/>
      <c r="S81" s="53"/>
      <c r="T81" s="53"/>
      <c r="U81" s="53"/>
      <c r="V81" s="53"/>
    </row>
    <row r="82" spans="1:22" x14ac:dyDescent="0.3">
      <c r="A82" s="29" t="s">
        <v>143</v>
      </c>
      <c r="B82" s="29">
        <v>98</v>
      </c>
      <c r="C82" s="29">
        <v>2950</v>
      </c>
      <c r="D82" s="29">
        <v>174</v>
      </c>
      <c r="G82" s="29">
        <v>3126</v>
      </c>
      <c r="J82" s="29">
        <v>96</v>
      </c>
      <c r="L82" s="44" t="str">
        <f t="shared" si="1"/>
        <v>Nativo - 100 Gm 100 Gm</v>
      </c>
      <c r="M82" s="44" t="s">
        <v>267</v>
      </c>
      <c r="O82" s="45" t="s">
        <v>265</v>
      </c>
      <c r="P82" s="53">
        <v>34</v>
      </c>
      <c r="Q82" s="53">
        <v>420</v>
      </c>
      <c r="R82" s="53"/>
      <c r="S82" s="53">
        <v>472</v>
      </c>
      <c r="T82" s="53">
        <v>69</v>
      </c>
      <c r="U82" s="53"/>
      <c r="V82" s="53">
        <v>51</v>
      </c>
    </row>
    <row r="83" spans="1:22" x14ac:dyDescent="0.3">
      <c r="A83" s="29" t="s">
        <v>144</v>
      </c>
      <c r="B83" s="29">
        <v>86</v>
      </c>
      <c r="C83" s="29">
        <v>3520</v>
      </c>
      <c r="D83" s="29">
        <v>408</v>
      </c>
      <c r="G83" s="29">
        <v>3846</v>
      </c>
      <c r="J83" s="29">
        <v>168</v>
      </c>
      <c r="L83" s="44" t="str">
        <f t="shared" si="1"/>
        <v>Nativo - 250 Gm 250 Gm</v>
      </c>
      <c r="M83" s="44" t="s">
        <v>266</v>
      </c>
      <c r="O83" s="45" t="s">
        <v>266</v>
      </c>
      <c r="P83" s="53">
        <v>86</v>
      </c>
      <c r="Q83" s="53">
        <v>3520</v>
      </c>
      <c r="R83" s="53"/>
      <c r="S83" s="53">
        <v>3846</v>
      </c>
      <c r="T83" s="53">
        <v>408</v>
      </c>
      <c r="U83" s="53"/>
      <c r="V83" s="53">
        <v>168</v>
      </c>
    </row>
    <row r="84" spans="1:22" x14ac:dyDescent="0.3">
      <c r="A84" s="29" t="s">
        <v>145</v>
      </c>
      <c r="L84" s="44" t="str">
        <f t="shared" si="1"/>
        <v>Nativo - 50 Gm 50 Gm</v>
      </c>
      <c r="M84" s="44" t="s">
        <v>321</v>
      </c>
      <c r="O84" s="45" t="s">
        <v>267</v>
      </c>
      <c r="P84" s="53">
        <v>98</v>
      </c>
      <c r="Q84" s="53">
        <v>2950</v>
      </c>
      <c r="R84" s="53"/>
      <c r="S84" s="53">
        <v>3126</v>
      </c>
      <c r="T84" s="53">
        <v>174</v>
      </c>
      <c r="U84" s="53"/>
      <c r="V84" s="53">
        <v>96</v>
      </c>
    </row>
    <row r="85" spans="1:22" x14ac:dyDescent="0.3">
      <c r="A85" s="29" t="s">
        <v>146</v>
      </c>
      <c r="B85" s="29">
        <v>34</v>
      </c>
      <c r="C85" s="29">
        <v>420</v>
      </c>
      <c r="D85" s="29">
        <v>69</v>
      </c>
      <c r="G85" s="29">
        <v>472</v>
      </c>
      <c r="J85" s="29">
        <v>51</v>
      </c>
      <c r="L85" s="44" t="str">
        <f t="shared" si="1"/>
        <v>Nativo - 500 Gm 500 Gm</v>
      </c>
      <c r="M85" s="44" t="s">
        <v>265</v>
      </c>
      <c r="O85" s="45" t="s">
        <v>268</v>
      </c>
      <c r="P85" s="53"/>
      <c r="Q85" s="53">
        <v>20</v>
      </c>
      <c r="R85" s="53"/>
      <c r="S85" s="53">
        <v>20</v>
      </c>
      <c r="T85" s="53"/>
      <c r="U85" s="53"/>
      <c r="V85" s="53"/>
    </row>
    <row r="86" spans="1:22" x14ac:dyDescent="0.3">
      <c r="A86" s="29" t="s">
        <v>147</v>
      </c>
      <c r="C86" s="29">
        <v>100</v>
      </c>
      <c r="G86" s="29">
        <v>75</v>
      </c>
      <c r="J86" s="29">
        <v>25</v>
      </c>
      <c r="L86" s="44" t="str">
        <f t="shared" si="1"/>
        <v>Oberon - 100 Ml 100 Ml</v>
      </c>
      <c r="M86" s="44" t="s">
        <v>270</v>
      </c>
      <c r="O86" s="45" t="s">
        <v>269</v>
      </c>
      <c r="P86" s="53"/>
      <c r="Q86" s="53">
        <v>80</v>
      </c>
      <c r="R86" s="53"/>
      <c r="S86" s="53">
        <v>80</v>
      </c>
      <c r="T86" s="53">
        <v>10</v>
      </c>
      <c r="U86" s="53"/>
      <c r="V86" s="53">
        <v>10</v>
      </c>
    </row>
    <row r="87" spans="1:22" x14ac:dyDescent="0.3">
      <c r="A87" s="29" t="s">
        <v>148</v>
      </c>
      <c r="C87" s="29">
        <v>80</v>
      </c>
      <c r="D87" s="29">
        <v>10</v>
      </c>
      <c r="G87" s="29">
        <v>80</v>
      </c>
      <c r="J87" s="29">
        <v>10</v>
      </c>
      <c r="L87" s="44" t="str">
        <f t="shared" si="1"/>
        <v>Oberon - 200 Ml 200 Ml</v>
      </c>
      <c r="M87" s="44" t="s">
        <v>269</v>
      </c>
      <c r="O87" s="45" t="s">
        <v>270</v>
      </c>
      <c r="P87" s="53"/>
      <c r="Q87" s="53">
        <v>100</v>
      </c>
      <c r="R87" s="53"/>
      <c r="S87" s="53">
        <v>75</v>
      </c>
      <c r="T87" s="53"/>
      <c r="U87" s="53"/>
      <c r="V87" s="53">
        <v>25</v>
      </c>
    </row>
    <row r="88" spans="1:22" x14ac:dyDescent="0.3">
      <c r="A88" s="29" t="s">
        <v>149</v>
      </c>
      <c r="C88" s="29">
        <v>20</v>
      </c>
      <c r="G88" s="29">
        <v>20</v>
      </c>
      <c r="L88" s="44" t="str">
        <f t="shared" si="1"/>
        <v>Oberon - 500 Ml 500 Ml</v>
      </c>
      <c r="M88" s="44" t="s">
        <v>268</v>
      </c>
      <c r="O88" s="45" t="s">
        <v>271</v>
      </c>
      <c r="P88" s="53">
        <v>15</v>
      </c>
      <c r="Q88" s="53">
        <v>600</v>
      </c>
      <c r="R88" s="53"/>
      <c r="S88" s="53">
        <v>653</v>
      </c>
      <c r="T88" s="53">
        <v>50</v>
      </c>
      <c r="U88" s="53"/>
      <c r="V88" s="53">
        <v>12</v>
      </c>
    </row>
    <row r="89" spans="1:22" x14ac:dyDescent="0.3">
      <c r="A89" s="29" t="s">
        <v>150</v>
      </c>
      <c r="B89" s="29">
        <v>63</v>
      </c>
      <c r="C89" s="29">
        <v>510</v>
      </c>
      <c r="D89" s="29">
        <v>13</v>
      </c>
      <c r="G89" s="29">
        <v>551</v>
      </c>
      <c r="J89" s="29">
        <v>35</v>
      </c>
      <c r="L89" s="44" t="str">
        <f t="shared" si="1"/>
        <v>Planofix - 1 Ltr 1 Ltr</v>
      </c>
      <c r="M89" s="44" t="s">
        <v>273</v>
      </c>
      <c r="O89" s="45" t="s">
        <v>272</v>
      </c>
      <c r="P89" s="53">
        <v>18</v>
      </c>
      <c r="Q89" s="53">
        <v>160</v>
      </c>
      <c r="R89" s="53"/>
      <c r="S89" s="53">
        <v>177</v>
      </c>
      <c r="T89" s="53"/>
      <c r="U89" s="53"/>
      <c r="V89" s="53">
        <v>1</v>
      </c>
    </row>
    <row r="90" spans="1:22" x14ac:dyDescent="0.3">
      <c r="A90" s="29" t="s">
        <v>151</v>
      </c>
      <c r="B90" s="29">
        <v>1</v>
      </c>
      <c r="J90" s="29">
        <v>1</v>
      </c>
      <c r="L90" s="44" t="str">
        <f t="shared" si="1"/>
        <v>Planofix - 100 Ml 100 Ml</v>
      </c>
      <c r="M90" s="44" t="s">
        <v>322</v>
      </c>
      <c r="O90" s="45" t="s">
        <v>322</v>
      </c>
      <c r="P90" s="53">
        <v>1</v>
      </c>
      <c r="Q90" s="53"/>
      <c r="R90" s="53"/>
      <c r="S90" s="53"/>
      <c r="T90" s="53"/>
      <c r="U90" s="53"/>
      <c r="V90" s="53">
        <v>1</v>
      </c>
    </row>
    <row r="91" spans="1:22" x14ac:dyDescent="0.3">
      <c r="A91" s="29" t="s">
        <v>152</v>
      </c>
      <c r="B91" s="29">
        <v>18</v>
      </c>
      <c r="C91" s="29">
        <v>160</v>
      </c>
      <c r="G91" s="29">
        <v>177</v>
      </c>
      <c r="J91" s="29">
        <v>1</v>
      </c>
      <c r="L91" s="44" t="str">
        <f t="shared" si="1"/>
        <v>Planofix - 250 Ml 250 Ml</v>
      </c>
      <c r="M91" s="44" t="s">
        <v>272</v>
      </c>
      <c r="O91" s="45" t="s">
        <v>273</v>
      </c>
      <c r="P91" s="53">
        <v>63</v>
      </c>
      <c r="Q91" s="53">
        <v>510</v>
      </c>
      <c r="R91" s="53"/>
      <c r="S91" s="53">
        <v>551</v>
      </c>
      <c r="T91" s="53">
        <v>13</v>
      </c>
      <c r="U91" s="53"/>
      <c r="V91" s="53">
        <v>35</v>
      </c>
    </row>
    <row r="92" spans="1:22" x14ac:dyDescent="0.3">
      <c r="A92" s="29" t="s">
        <v>153</v>
      </c>
      <c r="B92" s="29">
        <v>15</v>
      </c>
      <c r="C92" s="29">
        <v>600</v>
      </c>
      <c r="D92" s="29">
        <v>50</v>
      </c>
      <c r="G92" s="29">
        <v>653</v>
      </c>
      <c r="J92" s="29">
        <v>12</v>
      </c>
      <c r="L92" s="44" t="str">
        <f t="shared" si="1"/>
        <v>Planofix - 500 Ml 500 Ml</v>
      </c>
      <c r="M92" s="44" t="s">
        <v>271</v>
      </c>
      <c r="O92" s="45" t="s">
        <v>323</v>
      </c>
      <c r="P92" s="53">
        <v>40</v>
      </c>
      <c r="Q92" s="53"/>
      <c r="R92" s="53"/>
      <c r="S92" s="53"/>
      <c r="T92" s="53"/>
      <c r="U92" s="53"/>
      <c r="V92" s="53">
        <v>40</v>
      </c>
    </row>
    <row r="93" spans="1:22" x14ac:dyDescent="0.3">
      <c r="A93" s="29" t="s">
        <v>154</v>
      </c>
      <c r="B93" s="29">
        <v>40</v>
      </c>
      <c r="J93" s="29">
        <v>40</v>
      </c>
      <c r="L93" s="44" t="str">
        <f t="shared" si="1"/>
        <v>Quick Bayt - 50 Gr 50 Gm</v>
      </c>
      <c r="M93" s="44" t="s">
        <v>323</v>
      </c>
      <c r="O93" s="45" t="s">
        <v>274</v>
      </c>
      <c r="P93" s="53">
        <v>9</v>
      </c>
      <c r="Q93" s="53"/>
      <c r="R93" s="53"/>
      <c r="S93" s="53">
        <v>8</v>
      </c>
      <c r="T93" s="53"/>
      <c r="U93" s="53"/>
      <c r="V93" s="53">
        <v>1</v>
      </c>
    </row>
    <row r="94" spans="1:22" x14ac:dyDescent="0.3">
      <c r="A94" s="29" t="s">
        <v>155</v>
      </c>
      <c r="B94" s="29">
        <v>9</v>
      </c>
      <c r="G94" s="29">
        <v>8</v>
      </c>
      <c r="J94" s="29">
        <v>1</v>
      </c>
      <c r="L94" s="44" t="str">
        <f t="shared" si="1"/>
        <v>Raft - 1 Ltr 1 Ltr</v>
      </c>
      <c r="M94" s="44" t="s">
        <v>274</v>
      </c>
      <c r="O94" s="45" t="s">
        <v>275</v>
      </c>
      <c r="P94" s="53"/>
      <c r="Q94" s="53"/>
      <c r="R94" s="53"/>
      <c r="S94" s="53"/>
      <c r="T94" s="53"/>
      <c r="U94" s="53"/>
      <c r="V94" s="53"/>
    </row>
    <row r="95" spans="1:22" x14ac:dyDescent="0.3">
      <c r="A95" s="29" t="s">
        <v>156</v>
      </c>
      <c r="L95" s="44" t="str">
        <f t="shared" si="1"/>
        <v>Raft - 250 Ml 250 Ml</v>
      </c>
      <c r="M95" s="44" t="s">
        <v>324</v>
      </c>
      <c r="O95" s="45" t="s">
        <v>324</v>
      </c>
      <c r="P95" s="53"/>
      <c r="Q95" s="53"/>
      <c r="R95" s="53"/>
      <c r="S95" s="53"/>
      <c r="T95" s="53"/>
      <c r="U95" s="53"/>
      <c r="V95" s="53"/>
    </row>
    <row r="96" spans="1:22" x14ac:dyDescent="0.3">
      <c r="A96" s="29" t="s">
        <v>157</v>
      </c>
      <c r="L96" s="44" t="str">
        <f t="shared" si="1"/>
        <v>Raft - 500 Ml 500 Ml</v>
      </c>
      <c r="M96" s="44" t="s">
        <v>275</v>
      </c>
      <c r="O96" s="45" t="s">
        <v>276</v>
      </c>
      <c r="P96" s="53">
        <v>64</v>
      </c>
      <c r="Q96" s="53"/>
      <c r="R96" s="53"/>
      <c r="S96" s="53">
        <v>64</v>
      </c>
      <c r="T96" s="53"/>
      <c r="U96" s="53"/>
      <c r="V96" s="53"/>
    </row>
    <row r="97" spans="1:22" x14ac:dyDescent="0.3">
      <c r="A97" s="29" t="s">
        <v>158</v>
      </c>
      <c r="B97" s="29">
        <v>64</v>
      </c>
      <c r="G97" s="29">
        <v>64</v>
      </c>
      <c r="L97" s="44" t="str">
        <f t="shared" si="1"/>
        <v>Raxil - 100 Gm 100 Gm</v>
      </c>
      <c r="M97" s="44" t="s">
        <v>276</v>
      </c>
      <c r="O97" s="45" t="s">
        <v>277</v>
      </c>
      <c r="P97" s="53"/>
      <c r="Q97" s="53"/>
      <c r="R97" s="53"/>
      <c r="S97" s="53"/>
      <c r="T97" s="53"/>
      <c r="U97" s="53"/>
      <c r="V97" s="53"/>
    </row>
    <row r="98" spans="1:22" x14ac:dyDescent="0.3">
      <c r="A98" s="29" t="s">
        <v>159</v>
      </c>
      <c r="L98" s="44" t="str">
        <f t="shared" si="1"/>
        <v>Raxil Easy - 100 Ml 100 Ml</v>
      </c>
      <c r="M98" s="44" t="s">
        <v>277</v>
      </c>
      <c r="O98" s="45" t="s">
        <v>278</v>
      </c>
      <c r="P98" s="53">
        <v>112</v>
      </c>
      <c r="Q98" s="53">
        <v>180</v>
      </c>
      <c r="R98" s="53"/>
      <c r="S98" s="53">
        <v>299</v>
      </c>
      <c r="T98" s="53">
        <v>5</v>
      </c>
      <c r="U98" s="53"/>
      <c r="V98" s="53">
        <v>-2</v>
      </c>
    </row>
    <row r="99" spans="1:22" x14ac:dyDescent="0.3">
      <c r="A99" s="29" t="s">
        <v>160</v>
      </c>
      <c r="B99" s="29">
        <v>20</v>
      </c>
      <c r="C99" s="29">
        <v>300</v>
      </c>
      <c r="G99" s="29">
        <v>254</v>
      </c>
      <c r="J99" s="29">
        <v>66</v>
      </c>
      <c r="L99" s="44" t="str">
        <f t="shared" si="1"/>
        <v>Regent (Gr) - 1 Kg 1 Kg</v>
      </c>
      <c r="M99" s="44" t="s">
        <v>284</v>
      </c>
      <c r="O99" s="45" t="s">
        <v>279</v>
      </c>
      <c r="P99" s="53">
        <v>89</v>
      </c>
      <c r="Q99" s="53">
        <v>160</v>
      </c>
      <c r="R99" s="53"/>
      <c r="S99" s="53">
        <v>250</v>
      </c>
      <c r="T99" s="53">
        <v>5</v>
      </c>
      <c r="U99" s="53"/>
      <c r="V99" s="53">
        <v>4</v>
      </c>
    </row>
    <row r="100" spans="1:22" x14ac:dyDescent="0.3">
      <c r="A100" s="29" t="s">
        <v>161</v>
      </c>
      <c r="L100" s="44" t="str">
        <f t="shared" si="1"/>
        <v>Regent (Gr) - 25 Kg 25 Kg</v>
      </c>
      <c r="M100" s="44" t="s">
        <v>325</v>
      </c>
      <c r="O100" s="45" t="s">
        <v>280</v>
      </c>
      <c r="P100" s="53">
        <v>184</v>
      </c>
      <c r="Q100" s="53">
        <v>340</v>
      </c>
      <c r="R100" s="53"/>
      <c r="S100" s="53">
        <v>510</v>
      </c>
      <c r="T100" s="53"/>
      <c r="U100" s="53"/>
      <c r="V100" s="53">
        <v>14</v>
      </c>
    </row>
    <row r="101" spans="1:22" x14ac:dyDescent="0.3">
      <c r="A101" s="29" t="s">
        <v>162</v>
      </c>
      <c r="B101" s="29">
        <v>21</v>
      </c>
      <c r="C101" s="29">
        <v>200</v>
      </c>
      <c r="G101" s="29">
        <v>209</v>
      </c>
      <c r="J101" s="29">
        <v>12</v>
      </c>
      <c r="L101" s="44" t="str">
        <f t="shared" si="1"/>
        <v>Regent (Gr) - 5 Kg 5 Kg</v>
      </c>
      <c r="M101" s="44" t="s">
        <v>285</v>
      </c>
      <c r="O101" s="45" t="s">
        <v>281</v>
      </c>
      <c r="P101" s="53">
        <v>14</v>
      </c>
      <c r="Q101" s="53">
        <v>100</v>
      </c>
      <c r="R101" s="53"/>
      <c r="S101" s="53">
        <v>37</v>
      </c>
      <c r="T101" s="53"/>
      <c r="U101" s="53"/>
      <c r="V101" s="53">
        <v>77</v>
      </c>
    </row>
    <row r="102" spans="1:22" x14ac:dyDescent="0.3">
      <c r="A102" s="29" t="s">
        <v>163</v>
      </c>
      <c r="B102" s="29">
        <v>112</v>
      </c>
      <c r="C102" s="29">
        <v>180</v>
      </c>
      <c r="D102" s="29">
        <v>5</v>
      </c>
      <c r="G102" s="29">
        <v>299</v>
      </c>
      <c r="J102" s="29">
        <v>-2</v>
      </c>
      <c r="L102" s="44" t="str">
        <f t="shared" si="1"/>
        <v>Regent (SC) - 1 Ltr 1 Ltr</v>
      </c>
      <c r="M102" s="44" t="s">
        <v>278</v>
      </c>
      <c r="O102" s="45" t="s">
        <v>282</v>
      </c>
      <c r="P102" s="53"/>
      <c r="Q102" s="53"/>
      <c r="R102" s="53"/>
      <c r="S102" s="53"/>
      <c r="T102" s="53"/>
      <c r="U102" s="53"/>
      <c r="V102" s="53"/>
    </row>
    <row r="103" spans="1:22" x14ac:dyDescent="0.3">
      <c r="A103" s="29" t="s">
        <v>164</v>
      </c>
      <c r="B103" s="29">
        <v>14</v>
      </c>
      <c r="C103" s="29">
        <v>100</v>
      </c>
      <c r="G103" s="29">
        <v>37</v>
      </c>
      <c r="J103" s="29">
        <v>77</v>
      </c>
      <c r="L103" s="44" t="str">
        <f t="shared" si="1"/>
        <v>Regent (SC) - 100 Ml 100 Ml</v>
      </c>
      <c r="M103" s="44" t="s">
        <v>281</v>
      </c>
      <c r="O103" s="45" t="s">
        <v>283</v>
      </c>
      <c r="P103" s="53">
        <v>37</v>
      </c>
      <c r="Q103" s="53"/>
      <c r="R103" s="53"/>
      <c r="S103" s="53">
        <v>15</v>
      </c>
      <c r="T103" s="53"/>
      <c r="U103" s="53"/>
      <c r="V103" s="53">
        <v>22</v>
      </c>
    </row>
    <row r="104" spans="1:22" x14ac:dyDescent="0.3">
      <c r="A104" s="29" t="s">
        <v>165</v>
      </c>
      <c r="B104" s="29">
        <v>89</v>
      </c>
      <c r="C104" s="29">
        <v>160</v>
      </c>
      <c r="D104" s="29">
        <v>5</v>
      </c>
      <c r="G104" s="29">
        <v>250</v>
      </c>
      <c r="J104" s="29">
        <v>4</v>
      </c>
      <c r="L104" s="44" t="str">
        <f t="shared" si="1"/>
        <v>Regent (SC) - 250 Ml 250 Ml</v>
      </c>
      <c r="M104" s="44" t="s">
        <v>279</v>
      </c>
      <c r="O104" s="45" t="s">
        <v>325</v>
      </c>
      <c r="P104" s="53"/>
      <c r="Q104" s="53"/>
      <c r="R104" s="53"/>
      <c r="S104" s="53"/>
      <c r="T104" s="53"/>
      <c r="U104" s="53"/>
      <c r="V104" s="53"/>
    </row>
    <row r="105" spans="1:22" x14ac:dyDescent="0.3">
      <c r="A105" s="29" t="s">
        <v>166</v>
      </c>
      <c r="B105" s="29">
        <v>184</v>
      </c>
      <c r="C105" s="29">
        <v>340</v>
      </c>
      <c r="G105" s="29">
        <v>510</v>
      </c>
      <c r="J105" s="29">
        <v>14</v>
      </c>
      <c r="L105" s="44" t="str">
        <f t="shared" si="1"/>
        <v>Regent (SC) - 500 Ml 500 Ml</v>
      </c>
      <c r="M105" s="44" t="s">
        <v>280</v>
      </c>
      <c r="O105" s="45" t="s">
        <v>284</v>
      </c>
      <c r="P105" s="53">
        <v>20</v>
      </c>
      <c r="Q105" s="53">
        <v>300</v>
      </c>
      <c r="R105" s="53"/>
      <c r="S105" s="53">
        <v>254</v>
      </c>
      <c r="T105" s="53"/>
      <c r="U105" s="53"/>
      <c r="V105" s="53">
        <v>66</v>
      </c>
    </row>
    <row r="106" spans="1:22" x14ac:dyDescent="0.3">
      <c r="A106" s="29" t="s">
        <v>167</v>
      </c>
      <c r="B106" s="29">
        <v>37</v>
      </c>
      <c r="G106" s="29">
        <v>15</v>
      </c>
      <c r="J106" s="29">
        <v>22</v>
      </c>
      <c r="L106" s="44" t="str">
        <f t="shared" si="1"/>
        <v>Regent Gold - 100 Ml 100 Ml</v>
      </c>
      <c r="M106" s="44" t="s">
        <v>283</v>
      </c>
      <c r="O106" s="45" t="s">
        <v>285</v>
      </c>
      <c r="P106" s="53">
        <v>21</v>
      </c>
      <c r="Q106" s="53">
        <v>200</v>
      </c>
      <c r="R106" s="53"/>
      <c r="S106" s="53">
        <v>209</v>
      </c>
      <c r="T106" s="53"/>
      <c r="U106" s="53"/>
      <c r="V106" s="53">
        <v>12</v>
      </c>
    </row>
    <row r="107" spans="1:22" x14ac:dyDescent="0.3">
      <c r="A107" s="29" t="s">
        <v>168</v>
      </c>
      <c r="L107" s="44" t="str">
        <f t="shared" si="1"/>
        <v>Regent Gold - 250 Ml 250 Ml</v>
      </c>
      <c r="M107" s="44" t="s">
        <v>282</v>
      </c>
      <c r="O107" s="45" t="s">
        <v>286</v>
      </c>
      <c r="P107" s="53">
        <v>33</v>
      </c>
      <c r="Q107" s="53"/>
      <c r="R107" s="53"/>
      <c r="S107" s="53">
        <v>53</v>
      </c>
      <c r="T107" s="53">
        <v>20</v>
      </c>
      <c r="U107" s="53"/>
      <c r="V107" s="53"/>
    </row>
    <row r="108" spans="1:22" x14ac:dyDescent="0.3">
      <c r="A108" s="29" t="s">
        <v>169</v>
      </c>
      <c r="B108" s="29">
        <v>33</v>
      </c>
      <c r="D108" s="29">
        <v>20</v>
      </c>
      <c r="G108" s="29">
        <v>53</v>
      </c>
      <c r="L108" s="44" t="str">
        <f t="shared" si="1"/>
        <v>Regent Ultra Gr - 1 Kg 1 Kg</v>
      </c>
      <c r="M108" s="44" t="s">
        <v>286</v>
      </c>
      <c r="O108" s="45" t="s">
        <v>287</v>
      </c>
      <c r="P108" s="53">
        <v>22</v>
      </c>
      <c r="Q108" s="53"/>
      <c r="R108" s="53"/>
      <c r="S108" s="53">
        <v>23</v>
      </c>
      <c r="T108" s="53">
        <v>1</v>
      </c>
      <c r="U108" s="53"/>
      <c r="V108" s="53"/>
    </row>
    <row r="109" spans="1:22" x14ac:dyDescent="0.3">
      <c r="A109" s="29" t="s">
        <v>170</v>
      </c>
      <c r="B109" s="29">
        <v>22</v>
      </c>
      <c r="D109" s="29">
        <v>1</v>
      </c>
      <c r="G109" s="29">
        <v>23</v>
      </c>
      <c r="L109" s="44" t="str">
        <f t="shared" si="1"/>
        <v>Regent Ultra Gr - 4 Kg 4 Kg</v>
      </c>
      <c r="M109" s="44" t="s">
        <v>287</v>
      </c>
      <c r="O109" s="45" t="s">
        <v>288</v>
      </c>
      <c r="P109" s="53">
        <v>50</v>
      </c>
      <c r="Q109" s="53">
        <v>250</v>
      </c>
      <c r="R109" s="53"/>
      <c r="S109" s="53">
        <v>360</v>
      </c>
      <c r="T109" s="53">
        <v>149</v>
      </c>
      <c r="U109" s="53"/>
      <c r="V109" s="53">
        <v>89</v>
      </c>
    </row>
    <row r="110" spans="1:22" x14ac:dyDescent="0.3">
      <c r="A110" s="29" t="s">
        <v>171</v>
      </c>
      <c r="B110" s="29">
        <v>50</v>
      </c>
      <c r="C110" s="29">
        <v>250</v>
      </c>
      <c r="D110" s="29">
        <v>149</v>
      </c>
      <c r="G110" s="29">
        <v>360</v>
      </c>
      <c r="J110" s="29">
        <v>89</v>
      </c>
      <c r="L110" s="44" t="str">
        <f t="shared" si="1"/>
        <v>Sectin - 100 Gm 100 Gm</v>
      </c>
      <c r="M110" s="44" t="s">
        <v>288</v>
      </c>
      <c r="O110" s="45" t="s">
        <v>326</v>
      </c>
      <c r="P110" s="53"/>
      <c r="Q110" s="53"/>
      <c r="R110" s="53"/>
      <c r="S110" s="53"/>
      <c r="T110" s="53"/>
      <c r="U110" s="53"/>
      <c r="V110" s="53"/>
    </row>
    <row r="111" spans="1:22" x14ac:dyDescent="0.3">
      <c r="A111" s="29" t="s">
        <v>172</v>
      </c>
      <c r="B111" s="29">
        <v>62</v>
      </c>
      <c r="C111" s="29">
        <v>300</v>
      </c>
      <c r="G111" s="29">
        <v>301</v>
      </c>
      <c r="J111" s="29">
        <v>61</v>
      </c>
      <c r="L111" s="44" t="str">
        <f t="shared" si="1"/>
        <v>Sencor - 100 Gm 100 Gm</v>
      </c>
      <c r="M111" s="44" t="s">
        <v>289</v>
      </c>
      <c r="O111" s="45" t="s">
        <v>289</v>
      </c>
      <c r="P111" s="53">
        <v>62</v>
      </c>
      <c r="Q111" s="53">
        <v>300</v>
      </c>
      <c r="R111" s="53"/>
      <c r="S111" s="53">
        <v>301</v>
      </c>
      <c r="T111" s="53"/>
      <c r="U111" s="53"/>
      <c r="V111" s="53">
        <v>61</v>
      </c>
    </row>
    <row r="112" spans="1:22" x14ac:dyDescent="0.3">
      <c r="A112" s="29" t="s">
        <v>173</v>
      </c>
      <c r="L112" s="44" t="str">
        <f t="shared" si="1"/>
        <v>Sencor - 500 Gm 500 Gm</v>
      </c>
      <c r="M112" s="44" t="s">
        <v>326</v>
      </c>
      <c r="O112" s="45" t="s">
        <v>290</v>
      </c>
      <c r="P112" s="53">
        <v>10</v>
      </c>
      <c r="Q112" s="53">
        <v>20</v>
      </c>
      <c r="R112" s="53"/>
      <c r="S112" s="53">
        <v>20</v>
      </c>
      <c r="T112" s="53"/>
      <c r="U112" s="53"/>
      <c r="V112" s="53">
        <v>10</v>
      </c>
    </row>
    <row r="113" spans="1:22" x14ac:dyDescent="0.3">
      <c r="A113" s="29" t="s">
        <v>174</v>
      </c>
      <c r="B113" s="29">
        <v>10</v>
      </c>
      <c r="C113" s="29">
        <v>20</v>
      </c>
      <c r="G113" s="29">
        <v>20</v>
      </c>
      <c r="J113" s="29">
        <v>10</v>
      </c>
      <c r="L113" s="44" t="str">
        <f t="shared" si="1"/>
        <v>Sivanto Prime SL - 500 Ml 500 Ml</v>
      </c>
      <c r="M113" s="44" t="s">
        <v>290</v>
      </c>
      <c r="O113" s="45" t="s">
        <v>291</v>
      </c>
      <c r="P113" s="53">
        <v>3</v>
      </c>
      <c r="Q113" s="53">
        <v>740</v>
      </c>
      <c r="R113" s="53"/>
      <c r="S113" s="53">
        <v>677</v>
      </c>
      <c r="T113" s="53">
        <v>45</v>
      </c>
      <c r="U113" s="53"/>
      <c r="V113" s="53">
        <v>111</v>
      </c>
    </row>
    <row r="114" spans="1:22" x14ac:dyDescent="0.3">
      <c r="A114" s="29" t="s">
        <v>175</v>
      </c>
      <c r="B114" s="29">
        <v>3</v>
      </c>
      <c r="C114" s="29">
        <v>740</v>
      </c>
      <c r="D114" s="29">
        <v>45</v>
      </c>
      <c r="G114" s="29">
        <v>677</v>
      </c>
      <c r="J114" s="29">
        <v>111</v>
      </c>
      <c r="L114" s="44" t="str">
        <f t="shared" si="1"/>
        <v>Solomon - 1 Ltr 1 Ltr</v>
      </c>
      <c r="M114" s="44" t="s">
        <v>291</v>
      </c>
      <c r="O114" s="45" t="s">
        <v>292</v>
      </c>
      <c r="P114" s="53">
        <v>39</v>
      </c>
      <c r="Q114" s="53">
        <v>2260</v>
      </c>
      <c r="R114" s="53"/>
      <c r="S114" s="53">
        <v>2156</v>
      </c>
      <c r="T114" s="53">
        <v>156</v>
      </c>
      <c r="U114" s="53"/>
      <c r="V114" s="53">
        <v>299</v>
      </c>
    </row>
    <row r="115" spans="1:22" x14ac:dyDescent="0.3">
      <c r="A115" s="29" t="s">
        <v>176</v>
      </c>
      <c r="B115" s="29">
        <v>22</v>
      </c>
      <c r="C115" s="29">
        <v>515</v>
      </c>
      <c r="G115" s="29">
        <v>491</v>
      </c>
      <c r="J115" s="29">
        <v>46</v>
      </c>
      <c r="L115" s="44" t="str">
        <f t="shared" si="1"/>
        <v>Solomon - 100 Ml 100 Ml</v>
      </c>
      <c r="M115" s="44" t="s">
        <v>294</v>
      </c>
      <c r="O115" s="45" t="s">
        <v>293</v>
      </c>
      <c r="P115" s="53">
        <v>16</v>
      </c>
      <c r="Q115" s="53">
        <v>2620</v>
      </c>
      <c r="R115" s="53"/>
      <c r="S115" s="53">
        <v>2198</v>
      </c>
      <c r="T115" s="53">
        <v>104</v>
      </c>
      <c r="U115" s="53"/>
      <c r="V115" s="53">
        <v>542</v>
      </c>
    </row>
    <row r="116" spans="1:22" x14ac:dyDescent="0.3">
      <c r="A116" s="29" t="s">
        <v>177</v>
      </c>
      <c r="B116" s="29">
        <v>16</v>
      </c>
      <c r="C116" s="29">
        <v>2620</v>
      </c>
      <c r="D116" s="29">
        <v>104</v>
      </c>
      <c r="G116" s="29">
        <v>2198</v>
      </c>
      <c r="J116" s="29">
        <v>542</v>
      </c>
      <c r="L116" s="44" t="str">
        <f t="shared" si="1"/>
        <v>Solomon - 250 Ml 250 Ml</v>
      </c>
      <c r="M116" s="44" t="s">
        <v>293</v>
      </c>
      <c r="O116" s="45" t="s">
        <v>294</v>
      </c>
      <c r="P116" s="53">
        <v>22</v>
      </c>
      <c r="Q116" s="53">
        <v>515</v>
      </c>
      <c r="R116" s="53"/>
      <c r="S116" s="53">
        <v>491</v>
      </c>
      <c r="T116" s="53"/>
      <c r="U116" s="53"/>
      <c r="V116" s="53">
        <v>46</v>
      </c>
    </row>
    <row r="117" spans="1:22" x14ac:dyDescent="0.3">
      <c r="A117" s="29" t="s">
        <v>178</v>
      </c>
      <c r="B117" s="29">
        <v>39</v>
      </c>
      <c r="C117" s="29">
        <v>2260</v>
      </c>
      <c r="D117" s="29">
        <v>156</v>
      </c>
      <c r="G117" s="29">
        <v>2156</v>
      </c>
      <c r="J117" s="29">
        <v>299</v>
      </c>
      <c r="L117" s="44" t="str">
        <f t="shared" si="1"/>
        <v>Solomon - 500 Ml 500 Ml</v>
      </c>
      <c r="M117" s="44" t="s">
        <v>292</v>
      </c>
      <c r="O117" s="45" t="s">
        <v>295</v>
      </c>
      <c r="P117" s="53">
        <v>20</v>
      </c>
      <c r="Q117" s="53"/>
      <c r="R117" s="53"/>
      <c r="S117" s="53">
        <v>19</v>
      </c>
      <c r="T117" s="53"/>
      <c r="U117" s="53"/>
      <c r="V117" s="53">
        <v>1</v>
      </c>
    </row>
    <row r="118" spans="1:22" x14ac:dyDescent="0.3">
      <c r="A118" s="29" t="s">
        <v>179</v>
      </c>
      <c r="B118" s="29">
        <v>20</v>
      </c>
      <c r="G118" s="29">
        <v>19</v>
      </c>
      <c r="J118" s="29">
        <v>1</v>
      </c>
      <c r="L118" s="44" t="str">
        <f t="shared" si="1"/>
        <v>Spintor - 75 Ml 75 Ml</v>
      </c>
      <c r="M118" s="44" t="s">
        <v>295</v>
      </c>
      <c r="O118" s="45" t="s">
        <v>296</v>
      </c>
      <c r="P118" s="53">
        <v>17</v>
      </c>
      <c r="Q118" s="53">
        <v>100</v>
      </c>
      <c r="R118" s="53"/>
      <c r="S118" s="53">
        <v>95</v>
      </c>
      <c r="T118" s="53"/>
      <c r="U118" s="53"/>
      <c r="V118" s="53">
        <v>22</v>
      </c>
    </row>
    <row r="119" spans="1:22" x14ac:dyDescent="0.3">
      <c r="A119" s="29" t="s">
        <v>180</v>
      </c>
      <c r="B119" s="29">
        <v>17</v>
      </c>
      <c r="C119" s="29">
        <v>100</v>
      </c>
      <c r="G119" s="29">
        <v>95</v>
      </c>
      <c r="J119" s="29">
        <v>22</v>
      </c>
      <c r="L119" s="44" t="str">
        <f t="shared" si="1"/>
        <v>Sunrice - 50 Gm 50 Gm</v>
      </c>
      <c r="M119" s="44" t="s">
        <v>296</v>
      </c>
      <c r="O119" s="45" t="s">
        <v>307</v>
      </c>
      <c r="P119" s="53"/>
      <c r="Q119" s="53">
        <v>200</v>
      </c>
      <c r="R119" s="53"/>
      <c r="S119" s="53">
        <v>200</v>
      </c>
      <c r="T119" s="53"/>
      <c r="U119" s="53"/>
      <c r="V119" s="53"/>
    </row>
    <row r="120" spans="1:22" x14ac:dyDescent="0.3">
      <c r="A120" s="29" t="s">
        <v>181</v>
      </c>
      <c r="B120" s="29">
        <v>91</v>
      </c>
      <c r="C120" s="29">
        <v>50</v>
      </c>
      <c r="D120" s="29">
        <v>5</v>
      </c>
      <c r="G120" s="29">
        <v>40</v>
      </c>
      <c r="J120" s="29">
        <v>106</v>
      </c>
      <c r="L120" s="44" t="str">
        <f t="shared" si="1"/>
        <v>Super Confidor - 100 Ml 100 Ml</v>
      </c>
      <c r="M120" s="44" t="s">
        <v>222</v>
      </c>
      <c r="O120" s="45" t="s">
        <v>297</v>
      </c>
      <c r="P120" s="53"/>
      <c r="Q120" s="53"/>
      <c r="R120" s="53"/>
      <c r="S120" s="53"/>
      <c r="T120" s="53"/>
      <c r="U120" s="53"/>
      <c r="V120" s="53"/>
    </row>
    <row r="121" spans="1:22" x14ac:dyDescent="0.3">
      <c r="A121" s="29" t="s">
        <v>182</v>
      </c>
      <c r="C121" s="29">
        <v>40</v>
      </c>
      <c r="D121" s="29">
        <v>5</v>
      </c>
      <c r="G121" s="29">
        <v>40</v>
      </c>
      <c r="J121" s="29">
        <v>5</v>
      </c>
      <c r="L121" s="44" t="str">
        <f t="shared" si="1"/>
        <v>Super Confidor - 250 Ml 250 Ml</v>
      </c>
      <c r="M121" s="44" t="s">
        <v>220</v>
      </c>
      <c r="O121" s="45" t="s">
        <v>298</v>
      </c>
      <c r="P121" s="53">
        <v>31</v>
      </c>
      <c r="Q121" s="53">
        <v>600</v>
      </c>
      <c r="R121" s="53"/>
      <c r="S121" s="53">
        <v>680</v>
      </c>
      <c r="T121" s="53">
        <v>80</v>
      </c>
      <c r="U121" s="53"/>
      <c r="V121" s="53">
        <v>31</v>
      </c>
    </row>
    <row r="122" spans="1:22" x14ac:dyDescent="0.3">
      <c r="A122" s="29" t="s">
        <v>183</v>
      </c>
      <c r="L122" s="44" t="str">
        <f t="shared" si="1"/>
        <v>Super Confidor - 50 Ml 50 Ml</v>
      </c>
      <c r="M122" s="44" t="s">
        <v>327</v>
      </c>
      <c r="O122" s="45" t="s">
        <v>299</v>
      </c>
      <c r="P122" s="53">
        <v>100</v>
      </c>
      <c r="Q122" s="53"/>
      <c r="R122" s="53"/>
      <c r="S122" s="53"/>
      <c r="T122" s="53"/>
      <c r="U122" s="53"/>
      <c r="V122" s="53"/>
    </row>
    <row r="123" spans="1:22" x14ac:dyDescent="0.3">
      <c r="A123" s="29" t="s">
        <v>184</v>
      </c>
      <c r="L123" s="44" t="str">
        <f t="shared" si="1"/>
        <v>Super Confidor - 500 Ml 500 Ml</v>
      </c>
      <c r="M123" s="44" t="s">
        <v>221</v>
      </c>
      <c r="O123" s="45" t="s">
        <v>300</v>
      </c>
      <c r="P123" s="53">
        <v>9</v>
      </c>
      <c r="Q123" s="53">
        <v>120</v>
      </c>
      <c r="R123" s="53"/>
      <c r="S123" s="53">
        <v>95</v>
      </c>
      <c r="T123" s="53"/>
      <c r="U123" s="53"/>
      <c r="V123" s="53">
        <v>34</v>
      </c>
    </row>
    <row r="124" spans="1:22" x14ac:dyDescent="0.3">
      <c r="A124" s="29" t="s">
        <v>185</v>
      </c>
      <c r="B124" s="29">
        <v>100</v>
      </c>
      <c r="L124" s="44" t="str">
        <f t="shared" si="1"/>
        <v>Temprid - 50 Ml 50 Ml</v>
      </c>
      <c r="M124" s="44" t="s">
        <v>299</v>
      </c>
      <c r="O124" s="45" t="s">
        <v>301</v>
      </c>
      <c r="P124" s="53">
        <v>5</v>
      </c>
      <c r="Q124" s="53">
        <v>320</v>
      </c>
      <c r="R124" s="53"/>
      <c r="S124" s="53">
        <v>170</v>
      </c>
      <c r="T124" s="53"/>
      <c r="U124" s="53"/>
      <c r="V124" s="53">
        <v>155</v>
      </c>
    </row>
    <row r="125" spans="1:22" x14ac:dyDescent="0.3">
      <c r="A125" s="29" t="s">
        <v>186</v>
      </c>
      <c r="C125" s="29">
        <v>100</v>
      </c>
      <c r="G125" s="29">
        <v>53</v>
      </c>
      <c r="H125" s="29">
        <v>100</v>
      </c>
      <c r="J125" s="29">
        <v>47</v>
      </c>
      <c r="L125" s="44" t="str">
        <f t="shared" si="1"/>
        <v>Velum Prime - 100 Ml 100 Ml</v>
      </c>
      <c r="M125" s="44" t="s">
        <v>302</v>
      </c>
      <c r="O125" s="45" t="s">
        <v>302</v>
      </c>
      <c r="P125" s="53"/>
      <c r="Q125" s="53">
        <v>100</v>
      </c>
      <c r="R125" s="53">
        <v>100</v>
      </c>
      <c r="S125" s="53">
        <v>53</v>
      </c>
      <c r="T125" s="53"/>
      <c r="U125" s="53"/>
      <c r="V125" s="53">
        <v>47</v>
      </c>
    </row>
    <row r="126" spans="1:22" x14ac:dyDescent="0.3">
      <c r="A126" s="29" t="s">
        <v>187</v>
      </c>
      <c r="B126" s="29">
        <v>5</v>
      </c>
      <c r="C126" s="29">
        <v>320</v>
      </c>
      <c r="G126" s="29">
        <v>170</v>
      </c>
      <c r="J126" s="29">
        <v>155</v>
      </c>
      <c r="L126" s="44" t="str">
        <f t="shared" si="1"/>
        <v>Velum Prime - 250 Ml 250 Ml</v>
      </c>
      <c r="M126" s="44" t="s">
        <v>301</v>
      </c>
      <c r="O126" s="45" t="s">
        <v>303</v>
      </c>
      <c r="P126" s="53">
        <v>89</v>
      </c>
      <c r="Q126" s="53">
        <v>400</v>
      </c>
      <c r="R126" s="53"/>
      <c r="S126" s="53">
        <v>432</v>
      </c>
      <c r="T126" s="53"/>
      <c r="U126" s="53"/>
      <c r="V126" s="53">
        <v>57</v>
      </c>
    </row>
    <row r="127" spans="1:22" x14ac:dyDescent="0.3">
      <c r="A127" s="29" t="s">
        <v>188</v>
      </c>
      <c r="B127" s="29">
        <v>9</v>
      </c>
      <c r="C127" s="29">
        <v>120</v>
      </c>
      <c r="G127" s="29">
        <v>95</v>
      </c>
      <c r="J127" s="29">
        <v>34</v>
      </c>
      <c r="L127" s="44" t="str">
        <f t="shared" si="1"/>
        <v>Velum Prime - 500 Ml 500 Ml</v>
      </c>
      <c r="M127" s="44" t="s">
        <v>300</v>
      </c>
      <c r="O127" s="45" t="s">
        <v>304</v>
      </c>
      <c r="P127" s="53">
        <v>80</v>
      </c>
      <c r="Q127" s="53">
        <v>1020</v>
      </c>
      <c r="R127" s="53"/>
      <c r="S127" s="53">
        <v>1061</v>
      </c>
      <c r="T127" s="53">
        <v>40</v>
      </c>
      <c r="U127" s="53"/>
      <c r="V127" s="53">
        <v>79</v>
      </c>
    </row>
    <row r="128" spans="1:22" x14ac:dyDescent="0.3">
      <c r="A128" s="29" t="s">
        <v>189</v>
      </c>
      <c r="B128" s="29">
        <v>89</v>
      </c>
      <c r="C128" s="29">
        <v>400</v>
      </c>
      <c r="G128" s="29">
        <v>432</v>
      </c>
      <c r="J128" s="29">
        <v>57</v>
      </c>
      <c r="L128" s="44" t="str">
        <f t="shared" si="1"/>
        <v>Whip Super - 1 Ltr 1 Ltr</v>
      </c>
      <c r="M128" s="44" t="s">
        <v>303</v>
      </c>
      <c r="O128" s="45" t="s">
        <v>305</v>
      </c>
      <c r="P128" s="53">
        <v>283</v>
      </c>
      <c r="Q128" s="53">
        <v>1080</v>
      </c>
      <c r="R128" s="53"/>
      <c r="S128" s="53">
        <v>1286</v>
      </c>
      <c r="T128" s="53">
        <v>38</v>
      </c>
      <c r="U128" s="53"/>
      <c r="V128" s="53">
        <v>115</v>
      </c>
    </row>
    <row r="129" spans="1:22" x14ac:dyDescent="0.3">
      <c r="A129" s="29" t="s">
        <v>190</v>
      </c>
      <c r="B129" s="29">
        <v>214</v>
      </c>
      <c r="C129" s="29">
        <v>100</v>
      </c>
      <c r="G129" s="29">
        <v>153</v>
      </c>
      <c r="J129" s="29">
        <v>161</v>
      </c>
      <c r="L129" s="44" t="str">
        <f t="shared" si="1"/>
        <v>Whip Super - 100 Ml 100 Ml</v>
      </c>
      <c r="M129" s="44" t="s">
        <v>306</v>
      </c>
      <c r="O129" s="45" t="s">
        <v>306</v>
      </c>
      <c r="P129" s="53">
        <v>214</v>
      </c>
      <c r="Q129" s="53">
        <v>100</v>
      </c>
      <c r="R129" s="53"/>
      <c r="S129" s="53">
        <v>153</v>
      </c>
      <c r="T129" s="53"/>
      <c r="U129" s="53"/>
      <c r="V129" s="53">
        <v>161</v>
      </c>
    </row>
    <row r="130" spans="1:22" x14ac:dyDescent="0.3">
      <c r="A130" s="29" t="s">
        <v>191</v>
      </c>
      <c r="B130" s="29">
        <v>283</v>
      </c>
      <c r="C130" s="29">
        <v>1080</v>
      </c>
      <c r="D130" s="29">
        <v>38</v>
      </c>
      <c r="G130" s="29">
        <v>1286</v>
      </c>
      <c r="J130" s="29">
        <v>115</v>
      </c>
      <c r="L130" s="44" t="str">
        <f t="shared" si="1"/>
        <v>Whip Super - 250 Ml 250 Ml</v>
      </c>
      <c r="M130" s="44" t="s">
        <v>305</v>
      </c>
      <c r="O130" s="45" t="s">
        <v>20</v>
      </c>
      <c r="P130" s="53">
        <v>8421</v>
      </c>
      <c r="Q130" s="53">
        <v>54266</v>
      </c>
      <c r="R130" s="53">
        <v>1570</v>
      </c>
      <c r="S130" s="53">
        <v>57250</v>
      </c>
      <c r="T130" s="53">
        <v>4566</v>
      </c>
      <c r="U130" s="53">
        <v>0</v>
      </c>
      <c r="V130" s="53">
        <v>8433</v>
      </c>
    </row>
    <row r="131" spans="1:22" x14ac:dyDescent="0.3">
      <c r="A131" s="29" t="s">
        <v>192</v>
      </c>
      <c r="B131" s="29">
        <v>80</v>
      </c>
      <c r="C131" s="29">
        <v>1020</v>
      </c>
      <c r="D131" s="29">
        <v>40</v>
      </c>
      <c r="G131" s="29">
        <v>1061</v>
      </c>
      <c r="J131" s="29">
        <v>79</v>
      </c>
      <c r="L131" s="44" t="str">
        <f t="shared" ref="L131" si="2">TRIM(A131)</f>
        <v>Whip Super - 500 Ml 500 Ml</v>
      </c>
      <c r="M131" s="44" t="s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3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24</v>
      </c>
      <c r="C3" s="3"/>
      <c r="D3" s="4"/>
      <c r="E3" s="38">
        <f t="shared" ref="E3:E130" ca="1" si="0">VLOOKUP($B3,FinalDealer_vlookup,2,0)</f>
        <v>684</v>
      </c>
      <c r="F3" s="39">
        <f t="shared" ref="F3:F130" ca="1" si="1">VLOOKUP($B3,FinalDealer_vlookup,3,0)</f>
        <v>0</v>
      </c>
      <c r="G3" s="40">
        <f t="shared" ref="G3:G130" ca="1" si="2">VLOOKUP($B3,FinalDealer_vlookup,4,0)</f>
        <v>0</v>
      </c>
      <c r="H3" s="40">
        <f t="shared" ref="H3:H130" ca="1" si="3">VLOOKUP($B3,FinalDealer_vlookup,5,0)</f>
        <v>676</v>
      </c>
      <c r="I3" s="40">
        <f t="shared" ref="I3:I130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130" ca="1" si="5">VLOOKUP($B3,FinalDealer_vlookup,8,0)</f>
        <v>8</v>
      </c>
    </row>
    <row r="4" spans="1:13" x14ac:dyDescent="0.3">
      <c r="A4" s="16"/>
      <c r="B4" s="4" t="s">
        <v>200</v>
      </c>
      <c r="C4" s="3"/>
      <c r="D4" s="4"/>
      <c r="E4" s="42">
        <f t="shared" ca="1" si="0"/>
        <v>2</v>
      </c>
      <c r="F4" s="39">
        <f t="shared" ca="1" si="1"/>
        <v>0</v>
      </c>
      <c r="G4" s="39">
        <f t="shared" ca="1" si="2"/>
        <v>0</v>
      </c>
      <c r="H4" s="39">
        <f t="shared" ca="1" si="3"/>
        <v>0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2</v>
      </c>
    </row>
    <row r="5" spans="1:13" x14ac:dyDescent="0.3">
      <c r="A5" s="16"/>
      <c r="B5" s="4" t="s">
        <v>201</v>
      </c>
      <c r="C5" s="3"/>
      <c r="D5" s="4"/>
      <c r="E5" s="42">
        <f t="shared" ca="1" si="0"/>
        <v>0</v>
      </c>
      <c r="F5" s="39">
        <f t="shared" ca="1" si="1"/>
        <v>0</v>
      </c>
      <c r="G5" s="39">
        <f t="shared" ca="1" si="2"/>
        <v>0</v>
      </c>
      <c r="H5" s="39">
        <f t="shared" ca="1" si="3"/>
        <v>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0</v>
      </c>
    </row>
    <row r="6" spans="1:13" x14ac:dyDescent="0.3">
      <c r="A6" s="16"/>
      <c r="B6" s="4" t="s">
        <v>202</v>
      </c>
      <c r="C6" s="3"/>
      <c r="D6" s="4"/>
      <c r="E6" s="42">
        <f t="shared" ca="1" si="0"/>
        <v>40</v>
      </c>
      <c r="F6" s="39">
        <f t="shared" ca="1" si="1"/>
        <v>0</v>
      </c>
      <c r="G6" s="39">
        <f t="shared" ca="1" si="2"/>
        <v>0</v>
      </c>
      <c r="H6" s="39">
        <f t="shared" ca="1" si="3"/>
        <v>0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0</v>
      </c>
    </row>
    <row r="7" spans="1:13" x14ac:dyDescent="0.3">
      <c r="A7" s="16"/>
      <c r="B7" s="4" t="s">
        <v>203</v>
      </c>
      <c r="C7" s="3"/>
      <c r="D7" s="4"/>
      <c r="E7" s="42">
        <f t="shared" ca="1" si="0"/>
        <v>0</v>
      </c>
      <c r="F7" s="39">
        <f t="shared" ca="1" si="1"/>
        <v>60</v>
      </c>
      <c r="G7" s="39">
        <f t="shared" ca="1" si="2"/>
        <v>0</v>
      </c>
      <c r="H7" s="39">
        <f t="shared" ca="1" si="3"/>
        <v>56</v>
      </c>
      <c r="I7" s="39">
        <f t="shared" ca="1" si="4"/>
        <v>6</v>
      </c>
      <c r="J7" s="39">
        <v>0</v>
      </c>
      <c r="K7" s="39">
        <v>0</v>
      </c>
      <c r="L7" s="39">
        <v>0</v>
      </c>
      <c r="M7" s="43">
        <f t="shared" ca="1" si="5"/>
        <v>10</v>
      </c>
    </row>
    <row r="8" spans="1:13" x14ac:dyDescent="0.3">
      <c r="A8" s="16"/>
      <c r="B8" s="4" t="s">
        <v>204</v>
      </c>
      <c r="C8" s="3"/>
      <c r="D8" s="4"/>
      <c r="E8" s="42">
        <f t="shared" ca="1" si="0"/>
        <v>0</v>
      </c>
      <c r="F8" s="39">
        <f t="shared" ca="1" si="1"/>
        <v>40</v>
      </c>
      <c r="G8" s="39">
        <f t="shared" ca="1" si="2"/>
        <v>40</v>
      </c>
      <c r="H8" s="39">
        <f t="shared" ca="1" si="3"/>
        <v>30</v>
      </c>
      <c r="I8" s="39">
        <f t="shared" ca="1" si="4"/>
        <v>9</v>
      </c>
      <c r="J8" s="39">
        <v>0</v>
      </c>
      <c r="K8" s="39">
        <v>0</v>
      </c>
      <c r="L8" s="39">
        <v>0</v>
      </c>
      <c r="M8" s="43">
        <f t="shared" ca="1" si="5"/>
        <v>19</v>
      </c>
    </row>
    <row r="9" spans="1:13" x14ac:dyDescent="0.3">
      <c r="A9" s="16"/>
      <c r="B9" s="4" t="s">
        <v>205</v>
      </c>
      <c r="C9" s="3"/>
      <c r="D9" s="4"/>
      <c r="E9" s="42">
        <f t="shared" ca="1" si="0"/>
        <v>1</v>
      </c>
      <c r="F9" s="39">
        <f t="shared" ca="1" si="1"/>
        <v>0</v>
      </c>
      <c r="G9" s="39">
        <f t="shared" ca="1" si="2"/>
        <v>0</v>
      </c>
      <c r="H9" s="39">
        <f t="shared" ca="1" si="3"/>
        <v>1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0</v>
      </c>
    </row>
    <row r="10" spans="1:13" x14ac:dyDescent="0.3">
      <c r="A10" s="16"/>
      <c r="B10" s="4" t="s">
        <v>206</v>
      </c>
      <c r="C10" s="3"/>
      <c r="D10" s="4"/>
      <c r="E10" s="42">
        <f t="shared" ca="1" si="0"/>
        <v>41</v>
      </c>
      <c r="F10" s="39">
        <f t="shared" ca="1" si="1"/>
        <v>600</v>
      </c>
      <c r="G10" s="39">
        <f t="shared" ca="1" si="2"/>
        <v>0</v>
      </c>
      <c r="H10" s="39">
        <f t="shared" ca="1" si="3"/>
        <v>619</v>
      </c>
      <c r="I10" s="39">
        <f t="shared" ca="1" si="4"/>
        <v>19</v>
      </c>
      <c r="J10" s="39">
        <v>0</v>
      </c>
      <c r="K10" s="39">
        <v>0</v>
      </c>
      <c r="L10" s="39">
        <v>0</v>
      </c>
      <c r="M10" s="43">
        <f t="shared" ca="1" si="5"/>
        <v>41</v>
      </c>
    </row>
    <row r="11" spans="1:13" x14ac:dyDescent="0.3">
      <c r="A11" s="16"/>
      <c r="B11" s="4" t="s">
        <v>207</v>
      </c>
      <c r="C11" s="3"/>
      <c r="D11" s="4"/>
      <c r="E11" s="42">
        <f t="shared" ca="1" si="0"/>
        <v>46</v>
      </c>
      <c r="F11" s="39">
        <f t="shared" ca="1" si="1"/>
        <v>420</v>
      </c>
      <c r="G11" s="39">
        <f t="shared" ca="1" si="2"/>
        <v>0</v>
      </c>
      <c r="H11" s="39">
        <f t="shared" ca="1" si="3"/>
        <v>487</v>
      </c>
      <c r="I11" s="39">
        <f t="shared" ca="1" si="4"/>
        <v>18</v>
      </c>
      <c r="J11" s="39">
        <v>0</v>
      </c>
      <c r="K11" s="39">
        <v>0</v>
      </c>
      <c r="L11" s="39">
        <v>0</v>
      </c>
      <c r="M11" s="43">
        <f t="shared" ca="1" si="5"/>
        <v>-3</v>
      </c>
    </row>
    <row r="12" spans="1:13" x14ac:dyDescent="0.3">
      <c r="A12" s="16"/>
      <c r="B12" s="4" t="s">
        <v>208</v>
      </c>
      <c r="C12" s="3"/>
      <c r="D12" s="4"/>
      <c r="E12" s="42">
        <f t="shared" ca="1" si="0"/>
        <v>58</v>
      </c>
      <c r="F12" s="39">
        <f t="shared" ca="1" si="1"/>
        <v>120</v>
      </c>
      <c r="G12" s="39">
        <f t="shared" ca="1" si="2"/>
        <v>0</v>
      </c>
      <c r="H12" s="39">
        <f t="shared" ca="1" si="3"/>
        <v>145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33</v>
      </c>
    </row>
    <row r="13" spans="1:13" x14ac:dyDescent="0.3">
      <c r="A13" s="16"/>
      <c r="B13" s="4" t="s">
        <v>209</v>
      </c>
      <c r="C13" s="3"/>
      <c r="D13" s="4"/>
      <c r="E13" s="42">
        <f t="shared" ca="1" si="0"/>
        <v>62</v>
      </c>
      <c r="F13" s="39">
        <f t="shared" ca="1" si="1"/>
        <v>930</v>
      </c>
      <c r="G13" s="39">
        <f t="shared" ca="1" si="2"/>
        <v>0</v>
      </c>
      <c r="H13" s="39">
        <f t="shared" ca="1" si="3"/>
        <v>929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63</v>
      </c>
    </row>
    <row r="14" spans="1:13" x14ac:dyDescent="0.3">
      <c r="A14" s="16"/>
      <c r="B14" s="4" t="s">
        <v>210</v>
      </c>
      <c r="C14" s="3"/>
      <c r="D14" s="4"/>
      <c r="E14" s="42">
        <f t="shared" ca="1" si="0"/>
        <v>163</v>
      </c>
      <c r="F14" s="39">
        <f t="shared" ca="1" si="1"/>
        <v>1400</v>
      </c>
      <c r="G14" s="39">
        <f t="shared" ca="1" si="2"/>
        <v>0</v>
      </c>
      <c r="H14" s="39">
        <f t="shared" ca="1" si="3"/>
        <v>1532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31</v>
      </c>
    </row>
    <row r="15" spans="1:13" x14ac:dyDescent="0.3">
      <c r="A15" s="16"/>
      <c r="B15" s="4" t="s">
        <v>211</v>
      </c>
      <c r="C15" s="3"/>
      <c r="D15" s="4"/>
      <c r="E15" s="42">
        <f t="shared" ca="1" si="0"/>
        <v>53</v>
      </c>
      <c r="F15" s="39">
        <f t="shared" ca="1" si="1"/>
        <v>1200</v>
      </c>
      <c r="G15" s="39">
        <f t="shared" ca="1" si="2"/>
        <v>0</v>
      </c>
      <c r="H15" s="39">
        <f t="shared" ca="1" si="3"/>
        <v>956</v>
      </c>
      <c r="I15" s="39">
        <f t="shared" ca="1" si="4"/>
        <v>1</v>
      </c>
      <c r="J15" s="39">
        <v>0</v>
      </c>
      <c r="K15" s="39">
        <v>0</v>
      </c>
      <c r="L15" s="39">
        <v>0</v>
      </c>
      <c r="M15" s="43">
        <f t="shared" ca="1" si="5"/>
        <v>298</v>
      </c>
    </row>
    <row r="16" spans="1:13" x14ac:dyDescent="0.3">
      <c r="A16" s="16"/>
      <c r="B16" s="4" t="s">
        <v>212</v>
      </c>
      <c r="C16" s="3"/>
      <c r="D16" s="4"/>
      <c r="E16" s="42">
        <f t="shared" ca="1" si="0"/>
        <v>77</v>
      </c>
      <c r="F16" s="39">
        <f t="shared" ca="1" si="1"/>
        <v>1200</v>
      </c>
      <c r="G16" s="39">
        <f t="shared" ca="1" si="2"/>
        <v>0</v>
      </c>
      <c r="H16" s="39">
        <f t="shared" ca="1" si="3"/>
        <v>1233</v>
      </c>
      <c r="I16" s="39">
        <f t="shared" ca="1" si="4"/>
        <v>1</v>
      </c>
      <c r="J16" s="39">
        <v>0</v>
      </c>
      <c r="K16" s="39">
        <v>0</v>
      </c>
      <c r="L16" s="39">
        <v>0</v>
      </c>
      <c r="M16" s="43">
        <f t="shared" ca="1" si="5"/>
        <v>45</v>
      </c>
    </row>
    <row r="17" spans="1:13" x14ac:dyDescent="0.3">
      <c r="A17" s="16"/>
      <c r="B17" s="4" t="s">
        <v>213</v>
      </c>
      <c r="C17" s="3"/>
      <c r="D17" s="4"/>
      <c r="E17" s="42">
        <f t="shared" ca="1" si="0"/>
        <v>793</v>
      </c>
      <c r="F17" s="39">
        <f t="shared" ca="1" si="1"/>
        <v>1320</v>
      </c>
      <c r="G17" s="39">
        <f t="shared" ca="1" si="2"/>
        <v>0</v>
      </c>
      <c r="H17" s="39">
        <f t="shared" ca="1" si="3"/>
        <v>2012</v>
      </c>
      <c r="I17" s="39">
        <f t="shared" ca="1" si="4"/>
        <v>7</v>
      </c>
      <c r="J17" s="39">
        <v>0</v>
      </c>
      <c r="K17" s="39">
        <v>0</v>
      </c>
      <c r="L17" s="39">
        <v>0</v>
      </c>
      <c r="M17" s="43">
        <f t="shared" ca="1" si="5"/>
        <v>108</v>
      </c>
    </row>
    <row r="18" spans="1:13" x14ac:dyDescent="0.3">
      <c r="A18" s="16"/>
      <c r="B18" s="4" t="s">
        <v>214</v>
      </c>
      <c r="C18" s="3"/>
      <c r="D18" s="4"/>
      <c r="E18" s="42">
        <f t="shared" ca="1" si="0"/>
        <v>459</v>
      </c>
      <c r="F18" s="39">
        <f t="shared" ca="1" si="1"/>
        <v>400</v>
      </c>
      <c r="G18" s="39">
        <f t="shared" ca="1" si="2"/>
        <v>0</v>
      </c>
      <c r="H18" s="39">
        <f t="shared" ca="1" si="3"/>
        <v>554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305</v>
      </c>
    </row>
    <row r="19" spans="1:13" x14ac:dyDescent="0.3">
      <c r="A19" s="16"/>
      <c r="B19" s="4" t="s">
        <v>215</v>
      </c>
      <c r="C19" s="3"/>
      <c r="D19" s="4"/>
      <c r="E19" s="42">
        <f t="shared" ca="1" si="0"/>
        <v>117</v>
      </c>
      <c r="F19" s="39">
        <f t="shared" ca="1" si="1"/>
        <v>1050</v>
      </c>
      <c r="G19" s="39">
        <f t="shared" ca="1" si="2"/>
        <v>0</v>
      </c>
      <c r="H19" s="39">
        <f t="shared" ca="1" si="3"/>
        <v>441</v>
      </c>
      <c r="I19" s="39">
        <f t="shared" ca="1" si="4"/>
        <v>137</v>
      </c>
      <c r="J19" s="39">
        <v>0</v>
      </c>
      <c r="K19" s="39">
        <v>0</v>
      </c>
      <c r="L19" s="39">
        <v>0</v>
      </c>
      <c r="M19" s="43">
        <f t="shared" ca="1" si="5"/>
        <v>863</v>
      </c>
    </row>
    <row r="20" spans="1:13" x14ac:dyDescent="0.3">
      <c r="A20" s="16"/>
      <c r="B20" s="4" t="s">
        <v>313</v>
      </c>
      <c r="C20" s="3"/>
      <c r="D20" s="4"/>
      <c r="E20" s="42">
        <f t="shared" ca="1" si="0"/>
        <v>0</v>
      </c>
      <c r="F20" s="39">
        <f t="shared" ca="1" si="1"/>
        <v>10</v>
      </c>
      <c r="G20" s="39">
        <f t="shared" ca="1" si="2"/>
        <v>0</v>
      </c>
      <c r="H20" s="39">
        <f t="shared" ca="1" si="3"/>
        <v>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10</v>
      </c>
    </row>
    <row r="21" spans="1:13" x14ac:dyDescent="0.3">
      <c r="A21" s="16"/>
      <c r="B21" s="4" t="s">
        <v>316</v>
      </c>
      <c r="C21" s="3"/>
      <c r="D21" s="4"/>
      <c r="E21" s="42">
        <f t="shared" ca="1" si="0"/>
        <v>0</v>
      </c>
      <c r="F21" s="39">
        <f t="shared" ca="1" si="1"/>
        <v>0</v>
      </c>
      <c r="G21" s="39">
        <f t="shared" ca="1" si="2"/>
        <v>0</v>
      </c>
      <c r="H21" s="39">
        <f t="shared" ca="1" si="3"/>
        <v>0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0</v>
      </c>
    </row>
    <row r="22" spans="1:13" x14ac:dyDescent="0.3">
      <c r="A22" s="16"/>
      <c r="B22" s="4" t="s">
        <v>315</v>
      </c>
      <c r="C22" s="3"/>
      <c r="D22" s="4"/>
      <c r="E22" s="42">
        <f t="shared" ca="1" si="0"/>
        <v>0</v>
      </c>
      <c r="F22" s="39">
        <f t="shared" ca="1" si="1"/>
        <v>0</v>
      </c>
      <c r="G22" s="39">
        <f t="shared" ca="1" si="2"/>
        <v>0</v>
      </c>
      <c r="H22" s="39">
        <f t="shared" ca="1" si="3"/>
        <v>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0</v>
      </c>
    </row>
    <row r="23" spans="1:13" x14ac:dyDescent="0.3">
      <c r="A23" s="16"/>
      <c r="B23" s="4" t="s">
        <v>216</v>
      </c>
      <c r="C23" s="3"/>
      <c r="D23" s="4"/>
      <c r="E23" s="42">
        <f t="shared" ca="1" si="0"/>
        <v>0</v>
      </c>
      <c r="F23" s="39">
        <f t="shared" ca="1" si="1"/>
        <v>80</v>
      </c>
      <c r="G23" s="39">
        <f t="shared" ca="1" si="2"/>
        <v>0</v>
      </c>
      <c r="H23" s="39">
        <f t="shared" ca="1" si="3"/>
        <v>60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20</v>
      </c>
    </row>
    <row r="24" spans="1:13" x14ac:dyDescent="0.3">
      <c r="A24" s="16"/>
      <c r="B24" s="4" t="s">
        <v>217</v>
      </c>
      <c r="C24" s="3"/>
      <c r="D24" s="4"/>
      <c r="E24" s="42">
        <f t="shared" ca="1" si="0"/>
        <v>49</v>
      </c>
      <c r="F24" s="39">
        <f t="shared" ca="1" si="1"/>
        <v>220</v>
      </c>
      <c r="G24" s="39">
        <f t="shared" ca="1" si="2"/>
        <v>0</v>
      </c>
      <c r="H24" s="39">
        <f t="shared" ca="1" si="3"/>
        <v>201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68</v>
      </c>
    </row>
    <row r="25" spans="1:13" x14ac:dyDescent="0.3">
      <c r="A25" s="16"/>
      <c r="B25" s="4" t="s">
        <v>218</v>
      </c>
      <c r="C25" s="3"/>
      <c r="D25" s="4"/>
      <c r="E25" s="42">
        <f t="shared" ca="1" si="0"/>
        <v>0</v>
      </c>
      <c r="F25" s="39">
        <f t="shared" ca="1" si="1"/>
        <v>180</v>
      </c>
      <c r="G25" s="39">
        <f t="shared" ca="1" si="2"/>
        <v>0</v>
      </c>
      <c r="H25" s="39">
        <f t="shared" ca="1" si="3"/>
        <v>138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42</v>
      </c>
    </row>
    <row r="26" spans="1:13" x14ac:dyDescent="0.3">
      <c r="A26" s="16"/>
      <c r="B26" s="4" t="s">
        <v>219</v>
      </c>
      <c r="C26" s="3"/>
      <c r="D26" s="4"/>
      <c r="E26" s="42">
        <f t="shared" ca="1" si="0"/>
        <v>0</v>
      </c>
      <c r="F26" s="39">
        <f t="shared" ca="1" si="1"/>
        <v>100</v>
      </c>
      <c r="G26" s="39">
        <f t="shared" ca="1" si="2"/>
        <v>0</v>
      </c>
      <c r="H26" s="39">
        <f t="shared" ca="1" si="3"/>
        <v>56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44</v>
      </c>
    </row>
    <row r="27" spans="1:13" x14ac:dyDescent="0.3">
      <c r="A27" s="16"/>
      <c r="B27" s="4" t="s">
        <v>220</v>
      </c>
      <c r="C27" s="3"/>
      <c r="D27" s="4"/>
      <c r="E27" s="42">
        <f t="shared" ca="1" si="0"/>
        <v>0</v>
      </c>
      <c r="F27" s="39">
        <f t="shared" ca="1" si="1"/>
        <v>40</v>
      </c>
      <c r="G27" s="39">
        <f t="shared" ca="1" si="2"/>
        <v>0</v>
      </c>
      <c r="H27" s="39">
        <f t="shared" ca="1" si="3"/>
        <v>40</v>
      </c>
      <c r="I27" s="39">
        <f t="shared" ca="1" si="4"/>
        <v>5</v>
      </c>
      <c r="J27" s="39">
        <v>0</v>
      </c>
      <c r="K27" s="39">
        <v>0</v>
      </c>
      <c r="L27" s="39">
        <v>0</v>
      </c>
      <c r="M27" s="43">
        <f t="shared" ca="1" si="5"/>
        <v>5</v>
      </c>
    </row>
    <row r="28" spans="1:13" x14ac:dyDescent="0.3">
      <c r="A28" s="16"/>
      <c r="B28" s="4" t="s">
        <v>221</v>
      </c>
      <c r="C28" s="3"/>
      <c r="D28" s="4"/>
      <c r="E28" s="42">
        <f t="shared" ca="1" si="0"/>
        <v>0</v>
      </c>
      <c r="F28" s="39">
        <f t="shared" ca="1" si="1"/>
        <v>0</v>
      </c>
      <c r="G28" s="39">
        <f t="shared" ca="1" si="2"/>
        <v>0</v>
      </c>
      <c r="H28" s="39">
        <f t="shared" ca="1" si="3"/>
        <v>0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0</v>
      </c>
    </row>
    <row r="29" spans="1:13" x14ac:dyDescent="0.3">
      <c r="A29" s="16"/>
      <c r="B29" s="4" t="s">
        <v>222</v>
      </c>
      <c r="C29" s="3"/>
      <c r="D29" s="4"/>
      <c r="E29" s="42">
        <f t="shared" ca="1" si="0"/>
        <v>91</v>
      </c>
      <c r="F29" s="39">
        <f t="shared" ca="1" si="1"/>
        <v>50</v>
      </c>
      <c r="G29" s="39">
        <f t="shared" ca="1" si="2"/>
        <v>0</v>
      </c>
      <c r="H29" s="39">
        <f t="shared" ca="1" si="3"/>
        <v>40</v>
      </c>
      <c r="I29" s="39">
        <f t="shared" ca="1" si="4"/>
        <v>5</v>
      </c>
      <c r="J29" s="39">
        <v>0</v>
      </c>
      <c r="K29" s="39">
        <v>0</v>
      </c>
      <c r="L29" s="39">
        <v>0</v>
      </c>
      <c r="M29" s="43">
        <f t="shared" ca="1" si="5"/>
        <v>106</v>
      </c>
    </row>
    <row r="30" spans="1:13" x14ac:dyDescent="0.3">
      <c r="A30" s="16"/>
      <c r="B30" s="4" t="s">
        <v>327</v>
      </c>
      <c r="C30" s="3"/>
      <c r="D30" s="4"/>
      <c r="E30" s="42">
        <f t="shared" ca="1" si="0"/>
        <v>0</v>
      </c>
      <c r="F30" s="39">
        <f t="shared" ca="1" si="1"/>
        <v>0</v>
      </c>
      <c r="G30" s="39">
        <f t="shared" ca="1" si="2"/>
        <v>0</v>
      </c>
      <c r="H30" s="39">
        <f t="shared" ca="1" si="3"/>
        <v>0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0</v>
      </c>
    </row>
    <row r="31" spans="1:13" x14ac:dyDescent="0.3">
      <c r="A31" s="16"/>
      <c r="B31" s="4" t="s">
        <v>223</v>
      </c>
      <c r="C31" s="3"/>
      <c r="D31" s="4"/>
      <c r="E31" s="42">
        <f t="shared" ca="1" si="0"/>
        <v>26</v>
      </c>
      <c r="F31" s="39">
        <f t="shared" ca="1" si="1"/>
        <v>110</v>
      </c>
      <c r="G31" s="39">
        <f t="shared" ca="1" si="2"/>
        <v>0</v>
      </c>
      <c r="H31" s="39">
        <f t="shared" ca="1" si="3"/>
        <v>126</v>
      </c>
      <c r="I31" s="39">
        <f t="shared" ca="1" si="4"/>
        <v>10</v>
      </c>
      <c r="J31" s="39">
        <v>0</v>
      </c>
      <c r="K31" s="39">
        <v>0</v>
      </c>
      <c r="L31" s="39">
        <v>0</v>
      </c>
      <c r="M31" s="43">
        <f t="shared" ca="1" si="5"/>
        <v>20</v>
      </c>
    </row>
    <row r="32" spans="1:13" x14ac:dyDescent="0.3">
      <c r="A32" s="16"/>
      <c r="B32" s="4" t="s">
        <v>224</v>
      </c>
      <c r="C32" s="3"/>
      <c r="D32" s="4"/>
      <c r="E32" s="42">
        <f t="shared" ca="1" si="0"/>
        <v>119</v>
      </c>
      <c r="F32" s="39">
        <f t="shared" ca="1" si="1"/>
        <v>60</v>
      </c>
      <c r="G32" s="39">
        <f t="shared" ca="1" si="2"/>
        <v>0</v>
      </c>
      <c r="H32" s="39">
        <f t="shared" ca="1" si="3"/>
        <v>175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4</v>
      </c>
    </row>
    <row r="33" spans="1:13" x14ac:dyDescent="0.3">
      <c r="A33" s="16"/>
      <c r="B33" s="4" t="s">
        <v>225</v>
      </c>
      <c r="C33" s="3"/>
      <c r="D33" s="4"/>
      <c r="E33" s="42">
        <f t="shared" ca="1" si="0"/>
        <v>200</v>
      </c>
      <c r="F33" s="39">
        <f t="shared" ca="1" si="1"/>
        <v>80</v>
      </c>
      <c r="G33" s="39">
        <f t="shared" ca="1" si="2"/>
        <v>0</v>
      </c>
      <c r="H33" s="39">
        <f t="shared" ca="1" si="3"/>
        <v>154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126</v>
      </c>
    </row>
    <row r="34" spans="1:13" x14ac:dyDescent="0.3">
      <c r="A34" s="16"/>
      <c r="B34" s="4" t="s">
        <v>308</v>
      </c>
      <c r="C34" s="3"/>
      <c r="D34" s="4"/>
      <c r="E34" s="42">
        <f t="shared" ca="1" si="0"/>
        <v>13</v>
      </c>
      <c r="F34" s="39">
        <f t="shared" ca="1" si="1"/>
        <v>0</v>
      </c>
      <c r="G34" s="39">
        <f t="shared" ca="1" si="2"/>
        <v>0</v>
      </c>
      <c r="H34" s="39">
        <f t="shared" ca="1" si="3"/>
        <v>10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3</v>
      </c>
    </row>
    <row r="35" spans="1:13" x14ac:dyDescent="0.3">
      <c r="A35" s="16"/>
      <c r="B35" s="4" t="s">
        <v>310</v>
      </c>
      <c r="C35" s="3"/>
      <c r="D35" s="4"/>
      <c r="E35" s="42">
        <f t="shared" ca="1" si="0"/>
        <v>63</v>
      </c>
      <c r="F35" s="39">
        <f t="shared" ca="1" si="1"/>
        <v>90</v>
      </c>
      <c r="G35" s="39">
        <f t="shared" ca="1" si="2"/>
        <v>0</v>
      </c>
      <c r="H35" s="39">
        <f t="shared" ca="1" si="3"/>
        <v>100</v>
      </c>
      <c r="I35" s="39">
        <f t="shared" ca="1" si="4"/>
        <v>15</v>
      </c>
      <c r="J35" s="39">
        <v>0</v>
      </c>
      <c r="K35" s="39">
        <v>0</v>
      </c>
      <c r="L35" s="39">
        <v>0</v>
      </c>
      <c r="M35" s="43">
        <f t="shared" ca="1" si="5"/>
        <v>68</v>
      </c>
    </row>
    <row r="36" spans="1:13" x14ac:dyDescent="0.3">
      <c r="A36" s="16"/>
      <c r="B36" s="4" t="s">
        <v>311</v>
      </c>
      <c r="C36" s="3"/>
      <c r="D36" s="4"/>
      <c r="E36" s="42">
        <f t="shared" ca="1" si="0"/>
        <v>45</v>
      </c>
      <c r="F36" s="39">
        <f t="shared" ca="1" si="1"/>
        <v>1240</v>
      </c>
      <c r="G36" s="39">
        <f t="shared" ca="1" si="2"/>
        <v>0</v>
      </c>
      <c r="H36" s="39">
        <f t="shared" ca="1" si="3"/>
        <v>1151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134</v>
      </c>
    </row>
    <row r="37" spans="1:13" x14ac:dyDescent="0.3">
      <c r="A37" s="16"/>
      <c r="B37" s="4" t="s">
        <v>309</v>
      </c>
      <c r="C37" s="3"/>
      <c r="D37" s="4"/>
      <c r="E37" s="42">
        <f t="shared" ca="1" si="0"/>
        <v>0</v>
      </c>
      <c r="F37" s="39">
        <f t="shared" ca="1" si="1"/>
        <v>150</v>
      </c>
      <c r="G37" s="39">
        <f t="shared" ca="1" si="2"/>
        <v>0</v>
      </c>
      <c r="H37" s="39">
        <f t="shared" ca="1" si="3"/>
        <v>150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0</v>
      </c>
    </row>
    <row r="38" spans="1:13" x14ac:dyDescent="0.3">
      <c r="A38" s="16"/>
      <c r="B38" s="4" t="s">
        <v>312</v>
      </c>
      <c r="C38" s="3"/>
      <c r="D38" s="4"/>
      <c r="E38" s="42">
        <f t="shared" ca="1" si="0"/>
        <v>0</v>
      </c>
      <c r="F38" s="39">
        <f t="shared" ca="1" si="1"/>
        <v>70</v>
      </c>
      <c r="G38" s="39">
        <f t="shared" ca="1" si="2"/>
        <v>0</v>
      </c>
      <c r="H38" s="39">
        <f t="shared" ca="1" si="3"/>
        <v>41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29</v>
      </c>
    </row>
    <row r="39" spans="1:13" x14ac:dyDescent="0.3">
      <c r="A39" s="16"/>
      <c r="B39" s="4" t="s">
        <v>226</v>
      </c>
      <c r="C39" s="3"/>
      <c r="D39" s="4"/>
      <c r="E39" s="42">
        <f t="shared" ca="1" si="0"/>
        <v>60</v>
      </c>
      <c r="F39" s="39">
        <f t="shared" ca="1" si="1"/>
        <v>130</v>
      </c>
      <c r="G39" s="39">
        <f t="shared" ca="1" si="2"/>
        <v>0</v>
      </c>
      <c r="H39" s="39">
        <f t="shared" ca="1" si="3"/>
        <v>183</v>
      </c>
      <c r="I39" s="39">
        <f t="shared" ca="1" si="4"/>
        <v>3</v>
      </c>
      <c r="J39" s="39">
        <v>0</v>
      </c>
      <c r="K39" s="39">
        <v>0</v>
      </c>
      <c r="L39" s="39">
        <v>0</v>
      </c>
      <c r="M39" s="43">
        <f t="shared" ca="1" si="5"/>
        <v>10</v>
      </c>
    </row>
    <row r="40" spans="1:13" x14ac:dyDescent="0.3">
      <c r="A40" s="16"/>
      <c r="B40" s="4" t="s">
        <v>227</v>
      </c>
      <c r="C40" s="3"/>
      <c r="D40" s="4"/>
      <c r="E40" s="42">
        <f t="shared" ca="1" si="0"/>
        <v>446</v>
      </c>
      <c r="F40" s="39">
        <f t="shared" ca="1" si="1"/>
        <v>1250</v>
      </c>
      <c r="G40" s="39">
        <f t="shared" ca="1" si="2"/>
        <v>0</v>
      </c>
      <c r="H40" s="39">
        <f t="shared" ca="1" si="3"/>
        <v>1411</v>
      </c>
      <c r="I40" s="39">
        <f t="shared" ca="1" si="4"/>
        <v>10</v>
      </c>
      <c r="J40" s="39">
        <v>0</v>
      </c>
      <c r="K40" s="39">
        <v>0</v>
      </c>
      <c r="L40" s="39">
        <v>0</v>
      </c>
      <c r="M40" s="43">
        <f t="shared" ca="1" si="5"/>
        <v>295</v>
      </c>
    </row>
    <row r="41" spans="1:13" x14ac:dyDescent="0.3">
      <c r="A41" s="16"/>
      <c r="B41" s="4" t="s">
        <v>228</v>
      </c>
      <c r="C41" s="3"/>
      <c r="D41" s="4"/>
      <c r="E41" s="42">
        <f t="shared" ca="1" si="0"/>
        <v>86</v>
      </c>
      <c r="F41" s="39">
        <f t="shared" ca="1" si="1"/>
        <v>1250</v>
      </c>
      <c r="G41" s="39">
        <f t="shared" ca="1" si="2"/>
        <v>400</v>
      </c>
      <c r="H41" s="39">
        <f t="shared" ca="1" si="3"/>
        <v>1295</v>
      </c>
      <c r="I41" s="39">
        <f t="shared" ca="1" si="4"/>
        <v>33</v>
      </c>
      <c r="J41" s="39">
        <v>0</v>
      </c>
      <c r="K41" s="39">
        <v>0</v>
      </c>
      <c r="L41" s="39">
        <v>0</v>
      </c>
      <c r="M41" s="43">
        <f t="shared" ca="1" si="5"/>
        <v>74</v>
      </c>
    </row>
    <row r="42" spans="1:13" x14ac:dyDescent="0.3">
      <c r="A42" s="16"/>
      <c r="B42" s="4" t="s">
        <v>317</v>
      </c>
      <c r="C42" s="3"/>
      <c r="D42" s="4"/>
      <c r="E42" s="42">
        <f t="shared" ca="1" si="0"/>
        <v>0</v>
      </c>
      <c r="F42" s="39">
        <f t="shared" ca="1" si="1"/>
        <v>0</v>
      </c>
      <c r="G42" s="39">
        <f t="shared" ca="1" si="2"/>
        <v>0</v>
      </c>
      <c r="H42" s="39">
        <f t="shared" ca="1" si="3"/>
        <v>0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0</v>
      </c>
    </row>
    <row r="43" spans="1:13" x14ac:dyDescent="0.3">
      <c r="A43" s="16"/>
      <c r="B43" s="4" t="s">
        <v>229</v>
      </c>
      <c r="C43" s="3"/>
      <c r="D43" s="4"/>
      <c r="E43" s="42">
        <f t="shared" ca="1" si="0"/>
        <v>136</v>
      </c>
      <c r="F43" s="39">
        <f t="shared" ca="1" si="1"/>
        <v>1815</v>
      </c>
      <c r="G43" s="39">
        <f t="shared" ca="1" si="2"/>
        <v>200</v>
      </c>
      <c r="H43" s="39">
        <f t="shared" ca="1" si="3"/>
        <v>2200</v>
      </c>
      <c r="I43" s="39">
        <f t="shared" ca="1" si="4"/>
        <v>807</v>
      </c>
      <c r="J43" s="39">
        <v>0</v>
      </c>
      <c r="K43" s="39">
        <v>0</v>
      </c>
      <c r="L43" s="39">
        <v>0</v>
      </c>
      <c r="M43" s="43">
        <f t="shared" ca="1" si="5"/>
        <v>158</v>
      </c>
    </row>
    <row r="44" spans="1:13" x14ac:dyDescent="0.3">
      <c r="A44" s="16"/>
      <c r="B44" s="4" t="s">
        <v>230</v>
      </c>
      <c r="C44" s="3"/>
      <c r="D44" s="4"/>
      <c r="E44" s="42">
        <f t="shared" ca="1" si="0"/>
        <v>366</v>
      </c>
      <c r="F44" s="39">
        <f t="shared" ca="1" si="1"/>
        <v>1689</v>
      </c>
      <c r="G44" s="39">
        <f t="shared" ca="1" si="2"/>
        <v>0</v>
      </c>
      <c r="H44" s="39">
        <f t="shared" ca="1" si="3"/>
        <v>2140</v>
      </c>
      <c r="I44" s="39">
        <f t="shared" ca="1" si="4"/>
        <v>499</v>
      </c>
      <c r="J44" s="39">
        <v>0</v>
      </c>
      <c r="K44" s="39">
        <v>0</v>
      </c>
      <c r="L44" s="39">
        <v>0</v>
      </c>
      <c r="M44" s="43">
        <f t="shared" ca="1" si="5"/>
        <v>214</v>
      </c>
    </row>
    <row r="45" spans="1:13" x14ac:dyDescent="0.3">
      <c r="A45" s="16"/>
      <c r="B45" s="4" t="s">
        <v>231</v>
      </c>
      <c r="C45" s="3"/>
      <c r="D45" s="4"/>
      <c r="E45" s="42">
        <f t="shared" ca="1" si="0"/>
        <v>74</v>
      </c>
      <c r="F45" s="39">
        <f t="shared" ca="1" si="1"/>
        <v>0</v>
      </c>
      <c r="G45" s="39">
        <f t="shared" ca="1" si="2"/>
        <v>0</v>
      </c>
      <c r="H45" s="39">
        <f t="shared" ca="1" si="3"/>
        <v>39</v>
      </c>
      <c r="I45" s="39">
        <f t="shared" ca="1" si="4"/>
        <v>0</v>
      </c>
      <c r="J45" s="39">
        <v>0</v>
      </c>
      <c r="K45" s="39">
        <v>0</v>
      </c>
      <c r="L45" s="39">
        <v>0</v>
      </c>
      <c r="M45" s="43">
        <f t="shared" ca="1" si="5"/>
        <v>35</v>
      </c>
    </row>
    <row r="46" spans="1:13" x14ac:dyDescent="0.3">
      <c r="A46" s="16"/>
      <c r="B46" s="4" t="s">
        <v>232</v>
      </c>
      <c r="C46" s="3"/>
      <c r="D46" s="4"/>
      <c r="E46" s="42">
        <f t="shared" ca="1" si="0"/>
        <v>122</v>
      </c>
      <c r="F46" s="39">
        <f t="shared" ca="1" si="1"/>
        <v>0</v>
      </c>
      <c r="G46" s="39">
        <f t="shared" ca="1" si="2"/>
        <v>0</v>
      </c>
      <c r="H46" s="39">
        <f t="shared" ca="1" si="3"/>
        <v>94</v>
      </c>
      <c r="I46" s="39">
        <f t="shared" ca="1" si="4"/>
        <v>0</v>
      </c>
      <c r="J46" s="39">
        <v>0</v>
      </c>
      <c r="K46" s="39">
        <v>0</v>
      </c>
      <c r="L46" s="39">
        <v>0</v>
      </c>
      <c r="M46" s="43">
        <f t="shared" ca="1" si="5"/>
        <v>28</v>
      </c>
    </row>
    <row r="47" spans="1:13" x14ac:dyDescent="0.3">
      <c r="A47" s="16"/>
      <c r="B47" s="4" t="s">
        <v>233</v>
      </c>
      <c r="C47" s="3"/>
      <c r="D47" s="4"/>
      <c r="E47" s="42">
        <f t="shared" ca="1" si="0"/>
        <v>94</v>
      </c>
      <c r="F47" s="39">
        <f t="shared" ca="1" si="1"/>
        <v>0</v>
      </c>
      <c r="G47" s="39">
        <f t="shared" ca="1" si="2"/>
        <v>0</v>
      </c>
      <c r="H47" s="39">
        <f t="shared" ca="1" si="3"/>
        <v>81</v>
      </c>
      <c r="I47" s="39">
        <f t="shared" ca="1" si="4"/>
        <v>0</v>
      </c>
      <c r="J47" s="39">
        <v>0</v>
      </c>
      <c r="K47" s="39">
        <v>0</v>
      </c>
      <c r="L47" s="39">
        <v>0</v>
      </c>
      <c r="M47" s="43">
        <f t="shared" ca="1" si="5"/>
        <v>13</v>
      </c>
    </row>
    <row r="48" spans="1:13" x14ac:dyDescent="0.3">
      <c r="A48" s="16"/>
      <c r="B48" s="4" t="s">
        <v>234</v>
      </c>
      <c r="C48" s="3"/>
      <c r="D48" s="4"/>
      <c r="E48" s="42">
        <f t="shared" ca="1" si="0"/>
        <v>0</v>
      </c>
      <c r="F48" s="39">
        <f t="shared" ca="1" si="1"/>
        <v>40</v>
      </c>
      <c r="G48" s="39">
        <f t="shared" ca="1" si="2"/>
        <v>0</v>
      </c>
      <c r="H48" s="39">
        <f t="shared" ca="1" si="3"/>
        <v>39</v>
      </c>
      <c r="I48" s="39">
        <f t="shared" ca="1" si="4"/>
        <v>0</v>
      </c>
      <c r="J48" s="39">
        <v>0</v>
      </c>
      <c r="K48" s="39">
        <v>0</v>
      </c>
      <c r="L48" s="39">
        <v>0</v>
      </c>
      <c r="M48" s="43">
        <f t="shared" ca="1" si="5"/>
        <v>1</v>
      </c>
    </row>
    <row r="49" spans="1:13" x14ac:dyDescent="0.3">
      <c r="A49" s="16"/>
      <c r="B49" s="4" t="s">
        <v>235</v>
      </c>
      <c r="C49" s="3"/>
      <c r="D49" s="4"/>
      <c r="E49" s="42">
        <f t="shared" ca="1" si="0"/>
        <v>106</v>
      </c>
      <c r="F49" s="39">
        <f t="shared" ca="1" si="1"/>
        <v>2500</v>
      </c>
      <c r="G49" s="39">
        <f t="shared" ca="1" si="2"/>
        <v>0</v>
      </c>
      <c r="H49" s="39">
        <f t="shared" ca="1" si="3"/>
        <v>2570</v>
      </c>
      <c r="I49" s="39">
        <f t="shared" ca="1" si="4"/>
        <v>68</v>
      </c>
      <c r="J49" s="39">
        <v>0</v>
      </c>
      <c r="K49" s="39">
        <v>0</v>
      </c>
      <c r="L49" s="39">
        <v>0</v>
      </c>
      <c r="M49" s="43">
        <f t="shared" ca="1" si="5"/>
        <v>104</v>
      </c>
    </row>
    <row r="50" spans="1:13" x14ac:dyDescent="0.3">
      <c r="A50" s="16"/>
      <c r="B50" s="4" t="s">
        <v>236</v>
      </c>
      <c r="C50" s="3"/>
      <c r="D50" s="4"/>
      <c r="E50" s="42">
        <f t="shared" ca="1" si="0"/>
        <v>41</v>
      </c>
      <c r="F50" s="39">
        <f t="shared" ca="1" si="1"/>
        <v>2800</v>
      </c>
      <c r="G50" s="39">
        <f t="shared" ca="1" si="2"/>
        <v>0</v>
      </c>
      <c r="H50" s="39">
        <f t="shared" ca="1" si="3"/>
        <v>2970</v>
      </c>
      <c r="I50" s="39">
        <f t="shared" ca="1" si="4"/>
        <v>193</v>
      </c>
      <c r="J50" s="39">
        <v>0</v>
      </c>
      <c r="K50" s="39">
        <v>0</v>
      </c>
      <c r="L50" s="39">
        <v>0</v>
      </c>
      <c r="M50" s="43">
        <f t="shared" ca="1" si="5"/>
        <v>64</v>
      </c>
    </row>
    <row r="51" spans="1:13" x14ac:dyDescent="0.3">
      <c r="A51" s="16"/>
      <c r="B51" s="4" t="s">
        <v>237</v>
      </c>
      <c r="C51" s="3"/>
      <c r="D51" s="4"/>
      <c r="E51" s="42">
        <f t="shared" ca="1" si="0"/>
        <v>81</v>
      </c>
      <c r="F51" s="39">
        <f t="shared" ca="1" si="1"/>
        <v>560</v>
      </c>
      <c r="G51" s="39">
        <f t="shared" ca="1" si="2"/>
        <v>0</v>
      </c>
      <c r="H51" s="39">
        <f t="shared" ca="1" si="3"/>
        <v>646</v>
      </c>
      <c r="I51" s="39">
        <f t="shared" ca="1" si="4"/>
        <v>5</v>
      </c>
      <c r="J51" s="39">
        <v>0</v>
      </c>
      <c r="K51" s="39">
        <v>0</v>
      </c>
      <c r="L51" s="39">
        <v>0</v>
      </c>
      <c r="M51" s="43">
        <f t="shared" ca="1" si="5"/>
        <v>0</v>
      </c>
    </row>
    <row r="52" spans="1:13" x14ac:dyDescent="0.3">
      <c r="A52" s="16"/>
      <c r="B52" s="4" t="s">
        <v>238</v>
      </c>
      <c r="C52" s="3"/>
      <c r="D52" s="4"/>
      <c r="E52" s="42">
        <f t="shared" ca="1" si="0"/>
        <v>3</v>
      </c>
      <c r="F52" s="39">
        <f t="shared" ca="1" si="1"/>
        <v>0</v>
      </c>
      <c r="G52" s="39">
        <f t="shared" ca="1" si="2"/>
        <v>0</v>
      </c>
      <c r="H52" s="39">
        <f t="shared" ca="1" si="3"/>
        <v>3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5"/>
        <v>0</v>
      </c>
    </row>
    <row r="53" spans="1:13" x14ac:dyDescent="0.3">
      <c r="A53" s="16"/>
      <c r="B53" s="4" t="s">
        <v>318</v>
      </c>
      <c r="C53" s="3"/>
      <c r="D53" s="4"/>
      <c r="E53" s="42">
        <f t="shared" ca="1" si="0"/>
        <v>0</v>
      </c>
      <c r="F53" s="39">
        <f t="shared" ca="1" si="1"/>
        <v>0</v>
      </c>
      <c r="G53" s="39">
        <f t="shared" ca="1" si="2"/>
        <v>0</v>
      </c>
      <c r="H53" s="39">
        <f t="shared" ca="1" si="3"/>
        <v>0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5"/>
        <v>0</v>
      </c>
    </row>
    <row r="54" spans="1:13" x14ac:dyDescent="0.3">
      <c r="A54" s="16"/>
      <c r="B54" s="4" t="s">
        <v>240</v>
      </c>
      <c r="C54" s="3"/>
      <c r="D54" s="4"/>
      <c r="E54" s="42">
        <f t="shared" ca="1" si="0"/>
        <v>64</v>
      </c>
      <c r="F54" s="39">
        <f t="shared" ca="1" si="1"/>
        <v>715</v>
      </c>
      <c r="G54" s="39">
        <f t="shared" ca="1" si="2"/>
        <v>0</v>
      </c>
      <c r="H54" s="39">
        <f t="shared" ca="1" si="3"/>
        <v>764</v>
      </c>
      <c r="I54" s="39">
        <f t="shared" ca="1" si="4"/>
        <v>19</v>
      </c>
      <c r="J54" s="39">
        <v>0</v>
      </c>
      <c r="K54" s="39">
        <v>0</v>
      </c>
      <c r="L54" s="39">
        <v>0</v>
      </c>
      <c r="M54" s="43">
        <f t="shared" ca="1" si="5"/>
        <v>34</v>
      </c>
    </row>
    <row r="55" spans="1:13" x14ac:dyDescent="0.3">
      <c r="A55" s="16"/>
      <c r="B55" s="4" t="s">
        <v>239</v>
      </c>
      <c r="C55" s="3"/>
      <c r="D55" s="4"/>
      <c r="E55" s="42">
        <f t="shared" ca="1" si="0"/>
        <v>1</v>
      </c>
      <c r="F55" s="39">
        <f t="shared" ca="1" si="1"/>
        <v>206</v>
      </c>
      <c r="G55" s="39">
        <f t="shared" ca="1" si="2"/>
        <v>0</v>
      </c>
      <c r="H55" s="39">
        <f t="shared" ca="1" si="3"/>
        <v>160</v>
      </c>
      <c r="I55" s="39">
        <f t="shared" ca="1" si="4"/>
        <v>48</v>
      </c>
      <c r="J55" s="39">
        <v>0</v>
      </c>
      <c r="K55" s="39">
        <v>0</v>
      </c>
      <c r="L55" s="39">
        <v>0</v>
      </c>
      <c r="M55" s="43">
        <f t="shared" ca="1" si="5"/>
        <v>45</v>
      </c>
    </row>
    <row r="56" spans="1:13" x14ac:dyDescent="0.3">
      <c r="A56" s="16"/>
      <c r="B56" s="4" t="s">
        <v>241</v>
      </c>
      <c r="C56" s="3"/>
      <c r="D56" s="4"/>
      <c r="E56" s="42">
        <f t="shared" ca="1" si="0"/>
        <v>0</v>
      </c>
      <c r="F56" s="39">
        <f t="shared" ca="1" si="1"/>
        <v>6</v>
      </c>
      <c r="G56" s="39">
        <f t="shared" ca="1" si="2"/>
        <v>320</v>
      </c>
      <c r="H56" s="39">
        <f t="shared" ca="1" si="3"/>
        <v>6</v>
      </c>
      <c r="I56" s="39">
        <f t="shared" ca="1" si="4"/>
        <v>2</v>
      </c>
      <c r="J56" s="39">
        <v>0</v>
      </c>
      <c r="K56" s="39">
        <v>0</v>
      </c>
      <c r="L56" s="39">
        <v>0</v>
      </c>
      <c r="M56" s="43">
        <f t="shared" ca="1" si="5"/>
        <v>2</v>
      </c>
    </row>
    <row r="57" spans="1:13" x14ac:dyDescent="0.3">
      <c r="A57" s="16"/>
      <c r="B57" s="4" t="s">
        <v>242</v>
      </c>
      <c r="C57" s="3"/>
      <c r="D57" s="4"/>
      <c r="E57" s="42">
        <f t="shared" ca="1" si="0"/>
        <v>690</v>
      </c>
      <c r="F57" s="39">
        <f t="shared" ca="1" si="1"/>
        <v>1853</v>
      </c>
      <c r="G57" s="39">
        <f t="shared" ca="1" si="2"/>
        <v>0</v>
      </c>
      <c r="H57" s="39">
        <f t="shared" ca="1" si="3"/>
        <v>2494</v>
      </c>
      <c r="I57" s="39">
        <f t="shared" ca="1" si="4"/>
        <v>379</v>
      </c>
      <c r="J57" s="39">
        <v>0</v>
      </c>
      <c r="K57" s="39">
        <v>0</v>
      </c>
      <c r="L57" s="39">
        <v>0</v>
      </c>
      <c r="M57" s="43">
        <f t="shared" ca="1" si="5"/>
        <v>108</v>
      </c>
    </row>
    <row r="58" spans="1:13" x14ac:dyDescent="0.3">
      <c r="A58" s="16"/>
      <c r="B58" s="4" t="s">
        <v>243</v>
      </c>
      <c r="C58" s="3"/>
      <c r="D58" s="4"/>
      <c r="E58" s="42">
        <f t="shared" ca="1" si="0"/>
        <v>206</v>
      </c>
      <c r="F58" s="39">
        <f t="shared" ca="1" si="1"/>
        <v>950</v>
      </c>
      <c r="G58" s="39">
        <f t="shared" ca="1" si="2"/>
        <v>50</v>
      </c>
      <c r="H58" s="39">
        <f t="shared" ca="1" si="3"/>
        <v>1226</v>
      </c>
      <c r="I58" s="39">
        <f t="shared" ca="1" si="4"/>
        <v>205</v>
      </c>
      <c r="J58" s="39">
        <v>0</v>
      </c>
      <c r="K58" s="39">
        <v>0</v>
      </c>
      <c r="L58" s="39">
        <v>0</v>
      </c>
      <c r="M58" s="43">
        <f t="shared" ca="1" si="5"/>
        <v>135</v>
      </c>
    </row>
    <row r="59" spans="1:13" x14ac:dyDescent="0.3">
      <c r="A59" s="16"/>
      <c r="B59" s="4" t="s">
        <v>244</v>
      </c>
      <c r="C59" s="3"/>
      <c r="D59" s="4"/>
      <c r="E59" s="42">
        <f t="shared" ca="1" si="0"/>
        <v>0</v>
      </c>
      <c r="F59" s="39">
        <f t="shared" ca="1" si="1"/>
        <v>20</v>
      </c>
      <c r="G59" s="39">
        <f t="shared" ca="1" si="2"/>
        <v>0</v>
      </c>
      <c r="H59" s="39">
        <f t="shared" ca="1" si="3"/>
        <v>18</v>
      </c>
      <c r="I59" s="39">
        <f t="shared" ca="1" si="4"/>
        <v>0</v>
      </c>
      <c r="J59" s="39">
        <v>0</v>
      </c>
      <c r="K59" s="39">
        <v>0</v>
      </c>
      <c r="L59" s="39">
        <v>0</v>
      </c>
      <c r="M59" s="43">
        <f t="shared" ca="1" si="5"/>
        <v>2</v>
      </c>
    </row>
    <row r="60" spans="1:13" x14ac:dyDescent="0.3">
      <c r="A60" s="16"/>
      <c r="B60" s="4" t="s">
        <v>245</v>
      </c>
      <c r="C60" s="3"/>
      <c r="D60" s="4"/>
      <c r="E60" s="42">
        <f t="shared" ca="1" si="0"/>
        <v>166</v>
      </c>
      <c r="F60" s="39">
        <f t="shared" ca="1" si="1"/>
        <v>1600</v>
      </c>
      <c r="G60" s="39">
        <f t="shared" ca="1" si="2"/>
        <v>0</v>
      </c>
      <c r="H60" s="39">
        <f t="shared" ca="1" si="3"/>
        <v>925</v>
      </c>
      <c r="I60" s="39">
        <f t="shared" ca="1" si="4"/>
        <v>0</v>
      </c>
      <c r="J60" s="39">
        <v>0</v>
      </c>
      <c r="K60" s="39">
        <v>0</v>
      </c>
      <c r="L60" s="39">
        <v>0</v>
      </c>
      <c r="M60" s="43">
        <f t="shared" ca="1" si="5"/>
        <v>841</v>
      </c>
    </row>
    <row r="61" spans="1:13" x14ac:dyDescent="0.3">
      <c r="A61" s="16"/>
      <c r="B61" s="4" t="s">
        <v>246</v>
      </c>
      <c r="C61" s="3"/>
      <c r="D61" s="4"/>
      <c r="E61" s="42">
        <f t="shared" ca="1" si="0"/>
        <v>18</v>
      </c>
      <c r="F61" s="39">
        <f t="shared" ca="1" si="1"/>
        <v>80</v>
      </c>
      <c r="G61" s="39">
        <f t="shared" ca="1" si="2"/>
        <v>0</v>
      </c>
      <c r="H61" s="39">
        <f t="shared" ca="1" si="3"/>
        <v>66</v>
      </c>
      <c r="I61" s="39">
        <f t="shared" ca="1" si="4"/>
        <v>5</v>
      </c>
      <c r="J61" s="39">
        <v>0</v>
      </c>
      <c r="K61" s="39">
        <v>0</v>
      </c>
      <c r="L61" s="39">
        <v>0</v>
      </c>
      <c r="M61" s="43">
        <f t="shared" ca="1" si="5"/>
        <v>37</v>
      </c>
    </row>
    <row r="62" spans="1:13" x14ac:dyDescent="0.3">
      <c r="A62" s="16"/>
      <c r="B62" s="4" t="s">
        <v>247</v>
      </c>
      <c r="C62" s="3"/>
      <c r="D62" s="4"/>
      <c r="E62" s="42">
        <f t="shared" ca="1" si="0"/>
        <v>0</v>
      </c>
      <c r="F62" s="39">
        <f t="shared" ca="1" si="1"/>
        <v>70</v>
      </c>
      <c r="G62" s="39">
        <f t="shared" ca="1" si="2"/>
        <v>0</v>
      </c>
      <c r="H62" s="39">
        <f t="shared" ca="1" si="3"/>
        <v>58</v>
      </c>
      <c r="I62" s="39">
        <f t="shared" ca="1" si="4"/>
        <v>0</v>
      </c>
      <c r="J62" s="39">
        <v>0</v>
      </c>
      <c r="K62" s="39">
        <v>0</v>
      </c>
      <c r="L62" s="39">
        <v>0</v>
      </c>
      <c r="M62" s="43">
        <f t="shared" ca="1" si="5"/>
        <v>12</v>
      </c>
    </row>
    <row r="63" spans="1:13" x14ac:dyDescent="0.3">
      <c r="A63" s="16"/>
      <c r="B63" s="4" t="s">
        <v>248</v>
      </c>
      <c r="C63" s="3"/>
      <c r="D63" s="4"/>
      <c r="E63" s="42">
        <f t="shared" ca="1" si="0"/>
        <v>75</v>
      </c>
      <c r="F63" s="39">
        <f t="shared" ca="1" si="1"/>
        <v>453</v>
      </c>
      <c r="G63" s="39">
        <f t="shared" ca="1" si="2"/>
        <v>0</v>
      </c>
      <c r="H63" s="39">
        <f t="shared" ca="1" si="3"/>
        <v>450</v>
      </c>
      <c r="I63" s="39">
        <f t="shared" ca="1" si="4"/>
        <v>4</v>
      </c>
      <c r="J63" s="39">
        <v>0</v>
      </c>
      <c r="K63" s="39">
        <v>0</v>
      </c>
      <c r="L63" s="39">
        <v>0</v>
      </c>
      <c r="M63" s="43">
        <f t="shared" ca="1" si="5"/>
        <v>82</v>
      </c>
    </row>
    <row r="64" spans="1:13" x14ac:dyDescent="0.3">
      <c r="A64" s="16"/>
      <c r="B64" s="4" t="s">
        <v>249</v>
      </c>
      <c r="C64" s="3"/>
      <c r="D64" s="4"/>
      <c r="E64" s="42">
        <f t="shared" ca="1" si="0"/>
        <v>105</v>
      </c>
      <c r="F64" s="39">
        <f t="shared" ca="1" si="1"/>
        <v>210</v>
      </c>
      <c r="G64" s="39">
        <f t="shared" ca="1" si="2"/>
        <v>0</v>
      </c>
      <c r="H64" s="39">
        <f t="shared" ca="1" si="3"/>
        <v>305</v>
      </c>
      <c r="I64" s="39">
        <f t="shared" ca="1" si="4"/>
        <v>12</v>
      </c>
      <c r="J64" s="39">
        <v>0</v>
      </c>
      <c r="K64" s="39">
        <v>0</v>
      </c>
      <c r="L64" s="39">
        <v>0</v>
      </c>
      <c r="M64" s="43">
        <f t="shared" ca="1" si="5"/>
        <v>22</v>
      </c>
    </row>
    <row r="65" spans="1:13" x14ac:dyDescent="0.3">
      <c r="A65" s="16"/>
      <c r="B65" s="4" t="s">
        <v>250</v>
      </c>
      <c r="C65" s="3"/>
      <c r="D65" s="4"/>
      <c r="E65" s="42">
        <f t="shared" ca="1" si="0"/>
        <v>26</v>
      </c>
      <c r="F65" s="39">
        <f t="shared" ca="1" si="1"/>
        <v>161</v>
      </c>
      <c r="G65" s="39">
        <f t="shared" ca="1" si="2"/>
        <v>0</v>
      </c>
      <c r="H65" s="39">
        <f t="shared" ca="1" si="3"/>
        <v>210</v>
      </c>
      <c r="I65" s="39">
        <f t="shared" ca="1" si="4"/>
        <v>24</v>
      </c>
      <c r="J65" s="39">
        <v>0</v>
      </c>
      <c r="K65" s="39">
        <v>0</v>
      </c>
      <c r="L65" s="39">
        <v>0</v>
      </c>
      <c r="M65" s="43">
        <f t="shared" ca="1" si="5"/>
        <v>1</v>
      </c>
    </row>
    <row r="66" spans="1:13" x14ac:dyDescent="0.3">
      <c r="A66" s="16"/>
      <c r="B66" s="4" t="s">
        <v>251</v>
      </c>
      <c r="C66" s="3"/>
      <c r="D66" s="4"/>
      <c r="E66" s="42">
        <f t="shared" ca="1" si="0"/>
        <v>0</v>
      </c>
      <c r="F66" s="39">
        <f t="shared" ca="1" si="1"/>
        <v>30</v>
      </c>
      <c r="G66" s="39">
        <f t="shared" ca="1" si="2"/>
        <v>0</v>
      </c>
      <c r="H66" s="39">
        <f t="shared" ca="1" si="3"/>
        <v>30</v>
      </c>
      <c r="I66" s="39">
        <f t="shared" ca="1" si="4"/>
        <v>0</v>
      </c>
      <c r="J66" s="39">
        <v>0</v>
      </c>
      <c r="K66" s="39">
        <v>0</v>
      </c>
      <c r="L66" s="39">
        <v>0</v>
      </c>
      <c r="M66" s="43">
        <f t="shared" ca="1" si="5"/>
        <v>0</v>
      </c>
    </row>
    <row r="67" spans="1:13" x14ac:dyDescent="0.3">
      <c r="A67" s="16"/>
      <c r="B67" s="4" t="s">
        <v>252</v>
      </c>
      <c r="C67" s="3"/>
      <c r="D67" s="4"/>
      <c r="E67" s="42">
        <f t="shared" ca="1" si="0"/>
        <v>0</v>
      </c>
      <c r="F67" s="39">
        <f t="shared" ca="1" si="1"/>
        <v>410</v>
      </c>
      <c r="G67" s="39">
        <f t="shared" ca="1" si="2"/>
        <v>0</v>
      </c>
      <c r="H67" s="39">
        <f t="shared" ca="1" si="3"/>
        <v>426</v>
      </c>
      <c r="I67" s="39">
        <f t="shared" ca="1" si="4"/>
        <v>76</v>
      </c>
      <c r="J67" s="39">
        <v>0</v>
      </c>
      <c r="K67" s="39">
        <v>0</v>
      </c>
      <c r="L67" s="39">
        <v>0</v>
      </c>
      <c r="M67" s="43">
        <f t="shared" ca="1" si="5"/>
        <v>60</v>
      </c>
    </row>
    <row r="68" spans="1:13" x14ac:dyDescent="0.3">
      <c r="A68" s="16"/>
      <c r="B68" s="4" t="s">
        <v>253</v>
      </c>
      <c r="C68" s="3"/>
      <c r="D68" s="4"/>
      <c r="E68" s="42">
        <f t="shared" ca="1" si="0"/>
        <v>53</v>
      </c>
      <c r="F68" s="39">
        <f t="shared" ca="1" si="1"/>
        <v>515</v>
      </c>
      <c r="G68" s="39">
        <f t="shared" ca="1" si="2"/>
        <v>350</v>
      </c>
      <c r="H68" s="39">
        <f t="shared" ca="1" si="3"/>
        <v>539</v>
      </c>
      <c r="I68" s="39">
        <f t="shared" ca="1" si="4"/>
        <v>130</v>
      </c>
      <c r="J68" s="39">
        <v>0</v>
      </c>
      <c r="K68" s="39">
        <v>0</v>
      </c>
      <c r="L68" s="39">
        <v>0</v>
      </c>
      <c r="M68" s="43">
        <f t="shared" ca="1" si="5"/>
        <v>159</v>
      </c>
    </row>
    <row r="69" spans="1:13" x14ac:dyDescent="0.3">
      <c r="A69" s="16"/>
      <c r="B69" s="4" t="s">
        <v>254</v>
      </c>
      <c r="C69" s="3"/>
      <c r="D69" s="4"/>
      <c r="E69" s="42">
        <f t="shared" ca="1" si="0"/>
        <v>34</v>
      </c>
      <c r="F69" s="39">
        <f t="shared" ca="1" si="1"/>
        <v>2613</v>
      </c>
      <c r="G69" s="39">
        <f t="shared" ca="1" si="2"/>
        <v>0</v>
      </c>
      <c r="H69" s="39">
        <f t="shared" ca="1" si="3"/>
        <v>1916</v>
      </c>
      <c r="I69" s="39">
        <f t="shared" ca="1" si="4"/>
        <v>343</v>
      </c>
      <c r="J69" s="39">
        <v>0</v>
      </c>
      <c r="K69" s="39">
        <v>0</v>
      </c>
      <c r="L69" s="39">
        <v>0</v>
      </c>
      <c r="M69" s="43">
        <f t="shared" ca="1" si="5"/>
        <v>724</v>
      </c>
    </row>
    <row r="70" spans="1:13" x14ac:dyDescent="0.3">
      <c r="A70" s="16"/>
      <c r="B70" s="4" t="s">
        <v>255</v>
      </c>
      <c r="C70" s="3"/>
      <c r="D70" s="4"/>
      <c r="E70" s="42">
        <f t="shared" ca="1" si="0"/>
        <v>0</v>
      </c>
      <c r="F70" s="39">
        <f t="shared" ca="1" si="1"/>
        <v>175</v>
      </c>
      <c r="G70" s="39">
        <f t="shared" ca="1" si="2"/>
        <v>0</v>
      </c>
      <c r="H70" s="39">
        <f t="shared" ca="1" si="3"/>
        <v>175</v>
      </c>
      <c r="I70" s="39">
        <f t="shared" ca="1" si="4"/>
        <v>0</v>
      </c>
      <c r="J70" s="39">
        <v>0</v>
      </c>
      <c r="K70" s="39">
        <v>0</v>
      </c>
      <c r="L70" s="39">
        <v>0</v>
      </c>
      <c r="M70" s="43">
        <f t="shared" ca="1" si="5"/>
        <v>0</v>
      </c>
    </row>
    <row r="71" spans="1:13" x14ac:dyDescent="0.3">
      <c r="A71" s="16"/>
      <c r="B71" s="4" t="s">
        <v>256</v>
      </c>
      <c r="C71" s="3"/>
      <c r="D71" s="4"/>
      <c r="E71" s="42">
        <f t="shared" ca="1" si="0"/>
        <v>0</v>
      </c>
      <c r="F71" s="39">
        <f t="shared" ca="1" si="1"/>
        <v>40</v>
      </c>
      <c r="G71" s="39">
        <f t="shared" ca="1" si="2"/>
        <v>0</v>
      </c>
      <c r="H71" s="39">
        <f t="shared" ca="1" si="3"/>
        <v>11</v>
      </c>
      <c r="I71" s="39">
        <f t="shared" ca="1" si="4"/>
        <v>0</v>
      </c>
      <c r="J71" s="39">
        <v>0</v>
      </c>
      <c r="K71" s="39">
        <v>0</v>
      </c>
      <c r="L71" s="39">
        <v>0</v>
      </c>
      <c r="M71" s="43">
        <f t="shared" ca="1" si="5"/>
        <v>29</v>
      </c>
    </row>
    <row r="72" spans="1:13" x14ac:dyDescent="0.3">
      <c r="A72" s="16"/>
      <c r="B72" s="4" t="s">
        <v>257</v>
      </c>
      <c r="C72" s="3"/>
      <c r="D72" s="4"/>
      <c r="E72" s="42">
        <f t="shared" ca="1" si="0"/>
        <v>80</v>
      </c>
      <c r="F72" s="39">
        <f t="shared" ca="1" si="1"/>
        <v>0</v>
      </c>
      <c r="G72" s="39">
        <f t="shared" ca="1" si="2"/>
        <v>0</v>
      </c>
      <c r="H72" s="39">
        <f t="shared" ca="1" si="3"/>
        <v>0</v>
      </c>
      <c r="I72" s="39">
        <f t="shared" ca="1" si="4"/>
        <v>0</v>
      </c>
      <c r="J72" s="39">
        <v>0</v>
      </c>
      <c r="K72" s="39">
        <v>0</v>
      </c>
      <c r="L72" s="39">
        <v>0</v>
      </c>
      <c r="M72" s="43">
        <f t="shared" ca="1" si="5"/>
        <v>0</v>
      </c>
    </row>
    <row r="73" spans="1:13" x14ac:dyDescent="0.3">
      <c r="A73" s="16"/>
      <c r="B73" s="4" t="s">
        <v>258</v>
      </c>
      <c r="C73" s="3"/>
      <c r="D73" s="4"/>
      <c r="E73" s="42">
        <f t="shared" ca="1" si="0"/>
        <v>0</v>
      </c>
      <c r="F73" s="39">
        <f t="shared" ca="1" si="1"/>
        <v>60</v>
      </c>
      <c r="G73" s="39">
        <f t="shared" ca="1" si="2"/>
        <v>0</v>
      </c>
      <c r="H73" s="39">
        <f t="shared" ca="1" si="3"/>
        <v>90</v>
      </c>
      <c r="I73" s="39">
        <f t="shared" ca="1" si="4"/>
        <v>30</v>
      </c>
      <c r="J73" s="39">
        <v>0</v>
      </c>
      <c r="K73" s="39">
        <v>0</v>
      </c>
      <c r="L73" s="39">
        <v>0</v>
      </c>
      <c r="M73" s="43">
        <f t="shared" ca="1" si="5"/>
        <v>0</v>
      </c>
    </row>
    <row r="74" spans="1:13" x14ac:dyDescent="0.3">
      <c r="A74" s="16"/>
      <c r="B74" s="4" t="s">
        <v>319</v>
      </c>
      <c r="C74" s="3"/>
      <c r="D74" s="4"/>
      <c r="E74" s="42">
        <f t="shared" ca="1" si="0"/>
        <v>0</v>
      </c>
      <c r="F74" s="39">
        <f t="shared" ca="1" si="1"/>
        <v>0</v>
      </c>
      <c r="G74" s="39">
        <f t="shared" ca="1" si="2"/>
        <v>80</v>
      </c>
      <c r="H74" s="39">
        <f t="shared" ca="1" si="3"/>
        <v>0</v>
      </c>
      <c r="I74" s="39">
        <f t="shared" ca="1" si="4"/>
        <v>0</v>
      </c>
      <c r="J74" s="39">
        <v>0</v>
      </c>
      <c r="K74" s="39">
        <v>0</v>
      </c>
      <c r="L74" s="39">
        <v>0</v>
      </c>
      <c r="M74" s="43">
        <f t="shared" ca="1" si="5"/>
        <v>0</v>
      </c>
    </row>
    <row r="75" spans="1:13" x14ac:dyDescent="0.3">
      <c r="A75" s="16"/>
      <c r="B75" s="4" t="s">
        <v>259</v>
      </c>
      <c r="C75" s="3"/>
      <c r="D75" s="4"/>
      <c r="E75" s="42">
        <f t="shared" ca="1" si="0"/>
        <v>18</v>
      </c>
      <c r="F75" s="39">
        <f t="shared" ca="1" si="1"/>
        <v>0</v>
      </c>
      <c r="G75" s="39">
        <f t="shared" ca="1" si="2"/>
        <v>0</v>
      </c>
      <c r="H75" s="39">
        <f t="shared" ca="1" si="3"/>
        <v>0</v>
      </c>
      <c r="I75" s="39">
        <f t="shared" ca="1" si="4"/>
        <v>0</v>
      </c>
      <c r="J75" s="39">
        <v>0</v>
      </c>
      <c r="K75" s="39">
        <v>0</v>
      </c>
      <c r="L75" s="39">
        <v>0</v>
      </c>
      <c r="M75" s="43">
        <f t="shared" ca="1" si="5"/>
        <v>18</v>
      </c>
    </row>
    <row r="76" spans="1:13" x14ac:dyDescent="0.3">
      <c r="A76" s="16"/>
      <c r="B76" s="4" t="s">
        <v>260</v>
      </c>
      <c r="C76" s="3"/>
      <c r="D76" s="4"/>
      <c r="E76" s="42">
        <f t="shared" ca="1" si="0"/>
        <v>0</v>
      </c>
      <c r="F76" s="39">
        <f t="shared" ca="1" si="1"/>
        <v>20</v>
      </c>
      <c r="G76" s="39">
        <f t="shared" ca="1" si="2"/>
        <v>0</v>
      </c>
      <c r="H76" s="39">
        <f t="shared" ca="1" si="3"/>
        <v>10</v>
      </c>
      <c r="I76" s="39">
        <f t="shared" ca="1" si="4"/>
        <v>0</v>
      </c>
      <c r="J76" s="39">
        <v>0</v>
      </c>
      <c r="K76" s="39">
        <v>0</v>
      </c>
      <c r="L76" s="39">
        <v>0</v>
      </c>
      <c r="M76" s="43">
        <f t="shared" ca="1" si="5"/>
        <v>10</v>
      </c>
    </row>
    <row r="77" spans="1:13" x14ac:dyDescent="0.3">
      <c r="A77" s="16"/>
      <c r="B77" s="4" t="s">
        <v>261</v>
      </c>
      <c r="C77" s="3"/>
      <c r="D77" s="4"/>
      <c r="E77" s="42">
        <f t="shared" ca="1" si="0"/>
        <v>24</v>
      </c>
      <c r="F77" s="39">
        <f t="shared" ca="1" si="1"/>
        <v>100</v>
      </c>
      <c r="G77" s="39">
        <f t="shared" ca="1" si="2"/>
        <v>0</v>
      </c>
      <c r="H77" s="39">
        <f t="shared" ca="1" si="3"/>
        <v>94</v>
      </c>
      <c r="I77" s="39">
        <f t="shared" ca="1" si="4"/>
        <v>28</v>
      </c>
      <c r="J77" s="39">
        <v>0</v>
      </c>
      <c r="K77" s="39">
        <v>0</v>
      </c>
      <c r="L77" s="39">
        <v>0</v>
      </c>
      <c r="M77" s="43">
        <f t="shared" ca="1" si="5"/>
        <v>28</v>
      </c>
    </row>
    <row r="78" spans="1:13" x14ac:dyDescent="0.3">
      <c r="A78" s="16"/>
      <c r="B78" s="4" t="s">
        <v>262</v>
      </c>
      <c r="C78" s="3"/>
      <c r="D78" s="4"/>
      <c r="E78" s="42">
        <f t="shared" ca="1" si="0"/>
        <v>34</v>
      </c>
      <c r="F78" s="39">
        <f t="shared" ca="1" si="1"/>
        <v>280</v>
      </c>
      <c r="G78" s="39">
        <f t="shared" ca="1" si="2"/>
        <v>0</v>
      </c>
      <c r="H78" s="39">
        <f t="shared" ca="1" si="3"/>
        <v>324</v>
      </c>
      <c r="I78" s="39">
        <f t="shared" ca="1" si="4"/>
        <v>43</v>
      </c>
      <c r="J78" s="39">
        <v>0</v>
      </c>
      <c r="K78" s="39">
        <v>0</v>
      </c>
      <c r="L78" s="39">
        <v>0</v>
      </c>
      <c r="M78" s="43">
        <f t="shared" ca="1" si="5"/>
        <v>33</v>
      </c>
    </row>
    <row r="79" spans="1:13" x14ac:dyDescent="0.3">
      <c r="A79" s="16"/>
      <c r="B79" s="4" t="s">
        <v>320</v>
      </c>
      <c r="C79" s="3"/>
      <c r="D79" s="4"/>
      <c r="E79" s="42">
        <f t="shared" ca="1" si="0"/>
        <v>0</v>
      </c>
      <c r="F79" s="39">
        <f t="shared" ca="1" si="1"/>
        <v>0</v>
      </c>
      <c r="G79" s="39">
        <f t="shared" ca="1" si="2"/>
        <v>30</v>
      </c>
      <c r="H79" s="39">
        <f t="shared" ca="1" si="3"/>
        <v>0</v>
      </c>
      <c r="I79" s="39">
        <f t="shared" ca="1" si="4"/>
        <v>0</v>
      </c>
      <c r="J79" s="39">
        <v>0</v>
      </c>
      <c r="K79" s="39">
        <v>0</v>
      </c>
      <c r="L79" s="39">
        <v>0</v>
      </c>
      <c r="M79" s="43">
        <f t="shared" ca="1" si="5"/>
        <v>0</v>
      </c>
    </row>
    <row r="80" spans="1:13" x14ac:dyDescent="0.3">
      <c r="A80" s="16"/>
      <c r="B80" s="4" t="s">
        <v>263</v>
      </c>
      <c r="C80" s="3"/>
      <c r="D80" s="4"/>
      <c r="E80" s="42">
        <f t="shared" ca="1" si="0"/>
        <v>0</v>
      </c>
      <c r="F80" s="39">
        <f t="shared" ca="1" si="1"/>
        <v>20</v>
      </c>
      <c r="G80" s="39">
        <f t="shared" ca="1" si="2"/>
        <v>0</v>
      </c>
      <c r="H80" s="39">
        <f t="shared" ca="1" si="3"/>
        <v>0</v>
      </c>
      <c r="I80" s="39">
        <f t="shared" ca="1" si="4"/>
        <v>0</v>
      </c>
      <c r="J80" s="39">
        <v>0</v>
      </c>
      <c r="K80" s="39">
        <v>0</v>
      </c>
      <c r="L80" s="39">
        <v>0</v>
      </c>
      <c r="M80" s="43">
        <f t="shared" ca="1" si="5"/>
        <v>20</v>
      </c>
    </row>
    <row r="81" spans="1:13" x14ac:dyDescent="0.3">
      <c r="A81" s="16"/>
      <c r="B81" s="4" t="s">
        <v>264</v>
      </c>
      <c r="C81" s="3"/>
      <c r="D81" s="4"/>
      <c r="E81" s="42">
        <f t="shared" ca="1" si="0"/>
        <v>0</v>
      </c>
      <c r="F81" s="39">
        <f t="shared" ca="1" si="1"/>
        <v>40</v>
      </c>
      <c r="G81" s="39">
        <f t="shared" ca="1" si="2"/>
        <v>0</v>
      </c>
      <c r="H81" s="39">
        <f t="shared" ca="1" si="3"/>
        <v>0</v>
      </c>
      <c r="I81" s="39">
        <f t="shared" ca="1" si="4"/>
        <v>0</v>
      </c>
      <c r="J81" s="39">
        <v>0</v>
      </c>
      <c r="K81" s="39">
        <v>0</v>
      </c>
      <c r="L81" s="39">
        <v>0</v>
      </c>
      <c r="M81" s="43">
        <f t="shared" ca="1" si="5"/>
        <v>40</v>
      </c>
    </row>
    <row r="82" spans="1:13" x14ac:dyDescent="0.3">
      <c r="A82" s="16"/>
      <c r="B82" s="4" t="s">
        <v>321</v>
      </c>
      <c r="C82" s="3"/>
      <c r="D82" s="4"/>
      <c r="E82" s="42">
        <f t="shared" ca="1" si="0"/>
        <v>0</v>
      </c>
      <c r="F82" s="39">
        <f t="shared" ca="1" si="1"/>
        <v>0</v>
      </c>
      <c r="G82" s="39">
        <f t="shared" ca="1" si="2"/>
        <v>0</v>
      </c>
      <c r="H82" s="39">
        <f t="shared" ca="1" si="3"/>
        <v>0</v>
      </c>
      <c r="I82" s="39">
        <f t="shared" ca="1" si="4"/>
        <v>0</v>
      </c>
      <c r="J82" s="39">
        <v>0</v>
      </c>
      <c r="K82" s="39">
        <v>0</v>
      </c>
      <c r="L82" s="39">
        <v>0</v>
      </c>
      <c r="M82" s="43">
        <f t="shared" ca="1" si="5"/>
        <v>0</v>
      </c>
    </row>
    <row r="83" spans="1:13" x14ac:dyDescent="0.3">
      <c r="A83" s="16"/>
      <c r="B83" s="4" t="s">
        <v>265</v>
      </c>
      <c r="C83" s="3"/>
      <c r="D83" s="4"/>
      <c r="E83" s="42">
        <f t="shared" ca="1" si="0"/>
        <v>34</v>
      </c>
      <c r="F83" s="39">
        <f t="shared" ca="1" si="1"/>
        <v>420</v>
      </c>
      <c r="G83" s="39">
        <f t="shared" ca="1" si="2"/>
        <v>0</v>
      </c>
      <c r="H83" s="39">
        <f t="shared" ca="1" si="3"/>
        <v>472</v>
      </c>
      <c r="I83" s="39">
        <f t="shared" ca="1" si="4"/>
        <v>69</v>
      </c>
      <c r="J83" s="39">
        <v>0</v>
      </c>
      <c r="K83" s="39">
        <v>0</v>
      </c>
      <c r="L83" s="39">
        <v>0</v>
      </c>
      <c r="M83" s="43">
        <f t="shared" ca="1" si="5"/>
        <v>51</v>
      </c>
    </row>
    <row r="84" spans="1:13" x14ac:dyDescent="0.3">
      <c r="A84" s="16"/>
      <c r="B84" s="4" t="s">
        <v>266</v>
      </c>
      <c r="C84" s="3"/>
      <c r="D84" s="4"/>
      <c r="E84" s="42">
        <f t="shared" ca="1" si="0"/>
        <v>86</v>
      </c>
      <c r="F84" s="39">
        <f t="shared" ca="1" si="1"/>
        <v>3520</v>
      </c>
      <c r="G84" s="39">
        <f t="shared" ca="1" si="2"/>
        <v>0</v>
      </c>
      <c r="H84" s="39">
        <f t="shared" ca="1" si="3"/>
        <v>3846</v>
      </c>
      <c r="I84" s="39">
        <f t="shared" ca="1" si="4"/>
        <v>408</v>
      </c>
      <c r="J84" s="39">
        <v>0</v>
      </c>
      <c r="K84" s="39">
        <v>0</v>
      </c>
      <c r="L84" s="39">
        <v>0</v>
      </c>
      <c r="M84" s="43">
        <f t="shared" ca="1" si="5"/>
        <v>168</v>
      </c>
    </row>
    <row r="85" spans="1:13" x14ac:dyDescent="0.3">
      <c r="A85" s="16"/>
      <c r="B85" s="4" t="s">
        <v>267</v>
      </c>
      <c r="C85" s="3"/>
      <c r="D85" s="4"/>
      <c r="E85" s="42">
        <f t="shared" ca="1" si="0"/>
        <v>98</v>
      </c>
      <c r="F85" s="39">
        <f t="shared" ca="1" si="1"/>
        <v>2950</v>
      </c>
      <c r="G85" s="39">
        <f t="shared" ca="1" si="2"/>
        <v>0</v>
      </c>
      <c r="H85" s="39">
        <f t="shared" ca="1" si="3"/>
        <v>3126</v>
      </c>
      <c r="I85" s="39">
        <f t="shared" ca="1" si="4"/>
        <v>174</v>
      </c>
      <c r="J85" s="39">
        <v>0</v>
      </c>
      <c r="K85" s="39">
        <v>0</v>
      </c>
      <c r="L85" s="39">
        <v>0</v>
      </c>
      <c r="M85" s="43">
        <f t="shared" ca="1" si="5"/>
        <v>96</v>
      </c>
    </row>
    <row r="86" spans="1:13" x14ac:dyDescent="0.3">
      <c r="A86" s="16"/>
      <c r="B86" s="4" t="s">
        <v>268</v>
      </c>
      <c r="C86" s="3"/>
      <c r="D86" s="4"/>
      <c r="E86" s="42">
        <f t="shared" ca="1" si="0"/>
        <v>0</v>
      </c>
      <c r="F86" s="39">
        <f t="shared" ca="1" si="1"/>
        <v>20</v>
      </c>
      <c r="G86" s="39">
        <f t="shared" ca="1" si="2"/>
        <v>0</v>
      </c>
      <c r="H86" s="39">
        <f t="shared" ca="1" si="3"/>
        <v>20</v>
      </c>
      <c r="I86" s="39">
        <f t="shared" ca="1" si="4"/>
        <v>0</v>
      </c>
      <c r="J86" s="39">
        <v>0</v>
      </c>
      <c r="K86" s="39">
        <v>0</v>
      </c>
      <c r="L86" s="39">
        <v>0</v>
      </c>
      <c r="M86" s="43">
        <f t="shared" ca="1" si="5"/>
        <v>0</v>
      </c>
    </row>
    <row r="87" spans="1:13" x14ac:dyDescent="0.3">
      <c r="A87" s="16"/>
      <c r="B87" s="4" t="s">
        <v>269</v>
      </c>
      <c r="C87" s="3"/>
      <c r="D87" s="4"/>
      <c r="E87" s="42">
        <f t="shared" ca="1" si="0"/>
        <v>0</v>
      </c>
      <c r="F87" s="39">
        <f t="shared" ca="1" si="1"/>
        <v>80</v>
      </c>
      <c r="G87" s="39">
        <f t="shared" ca="1" si="2"/>
        <v>0</v>
      </c>
      <c r="H87" s="39">
        <f t="shared" ca="1" si="3"/>
        <v>80</v>
      </c>
      <c r="I87" s="39">
        <f t="shared" ca="1" si="4"/>
        <v>10</v>
      </c>
      <c r="J87" s="39">
        <v>0</v>
      </c>
      <c r="K87" s="39">
        <v>0</v>
      </c>
      <c r="L87" s="39">
        <v>0</v>
      </c>
      <c r="M87" s="43">
        <f t="shared" ca="1" si="5"/>
        <v>10</v>
      </c>
    </row>
    <row r="88" spans="1:13" x14ac:dyDescent="0.3">
      <c r="A88" s="16"/>
      <c r="B88" s="4" t="s">
        <v>270</v>
      </c>
      <c r="C88" s="3"/>
      <c r="D88" s="4"/>
      <c r="E88" s="42">
        <f t="shared" ca="1" si="0"/>
        <v>0</v>
      </c>
      <c r="F88" s="39">
        <f t="shared" ca="1" si="1"/>
        <v>100</v>
      </c>
      <c r="G88" s="39">
        <f t="shared" ca="1" si="2"/>
        <v>0</v>
      </c>
      <c r="H88" s="39">
        <f t="shared" ca="1" si="3"/>
        <v>75</v>
      </c>
      <c r="I88" s="39">
        <f t="shared" ca="1" si="4"/>
        <v>0</v>
      </c>
      <c r="J88" s="39">
        <v>0</v>
      </c>
      <c r="K88" s="39">
        <v>0</v>
      </c>
      <c r="L88" s="39">
        <v>0</v>
      </c>
      <c r="M88" s="43">
        <f t="shared" ca="1" si="5"/>
        <v>25</v>
      </c>
    </row>
    <row r="89" spans="1:13" x14ac:dyDescent="0.3">
      <c r="A89" s="16"/>
      <c r="B89" s="4" t="s">
        <v>271</v>
      </c>
      <c r="C89" s="3"/>
      <c r="D89" s="4"/>
      <c r="E89" s="42">
        <f t="shared" ca="1" si="0"/>
        <v>15</v>
      </c>
      <c r="F89" s="39">
        <f t="shared" ca="1" si="1"/>
        <v>600</v>
      </c>
      <c r="G89" s="39">
        <f t="shared" ca="1" si="2"/>
        <v>0</v>
      </c>
      <c r="H89" s="39">
        <f t="shared" ca="1" si="3"/>
        <v>653</v>
      </c>
      <c r="I89" s="39">
        <f t="shared" ca="1" si="4"/>
        <v>50</v>
      </c>
      <c r="J89" s="39">
        <v>0</v>
      </c>
      <c r="K89" s="39">
        <v>0</v>
      </c>
      <c r="L89" s="39">
        <v>0</v>
      </c>
      <c r="M89" s="43">
        <f t="shared" ca="1" si="5"/>
        <v>12</v>
      </c>
    </row>
    <row r="90" spans="1:13" x14ac:dyDescent="0.3">
      <c r="A90" s="16"/>
      <c r="B90" s="4" t="s">
        <v>272</v>
      </c>
      <c r="C90" s="3"/>
      <c r="D90" s="4"/>
      <c r="E90" s="42">
        <f t="shared" ca="1" si="0"/>
        <v>18</v>
      </c>
      <c r="F90" s="39">
        <f t="shared" ca="1" si="1"/>
        <v>160</v>
      </c>
      <c r="G90" s="39">
        <f t="shared" ca="1" si="2"/>
        <v>0</v>
      </c>
      <c r="H90" s="39">
        <f t="shared" ca="1" si="3"/>
        <v>177</v>
      </c>
      <c r="I90" s="39">
        <f t="shared" ca="1" si="4"/>
        <v>0</v>
      </c>
      <c r="J90" s="39">
        <v>0</v>
      </c>
      <c r="K90" s="39">
        <v>0</v>
      </c>
      <c r="L90" s="39">
        <v>0</v>
      </c>
      <c r="M90" s="43">
        <f t="shared" ca="1" si="5"/>
        <v>1</v>
      </c>
    </row>
    <row r="91" spans="1:13" x14ac:dyDescent="0.3">
      <c r="A91" s="16"/>
      <c r="B91" s="4" t="s">
        <v>322</v>
      </c>
      <c r="C91" s="3"/>
      <c r="D91" s="4"/>
      <c r="E91" s="42">
        <f t="shared" ca="1" si="0"/>
        <v>1</v>
      </c>
      <c r="F91" s="39">
        <f t="shared" ca="1" si="1"/>
        <v>0</v>
      </c>
      <c r="G91" s="39">
        <f t="shared" ca="1" si="2"/>
        <v>0</v>
      </c>
      <c r="H91" s="39">
        <f t="shared" ca="1" si="3"/>
        <v>0</v>
      </c>
      <c r="I91" s="39">
        <f t="shared" ca="1" si="4"/>
        <v>0</v>
      </c>
      <c r="J91" s="39">
        <v>0</v>
      </c>
      <c r="K91" s="39">
        <v>0</v>
      </c>
      <c r="L91" s="39">
        <v>0</v>
      </c>
      <c r="M91" s="43">
        <f t="shared" ca="1" si="5"/>
        <v>1</v>
      </c>
    </row>
    <row r="92" spans="1:13" x14ac:dyDescent="0.3">
      <c r="A92" s="16"/>
      <c r="B92" s="4" t="s">
        <v>273</v>
      </c>
      <c r="C92" s="3"/>
      <c r="D92" s="4"/>
      <c r="E92" s="42">
        <f t="shared" ca="1" si="0"/>
        <v>63</v>
      </c>
      <c r="F92" s="39">
        <f t="shared" ca="1" si="1"/>
        <v>510</v>
      </c>
      <c r="G92" s="39">
        <f t="shared" ca="1" si="2"/>
        <v>0</v>
      </c>
      <c r="H92" s="39">
        <f t="shared" ca="1" si="3"/>
        <v>551</v>
      </c>
      <c r="I92" s="39">
        <f t="shared" ca="1" si="4"/>
        <v>13</v>
      </c>
      <c r="J92" s="39">
        <v>0</v>
      </c>
      <c r="K92" s="39">
        <v>0</v>
      </c>
      <c r="L92" s="39">
        <v>0</v>
      </c>
      <c r="M92" s="43">
        <f t="shared" ca="1" si="5"/>
        <v>35</v>
      </c>
    </row>
    <row r="93" spans="1:13" x14ac:dyDescent="0.3">
      <c r="A93" s="16"/>
      <c r="B93" s="4" t="s">
        <v>323</v>
      </c>
      <c r="C93" s="3"/>
      <c r="D93" s="4"/>
      <c r="E93" s="42">
        <f t="shared" ca="1" si="0"/>
        <v>40</v>
      </c>
      <c r="F93" s="39">
        <f t="shared" ca="1" si="1"/>
        <v>0</v>
      </c>
      <c r="G93" s="39">
        <f t="shared" ca="1" si="2"/>
        <v>0</v>
      </c>
      <c r="H93" s="39">
        <f t="shared" ca="1" si="3"/>
        <v>0</v>
      </c>
      <c r="I93" s="39">
        <f t="shared" ca="1" si="4"/>
        <v>0</v>
      </c>
      <c r="J93" s="39">
        <v>0</v>
      </c>
      <c r="K93" s="39">
        <v>0</v>
      </c>
      <c r="L93" s="39">
        <v>0</v>
      </c>
      <c r="M93" s="43">
        <f t="shared" ca="1" si="5"/>
        <v>40</v>
      </c>
    </row>
    <row r="94" spans="1:13" x14ac:dyDescent="0.3">
      <c r="A94" s="16"/>
      <c r="B94" s="4" t="s">
        <v>274</v>
      </c>
      <c r="C94" s="3"/>
      <c r="D94" s="4"/>
      <c r="E94" s="42">
        <f t="shared" ca="1" si="0"/>
        <v>9</v>
      </c>
      <c r="F94" s="39">
        <f t="shared" ca="1" si="1"/>
        <v>0</v>
      </c>
      <c r="G94" s="39">
        <f t="shared" ca="1" si="2"/>
        <v>0</v>
      </c>
      <c r="H94" s="39">
        <f t="shared" ca="1" si="3"/>
        <v>8</v>
      </c>
      <c r="I94" s="39">
        <f t="shared" ca="1" si="4"/>
        <v>0</v>
      </c>
      <c r="J94" s="39">
        <v>0</v>
      </c>
      <c r="K94" s="39">
        <v>0</v>
      </c>
      <c r="L94" s="39">
        <v>0</v>
      </c>
      <c r="M94" s="43">
        <f t="shared" ca="1" si="5"/>
        <v>1</v>
      </c>
    </row>
    <row r="95" spans="1:13" x14ac:dyDescent="0.3">
      <c r="A95" s="16"/>
      <c r="B95" s="4" t="s">
        <v>275</v>
      </c>
      <c r="C95" s="3"/>
      <c r="D95" s="4"/>
      <c r="E95" s="42">
        <f t="shared" ca="1" si="0"/>
        <v>0</v>
      </c>
      <c r="F95" s="39">
        <f t="shared" ca="1" si="1"/>
        <v>0</v>
      </c>
      <c r="G95" s="39">
        <f t="shared" ca="1" si="2"/>
        <v>0</v>
      </c>
      <c r="H95" s="39">
        <f t="shared" ca="1" si="3"/>
        <v>0</v>
      </c>
      <c r="I95" s="39">
        <f t="shared" ca="1" si="4"/>
        <v>0</v>
      </c>
      <c r="J95" s="39">
        <v>0</v>
      </c>
      <c r="K95" s="39">
        <v>0</v>
      </c>
      <c r="L95" s="39">
        <v>0</v>
      </c>
      <c r="M95" s="43">
        <f t="shared" ca="1" si="5"/>
        <v>0</v>
      </c>
    </row>
    <row r="96" spans="1:13" x14ac:dyDescent="0.3">
      <c r="A96" s="16"/>
      <c r="B96" s="4" t="s">
        <v>324</v>
      </c>
      <c r="C96" s="3"/>
      <c r="D96" s="4"/>
      <c r="E96" s="42">
        <f t="shared" ca="1" si="0"/>
        <v>0</v>
      </c>
      <c r="F96" s="39">
        <f t="shared" ca="1" si="1"/>
        <v>0</v>
      </c>
      <c r="G96" s="39">
        <f t="shared" ca="1" si="2"/>
        <v>0</v>
      </c>
      <c r="H96" s="39">
        <f t="shared" ca="1" si="3"/>
        <v>0</v>
      </c>
      <c r="I96" s="39">
        <f t="shared" ca="1" si="4"/>
        <v>0</v>
      </c>
      <c r="J96" s="39">
        <v>0</v>
      </c>
      <c r="K96" s="39">
        <v>0</v>
      </c>
      <c r="L96" s="39">
        <v>0</v>
      </c>
      <c r="M96" s="43">
        <f t="shared" ca="1" si="5"/>
        <v>0</v>
      </c>
    </row>
    <row r="97" spans="1:13" x14ac:dyDescent="0.3">
      <c r="A97" s="16"/>
      <c r="B97" s="4" t="s">
        <v>276</v>
      </c>
      <c r="C97" s="3"/>
      <c r="D97" s="4"/>
      <c r="E97" s="42">
        <f t="shared" ca="1" si="0"/>
        <v>64</v>
      </c>
      <c r="F97" s="39">
        <f t="shared" ca="1" si="1"/>
        <v>0</v>
      </c>
      <c r="G97" s="39">
        <f t="shared" ca="1" si="2"/>
        <v>0</v>
      </c>
      <c r="H97" s="39">
        <f t="shared" ca="1" si="3"/>
        <v>64</v>
      </c>
      <c r="I97" s="39">
        <f t="shared" ca="1" si="4"/>
        <v>0</v>
      </c>
      <c r="J97" s="39">
        <v>0</v>
      </c>
      <c r="K97" s="39">
        <v>0</v>
      </c>
      <c r="L97" s="39">
        <v>0</v>
      </c>
      <c r="M97" s="43">
        <f t="shared" ca="1" si="5"/>
        <v>0</v>
      </c>
    </row>
    <row r="98" spans="1:13" x14ac:dyDescent="0.3">
      <c r="A98" s="16"/>
      <c r="B98" s="4" t="s">
        <v>277</v>
      </c>
      <c r="C98" s="3"/>
      <c r="D98" s="4"/>
      <c r="E98" s="42">
        <f t="shared" ca="1" si="0"/>
        <v>0</v>
      </c>
      <c r="F98" s="39">
        <f t="shared" ca="1" si="1"/>
        <v>0</v>
      </c>
      <c r="G98" s="39">
        <f t="shared" ca="1" si="2"/>
        <v>0</v>
      </c>
      <c r="H98" s="39">
        <f t="shared" ca="1" si="3"/>
        <v>0</v>
      </c>
      <c r="I98" s="39">
        <f t="shared" ca="1" si="4"/>
        <v>0</v>
      </c>
      <c r="J98" s="39">
        <v>0</v>
      </c>
      <c r="K98" s="39">
        <v>0</v>
      </c>
      <c r="L98" s="39">
        <v>0</v>
      </c>
      <c r="M98" s="43">
        <f t="shared" ca="1" si="5"/>
        <v>0</v>
      </c>
    </row>
    <row r="99" spans="1:13" x14ac:dyDescent="0.3">
      <c r="A99" s="16"/>
      <c r="B99" s="4" t="s">
        <v>278</v>
      </c>
      <c r="C99" s="3"/>
      <c r="D99" s="4"/>
      <c r="E99" s="42">
        <f t="shared" ca="1" si="0"/>
        <v>112</v>
      </c>
      <c r="F99" s="39">
        <f t="shared" ca="1" si="1"/>
        <v>180</v>
      </c>
      <c r="G99" s="39">
        <f t="shared" ca="1" si="2"/>
        <v>0</v>
      </c>
      <c r="H99" s="39">
        <f t="shared" ca="1" si="3"/>
        <v>299</v>
      </c>
      <c r="I99" s="39">
        <f t="shared" ca="1" si="4"/>
        <v>5</v>
      </c>
      <c r="J99" s="39">
        <v>0</v>
      </c>
      <c r="K99" s="39">
        <v>0</v>
      </c>
      <c r="L99" s="39">
        <v>0</v>
      </c>
      <c r="M99" s="43">
        <f t="shared" ca="1" si="5"/>
        <v>-2</v>
      </c>
    </row>
    <row r="100" spans="1:13" x14ac:dyDescent="0.3">
      <c r="A100" s="16"/>
      <c r="B100" s="4" t="s">
        <v>279</v>
      </c>
      <c r="C100" s="3"/>
      <c r="D100" s="4"/>
      <c r="E100" s="42">
        <f t="shared" ca="1" si="0"/>
        <v>89</v>
      </c>
      <c r="F100" s="39">
        <f t="shared" ca="1" si="1"/>
        <v>160</v>
      </c>
      <c r="G100" s="39">
        <f t="shared" ca="1" si="2"/>
        <v>0</v>
      </c>
      <c r="H100" s="39">
        <f t="shared" ca="1" si="3"/>
        <v>250</v>
      </c>
      <c r="I100" s="39">
        <f t="shared" ca="1" si="4"/>
        <v>5</v>
      </c>
      <c r="J100" s="39">
        <v>0</v>
      </c>
      <c r="K100" s="39">
        <v>0</v>
      </c>
      <c r="L100" s="39">
        <v>0</v>
      </c>
      <c r="M100" s="43">
        <f t="shared" ca="1" si="5"/>
        <v>4</v>
      </c>
    </row>
    <row r="101" spans="1:13" x14ac:dyDescent="0.3">
      <c r="A101" s="16"/>
      <c r="B101" s="4" t="s">
        <v>280</v>
      </c>
      <c r="C101" s="3"/>
      <c r="D101" s="4"/>
      <c r="E101" s="42">
        <f t="shared" ca="1" si="0"/>
        <v>184</v>
      </c>
      <c r="F101" s="39">
        <f t="shared" ca="1" si="1"/>
        <v>340</v>
      </c>
      <c r="G101" s="39">
        <f t="shared" ca="1" si="2"/>
        <v>0</v>
      </c>
      <c r="H101" s="39">
        <f t="shared" ca="1" si="3"/>
        <v>510</v>
      </c>
      <c r="I101" s="39">
        <f t="shared" ca="1" si="4"/>
        <v>0</v>
      </c>
      <c r="J101" s="39">
        <v>0</v>
      </c>
      <c r="K101" s="39">
        <v>0</v>
      </c>
      <c r="L101" s="39">
        <v>0</v>
      </c>
      <c r="M101" s="43">
        <f t="shared" ca="1" si="5"/>
        <v>14</v>
      </c>
    </row>
    <row r="102" spans="1:13" x14ac:dyDescent="0.3">
      <c r="A102" s="16"/>
      <c r="B102" s="4" t="s">
        <v>281</v>
      </c>
      <c r="C102" s="3"/>
      <c r="D102" s="4"/>
      <c r="E102" s="42">
        <f t="shared" ca="1" si="0"/>
        <v>14</v>
      </c>
      <c r="F102" s="39">
        <f t="shared" ca="1" si="1"/>
        <v>100</v>
      </c>
      <c r="G102" s="39">
        <f t="shared" ca="1" si="2"/>
        <v>0</v>
      </c>
      <c r="H102" s="39">
        <f t="shared" ca="1" si="3"/>
        <v>37</v>
      </c>
      <c r="I102" s="39">
        <f t="shared" ca="1" si="4"/>
        <v>0</v>
      </c>
      <c r="J102" s="39">
        <v>0</v>
      </c>
      <c r="K102" s="39">
        <v>0</v>
      </c>
      <c r="L102" s="39">
        <v>0</v>
      </c>
      <c r="M102" s="43">
        <f t="shared" ca="1" si="5"/>
        <v>77</v>
      </c>
    </row>
    <row r="103" spans="1:13" x14ac:dyDescent="0.3">
      <c r="A103" s="16"/>
      <c r="B103" s="4" t="s">
        <v>282</v>
      </c>
      <c r="C103" s="3"/>
      <c r="D103" s="4"/>
      <c r="E103" s="42">
        <f t="shared" ca="1" si="0"/>
        <v>0</v>
      </c>
      <c r="F103" s="39">
        <f t="shared" ca="1" si="1"/>
        <v>0</v>
      </c>
      <c r="G103" s="39">
        <f t="shared" ca="1" si="2"/>
        <v>0</v>
      </c>
      <c r="H103" s="39">
        <f t="shared" ca="1" si="3"/>
        <v>0</v>
      </c>
      <c r="I103" s="39">
        <f t="shared" ca="1" si="4"/>
        <v>0</v>
      </c>
      <c r="J103" s="39">
        <v>0</v>
      </c>
      <c r="K103" s="39">
        <v>0</v>
      </c>
      <c r="L103" s="39">
        <v>0</v>
      </c>
      <c r="M103" s="43">
        <f t="shared" ca="1" si="5"/>
        <v>0</v>
      </c>
    </row>
    <row r="104" spans="1:13" x14ac:dyDescent="0.3">
      <c r="A104" s="16"/>
      <c r="B104" s="4" t="s">
        <v>283</v>
      </c>
      <c r="C104" s="3"/>
      <c r="D104" s="4"/>
      <c r="E104" s="42">
        <f t="shared" ca="1" si="0"/>
        <v>37</v>
      </c>
      <c r="F104" s="39">
        <f t="shared" ca="1" si="1"/>
        <v>0</v>
      </c>
      <c r="G104" s="39">
        <f t="shared" ca="1" si="2"/>
        <v>0</v>
      </c>
      <c r="H104" s="39">
        <f t="shared" ca="1" si="3"/>
        <v>15</v>
      </c>
      <c r="I104" s="39">
        <f t="shared" ca="1" si="4"/>
        <v>0</v>
      </c>
      <c r="J104" s="39">
        <v>0</v>
      </c>
      <c r="K104" s="39">
        <v>0</v>
      </c>
      <c r="L104" s="39">
        <v>0</v>
      </c>
      <c r="M104" s="43">
        <f t="shared" ca="1" si="5"/>
        <v>22</v>
      </c>
    </row>
    <row r="105" spans="1:13" x14ac:dyDescent="0.3">
      <c r="A105" s="16"/>
      <c r="B105" s="4" t="s">
        <v>325</v>
      </c>
      <c r="C105" s="3"/>
      <c r="D105" s="4"/>
      <c r="E105" s="42">
        <f t="shared" ca="1" si="0"/>
        <v>0</v>
      </c>
      <c r="F105" s="39">
        <f t="shared" ca="1" si="1"/>
        <v>0</v>
      </c>
      <c r="G105" s="39">
        <f t="shared" ca="1" si="2"/>
        <v>0</v>
      </c>
      <c r="H105" s="39">
        <f t="shared" ca="1" si="3"/>
        <v>0</v>
      </c>
      <c r="I105" s="39">
        <f t="shared" ca="1" si="4"/>
        <v>0</v>
      </c>
      <c r="J105" s="39">
        <v>0</v>
      </c>
      <c r="K105" s="39">
        <v>0</v>
      </c>
      <c r="L105" s="39">
        <v>0</v>
      </c>
      <c r="M105" s="43">
        <f t="shared" ca="1" si="5"/>
        <v>0</v>
      </c>
    </row>
    <row r="106" spans="1:13" x14ac:dyDescent="0.3">
      <c r="A106" s="16"/>
      <c r="B106" s="4" t="s">
        <v>284</v>
      </c>
      <c r="C106" s="3"/>
      <c r="D106" s="4"/>
      <c r="E106" s="42">
        <f t="shared" ca="1" si="0"/>
        <v>20</v>
      </c>
      <c r="F106" s="39">
        <f t="shared" ca="1" si="1"/>
        <v>300</v>
      </c>
      <c r="G106" s="39">
        <f t="shared" ca="1" si="2"/>
        <v>0</v>
      </c>
      <c r="H106" s="39">
        <f t="shared" ca="1" si="3"/>
        <v>254</v>
      </c>
      <c r="I106" s="39">
        <f t="shared" ca="1" si="4"/>
        <v>0</v>
      </c>
      <c r="J106" s="39">
        <v>0</v>
      </c>
      <c r="K106" s="39">
        <v>0</v>
      </c>
      <c r="L106" s="39">
        <v>0</v>
      </c>
      <c r="M106" s="43">
        <f t="shared" ca="1" si="5"/>
        <v>66</v>
      </c>
    </row>
    <row r="107" spans="1:13" x14ac:dyDescent="0.3">
      <c r="A107" s="16"/>
      <c r="B107" s="4" t="s">
        <v>285</v>
      </c>
      <c r="C107" s="3"/>
      <c r="D107" s="4"/>
      <c r="E107" s="42">
        <f t="shared" ca="1" si="0"/>
        <v>21</v>
      </c>
      <c r="F107" s="39">
        <f t="shared" ca="1" si="1"/>
        <v>200</v>
      </c>
      <c r="G107" s="39">
        <f t="shared" ca="1" si="2"/>
        <v>0</v>
      </c>
      <c r="H107" s="39">
        <f t="shared" ca="1" si="3"/>
        <v>209</v>
      </c>
      <c r="I107" s="39">
        <f t="shared" ca="1" si="4"/>
        <v>0</v>
      </c>
      <c r="J107" s="39">
        <v>0</v>
      </c>
      <c r="K107" s="39">
        <v>0</v>
      </c>
      <c r="L107" s="39">
        <v>0</v>
      </c>
      <c r="M107" s="43">
        <f t="shared" ca="1" si="5"/>
        <v>12</v>
      </c>
    </row>
    <row r="108" spans="1:13" x14ac:dyDescent="0.3">
      <c r="A108" s="16"/>
      <c r="B108" s="4" t="s">
        <v>286</v>
      </c>
      <c r="C108" s="3"/>
      <c r="D108" s="4"/>
      <c r="E108" s="42">
        <f t="shared" ca="1" si="0"/>
        <v>33</v>
      </c>
      <c r="F108" s="39">
        <f t="shared" ca="1" si="1"/>
        <v>0</v>
      </c>
      <c r="G108" s="39">
        <f t="shared" ca="1" si="2"/>
        <v>0</v>
      </c>
      <c r="H108" s="39">
        <f t="shared" ca="1" si="3"/>
        <v>53</v>
      </c>
      <c r="I108" s="39">
        <f t="shared" ca="1" si="4"/>
        <v>20</v>
      </c>
      <c r="J108" s="39">
        <v>0</v>
      </c>
      <c r="K108" s="39">
        <v>0</v>
      </c>
      <c r="L108" s="39">
        <v>0</v>
      </c>
      <c r="M108" s="43">
        <f t="shared" ca="1" si="5"/>
        <v>0</v>
      </c>
    </row>
    <row r="109" spans="1:13" x14ac:dyDescent="0.3">
      <c r="A109" s="16"/>
      <c r="B109" s="4" t="s">
        <v>287</v>
      </c>
      <c r="C109" s="3"/>
      <c r="D109" s="4"/>
      <c r="E109" s="42">
        <f t="shared" ca="1" si="0"/>
        <v>22</v>
      </c>
      <c r="F109" s="39">
        <f t="shared" ca="1" si="1"/>
        <v>0</v>
      </c>
      <c r="G109" s="39">
        <f t="shared" ca="1" si="2"/>
        <v>0</v>
      </c>
      <c r="H109" s="39">
        <f t="shared" ca="1" si="3"/>
        <v>23</v>
      </c>
      <c r="I109" s="39">
        <f t="shared" ca="1" si="4"/>
        <v>1</v>
      </c>
      <c r="J109" s="39">
        <v>0</v>
      </c>
      <c r="K109" s="39">
        <v>0</v>
      </c>
      <c r="L109" s="39">
        <v>0</v>
      </c>
      <c r="M109" s="43">
        <f t="shared" ca="1" si="5"/>
        <v>0</v>
      </c>
    </row>
    <row r="110" spans="1:13" x14ac:dyDescent="0.3">
      <c r="A110" s="16"/>
      <c r="B110" s="4" t="s">
        <v>288</v>
      </c>
      <c r="C110" s="3"/>
      <c r="D110" s="4"/>
      <c r="E110" s="42">
        <f t="shared" ca="1" si="0"/>
        <v>50</v>
      </c>
      <c r="F110" s="39">
        <f t="shared" ca="1" si="1"/>
        <v>250</v>
      </c>
      <c r="G110" s="39">
        <f t="shared" ca="1" si="2"/>
        <v>0</v>
      </c>
      <c r="H110" s="39">
        <f t="shared" ca="1" si="3"/>
        <v>360</v>
      </c>
      <c r="I110" s="39">
        <f t="shared" ca="1" si="4"/>
        <v>149</v>
      </c>
      <c r="J110" s="39">
        <v>0</v>
      </c>
      <c r="K110" s="39">
        <v>0</v>
      </c>
      <c r="L110" s="39">
        <v>0</v>
      </c>
      <c r="M110" s="43">
        <f t="shared" ca="1" si="5"/>
        <v>89</v>
      </c>
    </row>
    <row r="111" spans="1:13" x14ac:dyDescent="0.3">
      <c r="A111" s="16"/>
      <c r="B111" s="4" t="s">
        <v>326</v>
      </c>
      <c r="C111" s="3"/>
      <c r="D111" s="4"/>
      <c r="E111" s="42">
        <f t="shared" ca="1" si="0"/>
        <v>0</v>
      </c>
      <c r="F111" s="39">
        <f t="shared" ca="1" si="1"/>
        <v>0</v>
      </c>
      <c r="G111" s="39">
        <f t="shared" ca="1" si="2"/>
        <v>0</v>
      </c>
      <c r="H111" s="39">
        <f t="shared" ca="1" si="3"/>
        <v>0</v>
      </c>
      <c r="I111" s="39">
        <f t="shared" ca="1" si="4"/>
        <v>0</v>
      </c>
      <c r="J111" s="39">
        <v>0</v>
      </c>
      <c r="K111" s="39">
        <v>0</v>
      </c>
      <c r="L111" s="39">
        <v>0</v>
      </c>
      <c r="M111" s="43">
        <f t="shared" ca="1" si="5"/>
        <v>0</v>
      </c>
    </row>
    <row r="112" spans="1:13" x14ac:dyDescent="0.3">
      <c r="A112" s="16"/>
      <c r="B112" s="4" t="s">
        <v>289</v>
      </c>
      <c r="C112" s="3"/>
      <c r="D112" s="4"/>
      <c r="E112" s="42">
        <f t="shared" ca="1" si="0"/>
        <v>62</v>
      </c>
      <c r="F112" s="39">
        <f t="shared" ca="1" si="1"/>
        <v>300</v>
      </c>
      <c r="G112" s="39">
        <f t="shared" ca="1" si="2"/>
        <v>0</v>
      </c>
      <c r="H112" s="39">
        <f t="shared" ca="1" si="3"/>
        <v>301</v>
      </c>
      <c r="I112" s="39">
        <f t="shared" ca="1" si="4"/>
        <v>0</v>
      </c>
      <c r="J112" s="39">
        <v>0</v>
      </c>
      <c r="K112" s="39">
        <v>0</v>
      </c>
      <c r="L112" s="39">
        <v>0</v>
      </c>
      <c r="M112" s="43">
        <f t="shared" ca="1" si="5"/>
        <v>61</v>
      </c>
    </row>
    <row r="113" spans="1:13" x14ac:dyDescent="0.3">
      <c r="A113" s="16"/>
      <c r="B113" s="4" t="s">
        <v>290</v>
      </c>
      <c r="C113" s="3"/>
      <c r="D113" s="4"/>
      <c r="E113" s="42">
        <f t="shared" ca="1" si="0"/>
        <v>10</v>
      </c>
      <c r="F113" s="39">
        <f t="shared" ca="1" si="1"/>
        <v>20</v>
      </c>
      <c r="G113" s="39">
        <f t="shared" ca="1" si="2"/>
        <v>0</v>
      </c>
      <c r="H113" s="39">
        <f t="shared" ca="1" si="3"/>
        <v>20</v>
      </c>
      <c r="I113" s="39">
        <f t="shared" ca="1" si="4"/>
        <v>0</v>
      </c>
      <c r="J113" s="39">
        <v>0</v>
      </c>
      <c r="K113" s="39">
        <v>0</v>
      </c>
      <c r="L113" s="39">
        <v>0</v>
      </c>
      <c r="M113" s="43">
        <f t="shared" ca="1" si="5"/>
        <v>10</v>
      </c>
    </row>
    <row r="114" spans="1:13" x14ac:dyDescent="0.3">
      <c r="A114" s="16"/>
      <c r="B114" s="4" t="s">
        <v>291</v>
      </c>
      <c r="C114" s="3"/>
      <c r="D114" s="4"/>
      <c r="E114" s="42">
        <f t="shared" ca="1" si="0"/>
        <v>3</v>
      </c>
      <c r="F114" s="39">
        <f t="shared" ca="1" si="1"/>
        <v>740</v>
      </c>
      <c r="G114" s="39">
        <f t="shared" ca="1" si="2"/>
        <v>0</v>
      </c>
      <c r="H114" s="39">
        <f t="shared" ca="1" si="3"/>
        <v>677</v>
      </c>
      <c r="I114" s="39">
        <f t="shared" ca="1" si="4"/>
        <v>45</v>
      </c>
      <c r="J114" s="39">
        <v>0</v>
      </c>
      <c r="K114" s="39">
        <v>0</v>
      </c>
      <c r="L114" s="39">
        <v>0</v>
      </c>
      <c r="M114" s="43">
        <f t="shared" ca="1" si="5"/>
        <v>111</v>
      </c>
    </row>
    <row r="115" spans="1:13" x14ac:dyDescent="0.3">
      <c r="A115" s="16"/>
      <c r="B115" s="4" t="s">
        <v>292</v>
      </c>
      <c r="C115" s="3"/>
      <c r="D115" s="4"/>
      <c r="E115" s="42">
        <f t="shared" ca="1" si="0"/>
        <v>39</v>
      </c>
      <c r="F115" s="39">
        <f t="shared" ca="1" si="1"/>
        <v>2260</v>
      </c>
      <c r="G115" s="39">
        <f t="shared" ca="1" si="2"/>
        <v>0</v>
      </c>
      <c r="H115" s="39">
        <f t="shared" ca="1" si="3"/>
        <v>2156</v>
      </c>
      <c r="I115" s="39">
        <f t="shared" ca="1" si="4"/>
        <v>156</v>
      </c>
      <c r="J115" s="39">
        <v>0</v>
      </c>
      <c r="K115" s="39">
        <v>0</v>
      </c>
      <c r="L115" s="39">
        <v>0</v>
      </c>
      <c r="M115" s="43">
        <f t="shared" ca="1" si="5"/>
        <v>299</v>
      </c>
    </row>
    <row r="116" spans="1:13" x14ac:dyDescent="0.3">
      <c r="A116" s="16"/>
      <c r="B116" s="4" t="s">
        <v>293</v>
      </c>
      <c r="C116" s="3"/>
      <c r="D116" s="4"/>
      <c r="E116" s="42">
        <f t="shared" ca="1" si="0"/>
        <v>16</v>
      </c>
      <c r="F116" s="39">
        <f t="shared" ca="1" si="1"/>
        <v>2620</v>
      </c>
      <c r="G116" s="39">
        <f t="shared" ca="1" si="2"/>
        <v>0</v>
      </c>
      <c r="H116" s="39">
        <f t="shared" ca="1" si="3"/>
        <v>2198</v>
      </c>
      <c r="I116" s="39">
        <f t="shared" ca="1" si="4"/>
        <v>104</v>
      </c>
      <c r="J116" s="39">
        <v>0</v>
      </c>
      <c r="K116" s="39">
        <v>0</v>
      </c>
      <c r="L116" s="39">
        <v>0</v>
      </c>
      <c r="M116" s="43">
        <f t="shared" ca="1" si="5"/>
        <v>542</v>
      </c>
    </row>
    <row r="117" spans="1:13" x14ac:dyDescent="0.3">
      <c r="A117" s="16"/>
      <c r="B117" s="4" t="s">
        <v>294</v>
      </c>
      <c r="C117" s="3"/>
      <c r="D117" s="4"/>
      <c r="E117" s="42">
        <f t="shared" ca="1" si="0"/>
        <v>22</v>
      </c>
      <c r="F117" s="39">
        <f t="shared" ca="1" si="1"/>
        <v>515</v>
      </c>
      <c r="G117" s="39">
        <f t="shared" ca="1" si="2"/>
        <v>0</v>
      </c>
      <c r="H117" s="39">
        <f t="shared" ca="1" si="3"/>
        <v>491</v>
      </c>
      <c r="I117" s="39">
        <f t="shared" ca="1" si="4"/>
        <v>0</v>
      </c>
      <c r="J117" s="39">
        <v>0</v>
      </c>
      <c r="K117" s="39">
        <v>0</v>
      </c>
      <c r="L117" s="39">
        <v>0</v>
      </c>
      <c r="M117" s="43">
        <f t="shared" ca="1" si="5"/>
        <v>46</v>
      </c>
    </row>
    <row r="118" spans="1:13" x14ac:dyDescent="0.3">
      <c r="A118" s="16"/>
      <c r="B118" s="4" t="s">
        <v>295</v>
      </c>
      <c r="C118" s="3"/>
      <c r="D118" s="4"/>
      <c r="E118" s="42">
        <f t="shared" ca="1" si="0"/>
        <v>20</v>
      </c>
      <c r="F118" s="39">
        <f t="shared" ca="1" si="1"/>
        <v>0</v>
      </c>
      <c r="G118" s="39">
        <f t="shared" ca="1" si="2"/>
        <v>0</v>
      </c>
      <c r="H118" s="39">
        <f t="shared" ca="1" si="3"/>
        <v>19</v>
      </c>
      <c r="I118" s="39">
        <f t="shared" ca="1" si="4"/>
        <v>0</v>
      </c>
      <c r="J118" s="39">
        <v>0</v>
      </c>
      <c r="K118" s="39">
        <v>0</v>
      </c>
      <c r="L118" s="39">
        <v>0</v>
      </c>
      <c r="M118" s="43">
        <f t="shared" ca="1" si="5"/>
        <v>1</v>
      </c>
    </row>
    <row r="119" spans="1:13" x14ac:dyDescent="0.3">
      <c r="A119" s="16"/>
      <c r="B119" s="4" t="s">
        <v>296</v>
      </c>
      <c r="C119" s="3"/>
      <c r="D119" s="4"/>
      <c r="E119" s="42">
        <f t="shared" ca="1" si="0"/>
        <v>17</v>
      </c>
      <c r="F119" s="39">
        <f t="shared" ca="1" si="1"/>
        <v>100</v>
      </c>
      <c r="G119" s="39">
        <f t="shared" ca="1" si="2"/>
        <v>0</v>
      </c>
      <c r="H119" s="39">
        <f t="shared" ca="1" si="3"/>
        <v>95</v>
      </c>
      <c r="I119" s="39">
        <f t="shared" ca="1" si="4"/>
        <v>0</v>
      </c>
      <c r="J119" s="39">
        <v>0</v>
      </c>
      <c r="K119" s="39">
        <v>0</v>
      </c>
      <c r="L119" s="39">
        <v>0</v>
      </c>
      <c r="M119" s="43">
        <f t="shared" ca="1" si="5"/>
        <v>22</v>
      </c>
    </row>
    <row r="120" spans="1:13" x14ac:dyDescent="0.3">
      <c r="A120" s="16"/>
      <c r="B120" s="4" t="s">
        <v>307</v>
      </c>
      <c r="C120" s="3"/>
      <c r="D120" s="4"/>
      <c r="E120" s="42">
        <f t="shared" ca="1" si="0"/>
        <v>0</v>
      </c>
      <c r="F120" s="39">
        <f t="shared" ca="1" si="1"/>
        <v>200</v>
      </c>
      <c r="G120" s="39">
        <f t="shared" ca="1" si="2"/>
        <v>0</v>
      </c>
      <c r="H120" s="39">
        <f t="shared" ca="1" si="3"/>
        <v>200</v>
      </c>
      <c r="I120" s="39">
        <f t="shared" ca="1" si="4"/>
        <v>0</v>
      </c>
      <c r="J120" s="39">
        <v>0</v>
      </c>
      <c r="K120" s="39">
        <v>0</v>
      </c>
      <c r="L120" s="39">
        <v>0</v>
      </c>
      <c r="M120" s="43">
        <f t="shared" ca="1" si="5"/>
        <v>0</v>
      </c>
    </row>
    <row r="121" spans="1:13" x14ac:dyDescent="0.3">
      <c r="A121" s="16"/>
      <c r="B121" s="4" t="s">
        <v>297</v>
      </c>
      <c r="C121" s="3"/>
      <c r="D121" s="4"/>
      <c r="E121" s="42">
        <f t="shared" ca="1" si="0"/>
        <v>0</v>
      </c>
      <c r="F121" s="39">
        <f t="shared" ca="1" si="1"/>
        <v>0</v>
      </c>
      <c r="G121" s="39">
        <f t="shared" ca="1" si="2"/>
        <v>0</v>
      </c>
      <c r="H121" s="39">
        <f t="shared" ca="1" si="3"/>
        <v>0</v>
      </c>
      <c r="I121" s="39">
        <f t="shared" ca="1" si="4"/>
        <v>0</v>
      </c>
      <c r="J121" s="39">
        <v>0</v>
      </c>
      <c r="K121" s="39">
        <v>0</v>
      </c>
      <c r="L121" s="39">
        <v>0</v>
      </c>
      <c r="M121" s="43">
        <f t="shared" ca="1" si="5"/>
        <v>0</v>
      </c>
    </row>
    <row r="122" spans="1:13" x14ac:dyDescent="0.3">
      <c r="A122" s="16"/>
      <c r="B122" s="4" t="s">
        <v>298</v>
      </c>
      <c r="C122" s="3"/>
      <c r="D122" s="4"/>
      <c r="E122" s="42">
        <f t="shared" ca="1" si="0"/>
        <v>31</v>
      </c>
      <c r="F122" s="39">
        <f t="shared" ca="1" si="1"/>
        <v>600</v>
      </c>
      <c r="G122" s="39">
        <f t="shared" ca="1" si="2"/>
        <v>0</v>
      </c>
      <c r="H122" s="39">
        <f t="shared" ca="1" si="3"/>
        <v>680</v>
      </c>
      <c r="I122" s="39">
        <f t="shared" ca="1" si="4"/>
        <v>80</v>
      </c>
      <c r="J122" s="39">
        <v>0</v>
      </c>
      <c r="K122" s="39">
        <v>0</v>
      </c>
      <c r="L122" s="39">
        <v>0</v>
      </c>
      <c r="M122" s="43">
        <f t="shared" ca="1" si="5"/>
        <v>31</v>
      </c>
    </row>
    <row r="123" spans="1:13" x14ac:dyDescent="0.3">
      <c r="A123" s="16"/>
      <c r="B123" s="4" t="s">
        <v>299</v>
      </c>
      <c r="C123" s="3"/>
      <c r="D123" s="4"/>
      <c r="E123" s="42">
        <f t="shared" ca="1" si="0"/>
        <v>100</v>
      </c>
      <c r="F123" s="39">
        <f t="shared" ca="1" si="1"/>
        <v>0</v>
      </c>
      <c r="G123" s="39">
        <f t="shared" ca="1" si="2"/>
        <v>0</v>
      </c>
      <c r="H123" s="39">
        <f t="shared" ca="1" si="3"/>
        <v>0</v>
      </c>
      <c r="I123" s="39">
        <f t="shared" ca="1" si="4"/>
        <v>0</v>
      </c>
      <c r="J123" s="39">
        <v>0</v>
      </c>
      <c r="K123" s="39">
        <v>0</v>
      </c>
      <c r="L123" s="39">
        <v>0</v>
      </c>
      <c r="M123" s="43">
        <f t="shared" ca="1" si="5"/>
        <v>0</v>
      </c>
    </row>
    <row r="124" spans="1:13" x14ac:dyDescent="0.3">
      <c r="A124" s="16"/>
      <c r="B124" s="4" t="s">
        <v>300</v>
      </c>
      <c r="C124" s="3"/>
      <c r="D124" s="4"/>
      <c r="E124" s="42">
        <f t="shared" ca="1" si="0"/>
        <v>9</v>
      </c>
      <c r="F124" s="39">
        <f t="shared" ca="1" si="1"/>
        <v>120</v>
      </c>
      <c r="G124" s="39">
        <f t="shared" ca="1" si="2"/>
        <v>0</v>
      </c>
      <c r="H124" s="39">
        <f t="shared" ca="1" si="3"/>
        <v>95</v>
      </c>
      <c r="I124" s="39">
        <f t="shared" ca="1" si="4"/>
        <v>0</v>
      </c>
      <c r="J124" s="39">
        <v>0</v>
      </c>
      <c r="K124" s="39">
        <v>0</v>
      </c>
      <c r="L124" s="39">
        <v>0</v>
      </c>
      <c r="M124" s="43">
        <f t="shared" ca="1" si="5"/>
        <v>34</v>
      </c>
    </row>
    <row r="125" spans="1:13" x14ac:dyDescent="0.3">
      <c r="A125" s="16"/>
      <c r="B125" s="4" t="s">
        <v>301</v>
      </c>
      <c r="C125" s="3"/>
      <c r="D125" s="4"/>
      <c r="E125" s="42">
        <f t="shared" ca="1" si="0"/>
        <v>5</v>
      </c>
      <c r="F125" s="39">
        <f t="shared" ca="1" si="1"/>
        <v>320</v>
      </c>
      <c r="G125" s="39">
        <f t="shared" ca="1" si="2"/>
        <v>0</v>
      </c>
      <c r="H125" s="39">
        <f t="shared" ca="1" si="3"/>
        <v>170</v>
      </c>
      <c r="I125" s="39">
        <f t="shared" ca="1" si="4"/>
        <v>0</v>
      </c>
      <c r="J125" s="39">
        <v>0</v>
      </c>
      <c r="K125" s="39">
        <v>0</v>
      </c>
      <c r="L125" s="39">
        <v>0</v>
      </c>
      <c r="M125" s="43">
        <f t="shared" ca="1" si="5"/>
        <v>155</v>
      </c>
    </row>
    <row r="126" spans="1:13" x14ac:dyDescent="0.3">
      <c r="A126" s="16"/>
      <c r="B126" s="4" t="s">
        <v>302</v>
      </c>
      <c r="C126" s="3"/>
      <c r="D126" s="4"/>
      <c r="E126" s="42">
        <f t="shared" ca="1" si="0"/>
        <v>0</v>
      </c>
      <c r="F126" s="39">
        <f t="shared" ca="1" si="1"/>
        <v>100</v>
      </c>
      <c r="G126" s="39">
        <f t="shared" ca="1" si="2"/>
        <v>100</v>
      </c>
      <c r="H126" s="39">
        <f t="shared" ca="1" si="3"/>
        <v>53</v>
      </c>
      <c r="I126" s="39">
        <f t="shared" ca="1" si="4"/>
        <v>0</v>
      </c>
      <c r="J126" s="39">
        <v>0</v>
      </c>
      <c r="K126" s="39">
        <v>0</v>
      </c>
      <c r="L126" s="39">
        <v>0</v>
      </c>
      <c r="M126" s="43">
        <f t="shared" ca="1" si="5"/>
        <v>47</v>
      </c>
    </row>
    <row r="127" spans="1:13" x14ac:dyDescent="0.3">
      <c r="A127" s="16"/>
      <c r="B127" s="4" t="s">
        <v>303</v>
      </c>
      <c r="C127" s="3"/>
      <c r="D127" s="4"/>
      <c r="E127" s="42">
        <f t="shared" ca="1" si="0"/>
        <v>89</v>
      </c>
      <c r="F127" s="39">
        <f t="shared" ca="1" si="1"/>
        <v>400</v>
      </c>
      <c r="G127" s="39">
        <f t="shared" ca="1" si="2"/>
        <v>0</v>
      </c>
      <c r="H127" s="39">
        <f t="shared" ca="1" si="3"/>
        <v>432</v>
      </c>
      <c r="I127" s="39">
        <f t="shared" ca="1" si="4"/>
        <v>0</v>
      </c>
      <c r="J127" s="39">
        <v>0</v>
      </c>
      <c r="K127" s="39">
        <v>0</v>
      </c>
      <c r="L127" s="39">
        <v>0</v>
      </c>
      <c r="M127" s="43">
        <f t="shared" ca="1" si="5"/>
        <v>57</v>
      </c>
    </row>
    <row r="128" spans="1:13" x14ac:dyDescent="0.3">
      <c r="A128" s="16"/>
      <c r="B128" s="4" t="s">
        <v>304</v>
      </c>
      <c r="C128" s="3"/>
      <c r="D128" s="4"/>
      <c r="E128" s="42">
        <f t="shared" ca="1" si="0"/>
        <v>80</v>
      </c>
      <c r="F128" s="39">
        <f t="shared" ca="1" si="1"/>
        <v>1020</v>
      </c>
      <c r="G128" s="39">
        <f t="shared" ca="1" si="2"/>
        <v>0</v>
      </c>
      <c r="H128" s="39">
        <f t="shared" ca="1" si="3"/>
        <v>1061</v>
      </c>
      <c r="I128" s="39">
        <f t="shared" ca="1" si="4"/>
        <v>40</v>
      </c>
      <c r="J128" s="39">
        <v>0</v>
      </c>
      <c r="K128" s="39">
        <v>0</v>
      </c>
      <c r="L128" s="39">
        <v>0</v>
      </c>
      <c r="M128" s="43">
        <f t="shared" ca="1" si="5"/>
        <v>79</v>
      </c>
    </row>
    <row r="129" spans="1:13" x14ac:dyDescent="0.3">
      <c r="A129" s="16"/>
      <c r="B129" s="4" t="s">
        <v>305</v>
      </c>
      <c r="C129" s="3"/>
      <c r="D129" s="4"/>
      <c r="E129" s="42">
        <f t="shared" ca="1" si="0"/>
        <v>283</v>
      </c>
      <c r="F129" s="39">
        <f t="shared" ca="1" si="1"/>
        <v>1080</v>
      </c>
      <c r="G129" s="39">
        <f t="shared" ca="1" si="2"/>
        <v>0</v>
      </c>
      <c r="H129" s="39">
        <f t="shared" ca="1" si="3"/>
        <v>1286</v>
      </c>
      <c r="I129" s="39">
        <f t="shared" ca="1" si="4"/>
        <v>38</v>
      </c>
      <c r="J129" s="39">
        <v>0</v>
      </c>
      <c r="K129" s="39">
        <v>0</v>
      </c>
      <c r="L129" s="39">
        <v>0</v>
      </c>
      <c r="M129" s="43">
        <f t="shared" ca="1" si="5"/>
        <v>115</v>
      </c>
    </row>
    <row r="130" spans="1:13" ht="15" thickBot="1" x14ac:dyDescent="0.35">
      <c r="A130" s="16"/>
      <c r="B130" s="4" t="s">
        <v>306</v>
      </c>
      <c r="C130" s="3"/>
      <c r="D130" s="4"/>
      <c r="E130" s="42">
        <f t="shared" ca="1" si="0"/>
        <v>214</v>
      </c>
      <c r="F130" s="39">
        <f t="shared" ca="1" si="1"/>
        <v>100</v>
      </c>
      <c r="G130" s="39">
        <f t="shared" ca="1" si="2"/>
        <v>0</v>
      </c>
      <c r="H130" s="39">
        <f t="shared" ca="1" si="3"/>
        <v>153</v>
      </c>
      <c r="I130" s="39">
        <f t="shared" ca="1" si="4"/>
        <v>0</v>
      </c>
      <c r="J130" s="39">
        <v>0</v>
      </c>
      <c r="K130" s="39">
        <v>0</v>
      </c>
      <c r="L130" s="39">
        <v>0</v>
      </c>
      <c r="M130" s="43">
        <f t="shared" ca="1" si="5"/>
        <v>161</v>
      </c>
    </row>
    <row r="131" spans="1:13" ht="15" thickBot="1" x14ac:dyDescent="0.35">
      <c r="A131" s="16"/>
      <c r="B131" s="19"/>
      <c r="C131" s="18"/>
      <c r="D131" s="19" t="s">
        <v>18</v>
      </c>
      <c r="E131" s="24">
        <f ca="1">SUM(E3:E130)</f>
        <v>8421</v>
      </c>
      <c r="F131" s="24">
        <f ca="1">SUM(F3:F130)</f>
        <v>54266</v>
      </c>
      <c r="G131" s="24">
        <f ca="1">SUM(G3:G130)</f>
        <v>1570</v>
      </c>
      <c r="H131" s="24">
        <f ca="1">SUM(H3:H130)</f>
        <v>57250</v>
      </c>
      <c r="I131" s="24">
        <f ca="1">SUM(I3:I130)</f>
        <v>4566</v>
      </c>
      <c r="J131" s="24">
        <f>SUM(J3:J130)</f>
        <v>0</v>
      </c>
      <c r="K131" s="24">
        <f>SUM(K3:K130)</f>
        <v>0</v>
      </c>
      <c r="L131" s="24">
        <f>SUM(L3:L130)</f>
        <v>0</v>
      </c>
      <c r="M131" s="25">
        <f ca="1">SUM(M3:M130)</f>
        <v>8433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120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8" t="s">
        <v>25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4.4" customHeight="1" x14ac:dyDescent="0.3">
      <c r="A3" s="68" t="s">
        <v>193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4.4" customHeight="1" x14ac:dyDescent="0.3">
      <c r="A4" s="68" t="s">
        <v>328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ht="14.4" customHeight="1" x14ac:dyDescent="0.3">
      <c r="A5" s="68" t="s">
        <v>194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ht="14.4" customHeight="1" x14ac:dyDescent="0.3">
      <c r="A6" s="67" t="s">
        <v>195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4.4" customHeight="1" x14ac:dyDescent="0.3">
      <c r="A7" s="67" t="s">
        <v>196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x14ac:dyDescent="0.3">
      <c r="A8" s="46" t="s">
        <v>12</v>
      </c>
      <c r="B8" s="46" t="s">
        <v>197</v>
      </c>
      <c r="C8" s="46" t="s">
        <v>198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x14ac:dyDescent="0.3">
      <c r="A9" s="47" t="s">
        <v>199</v>
      </c>
      <c r="B9" s="48">
        <v>9060281</v>
      </c>
      <c r="C9" s="47" t="s">
        <v>24</v>
      </c>
      <c r="D9" s="48">
        <v>684</v>
      </c>
      <c r="E9" s="48">
        <v>0</v>
      </c>
      <c r="F9" s="48">
        <v>0</v>
      </c>
      <c r="G9" s="48">
        <v>676</v>
      </c>
      <c r="H9" s="48">
        <v>0</v>
      </c>
      <c r="I9" s="48">
        <v>0</v>
      </c>
      <c r="J9" s="48">
        <v>0</v>
      </c>
      <c r="K9" s="48">
        <v>0</v>
      </c>
      <c r="L9" s="48">
        <v>8</v>
      </c>
    </row>
    <row r="10" spans="1:12" x14ac:dyDescent="0.3">
      <c r="A10" s="47" t="s">
        <v>199</v>
      </c>
      <c r="B10" s="48">
        <v>9060281</v>
      </c>
      <c r="C10" s="47" t="s">
        <v>200</v>
      </c>
      <c r="D10" s="48">
        <v>2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2</v>
      </c>
    </row>
    <row r="11" spans="1:12" x14ac:dyDescent="0.3">
      <c r="A11" s="47" t="s">
        <v>199</v>
      </c>
      <c r="B11" s="48">
        <v>9060281</v>
      </c>
      <c r="C11" s="47" t="s">
        <v>202</v>
      </c>
      <c r="D11" s="48">
        <v>40</v>
      </c>
      <c r="E11" s="48">
        <v>0</v>
      </c>
      <c r="F11" s="48">
        <v>0</v>
      </c>
      <c r="G11" s="48">
        <v>40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</row>
    <row r="12" spans="1:12" x14ac:dyDescent="0.3">
      <c r="A12" s="47" t="s">
        <v>199</v>
      </c>
      <c r="B12" s="48">
        <v>9060281</v>
      </c>
      <c r="C12" s="47" t="s">
        <v>203</v>
      </c>
      <c r="D12" s="48">
        <v>0</v>
      </c>
      <c r="E12" s="48">
        <v>60</v>
      </c>
      <c r="F12" s="48">
        <v>0</v>
      </c>
      <c r="G12" s="48">
        <v>56</v>
      </c>
      <c r="H12" s="48">
        <v>6</v>
      </c>
      <c r="I12" s="48">
        <v>0</v>
      </c>
      <c r="J12" s="48">
        <v>0</v>
      </c>
      <c r="K12" s="48">
        <v>0</v>
      </c>
      <c r="L12" s="48">
        <v>10</v>
      </c>
    </row>
    <row r="13" spans="1:12" x14ac:dyDescent="0.3">
      <c r="A13" s="47" t="s">
        <v>199</v>
      </c>
      <c r="B13" s="48">
        <v>9060281</v>
      </c>
      <c r="C13" s="47" t="s">
        <v>204</v>
      </c>
      <c r="D13" s="48">
        <v>0</v>
      </c>
      <c r="E13" s="48">
        <v>40</v>
      </c>
      <c r="F13" s="48">
        <v>0</v>
      </c>
      <c r="G13" s="48">
        <v>30</v>
      </c>
      <c r="H13" s="48">
        <v>9</v>
      </c>
      <c r="I13" s="48">
        <v>0</v>
      </c>
      <c r="J13" s="48">
        <v>0</v>
      </c>
      <c r="K13" s="48">
        <v>0</v>
      </c>
      <c r="L13" s="48">
        <v>19</v>
      </c>
    </row>
    <row r="14" spans="1:12" x14ac:dyDescent="0.3">
      <c r="A14" s="47" t="s">
        <v>199</v>
      </c>
      <c r="B14" s="48">
        <v>9060281</v>
      </c>
      <c r="C14" s="47" t="s">
        <v>205</v>
      </c>
      <c r="D14" s="48">
        <v>1</v>
      </c>
      <c r="E14" s="48">
        <v>0</v>
      </c>
      <c r="F14" s="48">
        <v>0</v>
      </c>
      <c r="G14" s="48">
        <v>1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</row>
    <row r="15" spans="1:12" x14ac:dyDescent="0.3">
      <c r="A15" s="47" t="s">
        <v>199</v>
      </c>
      <c r="B15" s="48">
        <v>9060281</v>
      </c>
      <c r="C15" s="47" t="s">
        <v>206</v>
      </c>
      <c r="D15" s="48">
        <v>41</v>
      </c>
      <c r="E15" s="48">
        <v>600</v>
      </c>
      <c r="F15" s="48">
        <v>0</v>
      </c>
      <c r="G15" s="48">
        <v>619</v>
      </c>
      <c r="H15" s="48">
        <v>19</v>
      </c>
      <c r="I15" s="48">
        <v>0</v>
      </c>
      <c r="J15" s="48">
        <v>0</v>
      </c>
      <c r="K15" s="48">
        <v>0</v>
      </c>
      <c r="L15" s="48">
        <v>41</v>
      </c>
    </row>
    <row r="16" spans="1:12" x14ac:dyDescent="0.3">
      <c r="A16" s="47" t="s">
        <v>199</v>
      </c>
      <c r="B16" s="48">
        <v>9060281</v>
      </c>
      <c r="C16" s="47" t="s">
        <v>207</v>
      </c>
      <c r="D16" s="48">
        <v>46</v>
      </c>
      <c r="E16" s="48">
        <v>420</v>
      </c>
      <c r="F16" s="48">
        <v>0</v>
      </c>
      <c r="G16" s="48">
        <v>487</v>
      </c>
      <c r="H16" s="48">
        <v>18</v>
      </c>
      <c r="I16" s="48">
        <v>0</v>
      </c>
      <c r="J16" s="48">
        <v>0</v>
      </c>
      <c r="K16" s="48">
        <v>0</v>
      </c>
      <c r="L16" s="48">
        <v>-3</v>
      </c>
    </row>
    <row r="17" spans="1:12" x14ac:dyDescent="0.3">
      <c r="A17" s="47" t="s">
        <v>199</v>
      </c>
      <c r="B17" s="48">
        <v>9060281</v>
      </c>
      <c r="C17" s="47" t="s">
        <v>208</v>
      </c>
      <c r="D17" s="48">
        <v>58</v>
      </c>
      <c r="E17" s="48">
        <v>120</v>
      </c>
      <c r="F17" s="48">
        <v>0</v>
      </c>
      <c r="G17" s="48">
        <v>145</v>
      </c>
      <c r="H17" s="48">
        <v>0</v>
      </c>
      <c r="I17" s="48">
        <v>0</v>
      </c>
      <c r="J17" s="48">
        <v>0</v>
      </c>
      <c r="K17" s="48">
        <v>0</v>
      </c>
      <c r="L17" s="48">
        <v>33</v>
      </c>
    </row>
    <row r="18" spans="1:12" x14ac:dyDescent="0.3">
      <c r="A18" s="47" t="s">
        <v>199</v>
      </c>
      <c r="B18" s="48">
        <v>9060281</v>
      </c>
      <c r="C18" s="47" t="s">
        <v>209</v>
      </c>
      <c r="D18" s="48">
        <v>62</v>
      </c>
      <c r="E18" s="48">
        <v>930</v>
      </c>
      <c r="F18" s="48">
        <v>0</v>
      </c>
      <c r="G18" s="48">
        <v>929</v>
      </c>
      <c r="H18" s="48">
        <v>0</v>
      </c>
      <c r="I18" s="48">
        <v>0</v>
      </c>
      <c r="J18" s="48">
        <v>0</v>
      </c>
      <c r="K18" s="48">
        <v>0</v>
      </c>
      <c r="L18" s="48">
        <v>63</v>
      </c>
    </row>
    <row r="19" spans="1:12" x14ac:dyDescent="0.3">
      <c r="A19" s="47" t="s">
        <v>199</v>
      </c>
      <c r="B19" s="48">
        <v>9060281</v>
      </c>
      <c r="C19" s="47" t="s">
        <v>210</v>
      </c>
      <c r="D19" s="48">
        <v>163</v>
      </c>
      <c r="E19" s="48">
        <v>1400</v>
      </c>
      <c r="F19" s="48">
        <v>0</v>
      </c>
      <c r="G19" s="48">
        <v>1532</v>
      </c>
      <c r="H19" s="48">
        <v>0</v>
      </c>
      <c r="I19" s="48">
        <v>0</v>
      </c>
      <c r="J19" s="48">
        <v>0</v>
      </c>
      <c r="K19" s="48">
        <v>0</v>
      </c>
      <c r="L19" s="48">
        <v>31</v>
      </c>
    </row>
    <row r="20" spans="1:12" x14ac:dyDescent="0.3">
      <c r="A20" s="47" t="s">
        <v>199</v>
      </c>
      <c r="B20" s="48">
        <v>9060281</v>
      </c>
      <c r="C20" s="47" t="s">
        <v>211</v>
      </c>
      <c r="D20" s="48">
        <v>53</v>
      </c>
      <c r="E20" s="48">
        <v>1200</v>
      </c>
      <c r="F20" s="48">
        <v>0</v>
      </c>
      <c r="G20" s="48">
        <v>956</v>
      </c>
      <c r="H20" s="48">
        <v>1</v>
      </c>
      <c r="I20" s="48">
        <v>0</v>
      </c>
      <c r="J20" s="48">
        <v>0</v>
      </c>
      <c r="K20" s="48">
        <v>0</v>
      </c>
      <c r="L20" s="48">
        <v>298</v>
      </c>
    </row>
    <row r="21" spans="1:12" x14ac:dyDescent="0.3">
      <c r="A21" s="47" t="s">
        <v>199</v>
      </c>
      <c r="B21" s="48">
        <v>9060281</v>
      </c>
      <c r="C21" s="47" t="s">
        <v>212</v>
      </c>
      <c r="D21" s="48">
        <v>77</v>
      </c>
      <c r="E21" s="48">
        <v>1200</v>
      </c>
      <c r="F21" s="48">
        <v>0</v>
      </c>
      <c r="G21" s="48">
        <v>1233</v>
      </c>
      <c r="H21" s="48">
        <v>1</v>
      </c>
      <c r="I21" s="48">
        <v>0</v>
      </c>
      <c r="J21" s="48">
        <v>0</v>
      </c>
      <c r="K21" s="48">
        <v>0</v>
      </c>
      <c r="L21" s="48">
        <v>45</v>
      </c>
    </row>
    <row r="22" spans="1:12" x14ac:dyDescent="0.3">
      <c r="A22" s="47" t="s">
        <v>199</v>
      </c>
      <c r="B22" s="48">
        <v>9060281</v>
      </c>
      <c r="C22" s="47" t="s">
        <v>213</v>
      </c>
      <c r="D22" s="48">
        <v>793</v>
      </c>
      <c r="E22" s="48">
        <v>1320</v>
      </c>
      <c r="F22" s="48">
        <v>0</v>
      </c>
      <c r="G22" s="48">
        <v>2012</v>
      </c>
      <c r="H22" s="48">
        <v>7</v>
      </c>
      <c r="I22" s="48">
        <v>0</v>
      </c>
      <c r="J22" s="48">
        <v>0</v>
      </c>
      <c r="K22" s="48">
        <v>0</v>
      </c>
      <c r="L22" s="48">
        <v>108</v>
      </c>
    </row>
    <row r="23" spans="1:12" x14ac:dyDescent="0.3">
      <c r="A23" s="47" t="s">
        <v>199</v>
      </c>
      <c r="B23" s="48">
        <v>9060281</v>
      </c>
      <c r="C23" s="47" t="s">
        <v>214</v>
      </c>
      <c r="D23" s="48">
        <v>459</v>
      </c>
      <c r="E23" s="48">
        <v>400</v>
      </c>
      <c r="F23" s="48">
        <v>0</v>
      </c>
      <c r="G23" s="48">
        <v>554</v>
      </c>
      <c r="H23" s="48">
        <v>0</v>
      </c>
      <c r="I23" s="48">
        <v>0</v>
      </c>
      <c r="J23" s="48">
        <v>0</v>
      </c>
      <c r="K23" s="48">
        <v>0</v>
      </c>
      <c r="L23" s="48">
        <v>305</v>
      </c>
    </row>
    <row r="24" spans="1:12" x14ac:dyDescent="0.3">
      <c r="A24" s="47" t="s">
        <v>199</v>
      </c>
      <c r="B24" s="48">
        <v>9060281</v>
      </c>
      <c r="C24" s="47" t="s">
        <v>215</v>
      </c>
      <c r="D24" s="48">
        <v>117</v>
      </c>
      <c r="E24" s="48">
        <v>1050</v>
      </c>
      <c r="F24" s="48">
        <v>0</v>
      </c>
      <c r="G24" s="48">
        <v>441</v>
      </c>
      <c r="H24" s="48">
        <v>137</v>
      </c>
      <c r="I24" s="48">
        <v>0</v>
      </c>
      <c r="J24" s="48">
        <v>0</v>
      </c>
      <c r="K24" s="48">
        <v>0</v>
      </c>
      <c r="L24" s="48">
        <v>863</v>
      </c>
    </row>
    <row r="25" spans="1:12" x14ac:dyDescent="0.3">
      <c r="A25" s="47" t="s">
        <v>199</v>
      </c>
      <c r="B25" s="48">
        <v>9060281</v>
      </c>
      <c r="C25" s="47" t="s">
        <v>216</v>
      </c>
      <c r="D25" s="48">
        <v>0</v>
      </c>
      <c r="E25" s="48">
        <v>80</v>
      </c>
      <c r="F25" s="48">
        <v>0</v>
      </c>
      <c r="G25" s="48">
        <v>60</v>
      </c>
      <c r="H25" s="48">
        <v>0</v>
      </c>
      <c r="I25" s="48">
        <v>0</v>
      </c>
      <c r="J25" s="48">
        <v>0</v>
      </c>
      <c r="K25" s="48">
        <v>0</v>
      </c>
      <c r="L25" s="48">
        <v>20</v>
      </c>
    </row>
    <row r="26" spans="1:12" x14ac:dyDescent="0.3">
      <c r="A26" s="47" t="s">
        <v>199</v>
      </c>
      <c r="B26" s="48">
        <v>9060281</v>
      </c>
      <c r="C26" s="47" t="s">
        <v>217</v>
      </c>
      <c r="D26" s="48">
        <v>49</v>
      </c>
      <c r="E26" s="48">
        <v>220</v>
      </c>
      <c r="F26" s="48">
        <v>0</v>
      </c>
      <c r="G26" s="48">
        <v>201</v>
      </c>
      <c r="H26" s="48">
        <v>0</v>
      </c>
      <c r="I26" s="48">
        <v>0</v>
      </c>
      <c r="J26" s="48">
        <v>0</v>
      </c>
      <c r="K26" s="48">
        <v>0</v>
      </c>
      <c r="L26" s="48">
        <v>68</v>
      </c>
    </row>
    <row r="27" spans="1:12" x14ac:dyDescent="0.3">
      <c r="A27" s="47" t="s">
        <v>199</v>
      </c>
      <c r="B27" s="48">
        <v>9060281</v>
      </c>
      <c r="C27" s="47" t="s">
        <v>218</v>
      </c>
      <c r="D27" s="48">
        <v>0</v>
      </c>
      <c r="E27" s="48">
        <v>180</v>
      </c>
      <c r="F27" s="48">
        <v>0</v>
      </c>
      <c r="G27" s="48">
        <v>138</v>
      </c>
      <c r="H27" s="48">
        <v>0</v>
      </c>
      <c r="I27" s="48">
        <v>0</v>
      </c>
      <c r="J27" s="48">
        <v>0</v>
      </c>
      <c r="K27" s="48">
        <v>0</v>
      </c>
      <c r="L27" s="48">
        <v>42</v>
      </c>
    </row>
    <row r="28" spans="1:12" x14ac:dyDescent="0.3">
      <c r="A28" s="47" t="s">
        <v>199</v>
      </c>
      <c r="B28" s="48">
        <v>9060281</v>
      </c>
      <c r="C28" s="47" t="s">
        <v>219</v>
      </c>
      <c r="D28" s="48">
        <v>0</v>
      </c>
      <c r="E28" s="48">
        <v>100</v>
      </c>
      <c r="F28" s="48">
        <v>0</v>
      </c>
      <c r="G28" s="48">
        <v>56</v>
      </c>
      <c r="H28" s="48">
        <v>0</v>
      </c>
      <c r="I28" s="48">
        <v>0</v>
      </c>
      <c r="J28" s="48">
        <v>0</v>
      </c>
      <c r="K28" s="48">
        <v>0</v>
      </c>
      <c r="L28" s="48">
        <v>44</v>
      </c>
    </row>
    <row r="29" spans="1:12" x14ac:dyDescent="0.3">
      <c r="A29" s="47" t="s">
        <v>199</v>
      </c>
      <c r="B29" s="48">
        <v>9060281</v>
      </c>
      <c r="C29" s="47" t="s">
        <v>220</v>
      </c>
      <c r="D29" s="48">
        <v>0</v>
      </c>
      <c r="E29" s="48">
        <v>40</v>
      </c>
      <c r="F29" s="48">
        <v>0</v>
      </c>
      <c r="G29" s="48">
        <v>40</v>
      </c>
      <c r="H29" s="48">
        <v>5</v>
      </c>
      <c r="I29" s="48">
        <v>0</v>
      </c>
      <c r="J29" s="48">
        <v>0</v>
      </c>
      <c r="K29" s="48">
        <v>0</v>
      </c>
      <c r="L29" s="48">
        <v>5</v>
      </c>
    </row>
    <row r="30" spans="1:12" x14ac:dyDescent="0.3">
      <c r="A30" s="47" t="s">
        <v>199</v>
      </c>
      <c r="B30" s="48">
        <v>9060281</v>
      </c>
      <c r="C30" s="47" t="s">
        <v>222</v>
      </c>
      <c r="D30" s="48">
        <v>91</v>
      </c>
      <c r="E30" s="48">
        <v>50</v>
      </c>
      <c r="F30" s="48">
        <v>0</v>
      </c>
      <c r="G30" s="48">
        <v>40</v>
      </c>
      <c r="H30" s="48">
        <v>5</v>
      </c>
      <c r="I30" s="48">
        <v>0</v>
      </c>
      <c r="J30" s="48">
        <v>0</v>
      </c>
      <c r="K30" s="48">
        <v>0</v>
      </c>
      <c r="L30" s="48">
        <v>106</v>
      </c>
    </row>
    <row r="31" spans="1:12" x14ac:dyDescent="0.3">
      <c r="A31" s="47" t="s">
        <v>199</v>
      </c>
      <c r="B31" s="48">
        <v>9060281</v>
      </c>
      <c r="C31" s="47" t="s">
        <v>223</v>
      </c>
      <c r="D31" s="48">
        <v>26</v>
      </c>
      <c r="E31" s="48">
        <v>110</v>
      </c>
      <c r="F31" s="48">
        <v>0</v>
      </c>
      <c r="G31" s="48">
        <v>126</v>
      </c>
      <c r="H31" s="48">
        <v>10</v>
      </c>
      <c r="I31" s="48">
        <v>0</v>
      </c>
      <c r="J31" s="48">
        <v>0</v>
      </c>
      <c r="K31" s="48">
        <v>0</v>
      </c>
      <c r="L31" s="48">
        <v>20</v>
      </c>
    </row>
    <row r="32" spans="1:12" x14ac:dyDescent="0.3">
      <c r="A32" s="47" t="s">
        <v>199</v>
      </c>
      <c r="B32" s="48">
        <v>9060281</v>
      </c>
      <c r="C32" s="47" t="s">
        <v>224</v>
      </c>
      <c r="D32" s="48">
        <v>119</v>
      </c>
      <c r="E32" s="48">
        <v>60</v>
      </c>
      <c r="F32" s="48">
        <v>0</v>
      </c>
      <c r="G32" s="48">
        <v>175</v>
      </c>
      <c r="H32" s="48">
        <v>0</v>
      </c>
      <c r="I32" s="48">
        <v>0</v>
      </c>
      <c r="J32" s="48">
        <v>0</v>
      </c>
      <c r="K32" s="48">
        <v>0</v>
      </c>
      <c r="L32" s="48">
        <v>4</v>
      </c>
    </row>
    <row r="33" spans="1:12" x14ac:dyDescent="0.3">
      <c r="A33" s="47" t="s">
        <v>199</v>
      </c>
      <c r="B33" s="48">
        <v>9060281</v>
      </c>
      <c r="C33" s="47" t="s">
        <v>225</v>
      </c>
      <c r="D33" s="48">
        <v>200</v>
      </c>
      <c r="E33" s="48">
        <v>80</v>
      </c>
      <c r="F33" s="48">
        <v>0</v>
      </c>
      <c r="G33" s="48">
        <v>154</v>
      </c>
      <c r="H33" s="48">
        <v>0</v>
      </c>
      <c r="I33" s="48">
        <v>0</v>
      </c>
      <c r="J33" s="48">
        <v>0</v>
      </c>
      <c r="K33" s="48">
        <v>0</v>
      </c>
      <c r="L33" s="48">
        <v>126</v>
      </c>
    </row>
    <row r="34" spans="1:12" x14ac:dyDescent="0.3">
      <c r="A34" s="47" t="s">
        <v>199</v>
      </c>
      <c r="B34" s="48">
        <v>9060281</v>
      </c>
      <c r="C34" s="47" t="s">
        <v>226</v>
      </c>
      <c r="D34" s="48">
        <v>60</v>
      </c>
      <c r="E34" s="48">
        <v>130</v>
      </c>
      <c r="F34" s="48">
        <v>0</v>
      </c>
      <c r="G34" s="48">
        <v>183</v>
      </c>
      <c r="H34" s="48">
        <v>3</v>
      </c>
      <c r="I34" s="48">
        <v>0</v>
      </c>
      <c r="J34" s="48">
        <v>0</v>
      </c>
      <c r="K34" s="48">
        <v>0</v>
      </c>
      <c r="L34" s="48">
        <v>10</v>
      </c>
    </row>
    <row r="35" spans="1:12" x14ac:dyDescent="0.3">
      <c r="A35" s="47" t="s">
        <v>199</v>
      </c>
      <c r="B35" s="48">
        <v>9060281</v>
      </c>
      <c r="C35" s="47" t="s">
        <v>227</v>
      </c>
      <c r="D35" s="48">
        <v>446</v>
      </c>
      <c r="E35" s="48">
        <v>1250</v>
      </c>
      <c r="F35" s="48">
        <v>0</v>
      </c>
      <c r="G35" s="48">
        <v>1411</v>
      </c>
      <c r="H35" s="48">
        <v>10</v>
      </c>
      <c r="I35" s="48">
        <v>0</v>
      </c>
      <c r="J35" s="48">
        <v>0</v>
      </c>
      <c r="K35" s="48">
        <v>0</v>
      </c>
      <c r="L35" s="48">
        <v>295</v>
      </c>
    </row>
    <row r="36" spans="1:12" x14ac:dyDescent="0.3">
      <c r="A36" s="47" t="s">
        <v>199</v>
      </c>
      <c r="B36" s="48">
        <v>9060281</v>
      </c>
      <c r="C36" s="47" t="s">
        <v>228</v>
      </c>
      <c r="D36" s="48">
        <v>86</v>
      </c>
      <c r="E36" s="48">
        <v>1250</v>
      </c>
      <c r="F36" s="48">
        <v>0</v>
      </c>
      <c r="G36" s="48">
        <v>1295</v>
      </c>
      <c r="H36" s="48">
        <v>33</v>
      </c>
      <c r="I36" s="48">
        <v>0</v>
      </c>
      <c r="J36" s="48">
        <v>0</v>
      </c>
      <c r="K36" s="48">
        <v>0</v>
      </c>
      <c r="L36" s="48">
        <v>74</v>
      </c>
    </row>
    <row r="37" spans="1:12" x14ac:dyDescent="0.3">
      <c r="A37" s="47" t="s">
        <v>199</v>
      </c>
      <c r="B37" s="48">
        <v>9060281</v>
      </c>
      <c r="C37" s="47" t="s">
        <v>229</v>
      </c>
      <c r="D37" s="48">
        <v>136</v>
      </c>
      <c r="E37" s="48">
        <v>1815</v>
      </c>
      <c r="F37" s="48">
        <v>0</v>
      </c>
      <c r="G37" s="48">
        <v>2600</v>
      </c>
      <c r="H37" s="48">
        <v>807</v>
      </c>
      <c r="I37" s="48">
        <v>0</v>
      </c>
      <c r="J37" s="48">
        <v>0</v>
      </c>
      <c r="K37" s="48">
        <v>0</v>
      </c>
      <c r="L37" s="48">
        <v>158</v>
      </c>
    </row>
    <row r="38" spans="1:12" x14ac:dyDescent="0.3">
      <c r="A38" s="47" t="s">
        <v>199</v>
      </c>
      <c r="B38" s="48">
        <v>9060281</v>
      </c>
      <c r="C38" s="47" t="s">
        <v>230</v>
      </c>
      <c r="D38" s="48">
        <v>366</v>
      </c>
      <c r="E38" s="48">
        <v>1689</v>
      </c>
      <c r="F38" s="48">
        <v>0</v>
      </c>
      <c r="G38" s="48">
        <v>2340</v>
      </c>
      <c r="H38" s="48">
        <v>499</v>
      </c>
      <c r="I38" s="48">
        <v>0</v>
      </c>
      <c r="J38" s="48">
        <v>0</v>
      </c>
      <c r="K38" s="48">
        <v>0</v>
      </c>
      <c r="L38" s="48">
        <v>214</v>
      </c>
    </row>
    <row r="39" spans="1:12" x14ac:dyDescent="0.3">
      <c r="A39" s="47" t="s">
        <v>199</v>
      </c>
      <c r="B39" s="48">
        <v>9060281</v>
      </c>
      <c r="C39" s="47" t="s">
        <v>231</v>
      </c>
      <c r="D39" s="48">
        <v>74</v>
      </c>
      <c r="E39" s="48">
        <v>0</v>
      </c>
      <c r="F39" s="48">
        <v>0</v>
      </c>
      <c r="G39" s="48">
        <v>39</v>
      </c>
      <c r="H39" s="48">
        <v>0</v>
      </c>
      <c r="I39" s="48">
        <v>0</v>
      </c>
      <c r="J39" s="48">
        <v>0</v>
      </c>
      <c r="K39" s="48">
        <v>0</v>
      </c>
      <c r="L39" s="48">
        <v>35</v>
      </c>
    </row>
    <row r="40" spans="1:12" x14ac:dyDescent="0.3">
      <c r="A40" s="47" t="s">
        <v>199</v>
      </c>
      <c r="B40" s="48">
        <v>9060281</v>
      </c>
      <c r="C40" s="47" t="s">
        <v>232</v>
      </c>
      <c r="D40" s="48">
        <v>122</v>
      </c>
      <c r="E40" s="48">
        <v>0</v>
      </c>
      <c r="F40" s="48">
        <v>0</v>
      </c>
      <c r="G40" s="48">
        <v>94</v>
      </c>
      <c r="H40" s="48">
        <v>0</v>
      </c>
      <c r="I40" s="48">
        <v>0</v>
      </c>
      <c r="J40" s="48">
        <v>0</v>
      </c>
      <c r="K40" s="48">
        <v>0</v>
      </c>
      <c r="L40" s="48">
        <v>28</v>
      </c>
    </row>
    <row r="41" spans="1:12" x14ac:dyDescent="0.3">
      <c r="A41" s="47" t="s">
        <v>199</v>
      </c>
      <c r="B41" s="48">
        <v>9060281</v>
      </c>
      <c r="C41" s="47" t="s">
        <v>233</v>
      </c>
      <c r="D41" s="48">
        <v>94</v>
      </c>
      <c r="E41" s="48">
        <v>0</v>
      </c>
      <c r="F41" s="48">
        <v>0</v>
      </c>
      <c r="G41" s="48">
        <v>81</v>
      </c>
      <c r="H41" s="48">
        <v>0</v>
      </c>
      <c r="I41" s="48">
        <v>0</v>
      </c>
      <c r="J41" s="48">
        <v>0</v>
      </c>
      <c r="K41" s="48">
        <v>0</v>
      </c>
      <c r="L41" s="48">
        <v>13</v>
      </c>
    </row>
    <row r="42" spans="1:12" x14ac:dyDescent="0.3">
      <c r="A42" s="47" t="s">
        <v>199</v>
      </c>
      <c r="B42" s="48">
        <v>9060281</v>
      </c>
      <c r="C42" s="47" t="s">
        <v>234</v>
      </c>
      <c r="D42" s="48">
        <v>0</v>
      </c>
      <c r="E42" s="48">
        <v>40</v>
      </c>
      <c r="F42" s="48">
        <v>0</v>
      </c>
      <c r="G42" s="48">
        <v>39</v>
      </c>
      <c r="H42" s="48">
        <v>0</v>
      </c>
      <c r="I42" s="48">
        <v>0</v>
      </c>
      <c r="J42" s="48">
        <v>0</v>
      </c>
      <c r="K42" s="48">
        <v>0</v>
      </c>
      <c r="L42" s="48">
        <v>1</v>
      </c>
    </row>
    <row r="43" spans="1:12" x14ac:dyDescent="0.3">
      <c r="A43" s="47" t="s">
        <v>199</v>
      </c>
      <c r="B43" s="48">
        <v>9060281</v>
      </c>
      <c r="C43" s="47" t="s">
        <v>235</v>
      </c>
      <c r="D43" s="48">
        <v>106</v>
      </c>
      <c r="E43" s="48">
        <v>2500</v>
      </c>
      <c r="F43" s="48">
        <v>0</v>
      </c>
      <c r="G43" s="48">
        <v>2570</v>
      </c>
      <c r="H43" s="48">
        <v>68</v>
      </c>
      <c r="I43" s="48">
        <v>0</v>
      </c>
      <c r="J43" s="48">
        <v>0</v>
      </c>
      <c r="K43" s="48">
        <v>0</v>
      </c>
      <c r="L43" s="48">
        <v>104</v>
      </c>
    </row>
    <row r="44" spans="1:12" x14ac:dyDescent="0.3">
      <c r="A44" s="47" t="s">
        <v>199</v>
      </c>
      <c r="B44" s="48">
        <v>9060281</v>
      </c>
      <c r="C44" s="47" t="s">
        <v>236</v>
      </c>
      <c r="D44" s="48">
        <v>41</v>
      </c>
      <c r="E44" s="48">
        <v>2800</v>
      </c>
      <c r="F44" s="48">
        <v>0</v>
      </c>
      <c r="G44" s="48">
        <v>2970</v>
      </c>
      <c r="H44" s="48">
        <v>193</v>
      </c>
      <c r="I44" s="48">
        <v>0</v>
      </c>
      <c r="J44" s="48">
        <v>0</v>
      </c>
      <c r="K44" s="48">
        <v>0</v>
      </c>
      <c r="L44" s="48">
        <v>64</v>
      </c>
    </row>
    <row r="45" spans="1:12" x14ac:dyDescent="0.3">
      <c r="A45" s="47" t="s">
        <v>199</v>
      </c>
      <c r="B45" s="48">
        <v>9060281</v>
      </c>
      <c r="C45" s="47" t="s">
        <v>237</v>
      </c>
      <c r="D45" s="48">
        <v>81</v>
      </c>
      <c r="E45" s="48">
        <v>560</v>
      </c>
      <c r="F45" s="48">
        <v>0</v>
      </c>
      <c r="G45" s="48">
        <v>646</v>
      </c>
      <c r="H45" s="48">
        <v>5</v>
      </c>
      <c r="I45" s="48">
        <v>0</v>
      </c>
      <c r="J45" s="48">
        <v>0</v>
      </c>
      <c r="K45" s="48">
        <v>0</v>
      </c>
      <c r="L45" s="48">
        <v>0</v>
      </c>
    </row>
    <row r="46" spans="1:12" x14ac:dyDescent="0.3">
      <c r="A46" s="47" t="s">
        <v>199</v>
      </c>
      <c r="B46" s="48">
        <v>9060281</v>
      </c>
      <c r="C46" s="47" t="s">
        <v>238</v>
      </c>
      <c r="D46" s="48">
        <v>3</v>
      </c>
      <c r="E46" s="48">
        <v>0</v>
      </c>
      <c r="F46" s="48">
        <v>0</v>
      </c>
      <c r="G46" s="48">
        <v>3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</row>
    <row r="47" spans="1:12" x14ac:dyDescent="0.3">
      <c r="A47" s="47" t="s">
        <v>199</v>
      </c>
      <c r="B47" s="48">
        <v>9060281</v>
      </c>
      <c r="C47" s="47" t="s">
        <v>239</v>
      </c>
      <c r="D47" s="48">
        <v>1</v>
      </c>
      <c r="E47" s="48">
        <v>206</v>
      </c>
      <c r="F47" s="48">
        <v>0</v>
      </c>
      <c r="G47" s="48">
        <v>210</v>
      </c>
      <c r="H47" s="48">
        <v>48</v>
      </c>
      <c r="I47" s="48">
        <v>0</v>
      </c>
      <c r="J47" s="48">
        <v>0</v>
      </c>
      <c r="K47" s="48">
        <v>0</v>
      </c>
      <c r="L47" s="48">
        <v>45</v>
      </c>
    </row>
    <row r="48" spans="1:12" x14ac:dyDescent="0.3">
      <c r="A48" s="47" t="s">
        <v>199</v>
      </c>
      <c r="B48" s="48">
        <v>9060281</v>
      </c>
      <c r="C48" s="47" t="s">
        <v>240</v>
      </c>
      <c r="D48" s="48">
        <v>64</v>
      </c>
      <c r="E48" s="48">
        <v>715</v>
      </c>
      <c r="F48" s="48">
        <v>0</v>
      </c>
      <c r="G48" s="48">
        <v>764</v>
      </c>
      <c r="H48" s="48">
        <v>19</v>
      </c>
      <c r="I48" s="48">
        <v>0</v>
      </c>
      <c r="J48" s="48">
        <v>0</v>
      </c>
      <c r="K48" s="48">
        <v>0</v>
      </c>
      <c r="L48" s="48">
        <v>34</v>
      </c>
    </row>
    <row r="49" spans="1:12" x14ac:dyDescent="0.3">
      <c r="A49" s="47" t="s">
        <v>199</v>
      </c>
      <c r="B49" s="48">
        <v>9060281</v>
      </c>
      <c r="C49" s="47" t="s">
        <v>241</v>
      </c>
      <c r="D49" s="48">
        <v>0</v>
      </c>
      <c r="E49" s="48">
        <v>6</v>
      </c>
      <c r="F49" s="48">
        <v>0</v>
      </c>
      <c r="G49" s="48">
        <v>6</v>
      </c>
      <c r="H49" s="48">
        <v>2</v>
      </c>
      <c r="I49" s="48">
        <v>0</v>
      </c>
      <c r="J49" s="48">
        <v>0</v>
      </c>
      <c r="K49" s="48">
        <v>0</v>
      </c>
      <c r="L49" s="48">
        <v>2</v>
      </c>
    </row>
    <row r="50" spans="1:12" x14ac:dyDescent="0.3">
      <c r="A50" s="47" t="s">
        <v>199</v>
      </c>
      <c r="B50" s="48">
        <v>9060281</v>
      </c>
      <c r="C50" s="47" t="s">
        <v>242</v>
      </c>
      <c r="D50" s="48">
        <v>690</v>
      </c>
      <c r="E50" s="48">
        <v>1853</v>
      </c>
      <c r="F50" s="48">
        <v>0</v>
      </c>
      <c r="G50" s="48">
        <v>2814</v>
      </c>
      <c r="H50" s="48">
        <v>379</v>
      </c>
      <c r="I50" s="48">
        <v>0</v>
      </c>
      <c r="J50" s="48">
        <v>0</v>
      </c>
      <c r="K50" s="48">
        <v>0</v>
      </c>
      <c r="L50" s="48">
        <v>108</v>
      </c>
    </row>
    <row r="51" spans="1:12" x14ac:dyDescent="0.3">
      <c r="A51" s="47" t="s">
        <v>199</v>
      </c>
      <c r="B51" s="48">
        <v>9060281</v>
      </c>
      <c r="C51" s="47" t="s">
        <v>243</v>
      </c>
      <c r="D51" s="48">
        <v>206</v>
      </c>
      <c r="E51" s="48">
        <v>950</v>
      </c>
      <c r="F51" s="48">
        <v>0</v>
      </c>
      <c r="G51" s="48">
        <v>1226</v>
      </c>
      <c r="H51" s="48">
        <v>205</v>
      </c>
      <c r="I51" s="48">
        <v>0</v>
      </c>
      <c r="J51" s="48">
        <v>0</v>
      </c>
      <c r="K51" s="48">
        <v>0</v>
      </c>
      <c r="L51" s="48">
        <v>135</v>
      </c>
    </row>
    <row r="52" spans="1:12" x14ac:dyDescent="0.3">
      <c r="A52" s="47" t="s">
        <v>199</v>
      </c>
      <c r="B52" s="48">
        <v>9060281</v>
      </c>
      <c r="C52" s="47" t="s">
        <v>244</v>
      </c>
      <c r="D52" s="48">
        <v>0</v>
      </c>
      <c r="E52" s="48">
        <v>20</v>
      </c>
      <c r="F52" s="48">
        <v>0</v>
      </c>
      <c r="G52" s="48">
        <v>18</v>
      </c>
      <c r="H52" s="48">
        <v>0</v>
      </c>
      <c r="I52" s="48">
        <v>0</v>
      </c>
      <c r="J52" s="48">
        <v>0</v>
      </c>
      <c r="K52" s="48">
        <v>0</v>
      </c>
      <c r="L52" s="48">
        <v>2</v>
      </c>
    </row>
    <row r="53" spans="1:12" x14ac:dyDescent="0.3">
      <c r="A53" s="47" t="s">
        <v>199</v>
      </c>
      <c r="B53" s="48">
        <v>9060281</v>
      </c>
      <c r="C53" s="47" t="s">
        <v>245</v>
      </c>
      <c r="D53" s="48">
        <v>166</v>
      </c>
      <c r="E53" s="48">
        <v>1600</v>
      </c>
      <c r="F53" s="48">
        <v>0</v>
      </c>
      <c r="G53" s="48">
        <v>925</v>
      </c>
      <c r="H53" s="48">
        <v>0</v>
      </c>
      <c r="I53" s="48">
        <v>0</v>
      </c>
      <c r="J53" s="48">
        <v>0</v>
      </c>
      <c r="K53" s="48">
        <v>0</v>
      </c>
      <c r="L53" s="48">
        <v>841</v>
      </c>
    </row>
    <row r="54" spans="1:12" x14ac:dyDescent="0.3">
      <c r="A54" s="47" t="s">
        <v>199</v>
      </c>
      <c r="B54" s="48">
        <v>9060281</v>
      </c>
      <c r="C54" s="47" t="s">
        <v>246</v>
      </c>
      <c r="D54" s="48">
        <v>18</v>
      </c>
      <c r="E54" s="48">
        <v>80</v>
      </c>
      <c r="F54" s="48">
        <v>0</v>
      </c>
      <c r="G54" s="48">
        <v>66</v>
      </c>
      <c r="H54" s="48">
        <v>5</v>
      </c>
      <c r="I54" s="48">
        <v>0</v>
      </c>
      <c r="J54" s="48">
        <v>0</v>
      </c>
      <c r="K54" s="48">
        <v>0</v>
      </c>
      <c r="L54" s="48">
        <v>37</v>
      </c>
    </row>
    <row r="55" spans="1:12" x14ac:dyDescent="0.3">
      <c r="A55" s="47" t="s">
        <v>199</v>
      </c>
      <c r="B55" s="48">
        <v>9060281</v>
      </c>
      <c r="C55" s="47" t="s">
        <v>247</v>
      </c>
      <c r="D55" s="48">
        <v>0</v>
      </c>
      <c r="E55" s="48">
        <v>70</v>
      </c>
      <c r="F55" s="48">
        <v>0</v>
      </c>
      <c r="G55" s="48">
        <v>58</v>
      </c>
      <c r="H55" s="48">
        <v>0</v>
      </c>
      <c r="I55" s="48">
        <v>0</v>
      </c>
      <c r="J55" s="48">
        <v>0</v>
      </c>
      <c r="K55" s="48">
        <v>0</v>
      </c>
      <c r="L55" s="48">
        <v>12</v>
      </c>
    </row>
    <row r="56" spans="1:12" x14ac:dyDescent="0.3">
      <c r="A56" s="47" t="s">
        <v>199</v>
      </c>
      <c r="B56" s="48">
        <v>9060281</v>
      </c>
      <c r="C56" s="47" t="s">
        <v>248</v>
      </c>
      <c r="D56" s="48">
        <v>75</v>
      </c>
      <c r="E56" s="48">
        <v>453</v>
      </c>
      <c r="F56" s="48">
        <v>0</v>
      </c>
      <c r="G56" s="48">
        <v>450</v>
      </c>
      <c r="H56" s="48">
        <v>4</v>
      </c>
      <c r="I56" s="48">
        <v>0</v>
      </c>
      <c r="J56" s="48">
        <v>0</v>
      </c>
      <c r="K56" s="48">
        <v>0</v>
      </c>
      <c r="L56" s="48">
        <v>82</v>
      </c>
    </row>
    <row r="57" spans="1:12" x14ac:dyDescent="0.3">
      <c r="A57" s="47" t="s">
        <v>199</v>
      </c>
      <c r="B57" s="48">
        <v>9060281</v>
      </c>
      <c r="C57" s="47" t="s">
        <v>249</v>
      </c>
      <c r="D57" s="48">
        <v>105</v>
      </c>
      <c r="E57" s="48">
        <v>210</v>
      </c>
      <c r="F57" s="48">
        <v>0</v>
      </c>
      <c r="G57" s="48">
        <v>305</v>
      </c>
      <c r="H57" s="48">
        <v>12</v>
      </c>
      <c r="I57" s="48">
        <v>0</v>
      </c>
      <c r="J57" s="48">
        <v>0</v>
      </c>
      <c r="K57" s="48">
        <v>0</v>
      </c>
      <c r="L57" s="48">
        <v>22</v>
      </c>
    </row>
    <row r="58" spans="1:12" x14ac:dyDescent="0.3">
      <c r="A58" s="47" t="s">
        <v>199</v>
      </c>
      <c r="B58" s="48">
        <v>9060281</v>
      </c>
      <c r="C58" s="47" t="s">
        <v>250</v>
      </c>
      <c r="D58" s="48">
        <v>26</v>
      </c>
      <c r="E58" s="48">
        <v>161</v>
      </c>
      <c r="F58" s="48">
        <v>0</v>
      </c>
      <c r="G58" s="48">
        <v>210</v>
      </c>
      <c r="H58" s="48">
        <v>24</v>
      </c>
      <c r="I58" s="48">
        <v>0</v>
      </c>
      <c r="J58" s="48">
        <v>0</v>
      </c>
      <c r="K58" s="48">
        <v>0</v>
      </c>
      <c r="L58" s="48">
        <v>1</v>
      </c>
    </row>
    <row r="59" spans="1:12" x14ac:dyDescent="0.3">
      <c r="A59" s="47" t="s">
        <v>199</v>
      </c>
      <c r="B59" s="48">
        <v>9060281</v>
      </c>
      <c r="C59" s="47" t="s">
        <v>251</v>
      </c>
      <c r="D59" s="48">
        <v>0</v>
      </c>
      <c r="E59" s="48">
        <v>30</v>
      </c>
      <c r="F59" s="48">
        <v>0</v>
      </c>
      <c r="G59" s="48">
        <v>30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</row>
    <row r="60" spans="1:12" x14ac:dyDescent="0.3">
      <c r="A60" s="47" t="s">
        <v>199</v>
      </c>
      <c r="B60" s="48">
        <v>9060281</v>
      </c>
      <c r="C60" s="47" t="s">
        <v>252</v>
      </c>
      <c r="D60" s="48">
        <v>0</v>
      </c>
      <c r="E60" s="48">
        <v>410</v>
      </c>
      <c r="F60" s="48">
        <v>0</v>
      </c>
      <c r="G60" s="48">
        <v>426</v>
      </c>
      <c r="H60" s="48">
        <v>76</v>
      </c>
      <c r="I60" s="48">
        <v>0</v>
      </c>
      <c r="J60" s="48">
        <v>0</v>
      </c>
      <c r="K60" s="48">
        <v>0</v>
      </c>
      <c r="L60" s="48">
        <v>60</v>
      </c>
    </row>
    <row r="61" spans="1:12" x14ac:dyDescent="0.3">
      <c r="A61" s="47" t="s">
        <v>199</v>
      </c>
      <c r="B61" s="48">
        <v>9060281</v>
      </c>
      <c r="C61" s="47" t="s">
        <v>253</v>
      </c>
      <c r="D61" s="48">
        <v>53</v>
      </c>
      <c r="E61" s="48">
        <v>515</v>
      </c>
      <c r="F61" s="48">
        <v>0</v>
      </c>
      <c r="G61" s="48">
        <v>539</v>
      </c>
      <c r="H61" s="48">
        <v>130</v>
      </c>
      <c r="I61" s="48">
        <v>0</v>
      </c>
      <c r="J61" s="48">
        <v>0</v>
      </c>
      <c r="K61" s="48">
        <v>0</v>
      </c>
      <c r="L61" s="48">
        <v>159</v>
      </c>
    </row>
    <row r="62" spans="1:12" x14ac:dyDescent="0.3">
      <c r="A62" s="47" t="s">
        <v>199</v>
      </c>
      <c r="B62" s="48">
        <v>9060281</v>
      </c>
      <c r="C62" s="47" t="s">
        <v>254</v>
      </c>
      <c r="D62" s="48">
        <v>34</v>
      </c>
      <c r="E62" s="48">
        <v>2613</v>
      </c>
      <c r="F62" s="48">
        <v>0</v>
      </c>
      <c r="G62" s="48">
        <v>2266</v>
      </c>
      <c r="H62" s="48">
        <v>343</v>
      </c>
      <c r="I62" s="48">
        <v>0</v>
      </c>
      <c r="J62" s="48">
        <v>0</v>
      </c>
      <c r="K62" s="48">
        <v>0</v>
      </c>
      <c r="L62" s="48">
        <v>724</v>
      </c>
    </row>
    <row r="63" spans="1:12" x14ac:dyDescent="0.3">
      <c r="A63" s="47" t="s">
        <v>199</v>
      </c>
      <c r="B63" s="48">
        <v>9060281</v>
      </c>
      <c r="C63" s="47" t="s">
        <v>255</v>
      </c>
      <c r="D63" s="48">
        <v>0</v>
      </c>
      <c r="E63" s="48">
        <v>175</v>
      </c>
      <c r="F63" s="48">
        <v>0</v>
      </c>
      <c r="G63" s="48">
        <v>175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</row>
    <row r="64" spans="1:12" x14ac:dyDescent="0.3">
      <c r="A64" s="47" t="s">
        <v>199</v>
      </c>
      <c r="B64" s="48">
        <v>9060281</v>
      </c>
      <c r="C64" s="47" t="s">
        <v>256</v>
      </c>
      <c r="D64" s="48">
        <v>0</v>
      </c>
      <c r="E64" s="48">
        <v>40</v>
      </c>
      <c r="F64" s="48">
        <v>0</v>
      </c>
      <c r="G64" s="48">
        <v>11</v>
      </c>
      <c r="H64" s="48">
        <v>0</v>
      </c>
      <c r="I64" s="48">
        <v>0</v>
      </c>
      <c r="J64" s="48">
        <v>0</v>
      </c>
      <c r="K64" s="48">
        <v>0</v>
      </c>
      <c r="L64" s="48">
        <v>29</v>
      </c>
    </row>
    <row r="65" spans="1:12" x14ac:dyDescent="0.3">
      <c r="A65" s="47" t="s">
        <v>199</v>
      </c>
      <c r="B65" s="48">
        <v>9060281</v>
      </c>
      <c r="C65" s="47" t="s">
        <v>257</v>
      </c>
      <c r="D65" s="48">
        <v>80</v>
      </c>
      <c r="E65" s="48">
        <v>0</v>
      </c>
      <c r="F65" s="48">
        <v>0</v>
      </c>
      <c r="G65" s="48">
        <v>80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</row>
    <row r="66" spans="1:12" x14ac:dyDescent="0.3">
      <c r="A66" s="47" t="s">
        <v>199</v>
      </c>
      <c r="B66" s="48">
        <v>9060281</v>
      </c>
      <c r="C66" s="47" t="s">
        <v>258</v>
      </c>
      <c r="D66" s="48">
        <v>0</v>
      </c>
      <c r="E66" s="48">
        <v>60</v>
      </c>
      <c r="F66" s="48">
        <v>0</v>
      </c>
      <c r="G66" s="48">
        <v>90</v>
      </c>
      <c r="H66" s="48">
        <v>30</v>
      </c>
      <c r="I66" s="48">
        <v>0</v>
      </c>
      <c r="J66" s="48">
        <v>0</v>
      </c>
      <c r="K66" s="48">
        <v>0</v>
      </c>
      <c r="L66" s="48">
        <v>0</v>
      </c>
    </row>
    <row r="67" spans="1:12" x14ac:dyDescent="0.3">
      <c r="A67" s="47" t="s">
        <v>199</v>
      </c>
      <c r="B67" s="48">
        <v>9060281</v>
      </c>
      <c r="C67" s="47" t="s">
        <v>259</v>
      </c>
      <c r="D67" s="48">
        <v>18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18</v>
      </c>
    </row>
    <row r="68" spans="1:12" x14ac:dyDescent="0.3">
      <c r="A68" s="47" t="s">
        <v>199</v>
      </c>
      <c r="B68" s="48">
        <v>9060281</v>
      </c>
      <c r="C68" s="47" t="s">
        <v>260</v>
      </c>
      <c r="D68" s="48">
        <v>0</v>
      </c>
      <c r="E68" s="48">
        <v>20</v>
      </c>
      <c r="F68" s="48">
        <v>0</v>
      </c>
      <c r="G68" s="48">
        <v>10</v>
      </c>
      <c r="H68" s="48">
        <v>0</v>
      </c>
      <c r="I68" s="48">
        <v>0</v>
      </c>
      <c r="J68" s="48">
        <v>0</v>
      </c>
      <c r="K68" s="48">
        <v>0</v>
      </c>
      <c r="L68" s="48">
        <v>10</v>
      </c>
    </row>
    <row r="69" spans="1:12" x14ac:dyDescent="0.3">
      <c r="A69" s="47" t="s">
        <v>199</v>
      </c>
      <c r="B69" s="48">
        <v>9060281</v>
      </c>
      <c r="C69" s="47" t="s">
        <v>261</v>
      </c>
      <c r="D69" s="48">
        <v>24</v>
      </c>
      <c r="E69" s="48">
        <v>100</v>
      </c>
      <c r="F69" s="48">
        <v>0</v>
      </c>
      <c r="G69" s="48">
        <v>124</v>
      </c>
      <c r="H69" s="48">
        <v>28</v>
      </c>
      <c r="I69" s="48">
        <v>0</v>
      </c>
      <c r="J69" s="48">
        <v>0</v>
      </c>
      <c r="K69" s="48">
        <v>0</v>
      </c>
      <c r="L69" s="48">
        <v>28</v>
      </c>
    </row>
    <row r="70" spans="1:12" x14ac:dyDescent="0.3">
      <c r="A70" s="47" t="s">
        <v>199</v>
      </c>
      <c r="B70" s="48">
        <v>9060281</v>
      </c>
      <c r="C70" s="47" t="s">
        <v>262</v>
      </c>
      <c r="D70" s="48">
        <v>34</v>
      </c>
      <c r="E70" s="48">
        <v>280</v>
      </c>
      <c r="F70" s="48">
        <v>0</v>
      </c>
      <c r="G70" s="48">
        <v>324</v>
      </c>
      <c r="H70" s="48">
        <v>43</v>
      </c>
      <c r="I70" s="48">
        <v>0</v>
      </c>
      <c r="J70" s="48">
        <v>0</v>
      </c>
      <c r="K70" s="48">
        <v>0</v>
      </c>
      <c r="L70" s="48">
        <v>33</v>
      </c>
    </row>
    <row r="71" spans="1:12" x14ac:dyDescent="0.3">
      <c r="A71" s="47" t="s">
        <v>199</v>
      </c>
      <c r="B71" s="48">
        <v>9060281</v>
      </c>
      <c r="C71" s="47" t="s">
        <v>263</v>
      </c>
      <c r="D71" s="48">
        <v>0</v>
      </c>
      <c r="E71" s="48">
        <v>20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20</v>
      </c>
    </row>
    <row r="72" spans="1:12" x14ac:dyDescent="0.3">
      <c r="A72" s="47" t="s">
        <v>199</v>
      </c>
      <c r="B72" s="48">
        <v>9060281</v>
      </c>
      <c r="C72" s="47" t="s">
        <v>264</v>
      </c>
      <c r="D72" s="48">
        <v>0</v>
      </c>
      <c r="E72" s="48">
        <v>40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40</v>
      </c>
    </row>
    <row r="73" spans="1:12" x14ac:dyDescent="0.3">
      <c r="A73" s="47" t="s">
        <v>199</v>
      </c>
      <c r="B73" s="48">
        <v>9060281</v>
      </c>
      <c r="C73" s="47" t="s">
        <v>265</v>
      </c>
      <c r="D73" s="48">
        <v>34</v>
      </c>
      <c r="E73" s="48">
        <v>420</v>
      </c>
      <c r="F73" s="48">
        <v>0</v>
      </c>
      <c r="G73" s="48">
        <v>472</v>
      </c>
      <c r="H73" s="48">
        <v>69</v>
      </c>
      <c r="I73" s="48">
        <v>0</v>
      </c>
      <c r="J73" s="48">
        <v>0</v>
      </c>
      <c r="K73" s="48">
        <v>0</v>
      </c>
      <c r="L73" s="48">
        <v>51</v>
      </c>
    </row>
    <row r="74" spans="1:12" x14ac:dyDescent="0.3">
      <c r="A74" s="47" t="s">
        <v>199</v>
      </c>
      <c r="B74" s="48">
        <v>9060281</v>
      </c>
      <c r="C74" s="47" t="s">
        <v>266</v>
      </c>
      <c r="D74" s="48">
        <v>86</v>
      </c>
      <c r="E74" s="48">
        <v>3520</v>
      </c>
      <c r="F74" s="48">
        <v>0</v>
      </c>
      <c r="G74" s="48">
        <v>3846</v>
      </c>
      <c r="H74" s="48">
        <v>408</v>
      </c>
      <c r="I74" s="48">
        <v>0</v>
      </c>
      <c r="J74" s="48">
        <v>0</v>
      </c>
      <c r="K74" s="48">
        <v>0</v>
      </c>
      <c r="L74" s="48">
        <v>168</v>
      </c>
    </row>
    <row r="75" spans="1:12" x14ac:dyDescent="0.3">
      <c r="A75" s="47" t="s">
        <v>199</v>
      </c>
      <c r="B75" s="48">
        <v>9060281</v>
      </c>
      <c r="C75" s="47" t="s">
        <v>267</v>
      </c>
      <c r="D75" s="48">
        <v>98</v>
      </c>
      <c r="E75" s="48">
        <v>2950</v>
      </c>
      <c r="F75" s="48">
        <v>0</v>
      </c>
      <c r="G75" s="48">
        <v>3126</v>
      </c>
      <c r="H75" s="48">
        <v>174</v>
      </c>
      <c r="I75" s="48">
        <v>0</v>
      </c>
      <c r="J75" s="48">
        <v>0</v>
      </c>
      <c r="K75" s="48">
        <v>0</v>
      </c>
      <c r="L75" s="48">
        <v>96</v>
      </c>
    </row>
    <row r="76" spans="1:12" x14ac:dyDescent="0.3">
      <c r="A76" s="47" t="s">
        <v>199</v>
      </c>
      <c r="B76" s="48">
        <v>9060281</v>
      </c>
      <c r="C76" s="47" t="s">
        <v>268</v>
      </c>
      <c r="D76" s="48">
        <v>0</v>
      </c>
      <c r="E76" s="48">
        <v>20</v>
      </c>
      <c r="F76" s="48">
        <v>0</v>
      </c>
      <c r="G76" s="48">
        <v>20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</row>
    <row r="77" spans="1:12" x14ac:dyDescent="0.3">
      <c r="A77" s="47" t="s">
        <v>199</v>
      </c>
      <c r="B77" s="48">
        <v>9060281</v>
      </c>
      <c r="C77" s="47" t="s">
        <v>269</v>
      </c>
      <c r="D77" s="48">
        <v>0</v>
      </c>
      <c r="E77" s="48">
        <v>80</v>
      </c>
      <c r="F77" s="48">
        <v>0</v>
      </c>
      <c r="G77" s="48">
        <v>80</v>
      </c>
      <c r="H77" s="48">
        <v>10</v>
      </c>
      <c r="I77" s="48">
        <v>0</v>
      </c>
      <c r="J77" s="48">
        <v>0</v>
      </c>
      <c r="K77" s="48">
        <v>0</v>
      </c>
      <c r="L77" s="48">
        <v>10</v>
      </c>
    </row>
    <row r="78" spans="1:12" x14ac:dyDescent="0.3">
      <c r="A78" s="47" t="s">
        <v>199</v>
      </c>
      <c r="B78" s="48">
        <v>9060281</v>
      </c>
      <c r="C78" s="47" t="s">
        <v>270</v>
      </c>
      <c r="D78" s="48">
        <v>0</v>
      </c>
      <c r="E78" s="48">
        <v>100</v>
      </c>
      <c r="F78" s="48">
        <v>0</v>
      </c>
      <c r="G78" s="48">
        <v>75</v>
      </c>
      <c r="H78" s="48">
        <v>0</v>
      </c>
      <c r="I78" s="48">
        <v>0</v>
      </c>
      <c r="J78" s="48">
        <v>0</v>
      </c>
      <c r="K78" s="48">
        <v>0</v>
      </c>
      <c r="L78" s="48">
        <v>25</v>
      </c>
    </row>
    <row r="79" spans="1:12" x14ac:dyDescent="0.3">
      <c r="A79" s="47" t="s">
        <v>199</v>
      </c>
      <c r="B79" s="48">
        <v>9060281</v>
      </c>
      <c r="C79" s="47" t="s">
        <v>271</v>
      </c>
      <c r="D79" s="48">
        <v>15</v>
      </c>
      <c r="E79" s="48">
        <v>600</v>
      </c>
      <c r="F79" s="48">
        <v>0</v>
      </c>
      <c r="G79" s="48">
        <v>653</v>
      </c>
      <c r="H79" s="48">
        <v>50</v>
      </c>
      <c r="I79" s="48">
        <v>0</v>
      </c>
      <c r="J79" s="48">
        <v>0</v>
      </c>
      <c r="K79" s="48">
        <v>0</v>
      </c>
      <c r="L79" s="48">
        <v>12</v>
      </c>
    </row>
    <row r="80" spans="1:12" x14ac:dyDescent="0.3">
      <c r="A80" s="47" t="s">
        <v>199</v>
      </c>
      <c r="B80" s="48">
        <v>9060281</v>
      </c>
      <c r="C80" s="47" t="s">
        <v>272</v>
      </c>
      <c r="D80" s="48">
        <v>18</v>
      </c>
      <c r="E80" s="48">
        <v>160</v>
      </c>
      <c r="F80" s="48">
        <v>0</v>
      </c>
      <c r="G80" s="48">
        <v>177</v>
      </c>
      <c r="H80" s="48">
        <v>0</v>
      </c>
      <c r="I80" s="48">
        <v>0</v>
      </c>
      <c r="J80" s="48">
        <v>0</v>
      </c>
      <c r="K80" s="48">
        <v>0</v>
      </c>
      <c r="L80" s="48">
        <v>1</v>
      </c>
    </row>
    <row r="81" spans="1:12" x14ac:dyDescent="0.3">
      <c r="A81" s="47" t="s">
        <v>199</v>
      </c>
      <c r="B81" s="48">
        <v>9060281</v>
      </c>
      <c r="C81" s="47" t="s">
        <v>322</v>
      </c>
      <c r="D81" s="48">
        <v>1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1</v>
      </c>
    </row>
    <row r="82" spans="1:12" x14ac:dyDescent="0.3">
      <c r="A82" s="47" t="s">
        <v>199</v>
      </c>
      <c r="B82" s="48">
        <v>9060281</v>
      </c>
      <c r="C82" s="47" t="s">
        <v>273</v>
      </c>
      <c r="D82" s="48">
        <v>63</v>
      </c>
      <c r="E82" s="48">
        <v>510</v>
      </c>
      <c r="F82" s="48">
        <v>0</v>
      </c>
      <c r="G82" s="48">
        <v>551</v>
      </c>
      <c r="H82" s="48">
        <v>13</v>
      </c>
      <c r="I82" s="48">
        <v>0</v>
      </c>
      <c r="J82" s="48">
        <v>0</v>
      </c>
      <c r="K82" s="48">
        <v>0</v>
      </c>
      <c r="L82" s="48">
        <v>35</v>
      </c>
    </row>
    <row r="83" spans="1:12" x14ac:dyDescent="0.3">
      <c r="A83" s="47" t="s">
        <v>199</v>
      </c>
      <c r="B83" s="48">
        <v>9060281</v>
      </c>
      <c r="C83" s="47" t="s">
        <v>323</v>
      </c>
      <c r="D83" s="48">
        <v>40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0</v>
      </c>
      <c r="K83" s="48">
        <v>0</v>
      </c>
      <c r="L83" s="48">
        <v>40</v>
      </c>
    </row>
    <row r="84" spans="1:12" x14ac:dyDescent="0.3">
      <c r="A84" s="47" t="s">
        <v>199</v>
      </c>
      <c r="B84" s="48">
        <v>9060281</v>
      </c>
      <c r="C84" s="47" t="s">
        <v>274</v>
      </c>
      <c r="D84" s="48">
        <v>9</v>
      </c>
      <c r="E84" s="48">
        <v>0</v>
      </c>
      <c r="F84" s="48">
        <v>0</v>
      </c>
      <c r="G84" s="48">
        <v>8</v>
      </c>
      <c r="H84" s="48">
        <v>0</v>
      </c>
      <c r="I84" s="48">
        <v>0</v>
      </c>
      <c r="J84" s="48">
        <v>0</v>
      </c>
      <c r="K84" s="48">
        <v>0</v>
      </c>
      <c r="L84" s="48">
        <v>1</v>
      </c>
    </row>
    <row r="85" spans="1:12" x14ac:dyDescent="0.3">
      <c r="A85" s="47" t="s">
        <v>199</v>
      </c>
      <c r="B85" s="48">
        <v>9060281</v>
      </c>
      <c r="C85" s="47" t="s">
        <v>276</v>
      </c>
      <c r="D85" s="48">
        <v>64</v>
      </c>
      <c r="E85" s="48">
        <v>0</v>
      </c>
      <c r="F85" s="48">
        <v>0</v>
      </c>
      <c r="G85" s="48">
        <v>64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</row>
    <row r="86" spans="1:12" x14ac:dyDescent="0.3">
      <c r="A86" s="47" t="s">
        <v>199</v>
      </c>
      <c r="B86" s="48">
        <v>9060281</v>
      </c>
      <c r="C86" s="47" t="s">
        <v>278</v>
      </c>
      <c r="D86" s="48">
        <v>112</v>
      </c>
      <c r="E86" s="48">
        <v>180</v>
      </c>
      <c r="F86" s="48">
        <v>0</v>
      </c>
      <c r="G86" s="48">
        <v>299</v>
      </c>
      <c r="H86" s="48">
        <v>5</v>
      </c>
      <c r="I86" s="48">
        <v>0</v>
      </c>
      <c r="J86" s="48">
        <v>0</v>
      </c>
      <c r="K86" s="48">
        <v>0</v>
      </c>
      <c r="L86" s="48">
        <v>-2</v>
      </c>
    </row>
    <row r="87" spans="1:12" x14ac:dyDescent="0.3">
      <c r="A87" s="47" t="s">
        <v>199</v>
      </c>
      <c r="B87" s="48">
        <v>9060281</v>
      </c>
      <c r="C87" s="47" t="s">
        <v>279</v>
      </c>
      <c r="D87" s="48">
        <v>89</v>
      </c>
      <c r="E87" s="48">
        <v>160</v>
      </c>
      <c r="F87" s="48">
        <v>0</v>
      </c>
      <c r="G87" s="48">
        <v>250</v>
      </c>
      <c r="H87" s="48">
        <v>5</v>
      </c>
      <c r="I87" s="48">
        <v>0</v>
      </c>
      <c r="J87" s="48">
        <v>0</v>
      </c>
      <c r="K87" s="48">
        <v>0</v>
      </c>
      <c r="L87" s="48">
        <v>4</v>
      </c>
    </row>
    <row r="88" spans="1:12" x14ac:dyDescent="0.3">
      <c r="A88" s="47" t="s">
        <v>199</v>
      </c>
      <c r="B88" s="48">
        <v>9060281</v>
      </c>
      <c r="C88" s="47" t="s">
        <v>280</v>
      </c>
      <c r="D88" s="48">
        <v>184</v>
      </c>
      <c r="E88" s="48">
        <v>340</v>
      </c>
      <c r="F88" s="48">
        <v>0</v>
      </c>
      <c r="G88" s="48">
        <v>510</v>
      </c>
      <c r="H88" s="48">
        <v>0</v>
      </c>
      <c r="I88" s="48">
        <v>0</v>
      </c>
      <c r="J88" s="48">
        <v>0</v>
      </c>
      <c r="K88" s="48">
        <v>0</v>
      </c>
      <c r="L88" s="48">
        <v>14</v>
      </c>
    </row>
    <row r="89" spans="1:12" x14ac:dyDescent="0.3">
      <c r="A89" s="47" t="s">
        <v>199</v>
      </c>
      <c r="B89" s="48">
        <v>9060281</v>
      </c>
      <c r="C89" s="47" t="s">
        <v>281</v>
      </c>
      <c r="D89" s="48">
        <v>14</v>
      </c>
      <c r="E89" s="48">
        <v>100</v>
      </c>
      <c r="F89" s="48">
        <v>0</v>
      </c>
      <c r="G89" s="48">
        <v>37</v>
      </c>
      <c r="H89" s="48">
        <v>0</v>
      </c>
      <c r="I89" s="48">
        <v>0</v>
      </c>
      <c r="J89" s="48">
        <v>0</v>
      </c>
      <c r="K89" s="48">
        <v>0</v>
      </c>
      <c r="L89" s="48">
        <v>77</v>
      </c>
    </row>
    <row r="90" spans="1:12" x14ac:dyDescent="0.3">
      <c r="A90" s="47" t="s">
        <v>199</v>
      </c>
      <c r="B90" s="48">
        <v>9060281</v>
      </c>
      <c r="C90" s="47" t="s">
        <v>283</v>
      </c>
      <c r="D90" s="48">
        <v>37</v>
      </c>
      <c r="E90" s="48">
        <v>0</v>
      </c>
      <c r="F90" s="48">
        <v>0</v>
      </c>
      <c r="G90" s="48">
        <v>15</v>
      </c>
      <c r="H90" s="48">
        <v>0</v>
      </c>
      <c r="I90" s="48">
        <v>0</v>
      </c>
      <c r="J90" s="48">
        <v>0</v>
      </c>
      <c r="K90" s="48">
        <v>0</v>
      </c>
      <c r="L90" s="48">
        <v>22</v>
      </c>
    </row>
    <row r="91" spans="1:12" x14ac:dyDescent="0.3">
      <c r="A91" s="47" t="s">
        <v>199</v>
      </c>
      <c r="B91" s="48">
        <v>9060281</v>
      </c>
      <c r="C91" s="47" t="s">
        <v>284</v>
      </c>
      <c r="D91" s="48">
        <v>20</v>
      </c>
      <c r="E91" s="48">
        <v>300</v>
      </c>
      <c r="F91" s="48">
        <v>0</v>
      </c>
      <c r="G91" s="48">
        <v>254</v>
      </c>
      <c r="H91" s="48">
        <v>0</v>
      </c>
      <c r="I91" s="48">
        <v>0</v>
      </c>
      <c r="J91" s="48">
        <v>0</v>
      </c>
      <c r="K91" s="48">
        <v>0</v>
      </c>
      <c r="L91" s="48">
        <v>66</v>
      </c>
    </row>
    <row r="92" spans="1:12" x14ac:dyDescent="0.3">
      <c r="A92" s="47" t="s">
        <v>199</v>
      </c>
      <c r="B92" s="48">
        <v>9060281</v>
      </c>
      <c r="C92" s="47" t="s">
        <v>285</v>
      </c>
      <c r="D92" s="48">
        <v>21</v>
      </c>
      <c r="E92" s="48">
        <v>200</v>
      </c>
      <c r="F92" s="48">
        <v>0</v>
      </c>
      <c r="G92" s="48">
        <v>209</v>
      </c>
      <c r="H92" s="48">
        <v>0</v>
      </c>
      <c r="I92" s="48">
        <v>0</v>
      </c>
      <c r="J92" s="48">
        <v>0</v>
      </c>
      <c r="K92" s="48">
        <v>0</v>
      </c>
      <c r="L92" s="48">
        <v>12</v>
      </c>
    </row>
    <row r="93" spans="1:12" x14ac:dyDescent="0.3">
      <c r="A93" s="47" t="s">
        <v>199</v>
      </c>
      <c r="B93" s="48">
        <v>9060281</v>
      </c>
      <c r="C93" s="47" t="s">
        <v>286</v>
      </c>
      <c r="D93" s="48">
        <v>33</v>
      </c>
      <c r="E93" s="48">
        <v>0</v>
      </c>
      <c r="F93" s="48">
        <v>0</v>
      </c>
      <c r="G93" s="48">
        <v>53</v>
      </c>
      <c r="H93" s="48">
        <v>20</v>
      </c>
      <c r="I93" s="48">
        <v>0</v>
      </c>
      <c r="J93" s="48">
        <v>0</v>
      </c>
      <c r="K93" s="48">
        <v>0</v>
      </c>
      <c r="L93" s="48">
        <v>0</v>
      </c>
    </row>
    <row r="94" spans="1:12" x14ac:dyDescent="0.3">
      <c r="A94" s="47" t="s">
        <v>199</v>
      </c>
      <c r="B94" s="48">
        <v>9060281</v>
      </c>
      <c r="C94" s="47" t="s">
        <v>287</v>
      </c>
      <c r="D94" s="48">
        <v>22</v>
      </c>
      <c r="E94" s="48">
        <v>0</v>
      </c>
      <c r="F94" s="48">
        <v>0</v>
      </c>
      <c r="G94" s="48">
        <v>23</v>
      </c>
      <c r="H94" s="48">
        <v>1</v>
      </c>
      <c r="I94" s="48">
        <v>0</v>
      </c>
      <c r="J94" s="48">
        <v>0</v>
      </c>
      <c r="K94" s="48">
        <v>0</v>
      </c>
      <c r="L94" s="48">
        <v>0</v>
      </c>
    </row>
    <row r="95" spans="1:12" x14ac:dyDescent="0.3">
      <c r="A95" s="47" t="s">
        <v>199</v>
      </c>
      <c r="B95" s="48">
        <v>9060281</v>
      </c>
      <c r="C95" s="47" t="s">
        <v>288</v>
      </c>
      <c r="D95" s="48">
        <v>50</v>
      </c>
      <c r="E95" s="48">
        <v>250</v>
      </c>
      <c r="F95" s="48">
        <v>0</v>
      </c>
      <c r="G95" s="48">
        <v>360</v>
      </c>
      <c r="H95" s="48">
        <v>149</v>
      </c>
      <c r="I95" s="48">
        <v>0</v>
      </c>
      <c r="J95" s="48">
        <v>0</v>
      </c>
      <c r="K95" s="48">
        <v>0</v>
      </c>
      <c r="L95" s="48">
        <v>89</v>
      </c>
    </row>
    <row r="96" spans="1:12" x14ac:dyDescent="0.3">
      <c r="A96" s="47" t="s">
        <v>199</v>
      </c>
      <c r="B96" s="48">
        <v>9060281</v>
      </c>
      <c r="C96" s="47" t="s">
        <v>289</v>
      </c>
      <c r="D96" s="48">
        <v>62</v>
      </c>
      <c r="E96" s="48">
        <v>300</v>
      </c>
      <c r="F96" s="48">
        <v>0</v>
      </c>
      <c r="G96" s="48">
        <v>301</v>
      </c>
      <c r="H96" s="48">
        <v>0</v>
      </c>
      <c r="I96" s="48">
        <v>0</v>
      </c>
      <c r="J96" s="48">
        <v>0</v>
      </c>
      <c r="K96" s="48">
        <v>0</v>
      </c>
      <c r="L96" s="48">
        <v>61</v>
      </c>
    </row>
    <row r="97" spans="1:12" x14ac:dyDescent="0.3">
      <c r="A97" s="47" t="s">
        <v>199</v>
      </c>
      <c r="B97" s="48">
        <v>9060281</v>
      </c>
      <c r="C97" s="47" t="s">
        <v>290</v>
      </c>
      <c r="D97" s="48">
        <v>10</v>
      </c>
      <c r="E97" s="48">
        <v>20</v>
      </c>
      <c r="F97" s="48">
        <v>0</v>
      </c>
      <c r="G97" s="48">
        <v>20</v>
      </c>
      <c r="H97" s="48">
        <v>0</v>
      </c>
      <c r="I97" s="48">
        <v>0</v>
      </c>
      <c r="J97" s="48">
        <v>0</v>
      </c>
      <c r="K97" s="48">
        <v>0</v>
      </c>
      <c r="L97" s="48">
        <v>10</v>
      </c>
    </row>
    <row r="98" spans="1:12" x14ac:dyDescent="0.3">
      <c r="A98" s="47" t="s">
        <v>199</v>
      </c>
      <c r="B98" s="48">
        <v>9060281</v>
      </c>
      <c r="C98" s="47" t="s">
        <v>291</v>
      </c>
      <c r="D98" s="48">
        <v>3</v>
      </c>
      <c r="E98" s="48">
        <v>740</v>
      </c>
      <c r="F98" s="48">
        <v>0</v>
      </c>
      <c r="G98" s="48">
        <v>677</v>
      </c>
      <c r="H98" s="48">
        <v>45</v>
      </c>
      <c r="I98" s="48">
        <v>0</v>
      </c>
      <c r="J98" s="48">
        <v>0</v>
      </c>
      <c r="K98" s="48">
        <v>0</v>
      </c>
      <c r="L98" s="48">
        <v>111</v>
      </c>
    </row>
    <row r="99" spans="1:12" x14ac:dyDescent="0.3">
      <c r="A99" s="47" t="s">
        <v>199</v>
      </c>
      <c r="B99" s="48">
        <v>9060281</v>
      </c>
      <c r="C99" s="47" t="s">
        <v>292</v>
      </c>
      <c r="D99" s="48">
        <v>39</v>
      </c>
      <c r="E99" s="48">
        <v>2260</v>
      </c>
      <c r="F99" s="48">
        <v>0</v>
      </c>
      <c r="G99" s="48">
        <v>2156</v>
      </c>
      <c r="H99" s="48">
        <v>156</v>
      </c>
      <c r="I99" s="48">
        <v>0</v>
      </c>
      <c r="J99" s="48">
        <v>0</v>
      </c>
      <c r="K99" s="48">
        <v>0</v>
      </c>
      <c r="L99" s="48">
        <v>299</v>
      </c>
    </row>
    <row r="100" spans="1:12" x14ac:dyDescent="0.3">
      <c r="A100" s="47" t="s">
        <v>199</v>
      </c>
      <c r="B100" s="48">
        <v>9060281</v>
      </c>
      <c r="C100" s="47" t="s">
        <v>293</v>
      </c>
      <c r="D100" s="48">
        <v>16</v>
      </c>
      <c r="E100" s="48">
        <v>2620</v>
      </c>
      <c r="F100" s="48">
        <v>0</v>
      </c>
      <c r="G100" s="48">
        <v>2198</v>
      </c>
      <c r="H100" s="48">
        <v>104</v>
      </c>
      <c r="I100" s="48">
        <v>0</v>
      </c>
      <c r="J100" s="48">
        <v>0</v>
      </c>
      <c r="K100" s="48">
        <v>0</v>
      </c>
      <c r="L100" s="48">
        <v>542</v>
      </c>
    </row>
    <row r="101" spans="1:12" x14ac:dyDescent="0.3">
      <c r="A101" s="47" t="s">
        <v>199</v>
      </c>
      <c r="B101" s="48">
        <v>9060281</v>
      </c>
      <c r="C101" s="47" t="s">
        <v>294</v>
      </c>
      <c r="D101" s="48">
        <v>22</v>
      </c>
      <c r="E101" s="48">
        <v>515</v>
      </c>
      <c r="F101" s="48">
        <v>0</v>
      </c>
      <c r="G101" s="48">
        <v>491</v>
      </c>
      <c r="H101" s="48">
        <v>0</v>
      </c>
      <c r="I101" s="48">
        <v>0</v>
      </c>
      <c r="J101" s="48">
        <v>0</v>
      </c>
      <c r="K101" s="48">
        <v>0</v>
      </c>
      <c r="L101" s="48">
        <v>46</v>
      </c>
    </row>
    <row r="102" spans="1:12" x14ac:dyDescent="0.3">
      <c r="A102" s="47" t="s">
        <v>199</v>
      </c>
      <c r="B102" s="48">
        <v>9060281</v>
      </c>
      <c r="C102" s="47" t="s">
        <v>295</v>
      </c>
      <c r="D102" s="48">
        <v>20</v>
      </c>
      <c r="E102" s="48">
        <v>0</v>
      </c>
      <c r="F102" s="48">
        <v>0</v>
      </c>
      <c r="G102" s="48">
        <v>19</v>
      </c>
      <c r="H102" s="48">
        <v>0</v>
      </c>
      <c r="I102" s="48">
        <v>0</v>
      </c>
      <c r="J102" s="48">
        <v>0</v>
      </c>
      <c r="K102" s="48">
        <v>0</v>
      </c>
      <c r="L102" s="48">
        <v>1</v>
      </c>
    </row>
    <row r="103" spans="1:12" x14ac:dyDescent="0.3">
      <c r="A103" s="47" t="s">
        <v>199</v>
      </c>
      <c r="B103" s="48">
        <v>9060281</v>
      </c>
      <c r="C103" s="47" t="s">
        <v>296</v>
      </c>
      <c r="D103" s="48">
        <v>17</v>
      </c>
      <c r="E103" s="48">
        <v>100</v>
      </c>
      <c r="F103" s="48">
        <v>0</v>
      </c>
      <c r="G103" s="48">
        <v>95</v>
      </c>
      <c r="H103" s="48">
        <v>0</v>
      </c>
      <c r="I103" s="48">
        <v>0</v>
      </c>
      <c r="J103" s="48">
        <v>0</v>
      </c>
      <c r="K103" s="48">
        <v>0</v>
      </c>
      <c r="L103" s="48">
        <v>22</v>
      </c>
    </row>
    <row r="104" spans="1:12" x14ac:dyDescent="0.3">
      <c r="A104" s="47" t="s">
        <v>199</v>
      </c>
      <c r="B104" s="48">
        <v>9060281</v>
      </c>
      <c r="C104" s="47" t="s">
        <v>298</v>
      </c>
      <c r="D104" s="48">
        <v>31</v>
      </c>
      <c r="E104" s="48">
        <v>600</v>
      </c>
      <c r="F104" s="48">
        <v>0</v>
      </c>
      <c r="G104" s="48">
        <v>680</v>
      </c>
      <c r="H104" s="48">
        <v>80</v>
      </c>
      <c r="I104" s="48">
        <v>0</v>
      </c>
      <c r="J104" s="48">
        <v>0</v>
      </c>
      <c r="K104" s="48">
        <v>0</v>
      </c>
      <c r="L104" s="48">
        <v>31</v>
      </c>
    </row>
    <row r="105" spans="1:12" x14ac:dyDescent="0.3">
      <c r="A105" s="47" t="s">
        <v>199</v>
      </c>
      <c r="B105" s="48">
        <v>9060281</v>
      </c>
      <c r="C105" s="47" t="s">
        <v>299</v>
      </c>
      <c r="D105" s="48">
        <v>100</v>
      </c>
      <c r="E105" s="48">
        <v>0</v>
      </c>
      <c r="F105" s="48">
        <v>0</v>
      </c>
      <c r="G105" s="48">
        <v>100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</row>
    <row r="106" spans="1:12" x14ac:dyDescent="0.3">
      <c r="A106" s="47" t="s">
        <v>199</v>
      </c>
      <c r="B106" s="48">
        <v>9060281</v>
      </c>
      <c r="C106" s="47" t="s">
        <v>300</v>
      </c>
      <c r="D106" s="48">
        <v>9</v>
      </c>
      <c r="E106" s="48">
        <v>120</v>
      </c>
      <c r="F106" s="48">
        <v>0</v>
      </c>
      <c r="G106" s="48">
        <v>95</v>
      </c>
      <c r="H106" s="48">
        <v>0</v>
      </c>
      <c r="I106" s="48">
        <v>0</v>
      </c>
      <c r="J106" s="48">
        <v>0</v>
      </c>
      <c r="K106" s="48">
        <v>0</v>
      </c>
      <c r="L106" s="48">
        <v>34</v>
      </c>
    </row>
    <row r="107" spans="1:12" x14ac:dyDescent="0.3">
      <c r="A107" s="47" t="s">
        <v>199</v>
      </c>
      <c r="B107" s="48">
        <v>9060281</v>
      </c>
      <c r="C107" s="47" t="s">
        <v>301</v>
      </c>
      <c r="D107" s="48">
        <v>5</v>
      </c>
      <c r="E107" s="48">
        <v>320</v>
      </c>
      <c r="F107" s="48">
        <v>0</v>
      </c>
      <c r="G107" s="48">
        <v>170</v>
      </c>
      <c r="H107" s="48">
        <v>0</v>
      </c>
      <c r="I107" s="48">
        <v>0</v>
      </c>
      <c r="J107" s="48">
        <v>0</v>
      </c>
      <c r="K107" s="48">
        <v>0</v>
      </c>
      <c r="L107" s="48">
        <v>155</v>
      </c>
    </row>
    <row r="108" spans="1:12" x14ac:dyDescent="0.3">
      <c r="A108" s="47" t="s">
        <v>199</v>
      </c>
      <c r="B108" s="48">
        <v>9060281</v>
      </c>
      <c r="C108" s="47" t="s">
        <v>302</v>
      </c>
      <c r="D108" s="48">
        <v>0</v>
      </c>
      <c r="E108" s="48">
        <v>100</v>
      </c>
      <c r="F108" s="48">
        <v>0</v>
      </c>
      <c r="G108" s="48">
        <v>53</v>
      </c>
      <c r="H108" s="48">
        <v>0</v>
      </c>
      <c r="I108" s="48">
        <v>0</v>
      </c>
      <c r="J108" s="48">
        <v>0</v>
      </c>
      <c r="K108" s="48">
        <v>0</v>
      </c>
      <c r="L108" s="48">
        <v>47</v>
      </c>
    </row>
    <row r="109" spans="1:12" x14ac:dyDescent="0.3">
      <c r="A109" s="47" t="s">
        <v>199</v>
      </c>
      <c r="B109" s="48">
        <v>9060281</v>
      </c>
      <c r="C109" s="47" t="s">
        <v>303</v>
      </c>
      <c r="D109" s="48">
        <v>89</v>
      </c>
      <c r="E109" s="48">
        <v>400</v>
      </c>
      <c r="F109" s="48">
        <v>0</v>
      </c>
      <c r="G109" s="48">
        <v>432</v>
      </c>
      <c r="H109" s="48">
        <v>0</v>
      </c>
      <c r="I109" s="48">
        <v>0</v>
      </c>
      <c r="J109" s="48">
        <v>0</v>
      </c>
      <c r="K109" s="48">
        <v>0</v>
      </c>
      <c r="L109" s="48">
        <v>57</v>
      </c>
    </row>
    <row r="110" spans="1:12" x14ac:dyDescent="0.3">
      <c r="A110" s="47" t="s">
        <v>199</v>
      </c>
      <c r="B110" s="48">
        <v>9060281</v>
      </c>
      <c r="C110" s="47" t="s">
        <v>304</v>
      </c>
      <c r="D110" s="48">
        <v>80</v>
      </c>
      <c r="E110" s="48">
        <v>1020</v>
      </c>
      <c r="F110" s="48">
        <v>0</v>
      </c>
      <c r="G110" s="48">
        <v>1061</v>
      </c>
      <c r="H110" s="48">
        <v>40</v>
      </c>
      <c r="I110" s="48">
        <v>0</v>
      </c>
      <c r="J110" s="48">
        <v>0</v>
      </c>
      <c r="K110" s="48">
        <v>0</v>
      </c>
      <c r="L110" s="48">
        <v>79</v>
      </c>
    </row>
    <row r="111" spans="1:12" x14ac:dyDescent="0.3">
      <c r="A111" s="47" t="s">
        <v>199</v>
      </c>
      <c r="B111" s="48">
        <v>9060281</v>
      </c>
      <c r="C111" s="47" t="s">
        <v>305</v>
      </c>
      <c r="D111" s="48">
        <v>283</v>
      </c>
      <c r="E111" s="48">
        <v>1080</v>
      </c>
      <c r="F111" s="48">
        <v>0</v>
      </c>
      <c r="G111" s="48">
        <v>1286</v>
      </c>
      <c r="H111" s="48">
        <v>38</v>
      </c>
      <c r="I111" s="48">
        <v>0</v>
      </c>
      <c r="J111" s="48">
        <v>0</v>
      </c>
      <c r="K111" s="48">
        <v>0</v>
      </c>
      <c r="L111" s="48">
        <v>115</v>
      </c>
    </row>
    <row r="112" spans="1:12" x14ac:dyDescent="0.3">
      <c r="A112" s="47" t="s">
        <v>199</v>
      </c>
      <c r="B112" s="48">
        <v>9060281</v>
      </c>
      <c r="C112" s="47" t="s">
        <v>306</v>
      </c>
      <c r="D112" s="48">
        <v>214</v>
      </c>
      <c r="E112" s="48">
        <v>100</v>
      </c>
      <c r="F112" s="48">
        <v>0</v>
      </c>
      <c r="G112" s="48">
        <v>153</v>
      </c>
      <c r="H112" s="48">
        <v>0</v>
      </c>
      <c r="I112" s="48">
        <v>0</v>
      </c>
      <c r="J112" s="48">
        <v>0</v>
      </c>
      <c r="K112" s="48">
        <v>0</v>
      </c>
      <c r="L112" s="48">
        <v>161</v>
      </c>
    </row>
    <row r="113" spans="1:12" x14ac:dyDescent="0.3">
      <c r="A113" s="47" t="s">
        <v>199</v>
      </c>
      <c r="B113" s="48">
        <v>9060281</v>
      </c>
      <c r="C113" s="47" t="s">
        <v>307</v>
      </c>
      <c r="D113" s="48">
        <v>0</v>
      </c>
      <c r="E113" s="48">
        <v>200</v>
      </c>
      <c r="F113" s="48">
        <v>0</v>
      </c>
      <c r="G113" s="48">
        <v>200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</row>
    <row r="114" spans="1:12" x14ac:dyDescent="0.3">
      <c r="A114" s="47" t="s">
        <v>199</v>
      </c>
      <c r="B114" s="48">
        <v>9060281</v>
      </c>
      <c r="C114" s="47" t="s">
        <v>308</v>
      </c>
      <c r="D114" s="48">
        <v>13</v>
      </c>
      <c r="E114" s="48">
        <v>0</v>
      </c>
      <c r="F114" s="48">
        <v>0</v>
      </c>
      <c r="G114" s="48">
        <v>10</v>
      </c>
      <c r="H114" s="48">
        <v>0</v>
      </c>
      <c r="I114" s="48">
        <v>0</v>
      </c>
      <c r="J114" s="48">
        <v>0</v>
      </c>
      <c r="K114" s="48">
        <v>0</v>
      </c>
      <c r="L114" s="48">
        <v>3</v>
      </c>
    </row>
    <row r="115" spans="1:12" x14ac:dyDescent="0.3">
      <c r="A115" s="47" t="s">
        <v>199</v>
      </c>
      <c r="B115" s="48">
        <v>9060281</v>
      </c>
      <c r="C115" s="47" t="s">
        <v>309</v>
      </c>
      <c r="D115" s="48">
        <v>0</v>
      </c>
      <c r="E115" s="48">
        <v>150</v>
      </c>
      <c r="F115" s="48">
        <v>0</v>
      </c>
      <c r="G115" s="48">
        <v>150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</row>
    <row r="116" spans="1:12" x14ac:dyDescent="0.3">
      <c r="A116" s="47" t="s">
        <v>199</v>
      </c>
      <c r="B116" s="48">
        <v>9060281</v>
      </c>
      <c r="C116" s="47" t="s">
        <v>310</v>
      </c>
      <c r="D116" s="48">
        <v>63</v>
      </c>
      <c r="E116" s="48">
        <v>90</v>
      </c>
      <c r="F116" s="48">
        <v>0</v>
      </c>
      <c r="G116" s="48">
        <v>100</v>
      </c>
      <c r="H116" s="48">
        <v>15</v>
      </c>
      <c r="I116" s="48">
        <v>0</v>
      </c>
      <c r="J116" s="48">
        <v>0</v>
      </c>
      <c r="K116" s="48">
        <v>0</v>
      </c>
      <c r="L116" s="48">
        <v>68</v>
      </c>
    </row>
    <row r="117" spans="1:12" x14ac:dyDescent="0.3">
      <c r="A117" s="47" t="s">
        <v>199</v>
      </c>
      <c r="B117" s="48">
        <v>9060281</v>
      </c>
      <c r="C117" s="47" t="s">
        <v>311</v>
      </c>
      <c r="D117" s="48">
        <v>45</v>
      </c>
      <c r="E117" s="48">
        <v>1240</v>
      </c>
      <c r="F117" s="48">
        <v>0</v>
      </c>
      <c r="G117" s="48">
        <v>1151</v>
      </c>
      <c r="H117" s="48">
        <v>0</v>
      </c>
      <c r="I117" s="48">
        <v>0</v>
      </c>
      <c r="J117" s="48">
        <v>0</v>
      </c>
      <c r="K117" s="48">
        <v>0</v>
      </c>
      <c r="L117" s="48">
        <v>134</v>
      </c>
    </row>
    <row r="118" spans="1:12" x14ac:dyDescent="0.3">
      <c r="A118" s="47" t="s">
        <v>199</v>
      </c>
      <c r="B118" s="48">
        <v>9060281</v>
      </c>
      <c r="C118" s="47" t="s">
        <v>312</v>
      </c>
      <c r="D118" s="48">
        <v>0</v>
      </c>
      <c r="E118" s="48">
        <v>70</v>
      </c>
      <c r="F118" s="48">
        <v>0</v>
      </c>
      <c r="G118" s="48">
        <v>41</v>
      </c>
      <c r="H118" s="48">
        <v>0</v>
      </c>
      <c r="I118" s="48">
        <v>0</v>
      </c>
      <c r="J118" s="48">
        <v>0</v>
      </c>
      <c r="K118" s="48">
        <v>0</v>
      </c>
      <c r="L118" s="48">
        <v>29</v>
      </c>
    </row>
    <row r="119" spans="1:12" x14ac:dyDescent="0.3">
      <c r="A119" s="47" t="s">
        <v>199</v>
      </c>
      <c r="B119" s="48">
        <v>9060281</v>
      </c>
      <c r="C119" s="47" t="s">
        <v>313</v>
      </c>
      <c r="D119" s="48">
        <v>0</v>
      </c>
      <c r="E119" s="48">
        <v>10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10</v>
      </c>
    </row>
    <row r="120" spans="1:12" x14ac:dyDescent="0.3">
      <c r="A120" s="72" t="s">
        <v>314</v>
      </c>
      <c r="B120" s="47"/>
      <c r="C120" s="47"/>
      <c r="D120" s="48">
        <v>8421</v>
      </c>
      <c r="E120" s="48">
        <v>54266</v>
      </c>
      <c r="F120" s="48">
        <v>0</v>
      </c>
      <c r="G120" s="48">
        <v>58820</v>
      </c>
      <c r="H120" s="48">
        <v>4566</v>
      </c>
      <c r="I120" s="48">
        <v>0</v>
      </c>
      <c r="J120" s="48">
        <v>0</v>
      </c>
      <c r="K120" s="48">
        <v>0</v>
      </c>
      <c r="L120" s="48">
        <v>8433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25"/>
  <sheetViews>
    <sheetView topLeftCell="A97" workbookViewId="0">
      <selection activeCell="B1" sqref="B1:B125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24</v>
      </c>
      <c r="B1">
        <f>VLOOKUP(A1,'[2]Opration TeamMember_ItemMaster_'!$B$9:$E$991,4,0)</f>
        <v>16</v>
      </c>
      <c r="C1">
        <v>684</v>
      </c>
    </row>
    <row r="2" spans="1:3" x14ac:dyDescent="0.3">
      <c r="A2" t="s">
        <v>200</v>
      </c>
      <c r="B2">
        <f>VLOOKUP(A2,'[2]Opration TeamMember_ItemMaster_'!$B$9:$E$991,4,0)</f>
        <v>24</v>
      </c>
      <c r="C2">
        <v>2</v>
      </c>
    </row>
    <row r="3" spans="1:3" x14ac:dyDescent="0.3">
      <c r="A3" t="s">
        <v>201</v>
      </c>
      <c r="B3">
        <f>VLOOKUP(A3,'[2]Opration TeamMember_ItemMaster_'!$B$9:$E$991,4,0)</f>
        <v>26</v>
      </c>
      <c r="C3">
        <v>0</v>
      </c>
    </row>
    <row r="4" spans="1:3" x14ac:dyDescent="0.3">
      <c r="A4" t="s">
        <v>202</v>
      </c>
      <c r="B4">
        <f>VLOOKUP(A4,'[2]Opration TeamMember_ItemMaster_'!$B$9:$E$991,4,0)</f>
        <v>408</v>
      </c>
      <c r="C4">
        <v>40</v>
      </c>
    </row>
    <row r="5" spans="1:3" x14ac:dyDescent="0.3">
      <c r="A5" t="s">
        <v>203</v>
      </c>
      <c r="B5">
        <f>VLOOKUP(A5,'[2]Opration TeamMember_ItemMaster_'!$B$9:$E$991,4,0)</f>
        <v>28</v>
      </c>
      <c r="C5">
        <v>0</v>
      </c>
    </row>
    <row r="6" spans="1:3" x14ac:dyDescent="0.3">
      <c r="A6" t="s">
        <v>204</v>
      </c>
      <c r="B6">
        <f>VLOOKUP(A6,'[2]Opration TeamMember_ItemMaster_'!$B$9:$E$991,4,0)</f>
        <v>29</v>
      </c>
      <c r="C6">
        <v>0</v>
      </c>
    </row>
    <row r="7" spans="1:3" x14ac:dyDescent="0.3">
      <c r="A7" t="s">
        <v>205</v>
      </c>
      <c r="B7">
        <f>VLOOKUP(A7,'[2]Opration TeamMember_ItemMaster_'!$B$9:$E$991,4,0)</f>
        <v>31</v>
      </c>
      <c r="C7">
        <v>1</v>
      </c>
    </row>
    <row r="8" spans="1:3" x14ac:dyDescent="0.3">
      <c r="A8" t="s">
        <v>206</v>
      </c>
      <c r="B8">
        <f>VLOOKUP(A8,'[2]Opration TeamMember_ItemMaster_'!$B$9:$E$991,4,0)</f>
        <v>33</v>
      </c>
      <c r="C8">
        <v>41</v>
      </c>
    </row>
    <row r="9" spans="1:3" x14ac:dyDescent="0.3">
      <c r="A9" t="s">
        <v>207</v>
      </c>
      <c r="B9">
        <f>VLOOKUP(A9,'[2]Opration TeamMember_ItemMaster_'!$B$9:$E$991,4,0)</f>
        <v>34</v>
      </c>
      <c r="C9">
        <v>46</v>
      </c>
    </row>
    <row r="10" spans="1:3" x14ac:dyDescent="0.3">
      <c r="A10" t="s">
        <v>208</v>
      </c>
      <c r="B10">
        <f>VLOOKUP(A10,'[2]Opration TeamMember_ItemMaster_'!$B$9:$E$991,4,0)</f>
        <v>35</v>
      </c>
      <c r="C10">
        <v>58</v>
      </c>
    </row>
    <row r="11" spans="1:3" x14ac:dyDescent="0.3">
      <c r="A11" t="s">
        <v>209</v>
      </c>
      <c r="B11">
        <f>VLOOKUP(A11,'[2]Opration TeamMember_ItemMaster_'!$B$9:$E$991,4,0)</f>
        <v>39</v>
      </c>
      <c r="C11">
        <v>62</v>
      </c>
    </row>
    <row r="12" spans="1:3" x14ac:dyDescent="0.3">
      <c r="A12" t="s">
        <v>210</v>
      </c>
      <c r="B12">
        <f>VLOOKUP(A12,'[2]Opration TeamMember_ItemMaster_'!$B$9:$E$991,4,0)</f>
        <v>40</v>
      </c>
      <c r="C12">
        <v>163</v>
      </c>
    </row>
    <row r="13" spans="1:3" x14ac:dyDescent="0.3">
      <c r="A13" t="s">
        <v>211</v>
      </c>
      <c r="B13">
        <f>VLOOKUP(A13,'[2]Opration TeamMember_ItemMaster_'!$B$9:$E$991,4,0)</f>
        <v>41</v>
      </c>
      <c r="C13">
        <v>53</v>
      </c>
    </row>
    <row r="14" spans="1:3" x14ac:dyDescent="0.3">
      <c r="A14" t="s">
        <v>212</v>
      </c>
      <c r="B14">
        <f>VLOOKUP(A14,'[2]Opration TeamMember_ItemMaster_'!$B$9:$E$991,4,0)</f>
        <v>42</v>
      </c>
      <c r="C14">
        <v>77</v>
      </c>
    </row>
    <row r="15" spans="1:3" x14ac:dyDescent="0.3">
      <c r="A15" t="s">
        <v>213</v>
      </c>
      <c r="B15">
        <f>VLOOKUP(A15,'[2]Opration TeamMember_ItemMaster_'!$B$9:$E$991,4,0)</f>
        <v>43</v>
      </c>
      <c r="C15">
        <v>793</v>
      </c>
    </row>
    <row r="16" spans="1:3" x14ac:dyDescent="0.3">
      <c r="A16" t="s">
        <v>214</v>
      </c>
      <c r="B16">
        <f>VLOOKUP(A16,'[2]Opration TeamMember_ItemMaster_'!$B$9:$E$991,4,0)</f>
        <v>44</v>
      </c>
      <c r="C16">
        <v>459</v>
      </c>
    </row>
    <row r="17" spans="1:3" x14ac:dyDescent="0.3">
      <c r="A17" t="s">
        <v>215</v>
      </c>
      <c r="B17">
        <f>VLOOKUP(A17,'[2]Opration TeamMember_ItemMaster_'!$B$9:$E$991,4,0)</f>
        <v>111</v>
      </c>
      <c r="C17">
        <v>117</v>
      </c>
    </row>
    <row r="18" spans="1:3" x14ac:dyDescent="0.3">
      <c r="A18" t="s">
        <v>216</v>
      </c>
      <c r="B18">
        <f>VLOOKUP(A18,'[2]Opration TeamMember_ItemMaster_'!$B$9:$E$991,4,0)</f>
        <v>113</v>
      </c>
      <c r="C18">
        <v>0</v>
      </c>
    </row>
    <row r="19" spans="1:3" x14ac:dyDescent="0.3">
      <c r="A19" t="s">
        <v>217</v>
      </c>
      <c r="B19">
        <f>VLOOKUP(A19,'[2]Opration TeamMember_ItemMaster_'!$B$9:$E$991,4,0)</f>
        <v>114</v>
      </c>
      <c r="C19">
        <v>49</v>
      </c>
    </row>
    <row r="20" spans="1:3" x14ac:dyDescent="0.3">
      <c r="A20" t="s">
        <v>218</v>
      </c>
      <c r="B20">
        <f>VLOOKUP(A20,'[2]Opration TeamMember_ItemMaster_'!$B$9:$E$991,4,0)</f>
        <v>115</v>
      </c>
      <c r="C20">
        <v>0</v>
      </c>
    </row>
    <row r="21" spans="1:3" x14ac:dyDescent="0.3">
      <c r="A21" t="s">
        <v>219</v>
      </c>
      <c r="B21">
        <f>VLOOKUP(A21,'[2]Opration TeamMember_ItemMaster_'!$B$9:$E$991,4,0)</f>
        <v>116</v>
      </c>
      <c r="C21">
        <v>0</v>
      </c>
    </row>
    <row r="22" spans="1:3" x14ac:dyDescent="0.3">
      <c r="A22" t="s">
        <v>220</v>
      </c>
      <c r="B22">
        <f>VLOOKUP(A22,'[2]Opration TeamMember_ItemMaster_'!$B$9:$E$991,4,0)</f>
        <v>118</v>
      </c>
      <c r="C22">
        <v>0</v>
      </c>
    </row>
    <row r="23" spans="1:3" x14ac:dyDescent="0.3">
      <c r="A23" t="s">
        <v>221</v>
      </c>
      <c r="B23">
        <f>VLOOKUP(A23,'[2]Opration TeamMember_ItemMaster_'!$B$9:$E$991,4,0)</f>
        <v>119</v>
      </c>
      <c r="C23">
        <v>0</v>
      </c>
    </row>
    <row r="24" spans="1:3" x14ac:dyDescent="0.3">
      <c r="A24" t="s">
        <v>222</v>
      </c>
      <c r="B24">
        <f>VLOOKUP(A24,'[2]Opration TeamMember_ItemMaster_'!$B$9:$E$991,4,0)</f>
        <v>120</v>
      </c>
      <c r="C24">
        <v>91</v>
      </c>
    </row>
    <row r="25" spans="1:3" x14ac:dyDescent="0.3">
      <c r="A25" t="s">
        <v>223</v>
      </c>
      <c r="B25">
        <f>VLOOKUP(A25,'[2]Opration TeamMember_ItemMaster_'!$B$9:$E$991,4,0)</f>
        <v>124</v>
      </c>
      <c r="C25">
        <v>26</v>
      </c>
    </row>
    <row r="26" spans="1:3" x14ac:dyDescent="0.3">
      <c r="A26" t="s">
        <v>224</v>
      </c>
      <c r="B26">
        <f>VLOOKUP(A26,'[2]Opration TeamMember_ItemMaster_'!$B$9:$E$991,4,0)</f>
        <v>125</v>
      </c>
      <c r="C26">
        <v>119</v>
      </c>
    </row>
    <row r="27" spans="1:3" x14ac:dyDescent="0.3">
      <c r="A27" t="s">
        <v>225</v>
      </c>
      <c r="B27">
        <f>VLOOKUP(A27,'[2]Opration TeamMember_ItemMaster_'!$B$9:$E$991,4,0)</f>
        <v>126</v>
      </c>
      <c r="C27">
        <v>200</v>
      </c>
    </row>
    <row r="28" spans="1:3" x14ac:dyDescent="0.3">
      <c r="A28" t="s">
        <v>226</v>
      </c>
      <c r="B28">
        <f>VLOOKUP(A28,'[2]Opration TeamMember_ItemMaster_'!$B$9:$E$991,4,0)</f>
        <v>137</v>
      </c>
      <c r="C28">
        <v>60</v>
      </c>
    </row>
    <row r="29" spans="1:3" x14ac:dyDescent="0.3">
      <c r="A29" t="s">
        <v>227</v>
      </c>
      <c r="B29">
        <f>VLOOKUP(A29,'[2]Opration TeamMember_ItemMaster_'!$B$9:$E$991,4,0)</f>
        <v>138</v>
      </c>
      <c r="C29">
        <v>446</v>
      </c>
    </row>
    <row r="30" spans="1:3" x14ac:dyDescent="0.3">
      <c r="A30" t="s">
        <v>228</v>
      </c>
      <c r="B30">
        <f>VLOOKUP(A30,'[2]Opration TeamMember_ItemMaster_'!$B$9:$E$991,4,0)</f>
        <v>139</v>
      </c>
      <c r="C30">
        <v>86</v>
      </c>
    </row>
    <row r="31" spans="1:3" x14ac:dyDescent="0.3">
      <c r="A31" t="s">
        <v>229</v>
      </c>
      <c r="B31">
        <f>VLOOKUP(A31,'[2]Opration TeamMember_ItemMaster_'!$B$9:$E$991,4,0)</f>
        <v>142</v>
      </c>
      <c r="C31">
        <v>136</v>
      </c>
    </row>
    <row r="32" spans="1:3" x14ac:dyDescent="0.3">
      <c r="A32" t="s">
        <v>230</v>
      </c>
      <c r="B32">
        <f>VLOOKUP(A32,'[2]Opration TeamMember_ItemMaster_'!$B$9:$E$991,4,0)</f>
        <v>143</v>
      </c>
      <c r="C32">
        <v>366</v>
      </c>
    </row>
    <row r="33" spans="1:3" x14ac:dyDescent="0.3">
      <c r="A33" t="s">
        <v>231</v>
      </c>
      <c r="B33">
        <f>VLOOKUP(A33,'[2]Opration TeamMember_ItemMaster_'!$B$9:$E$991,4,0)</f>
        <v>144</v>
      </c>
      <c r="C33">
        <v>74</v>
      </c>
    </row>
    <row r="34" spans="1:3" x14ac:dyDescent="0.3">
      <c r="A34" t="s">
        <v>232</v>
      </c>
      <c r="B34">
        <f>VLOOKUP(A34,'[2]Opration TeamMember_ItemMaster_'!$B$9:$E$991,4,0)</f>
        <v>145</v>
      </c>
      <c r="C34">
        <v>122</v>
      </c>
    </row>
    <row r="35" spans="1:3" x14ac:dyDescent="0.3">
      <c r="A35" t="s">
        <v>233</v>
      </c>
      <c r="B35">
        <f>VLOOKUP(A35,'[2]Opration TeamMember_ItemMaster_'!$B$9:$E$991,4,0)</f>
        <v>146</v>
      </c>
      <c r="C35">
        <v>94</v>
      </c>
    </row>
    <row r="36" spans="1:3" x14ac:dyDescent="0.3">
      <c r="A36" t="s">
        <v>234</v>
      </c>
      <c r="B36">
        <f>VLOOKUP(A36,'[2]Opration TeamMember_ItemMaster_'!$B$9:$E$991,4,0)</f>
        <v>151</v>
      </c>
      <c r="C36">
        <v>0</v>
      </c>
    </row>
    <row r="37" spans="1:3" x14ac:dyDescent="0.3">
      <c r="A37" t="s">
        <v>235</v>
      </c>
      <c r="B37">
        <f>VLOOKUP(A37,'[2]Opration TeamMember_ItemMaster_'!$B$9:$E$991,4,0)</f>
        <v>162</v>
      </c>
      <c r="C37">
        <v>106</v>
      </c>
    </row>
    <row r="38" spans="1:3" x14ac:dyDescent="0.3">
      <c r="A38" t="s">
        <v>236</v>
      </c>
      <c r="B38">
        <f>VLOOKUP(A38,'[2]Opration TeamMember_ItemMaster_'!$B$9:$E$991,4,0)</f>
        <v>163</v>
      </c>
      <c r="C38">
        <v>41</v>
      </c>
    </row>
    <row r="39" spans="1:3" x14ac:dyDescent="0.3">
      <c r="A39" t="s">
        <v>237</v>
      </c>
      <c r="B39">
        <f>VLOOKUP(A39,'[2]Opration TeamMember_ItemMaster_'!$B$9:$E$991,4,0)</f>
        <v>164</v>
      </c>
      <c r="C39">
        <v>81</v>
      </c>
    </row>
    <row r="40" spans="1:3" x14ac:dyDescent="0.3">
      <c r="A40" t="s">
        <v>238</v>
      </c>
      <c r="B40">
        <f>VLOOKUP(A40,'[2]Opration TeamMember_ItemMaster_'!$B$9:$E$991,4,0)</f>
        <v>165</v>
      </c>
      <c r="C40">
        <v>3</v>
      </c>
    </row>
    <row r="41" spans="1:3" x14ac:dyDescent="0.3">
      <c r="A41" t="s">
        <v>239</v>
      </c>
      <c r="B41">
        <f>VLOOKUP(A41,'[2]Opration TeamMember_ItemMaster_'!$B$9:$E$991,4,0)</f>
        <v>178</v>
      </c>
      <c r="C41">
        <v>1</v>
      </c>
    </row>
    <row r="42" spans="1:3" x14ac:dyDescent="0.3">
      <c r="A42" t="s">
        <v>240</v>
      </c>
      <c r="B42">
        <f>VLOOKUP(A42,'[2]Opration TeamMember_ItemMaster_'!$B$9:$E$991,4,0)</f>
        <v>179</v>
      </c>
      <c r="C42">
        <v>64</v>
      </c>
    </row>
    <row r="43" spans="1:3" x14ac:dyDescent="0.3">
      <c r="A43" t="s">
        <v>241</v>
      </c>
      <c r="B43">
        <f>VLOOKUP(A43,'[2]Opration TeamMember_ItemMaster_'!$B$9:$E$991,4,0)</f>
        <v>180</v>
      </c>
      <c r="C43">
        <v>0</v>
      </c>
    </row>
    <row r="44" spans="1:3" x14ac:dyDescent="0.3">
      <c r="A44" t="s">
        <v>242</v>
      </c>
      <c r="B44">
        <f>VLOOKUP(A44,'[2]Opration TeamMember_ItemMaster_'!$B$9:$E$991,4,0)</f>
        <v>181</v>
      </c>
      <c r="C44">
        <v>690</v>
      </c>
    </row>
    <row r="45" spans="1:3" x14ac:dyDescent="0.3">
      <c r="A45" t="s">
        <v>243</v>
      </c>
      <c r="B45">
        <f>VLOOKUP(A45,'[2]Opration TeamMember_ItemMaster_'!$B$9:$E$991,4,0)</f>
        <v>182</v>
      </c>
      <c r="C45">
        <v>206</v>
      </c>
    </row>
    <row r="46" spans="1:3" x14ac:dyDescent="0.3">
      <c r="A46" t="s">
        <v>244</v>
      </c>
      <c r="B46">
        <f>VLOOKUP(A46,'[2]Opration TeamMember_ItemMaster_'!$B$9:$E$991,4,0)</f>
        <v>195</v>
      </c>
      <c r="C46">
        <v>0</v>
      </c>
    </row>
    <row r="47" spans="1:3" x14ac:dyDescent="0.3">
      <c r="A47" t="s">
        <v>245</v>
      </c>
      <c r="B47">
        <f>VLOOKUP(A47,'[2]Opration TeamMember_ItemMaster_'!$B$9:$E$991,4,0)</f>
        <v>199</v>
      </c>
      <c r="C47">
        <v>166</v>
      </c>
    </row>
    <row r="48" spans="1:3" x14ac:dyDescent="0.3">
      <c r="A48" t="s">
        <v>246</v>
      </c>
      <c r="B48">
        <f>VLOOKUP(A48,'[2]Opration TeamMember_ItemMaster_'!$B$9:$E$991,4,0)</f>
        <v>202</v>
      </c>
      <c r="C48">
        <v>18</v>
      </c>
    </row>
    <row r="49" spans="1:3" x14ac:dyDescent="0.3">
      <c r="A49" t="s">
        <v>247</v>
      </c>
      <c r="B49">
        <f>VLOOKUP(A49,'[2]Opration TeamMember_ItemMaster_'!$B$9:$E$991,4,0)</f>
        <v>204</v>
      </c>
      <c r="C49">
        <v>0</v>
      </c>
    </row>
    <row r="50" spans="1:3" x14ac:dyDescent="0.3">
      <c r="A50" t="s">
        <v>248</v>
      </c>
      <c r="B50">
        <f>VLOOKUP(A50,'[2]Opration TeamMember_ItemMaster_'!$B$9:$E$991,4,0)</f>
        <v>205</v>
      </c>
      <c r="C50">
        <v>75</v>
      </c>
    </row>
    <row r="51" spans="1:3" x14ac:dyDescent="0.3">
      <c r="A51" t="s">
        <v>249</v>
      </c>
      <c r="B51">
        <f>VLOOKUP(A51,'[2]Opration TeamMember_ItemMaster_'!$B$9:$E$991,4,0)</f>
        <v>206</v>
      </c>
      <c r="C51">
        <v>105</v>
      </c>
    </row>
    <row r="52" spans="1:3" x14ac:dyDescent="0.3">
      <c r="A52" t="s">
        <v>250</v>
      </c>
      <c r="B52">
        <f>VLOOKUP(A52,'[2]Opration TeamMember_ItemMaster_'!$B$9:$E$991,4,0)</f>
        <v>207</v>
      </c>
      <c r="C52">
        <v>26</v>
      </c>
    </row>
    <row r="53" spans="1:3" x14ac:dyDescent="0.3">
      <c r="A53" t="s">
        <v>251</v>
      </c>
      <c r="B53">
        <f>VLOOKUP(A53,'[2]Opration TeamMember_ItemMaster_'!$B$9:$E$991,4,0)</f>
        <v>210</v>
      </c>
      <c r="C53">
        <v>0</v>
      </c>
    </row>
    <row r="54" spans="1:3" x14ac:dyDescent="0.3">
      <c r="A54" t="s">
        <v>252</v>
      </c>
      <c r="B54">
        <f>VLOOKUP(A54,'[2]Opration TeamMember_ItemMaster_'!$B$9:$E$991,4,0)</f>
        <v>215</v>
      </c>
      <c r="C54">
        <v>0</v>
      </c>
    </row>
    <row r="55" spans="1:3" x14ac:dyDescent="0.3">
      <c r="A55" t="s">
        <v>253</v>
      </c>
      <c r="B55">
        <f>VLOOKUP(A55,'[2]Opration TeamMember_ItemMaster_'!$B$9:$E$991,4,0)</f>
        <v>217</v>
      </c>
      <c r="C55">
        <v>53</v>
      </c>
    </row>
    <row r="56" spans="1:3" x14ac:dyDescent="0.3">
      <c r="A56" t="s">
        <v>254</v>
      </c>
      <c r="B56">
        <f>VLOOKUP(A56,'[2]Opration TeamMember_ItemMaster_'!$B$9:$E$991,4,0)</f>
        <v>219</v>
      </c>
      <c r="C56">
        <v>34</v>
      </c>
    </row>
    <row r="57" spans="1:3" x14ac:dyDescent="0.3">
      <c r="A57" t="s">
        <v>255</v>
      </c>
      <c r="B57">
        <f>VLOOKUP(A57,'[2]Opration TeamMember_ItemMaster_'!$B$9:$E$991,4,0)</f>
        <v>221</v>
      </c>
      <c r="C57">
        <v>0</v>
      </c>
    </row>
    <row r="58" spans="1:3" x14ac:dyDescent="0.3">
      <c r="A58" t="s">
        <v>256</v>
      </c>
      <c r="B58">
        <f>VLOOKUP(A58,'[2]Opration TeamMember_ItemMaster_'!$B$9:$E$991,4,0)</f>
        <v>225</v>
      </c>
      <c r="C58">
        <v>0</v>
      </c>
    </row>
    <row r="59" spans="1:3" x14ac:dyDescent="0.3">
      <c r="A59" t="s">
        <v>257</v>
      </c>
      <c r="B59">
        <f>VLOOKUP(A59,'[2]Opration TeamMember_ItemMaster_'!$B$9:$E$991,4,0)</f>
        <v>418</v>
      </c>
      <c r="C59">
        <v>80</v>
      </c>
    </row>
    <row r="60" spans="1:3" x14ac:dyDescent="0.3">
      <c r="A60" t="s">
        <v>258</v>
      </c>
      <c r="B60">
        <f>VLOOKUP(A60,'[2]Opration TeamMember_ItemMaster_'!$B$9:$E$991,4,0)</f>
        <v>228</v>
      </c>
      <c r="C60">
        <v>0</v>
      </c>
    </row>
    <row r="61" spans="1:3" x14ac:dyDescent="0.3">
      <c r="A61" t="s">
        <v>259</v>
      </c>
      <c r="B61">
        <f>VLOOKUP(A61,'[2]Opration TeamMember_ItemMaster_'!$B$9:$E$991,4,0)</f>
        <v>251</v>
      </c>
      <c r="C61">
        <v>18</v>
      </c>
    </row>
    <row r="62" spans="1:3" x14ac:dyDescent="0.3">
      <c r="A62" t="s">
        <v>260</v>
      </c>
      <c r="B62">
        <f>VLOOKUP(A62,'[2]Opration TeamMember_ItemMaster_'!$B$9:$E$991,4,0)</f>
        <v>256</v>
      </c>
      <c r="C62">
        <v>0</v>
      </c>
    </row>
    <row r="63" spans="1:3" x14ac:dyDescent="0.3">
      <c r="A63" t="s">
        <v>261</v>
      </c>
      <c r="B63">
        <f>VLOOKUP(A63,'[2]Opration TeamMember_ItemMaster_'!$B$9:$E$991,4,0)</f>
        <v>271</v>
      </c>
      <c r="C63">
        <v>24</v>
      </c>
    </row>
    <row r="64" spans="1:3" x14ac:dyDescent="0.3">
      <c r="A64" t="s">
        <v>262</v>
      </c>
      <c r="B64">
        <f>VLOOKUP(A64,'[2]Opration TeamMember_ItemMaster_'!$B$9:$E$991,4,0)</f>
        <v>273</v>
      </c>
      <c r="C64">
        <v>34</v>
      </c>
    </row>
    <row r="65" spans="1:3" x14ac:dyDescent="0.3">
      <c r="A65" t="s">
        <v>263</v>
      </c>
      <c r="B65">
        <f>VLOOKUP(A65,'[2]Opration TeamMember_ItemMaster_'!$B$9:$E$991,4,0)</f>
        <v>276</v>
      </c>
      <c r="C65">
        <v>0</v>
      </c>
    </row>
    <row r="66" spans="1:3" x14ac:dyDescent="0.3">
      <c r="A66" t="s">
        <v>264</v>
      </c>
      <c r="B66">
        <f>VLOOKUP(A66,'[2]Opration TeamMember_ItemMaster_'!$B$9:$E$991,4,0)</f>
        <v>277</v>
      </c>
      <c r="C66">
        <v>0</v>
      </c>
    </row>
    <row r="67" spans="1:3" x14ac:dyDescent="0.3">
      <c r="A67" t="s">
        <v>265</v>
      </c>
      <c r="B67">
        <f>VLOOKUP(A67,'[2]Opration TeamMember_ItemMaster_'!$B$9:$E$991,4,0)</f>
        <v>292</v>
      </c>
      <c r="C67">
        <v>34</v>
      </c>
    </row>
    <row r="68" spans="1:3" x14ac:dyDescent="0.3">
      <c r="A68" t="s">
        <v>266</v>
      </c>
      <c r="B68">
        <f>VLOOKUP(A68,'[2]Opration TeamMember_ItemMaster_'!$B$9:$E$991,4,0)</f>
        <v>293</v>
      </c>
      <c r="C68">
        <v>86</v>
      </c>
    </row>
    <row r="69" spans="1:3" x14ac:dyDescent="0.3">
      <c r="A69" t="s">
        <v>267</v>
      </c>
      <c r="B69">
        <f>VLOOKUP(A69,'[2]Opration TeamMember_ItemMaster_'!$B$9:$E$991,4,0)</f>
        <v>294</v>
      </c>
      <c r="C69">
        <v>98</v>
      </c>
    </row>
    <row r="70" spans="1:3" x14ac:dyDescent="0.3">
      <c r="A70" t="s">
        <v>268</v>
      </c>
      <c r="B70">
        <f>VLOOKUP(A70,'[2]Opration TeamMember_ItemMaster_'!$B$9:$E$991,4,0)</f>
        <v>297</v>
      </c>
      <c r="C70">
        <v>0</v>
      </c>
    </row>
    <row r="71" spans="1:3" x14ac:dyDescent="0.3">
      <c r="A71" t="s">
        <v>269</v>
      </c>
      <c r="B71">
        <f>VLOOKUP(A71,'[2]Opration TeamMember_ItemMaster_'!$B$9:$E$991,4,0)</f>
        <v>299</v>
      </c>
      <c r="C71">
        <v>0</v>
      </c>
    </row>
    <row r="72" spans="1:3" x14ac:dyDescent="0.3">
      <c r="A72" t="s">
        <v>270</v>
      </c>
      <c r="B72">
        <f>VLOOKUP(A72,'[2]Opration TeamMember_ItemMaster_'!$B$9:$E$991,4,0)</f>
        <v>300</v>
      </c>
      <c r="C72">
        <v>0</v>
      </c>
    </row>
    <row r="73" spans="1:3" x14ac:dyDescent="0.3">
      <c r="A73" t="s">
        <v>271</v>
      </c>
      <c r="B73">
        <f>VLOOKUP(A73,'[2]Opration TeamMember_ItemMaster_'!$B$9:$E$991,4,0)</f>
        <v>305</v>
      </c>
      <c r="C73">
        <v>15</v>
      </c>
    </row>
    <row r="74" spans="1:3" x14ac:dyDescent="0.3">
      <c r="A74" t="s">
        <v>272</v>
      </c>
      <c r="B74">
        <f>VLOOKUP(A74,'[2]Opration TeamMember_ItemMaster_'!$B$9:$E$991,4,0)</f>
        <v>306</v>
      </c>
      <c r="C74">
        <v>18</v>
      </c>
    </row>
    <row r="75" spans="1:3" x14ac:dyDescent="0.3">
      <c r="A75" t="s">
        <v>273</v>
      </c>
      <c r="B75">
        <f>VLOOKUP(A75,'[2]Opration TeamMember_ItemMaster_'!$B$9:$E$991,4,0)</f>
        <v>308</v>
      </c>
      <c r="C75">
        <v>63</v>
      </c>
    </row>
    <row r="76" spans="1:3" x14ac:dyDescent="0.3">
      <c r="A76" t="s">
        <v>274</v>
      </c>
      <c r="B76">
        <f>VLOOKUP(A76,'[2]Opration TeamMember_ItemMaster_'!$B$9:$E$991,4,0)</f>
        <v>313</v>
      </c>
      <c r="C76">
        <v>9</v>
      </c>
    </row>
    <row r="77" spans="1:3" x14ac:dyDescent="0.3">
      <c r="A77" t="s">
        <v>275</v>
      </c>
      <c r="B77">
        <f>VLOOKUP(A77,'[2]Opration TeamMember_ItemMaster_'!$B$9:$E$991,4,0)</f>
        <v>314</v>
      </c>
      <c r="C77">
        <v>0</v>
      </c>
    </row>
    <row r="78" spans="1:3" x14ac:dyDescent="0.3">
      <c r="A78" t="s">
        <v>276</v>
      </c>
      <c r="B78">
        <f>VLOOKUP(A78,'[2]Opration TeamMember_ItemMaster_'!$B$9:$E$991,4,0)</f>
        <v>317</v>
      </c>
      <c r="C78">
        <v>64</v>
      </c>
    </row>
    <row r="79" spans="1:3" x14ac:dyDescent="0.3">
      <c r="A79" t="s">
        <v>277</v>
      </c>
      <c r="B79">
        <f>VLOOKUP(A79,'[2]Opration TeamMember_ItemMaster_'!$B$9:$E$991,4,0)</f>
        <v>323</v>
      </c>
      <c r="C79">
        <v>0</v>
      </c>
    </row>
    <row r="80" spans="1:3" x14ac:dyDescent="0.3">
      <c r="A80" t="s">
        <v>278</v>
      </c>
      <c r="B80">
        <f>VLOOKUP(A80,'[2]Opration TeamMember_ItemMaster_'!$B$9:$E$991,4,0)</f>
        <v>324</v>
      </c>
      <c r="C80">
        <v>112</v>
      </c>
    </row>
    <row r="81" spans="1:3" x14ac:dyDescent="0.3">
      <c r="A81" t="s">
        <v>279</v>
      </c>
      <c r="B81">
        <f>VLOOKUP(A81,'[2]Opration TeamMember_ItemMaster_'!$B$9:$E$991,4,0)</f>
        <v>325</v>
      </c>
      <c r="C81">
        <v>89</v>
      </c>
    </row>
    <row r="82" spans="1:3" x14ac:dyDescent="0.3">
      <c r="A82" t="s">
        <v>280</v>
      </c>
      <c r="B82">
        <f>VLOOKUP(A82,'[2]Opration TeamMember_ItemMaster_'!$B$9:$E$991,4,0)</f>
        <v>326</v>
      </c>
      <c r="C82">
        <v>184</v>
      </c>
    </row>
    <row r="83" spans="1:3" x14ac:dyDescent="0.3">
      <c r="A83" t="s">
        <v>281</v>
      </c>
      <c r="B83">
        <f>VLOOKUP(A83,'[2]Opration TeamMember_ItemMaster_'!$B$9:$E$991,4,0)</f>
        <v>327</v>
      </c>
      <c r="C83">
        <v>14</v>
      </c>
    </row>
    <row r="84" spans="1:3" x14ac:dyDescent="0.3">
      <c r="A84" t="s">
        <v>282</v>
      </c>
      <c r="B84">
        <f>VLOOKUP(A84,'[2]Opration TeamMember_ItemMaster_'!$B$9:$E$991,4,0)</f>
        <v>331</v>
      </c>
      <c r="C84">
        <v>0</v>
      </c>
    </row>
    <row r="85" spans="1:3" x14ac:dyDescent="0.3">
      <c r="A85" t="s">
        <v>283</v>
      </c>
      <c r="B85">
        <f>VLOOKUP(A85,'[2]Opration TeamMember_ItemMaster_'!$B$9:$E$991,4,0)</f>
        <v>332</v>
      </c>
      <c r="C85">
        <v>37</v>
      </c>
    </row>
    <row r="86" spans="1:3" x14ac:dyDescent="0.3">
      <c r="A86" t="s">
        <v>284</v>
      </c>
      <c r="B86">
        <f>VLOOKUP(A86,'[2]Opration TeamMember_ItemMaster_'!$B$9:$E$991,4,0)</f>
        <v>335</v>
      </c>
      <c r="C86">
        <v>20</v>
      </c>
    </row>
    <row r="87" spans="1:3" x14ac:dyDescent="0.3">
      <c r="A87" t="s">
        <v>285</v>
      </c>
      <c r="B87">
        <f>VLOOKUP(A87,'[2]Opration TeamMember_ItemMaster_'!$B$9:$E$991,4,0)</f>
        <v>336</v>
      </c>
      <c r="C87">
        <v>21</v>
      </c>
    </row>
    <row r="88" spans="1:3" x14ac:dyDescent="0.3">
      <c r="A88" t="s">
        <v>286</v>
      </c>
      <c r="B88">
        <f>VLOOKUP(A88,'[2]Opration TeamMember_ItemMaster_'!$B$9:$E$991,4,0)</f>
        <v>338</v>
      </c>
      <c r="C88">
        <v>33</v>
      </c>
    </row>
    <row r="89" spans="1:3" x14ac:dyDescent="0.3">
      <c r="A89" t="s">
        <v>287</v>
      </c>
      <c r="B89">
        <f>VLOOKUP(A89,'[2]Opration TeamMember_ItemMaster_'!$B$9:$E$991,4,0)</f>
        <v>339</v>
      </c>
      <c r="C89">
        <v>22</v>
      </c>
    </row>
    <row r="90" spans="1:3" x14ac:dyDescent="0.3">
      <c r="A90" t="s">
        <v>288</v>
      </c>
      <c r="B90">
        <f>VLOOKUP(A90,'[2]Opration TeamMember_ItemMaster_'!$B$9:$E$991,4,0)</f>
        <v>346</v>
      </c>
      <c r="C90">
        <v>50</v>
      </c>
    </row>
    <row r="91" spans="1:3" x14ac:dyDescent="0.3">
      <c r="A91" t="s">
        <v>289</v>
      </c>
      <c r="B91">
        <f>VLOOKUP(A91,'[2]Opration TeamMember_ItemMaster_'!$B$9:$E$991,4,0)</f>
        <v>353</v>
      </c>
      <c r="C91">
        <v>62</v>
      </c>
    </row>
    <row r="92" spans="1:3" x14ac:dyDescent="0.3">
      <c r="A92" t="s">
        <v>290</v>
      </c>
      <c r="B92">
        <f>VLOOKUP(A92,'[2]Opration TeamMember_ItemMaster_'!$B$9:$E$991,4,0)</f>
        <v>360</v>
      </c>
      <c r="C92">
        <v>10</v>
      </c>
    </row>
    <row r="93" spans="1:3" x14ac:dyDescent="0.3">
      <c r="A93" t="s">
        <v>291</v>
      </c>
      <c r="B93">
        <f>VLOOKUP(A93,'[2]Opration TeamMember_ItemMaster_'!$B$9:$E$991,4,0)</f>
        <v>365</v>
      </c>
      <c r="C93">
        <v>3</v>
      </c>
    </row>
    <row r="94" spans="1:3" x14ac:dyDescent="0.3">
      <c r="A94" t="s">
        <v>292</v>
      </c>
      <c r="B94">
        <f>VLOOKUP(A94,'[2]Opration TeamMember_ItemMaster_'!$B$9:$E$991,4,0)</f>
        <v>366</v>
      </c>
      <c r="C94">
        <v>39</v>
      </c>
    </row>
    <row r="95" spans="1:3" x14ac:dyDescent="0.3">
      <c r="A95" t="s">
        <v>293</v>
      </c>
      <c r="B95">
        <f>VLOOKUP(A95,'[2]Opration TeamMember_ItemMaster_'!$B$9:$E$991,4,0)</f>
        <v>368</v>
      </c>
      <c r="C95">
        <v>16</v>
      </c>
    </row>
    <row r="96" spans="1:3" x14ac:dyDescent="0.3">
      <c r="A96" t="s">
        <v>294</v>
      </c>
      <c r="B96">
        <f>VLOOKUP(A96,'[2]Opration TeamMember_ItemMaster_'!$B$9:$E$991,4,0)</f>
        <v>370</v>
      </c>
      <c r="C96">
        <v>22</v>
      </c>
    </row>
    <row r="97" spans="1:3" x14ac:dyDescent="0.3">
      <c r="A97" t="s">
        <v>295</v>
      </c>
      <c r="B97">
        <f>VLOOKUP(A97,'[2]Opration TeamMember_ItemMaster_'!$B$9:$E$991,4,0)</f>
        <v>373</v>
      </c>
      <c r="C97">
        <v>20</v>
      </c>
    </row>
    <row r="98" spans="1:3" x14ac:dyDescent="0.3">
      <c r="A98" t="s">
        <v>296</v>
      </c>
      <c r="B98">
        <f>VLOOKUP(A98,'[2]Opration TeamMember_ItemMaster_'!$B$9:$E$991,4,0)</f>
        <v>374</v>
      </c>
      <c r="C98">
        <v>17</v>
      </c>
    </row>
    <row r="99" spans="1:3" x14ac:dyDescent="0.3">
      <c r="A99" t="s">
        <v>297</v>
      </c>
      <c r="B99">
        <f>VLOOKUP(A99,'[2]Opration TeamMember_ItemMaster_'!$B$9:$E$991,4,0)</f>
        <v>391</v>
      </c>
      <c r="C99">
        <v>0</v>
      </c>
    </row>
    <row r="100" spans="1:3" x14ac:dyDescent="0.3">
      <c r="A100" t="s">
        <v>298</v>
      </c>
      <c r="B100">
        <f>VLOOKUP(A100,'[2]Opration TeamMember_ItemMaster_'!$B$9:$E$991,4,0)</f>
        <v>394</v>
      </c>
      <c r="C100">
        <v>31</v>
      </c>
    </row>
    <row r="101" spans="1:3" x14ac:dyDescent="0.3">
      <c r="A101" t="s">
        <v>299</v>
      </c>
      <c r="B101">
        <f>VLOOKUP(A101,'[2]Opration TeamMember_ItemMaster_'!$B$9:$E$991,4,0)</f>
        <v>433</v>
      </c>
      <c r="C101">
        <v>100</v>
      </c>
    </row>
    <row r="102" spans="1:3" x14ac:dyDescent="0.3">
      <c r="A102" t="s">
        <v>300</v>
      </c>
      <c r="B102">
        <f>VLOOKUP(A102,'[2]Opration TeamMember_ItemMaster_'!$B$9:$E$991,4,0)</f>
        <v>400</v>
      </c>
      <c r="C102">
        <v>9</v>
      </c>
    </row>
    <row r="103" spans="1:3" x14ac:dyDescent="0.3">
      <c r="A103" t="s">
        <v>301</v>
      </c>
      <c r="B103">
        <f>VLOOKUP(A103,'[2]Opration TeamMember_ItemMaster_'!$B$9:$E$991,4,0)</f>
        <v>401</v>
      </c>
      <c r="C103">
        <v>5</v>
      </c>
    </row>
    <row r="104" spans="1:3" x14ac:dyDescent="0.3">
      <c r="A104" t="s">
        <v>302</v>
      </c>
      <c r="B104">
        <f>VLOOKUP(A104,'[2]Opration TeamMember_ItemMaster_'!$B$9:$E$991,4,0)</f>
        <v>402</v>
      </c>
      <c r="C104">
        <v>0</v>
      </c>
    </row>
    <row r="105" spans="1:3" x14ac:dyDescent="0.3">
      <c r="A105" t="s">
        <v>303</v>
      </c>
      <c r="B105">
        <f>VLOOKUP(A105,'[2]Opration TeamMember_ItemMaster_'!$B$9:$E$991,4,0)</f>
        <v>403</v>
      </c>
      <c r="C105">
        <v>89</v>
      </c>
    </row>
    <row r="106" spans="1:3" x14ac:dyDescent="0.3">
      <c r="A106" t="s">
        <v>304</v>
      </c>
      <c r="B106">
        <f>VLOOKUP(A106,'[2]Opration TeamMember_ItemMaster_'!$B$9:$E$991,4,0)</f>
        <v>404</v>
      </c>
      <c r="C106">
        <v>80</v>
      </c>
    </row>
    <row r="107" spans="1:3" x14ac:dyDescent="0.3">
      <c r="A107" t="s">
        <v>305</v>
      </c>
      <c r="B107">
        <f>VLOOKUP(A107,'[2]Opration TeamMember_ItemMaster_'!$B$9:$E$991,4,0)</f>
        <v>405</v>
      </c>
      <c r="C107">
        <v>283</v>
      </c>
    </row>
    <row r="108" spans="1:3" x14ac:dyDescent="0.3">
      <c r="A108" t="s">
        <v>306</v>
      </c>
      <c r="B108">
        <f>VLOOKUP(A108,'[2]Opration TeamMember_ItemMaster_'!$B$9:$E$991,4,0)</f>
        <v>406</v>
      </c>
      <c r="C108">
        <v>214</v>
      </c>
    </row>
    <row r="109" spans="1:3" x14ac:dyDescent="0.3">
      <c r="A109" t="s">
        <v>307</v>
      </c>
      <c r="B109">
        <f>VLOOKUP(A109,'[2]Opration TeamMember_ItemMaster_'!$B$9:$E$991,4,0)</f>
        <v>385</v>
      </c>
      <c r="C109">
        <v>0</v>
      </c>
    </row>
    <row r="110" spans="1:3" x14ac:dyDescent="0.3">
      <c r="A110" t="s">
        <v>308</v>
      </c>
      <c r="B110">
        <f>VLOOKUP(A110,'[2]Opration TeamMember_ItemMaster_'!$B$9:$E$991,4,0)</f>
        <v>928</v>
      </c>
      <c r="C110">
        <v>13</v>
      </c>
    </row>
    <row r="111" spans="1:3" x14ac:dyDescent="0.3">
      <c r="A111" t="s">
        <v>309</v>
      </c>
      <c r="B111">
        <f>VLOOKUP(A111,'[2]Opration TeamMember_ItemMaster_'!$B$9:$E$991,4,0)</f>
        <v>924</v>
      </c>
      <c r="C111">
        <v>0</v>
      </c>
    </row>
    <row r="112" spans="1:3" x14ac:dyDescent="0.3">
      <c r="A112" t="s">
        <v>310</v>
      </c>
      <c r="B112">
        <f>VLOOKUP(A112,'[2]Opration TeamMember_ItemMaster_'!$B$9:$E$991,4,0)</f>
        <v>926</v>
      </c>
      <c r="C112">
        <v>63</v>
      </c>
    </row>
    <row r="113" spans="1:3" x14ac:dyDescent="0.3">
      <c r="A113" t="s">
        <v>311</v>
      </c>
      <c r="B113">
        <f>VLOOKUP(A113,'[2]Opration TeamMember_ItemMaster_'!$B$9:$E$991,4,0)</f>
        <v>925</v>
      </c>
      <c r="C113">
        <v>45</v>
      </c>
    </row>
    <row r="114" spans="1:3" x14ac:dyDescent="0.3">
      <c r="A114" t="s">
        <v>312</v>
      </c>
      <c r="B114">
        <f>VLOOKUP(A114,'[2]Opration TeamMember_ItemMaster_'!$B$9:$E$991,4,0)</f>
        <v>993</v>
      </c>
      <c r="C114">
        <v>0</v>
      </c>
    </row>
    <row r="115" spans="1:3" x14ac:dyDescent="0.3">
      <c r="A115" t="s">
        <v>327</v>
      </c>
      <c r="B115">
        <f>VLOOKUP(A115,'[2]Opration TeamMember_ItemMaster_'!$B$9:$E$991,4,0)</f>
        <v>121</v>
      </c>
      <c r="C115">
        <v>0</v>
      </c>
    </row>
    <row r="116" spans="1:3" x14ac:dyDescent="0.3">
      <c r="A116" t="s">
        <v>317</v>
      </c>
      <c r="B116">
        <f>VLOOKUP(A116,'[2]Opration TeamMember_ItemMaster_'!$B$9:$E$991,4,0)</f>
        <v>140</v>
      </c>
      <c r="C116">
        <v>0</v>
      </c>
    </row>
    <row r="117" spans="1:3" x14ac:dyDescent="0.3">
      <c r="A117" t="s">
        <v>318</v>
      </c>
      <c r="B117">
        <f>VLOOKUP(A117,'[2]Opration TeamMember_ItemMaster_'!$B$9:$E$991,4,0)</f>
        <v>177</v>
      </c>
      <c r="C117">
        <v>0</v>
      </c>
    </row>
    <row r="118" spans="1:3" x14ac:dyDescent="0.3">
      <c r="A118" t="s">
        <v>319</v>
      </c>
      <c r="B118">
        <f>VLOOKUP(A118,'[2]Opration TeamMember_ItemMaster_'!$B$9:$E$991,4,0)</f>
        <v>233</v>
      </c>
      <c r="C118">
        <v>0</v>
      </c>
    </row>
    <row r="119" spans="1:3" x14ac:dyDescent="0.3">
      <c r="A119" t="s">
        <v>320</v>
      </c>
      <c r="B119">
        <f>VLOOKUP(A119,'[2]Opration TeamMember_ItemMaster_'!$B$9:$E$991,4,0)</f>
        <v>274</v>
      </c>
      <c r="C119">
        <v>0</v>
      </c>
    </row>
    <row r="120" spans="1:3" x14ac:dyDescent="0.3">
      <c r="A120" t="s">
        <v>321</v>
      </c>
      <c r="B120">
        <f>VLOOKUP(A120,'[2]Opration TeamMember_ItemMaster_'!$B$9:$E$991,4,0)</f>
        <v>289</v>
      </c>
      <c r="C120">
        <v>0</v>
      </c>
    </row>
    <row r="121" spans="1:3" x14ac:dyDescent="0.3">
      <c r="A121" t="s">
        <v>322</v>
      </c>
      <c r="B121">
        <f>VLOOKUP(A121,'[2]Opration TeamMember_ItemMaster_'!$B$9:$E$991,4,0)</f>
        <v>307</v>
      </c>
      <c r="C121">
        <v>1</v>
      </c>
    </row>
    <row r="122" spans="1:3" x14ac:dyDescent="0.3">
      <c r="A122" t="s">
        <v>323</v>
      </c>
      <c r="B122">
        <f>VLOOKUP(A122,'[2]Opration TeamMember_ItemMaster_'!$B$9:$E$991,4,0)</f>
        <v>424</v>
      </c>
      <c r="C122">
        <v>40</v>
      </c>
    </row>
    <row r="123" spans="1:3" x14ac:dyDescent="0.3">
      <c r="A123" t="s">
        <v>324</v>
      </c>
      <c r="B123">
        <f>VLOOKUP(A123,'[2]Opration TeamMember_ItemMaster_'!$B$9:$E$991,4,0)</f>
        <v>315</v>
      </c>
      <c r="C123">
        <v>0</v>
      </c>
    </row>
    <row r="124" spans="1:3" x14ac:dyDescent="0.3">
      <c r="A124" t="s">
        <v>325</v>
      </c>
      <c r="B124">
        <f>VLOOKUP(A124,'[2]Opration TeamMember_ItemMaster_'!$B$9:$E$991,4,0)</f>
        <v>333</v>
      </c>
      <c r="C124">
        <v>0</v>
      </c>
    </row>
    <row r="125" spans="1:3" x14ac:dyDescent="0.3">
      <c r="A125" t="s">
        <v>326</v>
      </c>
      <c r="B125">
        <f>VLOOKUP(A125,'[2]Opration TeamMember_ItemMaster_'!$B$9:$E$991,4,0)</f>
        <v>350</v>
      </c>
      <c r="C12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3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3" width="9.33203125" style="20" bestFit="1" customWidth="1"/>
    <col min="4" max="4" width="8.6640625" style="20" bestFit="1" customWidth="1"/>
    <col min="5" max="5" width="9.332031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88671875" style="20" bestFit="1" customWidth="1"/>
    <col min="11" max="11" width="8.21875" style="20" bestFit="1" customWidth="1"/>
    <col min="12" max="12" width="9.33203125" style="20" bestFit="1" customWidth="1"/>
    <col min="13" max="13" width="8.21875" style="20" bestFit="1" customWidth="1"/>
    <col min="14" max="14" width="9.33203125" style="20" bestFit="1" customWidth="1"/>
    <col min="15" max="15" width="8.2187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10" style="20" bestFit="1" customWidth="1"/>
    <col min="21" max="21" width="8.6640625" style="20" bestFit="1" customWidth="1"/>
    <col min="22" max="22" width="8.88671875" style="20" bestFit="1" customWidth="1"/>
    <col min="23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69" t="s">
        <v>44</v>
      </c>
      <c r="C1" s="70"/>
      <c r="D1" s="70"/>
      <c r="E1" s="70"/>
      <c r="F1" s="70"/>
      <c r="G1" s="70"/>
      <c r="H1" s="70"/>
      <c r="I1" s="70"/>
      <c r="J1" s="71"/>
      <c r="K1" s="69" t="s">
        <v>45</v>
      </c>
      <c r="L1" s="70"/>
      <c r="M1" s="70"/>
      <c r="N1" s="70"/>
      <c r="O1" s="70"/>
      <c r="P1" s="70"/>
      <c r="Q1" s="70"/>
      <c r="R1" s="70"/>
      <c r="S1" s="71"/>
      <c r="T1" s="69" t="s">
        <v>13</v>
      </c>
      <c r="U1" s="70"/>
      <c r="V1" s="70"/>
      <c r="W1" s="70"/>
      <c r="X1" s="70"/>
      <c r="Y1" s="70"/>
      <c r="Z1" s="70"/>
      <c r="AA1" s="70"/>
      <c r="AB1" s="7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24</v>
      </c>
      <c r="B4" s="20">
        <v>684</v>
      </c>
      <c r="C4" s="20">
        <v>0</v>
      </c>
      <c r="D4" s="20">
        <v>0</v>
      </c>
      <c r="E4" s="20">
        <v>676</v>
      </c>
      <c r="F4" s="20">
        <v>0</v>
      </c>
      <c r="G4" s="20">
        <v>0</v>
      </c>
      <c r="H4" s="20">
        <v>0</v>
      </c>
      <c r="I4" s="20">
        <v>0</v>
      </c>
      <c r="J4" s="20">
        <v>8</v>
      </c>
      <c r="K4" s="27">
        <v>684</v>
      </c>
      <c r="L4" s="28">
        <v>0</v>
      </c>
      <c r="M4" s="28">
        <v>0</v>
      </c>
      <c r="N4" s="28">
        <v>676</v>
      </c>
      <c r="O4" s="28">
        <v>0</v>
      </c>
      <c r="P4" s="28">
        <v>0</v>
      </c>
      <c r="Q4" s="28">
        <v>0</v>
      </c>
      <c r="R4" s="28">
        <v>0</v>
      </c>
      <c r="S4" s="26">
        <v>8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26</v>
      </c>
    </row>
    <row r="5" spans="1:29" x14ac:dyDescent="0.3">
      <c r="A5" s="17" t="s">
        <v>200</v>
      </c>
      <c r="B5" s="20">
        <v>2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2</v>
      </c>
      <c r="K5" s="27">
        <v>2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2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26</v>
      </c>
    </row>
    <row r="6" spans="1:29" x14ac:dyDescent="0.3">
      <c r="A6" s="17" t="s">
        <v>201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ref="T6:AB131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26</v>
      </c>
    </row>
    <row r="7" spans="1:29" x14ac:dyDescent="0.3">
      <c r="A7" s="17" t="s">
        <v>202</v>
      </c>
      <c r="B7" s="20">
        <v>40</v>
      </c>
      <c r="C7" s="20">
        <v>0</v>
      </c>
      <c r="D7" s="20">
        <v>0</v>
      </c>
      <c r="E7" s="20">
        <v>40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40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40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26</v>
      </c>
    </row>
    <row r="8" spans="1:29" x14ac:dyDescent="0.3">
      <c r="A8" s="17" t="s">
        <v>203</v>
      </c>
      <c r="B8" s="20">
        <v>0</v>
      </c>
      <c r="C8" s="20">
        <v>60</v>
      </c>
      <c r="D8" s="20">
        <v>0</v>
      </c>
      <c r="E8" s="20">
        <v>56</v>
      </c>
      <c r="F8" s="20">
        <v>6</v>
      </c>
      <c r="G8" s="20">
        <v>0</v>
      </c>
      <c r="H8" s="20">
        <v>0</v>
      </c>
      <c r="I8" s="20">
        <v>0</v>
      </c>
      <c r="J8" s="26">
        <v>10</v>
      </c>
      <c r="K8" s="27">
        <v>0</v>
      </c>
      <c r="L8" s="20">
        <v>60</v>
      </c>
      <c r="M8" s="20">
        <v>0</v>
      </c>
      <c r="N8" s="20">
        <v>56</v>
      </c>
      <c r="O8" s="20">
        <v>6</v>
      </c>
      <c r="P8" s="20">
        <v>0</v>
      </c>
      <c r="Q8" s="20">
        <v>0</v>
      </c>
      <c r="R8" s="20">
        <v>0</v>
      </c>
      <c r="S8" s="26">
        <v>10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26</v>
      </c>
    </row>
    <row r="9" spans="1:29" x14ac:dyDescent="0.3">
      <c r="A9" s="17" t="s">
        <v>204</v>
      </c>
      <c r="B9" s="20">
        <v>0</v>
      </c>
      <c r="C9" s="20">
        <v>40</v>
      </c>
      <c r="D9" s="20">
        <v>0</v>
      </c>
      <c r="E9" s="20">
        <v>30</v>
      </c>
      <c r="F9" s="20">
        <v>9</v>
      </c>
      <c r="G9" s="20">
        <v>0</v>
      </c>
      <c r="H9" s="20">
        <v>0</v>
      </c>
      <c r="I9" s="20">
        <v>0</v>
      </c>
      <c r="J9" s="26">
        <v>19</v>
      </c>
      <c r="K9" s="27">
        <v>0</v>
      </c>
      <c r="L9" s="20">
        <v>40</v>
      </c>
      <c r="M9" s="20">
        <v>40</v>
      </c>
      <c r="N9" s="20">
        <v>30</v>
      </c>
      <c r="O9" s="20">
        <v>9</v>
      </c>
      <c r="P9" s="20">
        <v>0</v>
      </c>
      <c r="Q9" s="20">
        <v>0</v>
      </c>
      <c r="R9" s="20">
        <v>0</v>
      </c>
      <c r="S9" s="26">
        <v>19</v>
      </c>
      <c r="T9" s="20">
        <f t="shared" si="2"/>
        <v>0</v>
      </c>
      <c r="U9" s="20">
        <f t="shared" si="2"/>
        <v>0</v>
      </c>
      <c r="V9" s="20">
        <f t="shared" si="2"/>
        <v>-40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26</v>
      </c>
    </row>
    <row r="10" spans="1:29" x14ac:dyDescent="0.3">
      <c r="A10" s="17" t="s">
        <v>205</v>
      </c>
      <c r="B10" s="20">
        <v>1</v>
      </c>
      <c r="C10" s="20">
        <v>0</v>
      </c>
      <c r="D10" s="20">
        <v>0</v>
      </c>
      <c r="E10" s="20">
        <v>1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1</v>
      </c>
      <c r="L10" s="20">
        <v>0</v>
      </c>
      <c r="M10" s="20">
        <v>0</v>
      </c>
      <c r="N10" s="20">
        <v>1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26</v>
      </c>
    </row>
    <row r="11" spans="1:29" x14ac:dyDescent="0.3">
      <c r="A11" s="17" t="s">
        <v>206</v>
      </c>
      <c r="B11" s="20">
        <v>41</v>
      </c>
      <c r="C11" s="20">
        <v>600</v>
      </c>
      <c r="D11" s="20">
        <v>0</v>
      </c>
      <c r="E11" s="20">
        <v>619</v>
      </c>
      <c r="F11" s="20">
        <v>19</v>
      </c>
      <c r="G11" s="20">
        <v>0</v>
      </c>
      <c r="H11" s="20">
        <v>0</v>
      </c>
      <c r="I11" s="20">
        <v>0</v>
      </c>
      <c r="J11" s="26">
        <v>41</v>
      </c>
      <c r="K11" s="27">
        <v>41</v>
      </c>
      <c r="L11" s="20">
        <v>600</v>
      </c>
      <c r="M11" s="20">
        <v>0</v>
      </c>
      <c r="N11" s="20">
        <v>619</v>
      </c>
      <c r="O11" s="20">
        <v>19</v>
      </c>
      <c r="P11" s="20">
        <v>0</v>
      </c>
      <c r="Q11" s="20">
        <v>0</v>
      </c>
      <c r="R11" s="20">
        <v>0</v>
      </c>
      <c r="S11" s="26">
        <v>41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0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26</v>
      </c>
    </row>
    <row r="12" spans="1:29" x14ac:dyDescent="0.3">
      <c r="A12" s="17" t="s">
        <v>207</v>
      </c>
      <c r="B12" s="20">
        <v>46</v>
      </c>
      <c r="C12" s="20">
        <v>420</v>
      </c>
      <c r="D12" s="20">
        <v>0</v>
      </c>
      <c r="E12" s="20">
        <v>487</v>
      </c>
      <c r="F12" s="20">
        <v>18</v>
      </c>
      <c r="G12" s="20">
        <v>0</v>
      </c>
      <c r="H12" s="20">
        <v>0</v>
      </c>
      <c r="I12" s="20">
        <v>0</v>
      </c>
      <c r="J12" s="26">
        <v>-3</v>
      </c>
      <c r="K12" s="27">
        <v>46</v>
      </c>
      <c r="L12" s="20">
        <v>420</v>
      </c>
      <c r="M12" s="20">
        <v>0</v>
      </c>
      <c r="N12" s="20">
        <v>487</v>
      </c>
      <c r="O12" s="20">
        <v>18</v>
      </c>
      <c r="P12" s="20">
        <v>0</v>
      </c>
      <c r="Q12" s="20">
        <v>0</v>
      </c>
      <c r="R12" s="20">
        <v>0</v>
      </c>
      <c r="S12" s="26">
        <v>-3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0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26</v>
      </c>
    </row>
    <row r="13" spans="1:29" x14ac:dyDescent="0.3">
      <c r="A13" s="17" t="s">
        <v>208</v>
      </c>
      <c r="B13" s="20">
        <v>58</v>
      </c>
      <c r="C13" s="20">
        <v>120</v>
      </c>
      <c r="D13" s="20">
        <v>0</v>
      </c>
      <c r="E13" s="20">
        <v>145</v>
      </c>
      <c r="F13" s="20">
        <v>0</v>
      </c>
      <c r="G13" s="20">
        <v>0</v>
      </c>
      <c r="H13" s="20">
        <v>0</v>
      </c>
      <c r="I13" s="20">
        <v>0</v>
      </c>
      <c r="J13" s="26">
        <v>33</v>
      </c>
      <c r="K13" s="27">
        <v>58</v>
      </c>
      <c r="L13" s="20">
        <v>120</v>
      </c>
      <c r="M13" s="20">
        <v>0</v>
      </c>
      <c r="N13" s="20">
        <v>145</v>
      </c>
      <c r="O13" s="20">
        <v>0</v>
      </c>
      <c r="P13" s="20">
        <v>0</v>
      </c>
      <c r="Q13" s="20">
        <v>0</v>
      </c>
      <c r="R13" s="20">
        <v>0</v>
      </c>
      <c r="S13" s="26">
        <v>33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0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26</v>
      </c>
    </row>
    <row r="14" spans="1:29" x14ac:dyDescent="0.3">
      <c r="A14" s="17" t="s">
        <v>209</v>
      </c>
      <c r="B14" s="20">
        <v>62</v>
      </c>
      <c r="C14" s="20">
        <v>930</v>
      </c>
      <c r="D14" s="20">
        <v>0</v>
      </c>
      <c r="E14" s="20">
        <v>929</v>
      </c>
      <c r="F14" s="20">
        <v>0</v>
      </c>
      <c r="G14" s="20">
        <v>0</v>
      </c>
      <c r="H14" s="20">
        <v>0</v>
      </c>
      <c r="I14" s="20">
        <v>0</v>
      </c>
      <c r="J14" s="26">
        <v>63</v>
      </c>
      <c r="K14" s="27">
        <v>62</v>
      </c>
      <c r="L14" s="20">
        <v>930</v>
      </c>
      <c r="M14" s="20">
        <v>0</v>
      </c>
      <c r="N14" s="20">
        <v>929</v>
      </c>
      <c r="O14" s="20">
        <v>0</v>
      </c>
      <c r="P14" s="20">
        <v>0</v>
      </c>
      <c r="Q14" s="20">
        <v>0</v>
      </c>
      <c r="R14" s="20">
        <v>0</v>
      </c>
      <c r="S14" s="26">
        <v>63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0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26</v>
      </c>
    </row>
    <row r="15" spans="1:29" x14ac:dyDescent="0.3">
      <c r="A15" s="17" t="s">
        <v>210</v>
      </c>
      <c r="B15" s="20">
        <v>163</v>
      </c>
      <c r="C15" s="20">
        <v>1400</v>
      </c>
      <c r="D15" s="20">
        <v>0</v>
      </c>
      <c r="E15" s="20">
        <v>1532</v>
      </c>
      <c r="F15" s="20">
        <v>0</v>
      </c>
      <c r="G15" s="20">
        <v>0</v>
      </c>
      <c r="H15" s="20">
        <v>0</v>
      </c>
      <c r="I15" s="20">
        <v>0</v>
      </c>
      <c r="J15" s="26">
        <v>31</v>
      </c>
      <c r="K15" s="27">
        <v>163</v>
      </c>
      <c r="L15" s="20">
        <v>1400</v>
      </c>
      <c r="M15" s="20">
        <v>0</v>
      </c>
      <c r="N15" s="20">
        <v>1532</v>
      </c>
      <c r="O15" s="20">
        <v>0</v>
      </c>
      <c r="P15" s="20">
        <v>0</v>
      </c>
      <c r="Q15" s="20">
        <v>0</v>
      </c>
      <c r="R15" s="20">
        <v>0</v>
      </c>
      <c r="S15" s="26">
        <v>31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0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0</v>
      </c>
      <c r="AC15" s="17" t="s">
        <v>26</v>
      </c>
    </row>
    <row r="16" spans="1:29" x14ac:dyDescent="0.3">
      <c r="A16" s="17" t="s">
        <v>211</v>
      </c>
      <c r="B16" s="20">
        <v>53</v>
      </c>
      <c r="C16" s="20">
        <v>1200</v>
      </c>
      <c r="D16" s="20">
        <v>0</v>
      </c>
      <c r="E16" s="20">
        <v>956</v>
      </c>
      <c r="F16" s="20">
        <v>1</v>
      </c>
      <c r="G16" s="20">
        <v>0</v>
      </c>
      <c r="H16" s="20">
        <v>0</v>
      </c>
      <c r="I16" s="20">
        <v>0</v>
      </c>
      <c r="J16" s="26">
        <v>298</v>
      </c>
      <c r="K16" s="27">
        <v>53</v>
      </c>
      <c r="L16" s="20">
        <v>1200</v>
      </c>
      <c r="M16" s="20">
        <v>0</v>
      </c>
      <c r="N16" s="20">
        <v>956</v>
      </c>
      <c r="O16" s="20">
        <v>1</v>
      </c>
      <c r="P16" s="20">
        <v>0</v>
      </c>
      <c r="Q16" s="20">
        <v>0</v>
      </c>
      <c r="R16" s="20">
        <v>0</v>
      </c>
      <c r="S16" s="26">
        <v>298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26</v>
      </c>
    </row>
    <row r="17" spans="1:29" x14ac:dyDescent="0.3">
      <c r="A17" s="17" t="s">
        <v>212</v>
      </c>
      <c r="B17" s="20">
        <v>77</v>
      </c>
      <c r="C17" s="20">
        <v>1200</v>
      </c>
      <c r="D17" s="20">
        <v>0</v>
      </c>
      <c r="E17" s="20">
        <v>1233</v>
      </c>
      <c r="F17" s="20">
        <v>1</v>
      </c>
      <c r="G17" s="20">
        <v>0</v>
      </c>
      <c r="H17" s="20">
        <v>0</v>
      </c>
      <c r="I17" s="20">
        <v>0</v>
      </c>
      <c r="J17" s="26">
        <v>45</v>
      </c>
      <c r="K17" s="27">
        <v>77</v>
      </c>
      <c r="L17" s="20">
        <v>1200</v>
      </c>
      <c r="M17" s="20">
        <v>0</v>
      </c>
      <c r="N17" s="20">
        <v>1233</v>
      </c>
      <c r="O17" s="20">
        <v>1</v>
      </c>
      <c r="P17" s="20">
        <v>0</v>
      </c>
      <c r="Q17" s="20">
        <v>0</v>
      </c>
      <c r="R17" s="20">
        <v>0</v>
      </c>
      <c r="S17" s="26">
        <v>45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0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26</v>
      </c>
    </row>
    <row r="18" spans="1:29" x14ac:dyDescent="0.3">
      <c r="A18" s="17" t="s">
        <v>213</v>
      </c>
      <c r="B18" s="20">
        <v>793</v>
      </c>
      <c r="C18" s="20">
        <v>1320</v>
      </c>
      <c r="D18" s="20">
        <v>0</v>
      </c>
      <c r="E18" s="20">
        <v>2012</v>
      </c>
      <c r="F18" s="20">
        <v>7</v>
      </c>
      <c r="G18" s="20">
        <v>0</v>
      </c>
      <c r="H18" s="20">
        <v>0</v>
      </c>
      <c r="I18" s="20">
        <v>0</v>
      </c>
      <c r="J18" s="26">
        <v>108</v>
      </c>
      <c r="K18" s="27">
        <v>793</v>
      </c>
      <c r="L18" s="20">
        <v>1320</v>
      </c>
      <c r="M18" s="20">
        <v>0</v>
      </c>
      <c r="N18" s="20">
        <v>2012</v>
      </c>
      <c r="O18" s="20">
        <v>7</v>
      </c>
      <c r="P18" s="20">
        <v>0</v>
      </c>
      <c r="Q18" s="20">
        <v>0</v>
      </c>
      <c r="R18" s="20">
        <v>0</v>
      </c>
      <c r="S18" s="26">
        <v>108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26</v>
      </c>
    </row>
    <row r="19" spans="1:29" x14ac:dyDescent="0.3">
      <c r="A19" s="17" t="s">
        <v>214</v>
      </c>
      <c r="B19" s="20">
        <v>459</v>
      </c>
      <c r="C19" s="20">
        <v>400</v>
      </c>
      <c r="D19" s="20">
        <v>0</v>
      </c>
      <c r="E19" s="20">
        <v>554</v>
      </c>
      <c r="F19" s="20">
        <v>0</v>
      </c>
      <c r="G19" s="20">
        <v>0</v>
      </c>
      <c r="H19" s="20">
        <v>0</v>
      </c>
      <c r="I19" s="20">
        <v>0</v>
      </c>
      <c r="J19" s="26">
        <v>305</v>
      </c>
      <c r="K19" s="27">
        <v>459</v>
      </c>
      <c r="L19" s="20">
        <v>400</v>
      </c>
      <c r="M19" s="20">
        <v>0</v>
      </c>
      <c r="N19" s="20">
        <v>554</v>
      </c>
      <c r="O19" s="20">
        <v>0</v>
      </c>
      <c r="P19" s="20">
        <v>0</v>
      </c>
      <c r="Q19" s="20">
        <v>0</v>
      </c>
      <c r="R19" s="20">
        <v>0</v>
      </c>
      <c r="S19" s="26">
        <v>305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:W52" si="3">E19-N19</f>
        <v>0</v>
      </c>
      <c r="X19" s="20">
        <f t="shared" ref="X19:X52" si="4">F19-O19</f>
        <v>0</v>
      </c>
      <c r="Y19" s="20">
        <f t="shared" ref="Y19:Y52" si="5">G19-P19</f>
        <v>0</v>
      </c>
      <c r="Z19" s="20">
        <f t="shared" ref="Z19:Z52" si="6">H19-Q19</f>
        <v>0</v>
      </c>
      <c r="AA19" s="20">
        <f t="shared" ref="AA19:AA52" si="7">I19-R19</f>
        <v>0</v>
      </c>
      <c r="AB19" s="20">
        <f t="shared" ref="AB19:AB52" si="8">J19-S19</f>
        <v>0</v>
      </c>
      <c r="AC19" s="17" t="s">
        <v>26</v>
      </c>
    </row>
    <row r="20" spans="1:29" x14ac:dyDescent="0.3">
      <c r="A20" s="17" t="s">
        <v>215</v>
      </c>
      <c r="B20" s="20">
        <v>117</v>
      </c>
      <c r="C20" s="20">
        <v>1050</v>
      </c>
      <c r="D20" s="20">
        <v>0</v>
      </c>
      <c r="E20" s="20">
        <v>441</v>
      </c>
      <c r="F20" s="20">
        <v>137</v>
      </c>
      <c r="G20" s="20">
        <v>0</v>
      </c>
      <c r="H20" s="20">
        <v>0</v>
      </c>
      <c r="I20" s="20">
        <v>0</v>
      </c>
      <c r="J20" s="26">
        <v>863</v>
      </c>
      <c r="K20" s="27">
        <v>117</v>
      </c>
      <c r="L20" s="20">
        <v>1050</v>
      </c>
      <c r="M20" s="20">
        <v>0</v>
      </c>
      <c r="N20" s="20">
        <v>441</v>
      </c>
      <c r="O20" s="20">
        <v>137</v>
      </c>
      <c r="P20" s="20">
        <v>0</v>
      </c>
      <c r="Q20" s="20">
        <v>0</v>
      </c>
      <c r="R20" s="20">
        <v>0</v>
      </c>
      <c r="S20" s="26">
        <v>863</v>
      </c>
      <c r="T20" s="20">
        <f t="shared" ref="T20:T52" si="9">B20-K20</f>
        <v>0</v>
      </c>
      <c r="U20" s="20">
        <f t="shared" ref="U20:U52" si="10">C20-L20</f>
        <v>0</v>
      </c>
      <c r="V20" s="20">
        <f t="shared" ref="V20:V52" si="11">D20-M20</f>
        <v>0</v>
      </c>
      <c r="W20" s="20">
        <f t="shared" si="3"/>
        <v>0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">
        <v>26</v>
      </c>
    </row>
    <row r="21" spans="1:29" x14ac:dyDescent="0.3">
      <c r="A21" s="17" t="s">
        <v>216</v>
      </c>
      <c r="B21" s="20">
        <v>0</v>
      </c>
      <c r="C21" s="20">
        <v>80</v>
      </c>
      <c r="D21" s="20">
        <v>0</v>
      </c>
      <c r="E21" s="20">
        <v>60</v>
      </c>
      <c r="F21" s="20">
        <v>0</v>
      </c>
      <c r="G21" s="20">
        <v>0</v>
      </c>
      <c r="H21" s="20">
        <v>0</v>
      </c>
      <c r="I21" s="20">
        <v>0</v>
      </c>
      <c r="J21" s="26">
        <v>20</v>
      </c>
      <c r="K21" s="27">
        <v>0</v>
      </c>
      <c r="L21" s="20">
        <v>80</v>
      </c>
      <c r="M21" s="20">
        <v>0</v>
      </c>
      <c r="N21" s="20">
        <v>60</v>
      </c>
      <c r="O21" s="20">
        <v>0</v>
      </c>
      <c r="P21" s="20">
        <v>0</v>
      </c>
      <c r="Q21" s="20">
        <v>0</v>
      </c>
      <c r="R21" s="20">
        <v>0</v>
      </c>
      <c r="S21" s="26">
        <v>20</v>
      </c>
      <c r="T21" s="20">
        <f t="shared" si="9"/>
        <v>0</v>
      </c>
      <c r="U21" s="20">
        <f t="shared" si="10"/>
        <v>0</v>
      </c>
      <c r="V21" s="20">
        <f t="shared" si="11"/>
        <v>0</v>
      </c>
      <c r="W21" s="20">
        <f t="shared" si="3"/>
        <v>0</v>
      </c>
      <c r="X21" s="20">
        <f t="shared" si="4"/>
        <v>0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">
        <v>26</v>
      </c>
    </row>
    <row r="22" spans="1:29" x14ac:dyDescent="0.3">
      <c r="A22" s="17" t="s">
        <v>217</v>
      </c>
      <c r="B22" s="20">
        <v>49</v>
      </c>
      <c r="C22" s="20">
        <v>220</v>
      </c>
      <c r="D22" s="20">
        <v>0</v>
      </c>
      <c r="E22" s="20">
        <v>201</v>
      </c>
      <c r="F22" s="20">
        <v>0</v>
      </c>
      <c r="G22" s="20">
        <v>0</v>
      </c>
      <c r="H22" s="20">
        <v>0</v>
      </c>
      <c r="I22" s="20">
        <v>0</v>
      </c>
      <c r="J22" s="26">
        <v>68</v>
      </c>
      <c r="K22" s="27">
        <v>49</v>
      </c>
      <c r="L22" s="20">
        <v>220</v>
      </c>
      <c r="M22" s="20">
        <v>0</v>
      </c>
      <c r="N22" s="20">
        <v>201</v>
      </c>
      <c r="O22" s="20">
        <v>0</v>
      </c>
      <c r="P22" s="20">
        <v>0</v>
      </c>
      <c r="Q22" s="20">
        <v>0</v>
      </c>
      <c r="R22" s="20">
        <v>0</v>
      </c>
      <c r="S22" s="26">
        <v>68</v>
      </c>
      <c r="T22" s="20">
        <f t="shared" si="9"/>
        <v>0</v>
      </c>
      <c r="U22" s="20">
        <f t="shared" si="10"/>
        <v>0</v>
      </c>
      <c r="V22" s="20">
        <f t="shared" si="11"/>
        <v>0</v>
      </c>
      <c r="W22" s="20">
        <f t="shared" si="3"/>
        <v>0</v>
      </c>
      <c r="X22" s="20">
        <f t="shared" si="4"/>
        <v>0</v>
      </c>
      <c r="Y22" s="20">
        <f t="shared" si="5"/>
        <v>0</v>
      </c>
      <c r="Z22" s="20">
        <f t="shared" si="6"/>
        <v>0</v>
      </c>
      <c r="AA22" s="20">
        <f t="shared" si="7"/>
        <v>0</v>
      </c>
      <c r="AB22" s="20">
        <f t="shared" si="8"/>
        <v>0</v>
      </c>
      <c r="AC22" s="17" t="s">
        <v>26</v>
      </c>
    </row>
    <row r="23" spans="1:29" x14ac:dyDescent="0.3">
      <c r="A23" s="17" t="s">
        <v>218</v>
      </c>
      <c r="B23" s="20">
        <v>0</v>
      </c>
      <c r="C23" s="20">
        <v>180</v>
      </c>
      <c r="D23" s="20">
        <v>0</v>
      </c>
      <c r="E23" s="20">
        <v>138</v>
      </c>
      <c r="F23" s="20">
        <v>0</v>
      </c>
      <c r="G23" s="20">
        <v>0</v>
      </c>
      <c r="H23" s="20">
        <v>0</v>
      </c>
      <c r="I23" s="20">
        <v>0</v>
      </c>
      <c r="J23" s="26">
        <v>42</v>
      </c>
      <c r="K23" s="27">
        <v>0</v>
      </c>
      <c r="L23" s="20">
        <v>180</v>
      </c>
      <c r="M23" s="20">
        <v>0</v>
      </c>
      <c r="N23" s="20">
        <v>138</v>
      </c>
      <c r="O23" s="20">
        <v>0</v>
      </c>
      <c r="P23" s="20">
        <v>0</v>
      </c>
      <c r="Q23" s="20">
        <v>0</v>
      </c>
      <c r="R23" s="20">
        <v>0</v>
      </c>
      <c r="S23" s="26">
        <v>42</v>
      </c>
      <c r="T23" s="20">
        <f t="shared" si="9"/>
        <v>0</v>
      </c>
      <c r="U23" s="20">
        <f t="shared" si="10"/>
        <v>0</v>
      </c>
      <c r="V23" s="20">
        <f t="shared" si="11"/>
        <v>0</v>
      </c>
      <c r="W23" s="20">
        <f t="shared" si="3"/>
        <v>0</v>
      </c>
      <c r="X23" s="20">
        <f t="shared" si="4"/>
        <v>0</v>
      </c>
      <c r="Y23" s="20">
        <f t="shared" si="5"/>
        <v>0</v>
      </c>
      <c r="Z23" s="20">
        <f t="shared" si="6"/>
        <v>0</v>
      </c>
      <c r="AA23" s="20">
        <f t="shared" si="7"/>
        <v>0</v>
      </c>
      <c r="AB23" s="20">
        <f t="shared" si="8"/>
        <v>0</v>
      </c>
      <c r="AC23" s="17" t="s">
        <v>26</v>
      </c>
    </row>
    <row r="24" spans="1:29" x14ac:dyDescent="0.3">
      <c r="A24" s="17" t="s">
        <v>219</v>
      </c>
      <c r="B24" s="20">
        <v>0</v>
      </c>
      <c r="C24" s="20">
        <v>100</v>
      </c>
      <c r="D24" s="20">
        <v>0</v>
      </c>
      <c r="E24" s="20">
        <v>56</v>
      </c>
      <c r="F24" s="20">
        <v>0</v>
      </c>
      <c r="G24" s="20">
        <v>0</v>
      </c>
      <c r="H24" s="20">
        <v>0</v>
      </c>
      <c r="I24" s="20">
        <v>0</v>
      </c>
      <c r="J24" s="26">
        <v>44</v>
      </c>
      <c r="K24" s="27">
        <v>0</v>
      </c>
      <c r="L24" s="20">
        <v>100</v>
      </c>
      <c r="M24" s="20">
        <v>0</v>
      </c>
      <c r="N24" s="20">
        <v>56</v>
      </c>
      <c r="O24" s="20">
        <v>0</v>
      </c>
      <c r="P24" s="20">
        <v>0</v>
      </c>
      <c r="Q24" s="20">
        <v>0</v>
      </c>
      <c r="R24" s="20">
        <v>0</v>
      </c>
      <c r="S24" s="26">
        <v>44</v>
      </c>
      <c r="T24" s="20">
        <f t="shared" si="9"/>
        <v>0</v>
      </c>
      <c r="U24" s="20">
        <f t="shared" si="10"/>
        <v>0</v>
      </c>
      <c r="V24" s="20">
        <f t="shared" si="11"/>
        <v>0</v>
      </c>
      <c r="W24" s="20">
        <f t="shared" si="3"/>
        <v>0</v>
      </c>
      <c r="X24" s="20">
        <f t="shared" si="4"/>
        <v>0</v>
      </c>
      <c r="Y24" s="20">
        <f t="shared" si="5"/>
        <v>0</v>
      </c>
      <c r="Z24" s="20">
        <f t="shared" si="6"/>
        <v>0</v>
      </c>
      <c r="AA24" s="20">
        <f t="shared" si="7"/>
        <v>0</v>
      </c>
      <c r="AB24" s="20">
        <f t="shared" si="8"/>
        <v>0</v>
      </c>
      <c r="AC24" s="17" t="s">
        <v>26</v>
      </c>
    </row>
    <row r="25" spans="1:29" x14ac:dyDescent="0.3">
      <c r="A25" s="17" t="s">
        <v>220</v>
      </c>
      <c r="B25" s="20">
        <v>0</v>
      </c>
      <c r="C25" s="20">
        <v>40</v>
      </c>
      <c r="D25" s="20">
        <v>0</v>
      </c>
      <c r="E25" s="20">
        <v>40</v>
      </c>
      <c r="F25" s="20">
        <v>5</v>
      </c>
      <c r="G25" s="20">
        <v>0</v>
      </c>
      <c r="H25" s="20">
        <v>0</v>
      </c>
      <c r="I25" s="20">
        <v>0</v>
      </c>
      <c r="J25" s="26">
        <v>5</v>
      </c>
      <c r="K25" s="27">
        <v>0</v>
      </c>
      <c r="L25" s="20">
        <v>40</v>
      </c>
      <c r="M25" s="20">
        <v>0</v>
      </c>
      <c r="N25" s="20">
        <v>40</v>
      </c>
      <c r="O25" s="20">
        <v>5</v>
      </c>
      <c r="P25" s="20">
        <v>0</v>
      </c>
      <c r="Q25" s="20">
        <v>0</v>
      </c>
      <c r="R25" s="20">
        <v>0</v>
      </c>
      <c r="S25" s="26">
        <v>5</v>
      </c>
      <c r="T25" s="20">
        <f t="shared" si="9"/>
        <v>0</v>
      </c>
      <c r="U25" s="20">
        <f t="shared" si="10"/>
        <v>0</v>
      </c>
      <c r="V25" s="20">
        <f t="shared" si="11"/>
        <v>0</v>
      </c>
      <c r="W25" s="20">
        <f t="shared" si="3"/>
        <v>0</v>
      </c>
      <c r="X25" s="20">
        <f t="shared" si="4"/>
        <v>0</v>
      </c>
      <c r="Y25" s="20">
        <f t="shared" si="5"/>
        <v>0</v>
      </c>
      <c r="Z25" s="20">
        <f t="shared" si="6"/>
        <v>0</v>
      </c>
      <c r="AA25" s="20">
        <f t="shared" si="7"/>
        <v>0</v>
      </c>
      <c r="AB25" s="20">
        <f t="shared" si="8"/>
        <v>0</v>
      </c>
      <c r="AC25" s="17" t="s">
        <v>26</v>
      </c>
    </row>
    <row r="26" spans="1:29" x14ac:dyDescent="0.3">
      <c r="A26" s="17" t="s">
        <v>221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9"/>
        <v>0</v>
      </c>
      <c r="U26" s="20">
        <f t="shared" si="10"/>
        <v>0</v>
      </c>
      <c r="V26" s="20">
        <f t="shared" si="11"/>
        <v>0</v>
      </c>
      <c r="W26" s="20">
        <f t="shared" si="3"/>
        <v>0</v>
      </c>
      <c r="X26" s="20">
        <f t="shared" si="4"/>
        <v>0</v>
      </c>
      <c r="Y26" s="20">
        <f t="shared" si="5"/>
        <v>0</v>
      </c>
      <c r="Z26" s="20">
        <f t="shared" si="6"/>
        <v>0</v>
      </c>
      <c r="AA26" s="20">
        <f t="shared" si="7"/>
        <v>0</v>
      </c>
      <c r="AB26" s="20">
        <f t="shared" si="8"/>
        <v>0</v>
      </c>
      <c r="AC26" s="17" t="s">
        <v>26</v>
      </c>
    </row>
    <row r="27" spans="1:29" x14ac:dyDescent="0.3">
      <c r="A27" s="17" t="s">
        <v>222</v>
      </c>
      <c r="B27" s="20">
        <v>91</v>
      </c>
      <c r="C27" s="20">
        <v>50</v>
      </c>
      <c r="D27" s="20">
        <v>0</v>
      </c>
      <c r="E27" s="20">
        <v>40</v>
      </c>
      <c r="F27" s="20">
        <v>5</v>
      </c>
      <c r="G27" s="20">
        <v>0</v>
      </c>
      <c r="H27" s="20">
        <v>0</v>
      </c>
      <c r="I27" s="20">
        <v>0</v>
      </c>
      <c r="J27" s="26">
        <v>106</v>
      </c>
      <c r="K27" s="27">
        <v>91</v>
      </c>
      <c r="L27" s="20">
        <v>50</v>
      </c>
      <c r="M27" s="20">
        <v>0</v>
      </c>
      <c r="N27" s="20">
        <v>40</v>
      </c>
      <c r="O27" s="20">
        <v>5</v>
      </c>
      <c r="P27" s="20">
        <v>0</v>
      </c>
      <c r="Q27" s="20">
        <v>0</v>
      </c>
      <c r="R27" s="20">
        <v>0</v>
      </c>
      <c r="S27" s="26">
        <v>106</v>
      </c>
      <c r="T27" s="20">
        <f t="shared" si="9"/>
        <v>0</v>
      </c>
      <c r="U27" s="20">
        <f t="shared" si="10"/>
        <v>0</v>
      </c>
      <c r="V27" s="20">
        <f t="shared" si="11"/>
        <v>0</v>
      </c>
      <c r="W27" s="20">
        <f t="shared" si="3"/>
        <v>0</v>
      </c>
      <c r="X27" s="20">
        <f t="shared" si="4"/>
        <v>0</v>
      </c>
      <c r="Y27" s="20">
        <f t="shared" si="5"/>
        <v>0</v>
      </c>
      <c r="Z27" s="20">
        <f t="shared" si="6"/>
        <v>0</v>
      </c>
      <c r="AA27" s="20">
        <f t="shared" si="7"/>
        <v>0</v>
      </c>
      <c r="AB27" s="20">
        <f t="shared" si="8"/>
        <v>0</v>
      </c>
      <c r="AC27" s="17" t="s">
        <v>26</v>
      </c>
    </row>
    <row r="28" spans="1:29" x14ac:dyDescent="0.3">
      <c r="A28" s="17" t="s">
        <v>223</v>
      </c>
      <c r="B28" s="20">
        <v>26</v>
      </c>
      <c r="C28" s="20">
        <v>110</v>
      </c>
      <c r="D28" s="20">
        <v>0</v>
      </c>
      <c r="E28" s="20">
        <v>126</v>
      </c>
      <c r="F28" s="20">
        <v>10</v>
      </c>
      <c r="G28" s="20">
        <v>0</v>
      </c>
      <c r="H28" s="20">
        <v>0</v>
      </c>
      <c r="I28" s="20">
        <v>0</v>
      </c>
      <c r="J28" s="26">
        <v>20</v>
      </c>
      <c r="K28" s="27">
        <v>26</v>
      </c>
      <c r="L28" s="20">
        <v>110</v>
      </c>
      <c r="M28" s="20">
        <v>0</v>
      </c>
      <c r="N28" s="20">
        <v>126</v>
      </c>
      <c r="O28" s="20">
        <v>10</v>
      </c>
      <c r="P28" s="20">
        <v>0</v>
      </c>
      <c r="Q28" s="20">
        <v>0</v>
      </c>
      <c r="R28" s="20">
        <v>0</v>
      </c>
      <c r="S28" s="26">
        <v>20</v>
      </c>
      <c r="T28" s="20">
        <f t="shared" si="9"/>
        <v>0</v>
      </c>
      <c r="U28" s="20">
        <f t="shared" si="10"/>
        <v>0</v>
      </c>
      <c r="V28" s="20">
        <f t="shared" si="11"/>
        <v>0</v>
      </c>
      <c r="W28" s="20">
        <f t="shared" si="3"/>
        <v>0</v>
      </c>
      <c r="X28" s="20">
        <f t="shared" si="4"/>
        <v>0</v>
      </c>
      <c r="Y28" s="20">
        <f t="shared" si="5"/>
        <v>0</v>
      </c>
      <c r="Z28" s="20">
        <f t="shared" si="6"/>
        <v>0</v>
      </c>
      <c r="AA28" s="20">
        <f t="shared" si="7"/>
        <v>0</v>
      </c>
      <c r="AB28" s="20">
        <f t="shared" si="8"/>
        <v>0</v>
      </c>
      <c r="AC28" s="17" t="s">
        <v>26</v>
      </c>
    </row>
    <row r="29" spans="1:29" x14ac:dyDescent="0.3">
      <c r="A29" s="17" t="s">
        <v>224</v>
      </c>
      <c r="B29" s="20">
        <v>119</v>
      </c>
      <c r="C29" s="20">
        <v>60</v>
      </c>
      <c r="D29" s="20">
        <v>0</v>
      </c>
      <c r="E29" s="20">
        <v>175</v>
      </c>
      <c r="F29" s="20">
        <v>0</v>
      </c>
      <c r="G29" s="20">
        <v>0</v>
      </c>
      <c r="H29" s="20">
        <v>0</v>
      </c>
      <c r="I29" s="20">
        <v>0</v>
      </c>
      <c r="J29" s="26">
        <v>4</v>
      </c>
      <c r="K29" s="27">
        <v>119</v>
      </c>
      <c r="L29" s="20">
        <v>60</v>
      </c>
      <c r="M29" s="20">
        <v>0</v>
      </c>
      <c r="N29" s="20">
        <v>175</v>
      </c>
      <c r="O29" s="20">
        <v>0</v>
      </c>
      <c r="P29" s="20">
        <v>0</v>
      </c>
      <c r="Q29" s="20">
        <v>0</v>
      </c>
      <c r="R29" s="20">
        <v>0</v>
      </c>
      <c r="S29" s="26">
        <v>4</v>
      </c>
      <c r="T29" s="20">
        <f t="shared" si="9"/>
        <v>0</v>
      </c>
      <c r="U29" s="20">
        <f t="shared" si="10"/>
        <v>0</v>
      </c>
      <c r="V29" s="20">
        <f t="shared" si="11"/>
        <v>0</v>
      </c>
      <c r="W29" s="20">
        <f t="shared" si="3"/>
        <v>0</v>
      </c>
      <c r="X29" s="20">
        <f t="shared" si="4"/>
        <v>0</v>
      </c>
      <c r="Y29" s="20">
        <f t="shared" si="5"/>
        <v>0</v>
      </c>
      <c r="Z29" s="20">
        <f t="shared" si="6"/>
        <v>0</v>
      </c>
      <c r="AA29" s="20">
        <f t="shared" si="7"/>
        <v>0</v>
      </c>
      <c r="AB29" s="20">
        <f t="shared" si="8"/>
        <v>0</v>
      </c>
      <c r="AC29" s="17" t="s">
        <v>26</v>
      </c>
    </row>
    <row r="30" spans="1:29" x14ac:dyDescent="0.3">
      <c r="A30" s="17" t="s">
        <v>225</v>
      </c>
      <c r="B30" s="20">
        <v>200</v>
      </c>
      <c r="C30" s="20">
        <v>80</v>
      </c>
      <c r="D30" s="20">
        <v>0</v>
      </c>
      <c r="E30" s="20">
        <v>154</v>
      </c>
      <c r="F30" s="20">
        <v>0</v>
      </c>
      <c r="G30" s="20">
        <v>0</v>
      </c>
      <c r="H30" s="20">
        <v>0</v>
      </c>
      <c r="I30" s="20">
        <v>0</v>
      </c>
      <c r="J30" s="26">
        <v>126</v>
      </c>
      <c r="K30" s="27">
        <v>200</v>
      </c>
      <c r="L30" s="20">
        <v>80</v>
      </c>
      <c r="M30" s="20">
        <v>0</v>
      </c>
      <c r="N30" s="20">
        <v>154</v>
      </c>
      <c r="O30" s="20">
        <v>0</v>
      </c>
      <c r="P30" s="20">
        <v>0</v>
      </c>
      <c r="Q30" s="20">
        <v>0</v>
      </c>
      <c r="R30" s="20">
        <v>0</v>
      </c>
      <c r="S30" s="26">
        <v>126</v>
      </c>
      <c r="T30" s="20">
        <f t="shared" si="9"/>
        <v>0</v>
      </c>
      <c r="U30" s="20">
        <f t="shared" si="10"/>
        <v>0</v>
      </c>
      <c r="V30" s="20">
        <f t="shared" si="11"/>
        <v>0</v>
      </c>
      <c r="W30" s="20">
        <f t="shared" si="3"/>
        <v>0</v>
      </c>
      <c r="X30" s="20">
        <f t="shared" si="4"/>
        <v>0</v>
      </c>
      <c r="Y30" s="20">
        <f t="shared" si="5"/>
        <v>0</v>
      </c>
      <c r="Z30" s="20">
        <f t="shared" si="6"/>
        <v>0</v>
      </c>
      <c r="AA30" s="20">
        <f t="shared" si="7"/>
        <v>0</v>
      </c>
      <c r="AB30" s="20">
        <f t="shared" si="8"/>
        <v>0</v>
      </c>
      <c r="AC30" s="17" t="s">
        <v>26</v>
      </c>
    </row>
    <row r="31" spans="1:29" x14ac:dyDescent="0.3">
      <c r="A31" s="17" t="s">
        <v>226</v>
      </c>
      <c r="B31" s="20">
        <v>60</v>
      </c>
      <c r="C31" s="20">
        <v>130</v>
      </c>
      <c r="D31" s="20">
        <v>0</v>
      </c>
      <c r="E31" s="20">
        <v>183</v>
      </c>
      <c r="F31" s="20">
        <v>3</v>
      </c>
      <c r="G31" s="20">
        <v>0</v>
      </c>
      <c r="H31" s="20">
        <v>0</v>
      </c>
      <c r="I31" s="20">
        <v>0</v>
      </c>
      <c r="J31" s="26">
        <v>10</v>
      </c>
      <c r="K31" s="27">
        <v>60</v>
      </c>
      <c r="L31" s="20">
        <v>130</v>
      </c>
      <c r="M31" s="20">
        <v>0</v>
      </c>
      <c r="N31" s="20">
        <v>183</v>
      </c>
      <c r="O31" s="20">
        <v>3</v>
      </c>
      <c r="P31" s="20">
        <v>0</v>
      </c>
      <c r="Q31" s="20">
        <v>0</v>
      </c>
      <c r="R31" s="20">
        <v>0</v>
      </c>
      <c r="S31" s="26">
        <v>10</v>
      </c>
      <c r="T31" s="20">
        <f t="shared" si="9"/>
        <v>0</v>
      </c>
      <c r="U31" s="20">
        <f t="shared" si="10"/>
        <v>0</v>
      </c>
      <c r="V31" s="20">
        <f t="shared" si="11"/>
        <v>0</v>
      </c>
      <c r="W31" s="20">
        <f t="shared" si="3"/>
        <v>0</v>
      </c>
      <c r="X31" s="20">
        <f t="shared" si="4"/>
        <v>0</v>
      </c>
      <c r="Y31" s="20">
        <f t="shared" si="5"/>
        <v>0</v>
      </c>
      <c r="Z31" s="20">
        <f t="shared" si="6"/>
        <v>0</v>
      </c>
      <c r="AA31" s="20">
        <f t="shared" si="7"/>
        <v>0</v>
      </c>
      <c r="AB31" s="20">
        <f t="shared" si="8"/>
        <v>0</v>
      </c>
      <c r="AC31" s="17" t="s">
        <v>26</v>
      </c>
    </row>
    <row r="32" spans="1:29" x14ac:dyDescent="0.3">
      <c r="A32" s="17" t="s">
        <v>227</v>
      </c>
      <c r="B32" s="20">
        <v>446</v>
      </c>
      <c r="C32" s="20">
        <v>1250</v>
      </c>
      <c r="D32" s="20">
        <v>0</v>
      </c>
      <c r="E32" s="20">
        <v>1411</v>
      </c>
      <c r="F32" s="20">
        <v>10</v>
      </c>
      <c r="G32" s="20">
        <v>0</v>
      </c>
      <c r="H32" s="20">
        <v>0</v>
      </c>
      <c r="I32" s="20">
        <v>0</v>
      </c>
      <c r="J32" s="26">
        <v>295</v>
      </c>
      <c r="K32" s="27">
        <v>446</v>
      </c>
      <c r="L32" s="20">
        <v>1250</v>
      </c>
      <c r="M32" s="20">
        <v>0</v>
      </c>
      <c r="N32" s="20">
        <v>1411</v>
      </c>
      <c r="O32" s="20">
        <v>10</v>
      </c>
      <c r="P32" s="20">
        <v>0</v>
      </c>
      <c r="Q32" s="20">
        <v>0</v>
      </c>
      <c r="R32" s="20">
        <v>0</v>
      </c>
      <c r="S32" s="26">
        <v>295</v>
      </c>
      <c r="T32" s="20">
        <f t="shared" si="9"/>
        <v>0</v>
      </c>
      <c r="U32" s="20">
        <f t="shared" si="10"/>
        <v>0</v>
      </c>
      <c r="V32" s="20">
        <f t="shared" si="11"/>
        <v>0</v>
      </c>
      <c r="W32" s="20">
        <f t="shared" si="3"/>
        <v>0</v>
      </c>
      <c r="X32" s="20">
        <f t="shared" si="4"/>
        <v>0</v>
      </c>
      <c r="Y32" s="20">
        <f t="shared" si="5"/>
        <v>0</v>
      </c>
      <c r="Z32" s="20">
        <f t="shared" si="6"/>
        <v>0</v>
      </c>
      <c r="AA32" s="20">
        <f t="shared" si="7"/>
        <v>0</v>
      </c>
      <c r="AB32" s="20">
        <f t="shared" si="8"/>
        <v>0</v>
      </c>
      <c r="AC32" s="17" t="s">
        <v>26</v>
      </c>
    </row>
    <row r="33" spans="1:29" x14ac:dyDescent="0.3">
      <c r="A33" s="17" t="s">
        <v>228</v>
      </c>
      <c r="B33" s="20">
        <v>86</v>
      </c>
      <c r="C33" s="20">
        <v>1250</v>
      </c>
      <c r="D33" s="20">
        <v>0</v>
      </c>
      <c r="E33" s="20">
        <v>1295</v>
      </c>
      <c r="F33" s="20">
        <v>33</v>
      </c>
      <c r="G33" s="20">
        <v>0</v>
      </c>
      <c r="H33" s="20">
        <v>0</v>
      </c>
      <c r="I33" s="20">
        <v>0</v>
      </c>
      <c r="J33" s="26">
        <v>74</v>
      </c>
      <c r="K33" s="27">
        <v>86</v>
      </c>
      <c r="L33" s="20">
        <v>1250</v>
      </c>
      <c r="M33" s="20">
        <v>400</v>
      </c>
      <c r="N33" s="20">
        <v>1295</v>
      </c>
      <c r="O33" s="20">
        <v>33</v>
      </c>
      <c r="P33" s="20">
        <v>0</v>
      </c>
      <c r="Q33" s="20">
        <v>0</v>
      </c>
      <c r="R33" s="20">
        <v>0</v>
      </c>
      <c r="S33" s="26">
        <v>74</v>
      </c>
      <c r="T33" s="20">
        <f t="shared" si="9"/>
        <v>0</v>
      </c>
      <c r="U33" s="20">
        <f t="shared" si="10"/>
        <v>0</v>
      </c>
      <c r="V33" s="20">
        <f t="shared" si="11"/>
        <v>-400</v>
      </c>
      <c r="W33" s="20">
        <f t="shared" si="3"/>
        <v>0</v>
      </c>
      <c r="X33" s="20">
        <f t="shared" si="4"/>
        <v>0</v>
      </c>
      <c r="Y33" s="20">
        <f t="shared" si="5"/>
        <v>0</v>
      </c>
      <c r="Z33" s="20">
        <f t="shared" si="6"/>
        <v>0</v>
      </c>
      <c r="AA33" s="20">
        <f t="shared" si="7"/>
        <v>0</v>
      </c>
      <c r="AB33" s="20">
        <f t="shared" si="8"/>
        <v>0</v>
      </c>
      <c r="AC33" s="17" t="s">
        <v>26</v>
      </c>
    </row>
    <row r="34" spans="1:29" x14ac:dyDescent="0.3">
      <c r="A34" s="17" t="s">
        <v>229</v>
      </c>
      <c r="B34" s="20">
        <v>136</v>
      </c>
      <c r="C34" s="20">
        <v>1815</v>
      </c>
      <c r="D34" s="20">
        <v>0</v>
      </c>
      <c r="E34" s="20">
        <v>2600</v>
      </c>
      <c r="F34" s="20">
        <v>807</v>
      </c>
      <c r="G34" s="20">
        <v>0</v>
      </c>
      <c r="H34" s="20">
        <v>0</v>
      </c>
      <c r="I34" s="20">
        <v>0</v>
      </c>
      <c r="J34" s="26">
        <v>158</v>
      </c>
      <c r="K34" s="27">
        <v>136</v>
      </c>
      <c r="L34" s="20">
        <v>1815</v>
      </c>
      <c r="M34" s="20">
        <v>200</v>
      </c>
      <c r="N34" s="20">
        <v>2200</v>
      </c>
      <c r="O34" s="20">
        <v>807</v>
      </c>
      <c r="P34" s="20">
        <v>0</v>
      </c>
      <c r="Q34" s="20">
        <v>0</v>
      </c>
      <c r="R34" s="20">
        <v>0</v>
      </c>
      <c r="S34" s="26">
        <v>158</v>
      </c>
      <c r="T34" s="20">
        <f t="shared" si="9"/>
        <v>0</v>
      </c>
      <c r="U34" s="20">
        <f t="shared" si="10"/>
        <v>0</v>
      </c>
      <c r="V34" s="20">
        <f t="shared" si="11"/>
        <v>-200</v>
      </c>
      <c r="W34" s="20">
        <f t="shared" si="3"/>
        <v>400</v>
      </c>
      <c r="X34" s="20">
        <f t="shared" si="4"/>
        <v>0</v>
      </c>
      <c r="Y34" s="20">
        <f t="shared" si="5"/>
        <v>0</v>
      </c>
      <c r="Z34" s="20">
        <f t="shared" si="6"/>
        <v>0</v>
      </c>
      <c r="AA34" s="20">
        <f t="shared" si="7"/>
        <v>0</v>
      </c>
      <c r="AB34" s="20">
        <f t="shared" si="8"/>
        <v>0</v>
      </c>
      <c r="AC34" s="17" t="s">
        <v>26</v>
      </c>
    </row>
    <row r="35" spans="1:29" x14ac:dyDescent="0.3">
      <c r="A35" s="17" t="s">
        <v>230</v>
      </c>
      <c r="B35" s="20">
        <v>366</v>
      </c>
      <c r="C35" s="20">
        <v>1689</v>
      </c>
      <c r="D35" s="20">
        <v>0</v>
      </c>
      <c r="E35" s="20">
        <v>2340</v>
      </c>
      <c r="F35" s="20">
        <v>499</v>
      </c>
      <c r="G35" s="20">
        <v>0</v>
      </c>
      <c r="H35" s="20">
        <v>0</v>
      </c>
      <c r="I35" s="20">
        <v>0</v>
      </c>
      <c r="J35" s="26">
        <v>214</v>
      </c>
      <c r="K35" s="27">
        <v>366</v>
      </c>
      <c r="L35" s="20">
        <v>1689</v>
      </c>
      <c r="M35" s="20">
        <v>0</v>
      </c>
      <c r="N35" s="20">
        <v>2140</v>
      </c>
      <c r="O35" s="20">
        <v>499</v>
      </c>
      <c r="P35" s="20">
        <v>0</v>
      </c>
      <c r="Q35" s="20">
        <v>0</v>
      </c>
      <c r="R35" s="20">
        <v>0</v>
      </c>
      <c r="S35" s="26">
        <v>214</v>
      </c>
      <c r="T35" s="20">
        <f t="shared" si="9"/>
        <v>0</v>
      </c>
      <c r="U35" s="20">
        <f t="shared" si="10"/>
        <v>0</v>
      </c>
      <c r="V35" s="20">
        <f t="shared" si="11"/>
        <v>0</v>
      </c>
      <c r="W35" s="20">
        <f t="shared" si="3"/>
        <v>200</v>
      </c>
      <c r="X35" s="20">
        <f t="shared" si="4"/>
        <v>0</v>
      </c>
      <c r="Y35" s="20">
        <f t="shared" si="5"/>
        <v>0</v>
      </c>
      <c r="Z35" s="20">
        <f t="shared" si="6"/>
        <v>0</v>
      </c>
      <c r="AA35" s="20">
        <f t="shared" si="7"/>
        <v>0</v>
      </c>
      <c r="AB35" s="20">
        <f t="shared" si="8"/>
        <v>0</v>
      </c>
      <c r="AC35" s="17" t="s">
        <v>26</v>
      </c>
    </row>
    <row r="36" spans="1:29" x14ac:dyDescent="0.3">
      <c r="A36" s="17" t="s">
        <v>231</v>
      </c>
      <c r="B36" s="20">
        <v>74</v>
      </c>
      <c r="C36" s="20">
        <v>0</v>
      </c>
      <c r="D36" s="20">
        <v>0</v>
      </c>
      <c r="E36" s="20">
        <v>39</v>
      </c>
      <c r="F36" s="20">
        <v>0</v>
      </c>
      <c r="G36" s="20">
        <v>0</v>
      </c>
      <c r="H36" s="20">
        <v>0</v>
      </c>
      <c r="I36" s="20">
        <v>0</v>
      </c>
      <c r="J36" s="26">
        <v>35</v>
      </c>
      <c r="K36" s="27">
        <v>74</v>
      </c>
      <c r="L36" s="20">
        <v>0</v>
      </c>
      <c r="M36" s="20">
        <v>0</v>
      </c>
      <c r="N36" s="20">
        <v>39</v>
      </c>
      <c r="O36" s="20">
        <v>0</v>
      </c>
      <c r="P36" s="20">
        <v>0</v>
      </c>
      <c r="Q36" s="20">
        <v>0</v>
      </c>
      <c r="R36" s="20">
        <v>0</v>
      </c>
      <c r="S36" s="26">
        <v>35</v>
      </c>
      <c r="T36" s="20">
        <f t="shared" si="9"/>
        <v>0</v>
      </c>
      <c r="U36" s="20">
        <f t="shared" si="10"/>
        <v>0</v>
      </c>
      <c r="V36" s="20">
        <f t="shared" si="11"/>
        <v>0</v>
      </c>
      <c r="W36" s="20">
        <f t="shared" si="3"/>
        <v>0</v>
      </c>
      <c r="X36" s="20">
        <f t="shared" si="4"/>
        <v>0</v>
      </c>
      <c r="Y36" s="20">
        <f t="shared" si="5"/>
        <v>0</v>
      </c>
      <c r="Z36" s="20">
        <f t="shared" si="6"/>
        <v>0</v>
      </c>
      <c r="AA36" s="20">
        <f t="shared" si="7"/>
        <v>0</v>
      </c>
      <c r="AB36" s="20">
        <f t="shared" si="8"/>
        <v>0</v>
      </c>
      <c r="AC36" s="17" t="s">
        <v>26</v>
      </c>
    </row>
    <row r="37" spans="1:29" x14ac:dyDescent="0.3">
      <c r="A37" s="17" t="s">
        <v>232</v>
      </c>
      <c r="B37" s="20">
        <v>122</v>
      </c>
      <c r="C37" s="20">
        <v>0</v>
      </c>
      <c r="D37" s="20">
        <v>0</v>
      </c>
      <c r="E37" s="20">
        <v>94</v>
      </c>
      <c r="F37" s="20">
        <v>0</v>
      </c>
      <c r="G37" s="20">
        <v>0</v>
      </c>
      <c r="H37" s="20">
        <v>0</v>
      </c>
      <c r="I37" s="20">
        <v>0</v>
      </c>
      <c r="J37" s="26">
        <v>28</v>
      </c>
      <c r="K37" s="27">
        <v>122</v>
      </c>
      <c r="L37" s="20">
        <v>0</v>
      </c>
      <c r="M37" s="20">
        <v>0</v>
      </c>
      <c r="N37" s="20">
        <v>94</v>
      </c>
      <c r="O37" s="20">
        <v>0</v>
      </c>
      <c r="P37" s="20">
        <v>0</v>
      </c>
      <c r="Q37" s="20">
        <v>0</v>
      </c>
      <c r="R37" s="20">
        <v>0</v>
      </c>
      <c r="S37" s="26">
        <v>28</v>
      </c>
      <c r="T37" s="20">
        <f t="shared" si="9"/>
        <v>0</v>
      </c>
      <c r="U37" s="20">
        <f t="shared" si="10"/>
        <v>0</v>
      </c>
      <c r="V37" s="20">
        <f t="shared" si="11"/>
        <v>0</v>
      </c>
      <c r="W37" s="20">
        <f t="shared" si="3"/>
        <v>0</v>
      </c>
      <c r="X37" s="20">
        <f t="shared" si="4"/>
        <v>0</v>
      </c>
      <c r="Y37" s="20">
        <f t="shared" si="5"/>
        <v>0</v>
      </c>
      <c r="Z37" s="20">
        <f t="shared" si="6"/>
        <v>0</v>
      </c>
      <c r="AA37" s="20">
        <f t="shared" si="7"/>
        <v>0</v>
      </c>
      <c r="AB37" s="20">
        <f t="shared" si="8"/>
        <v>0</v>
      </c>
      <c r="AC37" s="17" t="s">
        <v>26</v>
      </c>
    </row>
    <row r="38" spans="1:29" x14ac:dyDescent="0.3">
      <c r="A38" s="17" t="s">
        <v>233</v>
      </c>
      <c r="B38" s="20">
        <v>94</v>
      </c>
      <c r="C38" s="20">
        <v>0</v>
      </c>
      <c r="D38" s="20">
        <v>0</v>
      </c>
      <c r="E38" s="20">
        <v>81</v>
      </c>
      <c r="F38" s="20">
        <v>0</v>
      </c>
      <c r="G38" s="20">
        <v>0</v>
      </c>
      <c r="H38" s="20">
        <v>0</v>
      </c>
      <c r="I38" s="20">
        <v>0</v>
      </c>
      <c r="J38" s="26">
        <v>13</v>
      </c>
      <c r="K38" s="27">
        <v>94</v>
      </c>
      <c r="L38" s="20">
        <v>0</v>
      </c>
      <c r="M38" s="20">
        <v>0</v>
      </c>
      <c r="N38" s="20">
        <v>81</v>
      </c>
      <c r="O38" s="20">
        <v>0</v>
      </c>
      <c r="P38" s="20">
        <v>0</v>
      </c>
      <c r="Q38" s="20">
        <v>0</v>
      </c>
      <c r="R38" s="20">
        <v>0</v>
      </c>
      <c r="S38" s="26">
        <v>13</v>
      </c>
      <c r="T38" s="20">
        <f t="shared" si="9"/>
        <v>0</v>
      </c>
      <c r="U38" s="20">
        <f t="shared" si="10"/>
        <v>0</v>
      </c>
      <c r="V38" s="20">
        <f t="shared" si="11"/>
        <v>0</v>
      </c>
      <c r="W38" s="20">
        <f t="shared" si="3"/>
        <v>0</v>
      </c>
      <c r="X38" s="20">
        <f t="shared" si="4"/>
        <v>0</v>
      </c>
      <c r="Y38" s="20">
        <f t="shared" si="5"/>
        <v>0</v>
      </c>
      <c r="Z38" s="20">
        <f t="shared" si="6"/>
        <v>0</v>
      </c>
      <c r="AA38" s="20">
        <f t="shared" si="7"/>
        <v>0</v>
      </c>
      <c r="AB38" s="20">
        <f t="shared" si="8"/>
        <v>0</v>
      </c>
      <c r="AC38" s="17" t="s">
        <v>26</v>
      </c>
    </row>
    <row r="39" spans="1:29" x14ac:dyDescent="0.3">
      <c r="A39" s="17" t="s">
        <v>234</v>
      </c>
      <c r="B39" s="20">
        <v>0</v>
      </c>
      <c r="C39" s="20">
        <v>40</v>
      </c>
      <c r="D39" s="20">
        <v>0</v>
      </c>
      <c r="E39" s="20">
        <v>39</v>
      </c>
      <c r="F39" s="20">
        <v>0</v>
      </c>
      <c r="G39" s="20">
        <v>0</v>
      </c>
      <c r="H39" s="20">
        <v>0</v>
      </c>
      <c r="I39" s="20">
        <v>0</v>
      </c>
      <c r="J39" s="26">
        <v>1</v>
      </c>
      <c r="K39" s="27">
        <v>0</v>
      </c>
      <c r="L39" s="20">
        <v>40</v>
      </c>
      <c r="M39" s="20">
        <v>0</v>
      </c>
      <c r="N39" s="20">
        <v>39</v>
      </c>
      <c r="O39" s="20">
        <v>0</v>
      </c>
      <c r="P39" s="20">
        <v>0</v>
      </c>
      <c r="Q39" s="20">
        <v>0</v>
      </c>
      <c r="R39" s="20">
        <v>0</v>
      </c>
      <c r="S39" s="26">
        <v>1</v>
      </c>
      <c r="T39" s="20">
        <f t="shared" si="9"/>
        <v>0</v>
      </c>
      <c r="U39" s="20">
        <f t="shared" si="10"/>
        <v>0</v>
      </c>
      <c r="V39" s="20">
        <f t="shared" si="11"/>
        <v>0</v>
      </c>
      <c r="W39" s="20">
        <f t="shared" si="3"/>
        <v>0</v>
      </c>
      <c r="X39" s="20">
        <f t="shared" si="4"/>
        <v>0</v>
      </c>
      <c r="Y39" s="20">
        <f t="shared" si="5"/>
        <v>0</v>
      </c>
      <c r="Z39" s="20">
        <f t="shared" si="6"/>
        <v>0</v>
      </c>
      <c r="AA39" s="20">
        <f t="shared" si="7"/>
        <v>0</v>
      </c>
      <c r="AB39" s="20">
        <f t="shared" si="8"/>
        <v>0</v>
      </c>
      <c r="AC39" s="17" t="s">
        <v>26</v>
      </c>
    </row>
    <row r="40" spans="1:29" x14ac:dyDescent="0.3">
      <c r="A40" s="17" t="s">
        <v>235</v>
      </c>
      <c r="B40" s="20">
        <v>106</v>
      </c>
      <c r="C40" s="20">
        <v>2500</v>
      </c>
      <c r="D40" s="20">
        <v>0</v>
      </c>
      <c r="E40" s="20">
        <v>2570</v>
      </c>
      <c r="F40" s="20">
        <v>68</v>
      </c>
      <c r="G40" s="20">
        <v>0</v>
      </c>
      <c r="H40" s="20">
        <v>0</v>
      </c>
      <c r="I40" s="20">
        <v>0</v>
      </c>
      <c r="J40" s="26">
        <v>104</v>
      </c>
      <c r="K40" s="27">
        <v>106</v>
      </c>
      <c r="L40" s="20">
        <v>2500</v>
      </c>
      <c r="M40" s="20">
        <v>0</v>
      </c>
      <c r="N40" s="20">
        <v>2570</v>
      </c>
      <c r="O40" s="20">
        <v>68</v>
      </c>
      <c r="P40" s="20">
        <v>0</v>
      </c>
      <c r="Q40" s="20">
        <v>0</v>
      </c>
      <c r="R40" s="20">
        <v>0</v>
      </c>
      <c r="S40" s="26">
        <v>104</v>
      </c>
      <c r="T40" s="20">
        <f t="shared" si="9"/>
        <v>0</v>
      </c>
      <c r="U40" s="20">
        <f t="shared" si="10"/>
        <v>0</v>
      </c>
      <c r="V40" s="20">
        <f t="shared" si="11"/>
        <v>0</v>
      </c>
      <c r="W40" s="20">
        <f t="shared" si="3"/>
        <v>0</v>
      </c>
      <c r="X40" s="20">
        <f t="shared" si="4"/>
        <v>0</v>
      </c>
      <c r="Y40" s="20">
        <f t="shared" si="5"/>
        <v>0</v>
      </c>
      <c r="Z40" s="20">
        <f t="shared" si="6"/>
        <v>0</v>
      </c>
      <c r="AA40" s="20">
        <f t="shared" si="7"/>
        <v>0</v>
      </c>
      <c r="AB40" s="20">
        <f t="shared" si="8"/>
        <v>0</v>
      </c>
      <c r="AC40" s="17" t="s">
        <v>26</v>
      </c>
    </row>
    <row r="41" spans="1:29" x14ac:dyDescent="0.3">
      <c r="A41" s="17" t="s">
        <v>236</v>
      </c>
      <c r="B41" s="20">
        <v>41</v>
      </c>
      <c r="C41" s="20">
        <v>2800</v>
      </c>
      <c r="D41" s="20">
        <v>0</v>
      </c>
      <c r="E41" s="20">
        <v>2970</v>
      </c>
      <c r="F41" s="20">
        <v>193</v>
      </c>
      <c r="G41" s="20">
        <v>0</v>
      </c>
      <c r="H41" s="20">
        <v>0</v>
      </c>
      <c r="I41" s="20">
        <v>0</v>
      </c>
      <c r="J41" s="26">
        <v>64</v>
      </c>
      <c r="K41" s="27">
        <v>41</v>
      </c>
      <c r="L41" s="20">
        <v>2800</v>
      </c>
      <c r="M41" s="20">
        <v>0</v>
      </c>
      <c r="N41" s="20">
        <v>2970</v>
      </c>
      <c r="O41" s="20">
        <v>193</v>
      </c>
      <c r="P41" s="20">
        <v>0</v>
      </c>
      <c r="Q41" s="20">
        <v>0</v>
      </c>
      <c r="R41" s="20">
        <v>0</v>
      </c>
      <c r="S41" s="26">
        <v>64</v>
      </c>
      <c r="T41" s="20">
        <f t="shared" si="9"/>
        <v>0</v>
      </c>
      <c r="U41" s="20">
        <f t="shared" si="10"/>
        <v>0</v>
      </c>
      <c r="V41" s="20">
        <f t="shared" si="11"/>
        <v>0</v>
      </c>
      <c r="W41" s="20">
        <f t="shared" si="3"/>
        <v>0</v>
      </c>
      <c r="X41" s="20">
        <f t="shared" si="4"/>
        <v>0</v>
      </c>
      <c r="Y41" s="20">
        <f t="shared" si="5"/>
        <v>0</v>
      </c>
      <c r="Z41" s="20">
        <f t="shared" si="6"/>
        <v>0</v>
      </c>
      <c r="AA41" s="20">
        <f t="shared" si="7"/>
        <v>0</v>
      </c>
      <c r="AB41" s="20">
        <f t="shared" si="8"/>
        <v>0</v>
      </c>
      <c r="AC41" s="17" t="s">
        <v>26</v>
      </c>
    </row>
    <row r="42" spans="1:29" x14ac:dyDescent="0.3">
      <c r="A42" s="17" t="s">
        <v>237</v>
      </c>
      <c r="B42" s="20">
        <v>81</v>
      </c>
      <c r="C42" s="20">
        <v>560</v>
      </c>
      <c r="D42" s="20">
        <v>0</v>
      </c>
      <c r="E42" s="20">
        <v>646</v>
      </c>
      <c r="F42" s="20">
        <v>5</v>
      </c>
      <c r="G42" s="20">
        <v>0</v>
      </c>
      <c r="H42" s="20">
        <v>0</v>
      </c>
      <c r="I42" s="20">
        <v>0</v>
      </c>
      <c r="J42" s="26">
        <v>0</v>
      </c>
      <c r="K42" s="27">
        <v>81</v>
      </c>
      <c r="L42" s="20">
        <v>560</v>
      </c>
      <c r="M42" s="20">
        <v>0</v>
      </c>
      <c r="N42" s="20">
        <v>646</v>
      </c>
      <c r="O42" s="20">
        <v>5</v>
      </c>
      <c r="P42" s="20">
        <v>0</v>
      </c>
      <c r="Q42" s="20">
        <v>0</v>
      </c>
      <c r="R42" s="20">
        <v>0</v>
      </c>
      <c r="S42" s="26">
        <v>0</v>
      </c>
      <c r="T42" s="20">
        <f t="shared" si="9"/>
        <v>0</v>
      </c>
      <c r="U42" s="20">
        <f t="shared" si="10"/>
        <v>0</v>
      </c>
      <c r="V42" s="20">
        <f t="shared" si="11"/>
        <v>0</v>
      </c>
      <c r="W42" s="20">
        <f t="shared" si="3"/>
        <v>0</v>
      </c>
      <c r="X42" s="20">
        <f t="shared" si="4"/>
        <v>0</v>
      </c>
      <c r="Y42" s="20">
        <f t="shared" si="5"/>
        <v>0</v>
      </c>
      <c r="Z42" s="20">
        <f t="shared" si="6"/>
        <v>0</v>
      </c>
      <c r="AA42" s="20">
        <f t="shared" si="7"/>
        <v>0</v>
      </c>
      <c r="AB42" s="20">
        <f t="shared" si="8"/>
        <v>0</v>
      </c>
      <c r="AC42" s="17" t="s">
        <v>26</v>
      </c>
    </row>
    <row r="43" spans="1:29" x14ac:dyDescent="0.3">
      <c r="A43" s="17" t="s">
        <v>238</v>
      </c>
      <c r="B43" s="20">
        <v>3</v>
      </c>
      <c r="C43" s="20">
        <v>0</v>
      </c>
      <c r="D43" s="20">
        <v>0</v>
      </c>
      <c r="E43" s="20">
        <v>3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3</v>
      </c>
      <c r="L43" s="20">
        <v>0</v>
      </c>
      <c r="M43" s="20">
        <v>0</v>
      </c>
      <c r="N43" s="20">
        <v>3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9"/>
        <v>0</v>
      </c>
      <c r="U43" s="20">
        <f t="shared" si="10"/>
        <v>0</v>
      </c>
      <c r="V43" s="20">
        <f t="shared" si="11"/>
        <v>0</v>
      </c>
      <c r="W43" s="20">
        <f t="shared" si="3"/>
        <v>0</v>
      </c>
      <c r="X43" s="20">
        <f t="shared" si="4"/>
        <v>0</v>
      </c>
      <c r="Y43" s="20">
        <f t="shared" si="5"/>
        <v>0</v>
      </c>
      <c r="Z43" s="20">
        <f t="shared" si="6"/>
        <v>0</v>
      </c>
      <c r="AA43" s="20">
        <f t="shared" si="7"/>
        <v>0</v>
      </c>
      <c r="AB43" s="20">
        <f t="shared" si="8"/>
        <v>0</v>
      </c>
      <c r="AC43" s="17" t="s">
        <v>26</v>
      </c>
    </row>
    <row r="44" spans="1:29" x14ac:dyDescent="0.3">
      <c r="A44" s="17" t="s">
        <v>239</v>
      </c>
      <c r="B44" s="20">
        <v>1</v>
      </c>
      <c r="C44" s="20">
        <v>206</v>
      </c>
      <c r="D44" s="20">
        <v>0</v>
      </c>
      <c r="E44" s="20">
        <v>210</v>
      </c>
      <c r="F44" s="20">
        <v>48</v>
      </c>
      <c r="G44" s="20">
        <v>0</v>
      </c>
      <c r="H44" s="20">
        <v>0</v>
      </c>
      <c r="I44" s="20">
        <v>0</v>
      </c>
      <c r="J44" s="26">
        <v>45</v>
      </c>
      <c r="K44" s="27">
        <v>1</v>
      </c>
      <c r="L44" s="20">
        <v>206</v>
      </c>
      <c r="M44" s="20">
        <v>0</v>
      </c>
      <c r="N44" s="20">
        <v>160</v>
      </c>
      <c r="O44" s="20">
        <v>48</v>
      </c>
      <c r="P44" s="20">
        <v>0</v>
      </c>
      <c r="Q44" s="20">
        <v>0</v>
      </c>
      <c r="R44" s="20">
        <v>0</v>
      </c>
      <c r="S44" s="26">
        <v>45</v>
      </c>
      <c r="T44" s="20">
        <f t="shared" si="9"/>
        <v>0</v>
      </c>
      <c r="U44" s="20">
        <f t="shared" si="10"/>
        <v>0</v>
      </c>
      <c r="V44" s="20">
        <f t="shared" si="11"/>
        <v>0</v>
      </c>
      <c r="W44" s="20">
        <f t="shared" si="3"/>
        <v>50</v>
      </c>
      <c r="X44" s="20">
        <f t="shared" si="4"/>
        <v>0</v>
      </c>
      <c r="Y44" s="20">
        <f t="shared" si="5"/>
        <v>0</v>
      </c>
      <c r="Z44" s="20">
        <f t="shared" si="6"/>
        <v>0</v>
      </c>
      <c r="AA44" s="20">
        <f t="shared" si="7"/>
        <v>0</v>
      </c>
      <c r="AB44" s="20">
        <f t="shared" si="8"/>
        <v>0</v>
      </c>
      <c r="AC44" s="17" t="s">
        <v>26</v>
      </c>
    </row>
    <row r="45" spans="1:29" x14ac:dyDescent="0.3">
      <c r="A45" s="17" t="s">
        <v>240</v>
      </c>
      <c r="B45" s="20">
        <v>64</v>
      </c>
      <c r="C45" s="20">
        <v>715</v>
      </c>
      <c r="D45" s="20">
        <v>0</v>
      </c>
      <c r="E45" s="20">
        <v>764</v>
      </c>
      <c r="F45" s="20">
        <v>19</v>
      </c>
      <c r="G45" s="20">
        <v>0</v>
      </c>
      <c r="H45" s="20">
        <v>0</v>
      </c>
      <c r="I45" s="20">
        <v>0</v>
      </c>
      <c r="J45" s="26">
        <v>34</v>
      </c>
      <c r="K45" s="27">
        <v>64</v>
      </c>
      <c r="L45" s="20">
        <v>715</v>
      </c>
      <c r="M45" s="20">
        <v>0</v>
      </c>
      <c r="N45" s="20">
        <v>764</v>
      </c>
      <c r="O45" s="20">
        <v>19</v>
      </c>
      <c r="P45" s="20">
        <v>0</v>
      </c>
      <c r="Q45" s="20">
        <v>0</v>
      </c>
      <c r="R45" s="20">
        <v>0</v>
      </c>
      <c r="S45" s="26">
        <v>34</v>
      </c>
      <c r="T45" s="20">
        <f t="shared" si="9"/>
        <v>0</v>
      </c>
      <c r="U45" s="20">
        <f t="shared" si="10"/>
        <v>0</v>
      </c>
      <c r="V45" s="20">
        <f t="shared" si="11"/>
        <v>0</v>
      </c>
      <c r="W45" s="20">
        <f t="shared" si="3"/>
        <v>0</v>
      </c>
      <c r="X45" s="20">
        <f t="shared" si="4"/>
        <v>0</v>
      </c>
      <c r="Y45" s="20">
        <f t="shared" si="5"/>
        <v>0</v>
      </c>
      <c r="Z45" s="20">
        <f t="shared" si="6"/>
        <v>0</v>
      </c>
      <c r="AA45" s="20">
        <f t="shared" si="7"/>
        <v>0</v>
      </c>
      <c r="AB45" s="20">
        <f t="shared" si="8"/>
        <v>0</v>
      </c>
      <c r="AC45" s="17" t="s">
        <v>26</v>
      </c>
    </row>
    <row r="46" spans="1:29" x14ac:dyDescent="0.3">
      <c r="A46" s="17" t="s">
        <v>241</v>
      </c>
      <c r="B46" s="20">
        <v>0</v>
      </c>
      <c r="C46" s="20">
        <v>6</v>
      </c>
      <c r="D46" s="20">
        <v>0</v>
      </c>
      <c r="E46" s="20">
        <v>6</v>
      </c>
      <c r="F46" s="20">
        <v>2</v>
      </c>
      <c r="G46" s="20">
        <v>0</v>
      </c>
      <c r="H46" s="20">
        <v>0</v>
      </c>
      <c r="I46" s="20">
        <v>0</v>
      </c>
      <c r="J46" s="26">
        <v>2</v>
      </c>
      <c r="K46" s="27">
        <v>0</v>
      </c>
      <c r="L46" s="20">
        <v>6</v>
      </c>
      <c r="M46" s="20">
        <v>320</v>
      </c>
      <c r="N46" s="20">
        <v>6</v>
      </c>
      <c r="O46" s="20">
        <v>2</v>
      </c>
      <c r="P46" s="20">
        <v>0</v>
      </c>
      <c r="Q46" s="20">
        <v>0</v>
      </c>
      <c r="R46" s="20">
        <v>0</v>
      </c>
      <c r="S46" s="26">
        <v>2</v>
      </c>
      <c r="T46" s="20">
        <f t="shared" si="9"/>
        <v>0</v>
      </c>
      <c r="U46" s="20">
        <f t="shared" si="10"/>
        <v>0</v>
      </c>
      <c r="V46" s="20">
        <f t="shared" si="11"/>
        <v>-320</v>
      </c>
      <c r="W46" s="20">
        <f t="shared" si="3"/>
        <v>0</v>
      </c>
      <c r="X46" s="20">
        <f t="shared" si="4"/>
        <v>0</v>
      </c>
      <c r="Y46" s="20">
        <f t="shared" si="5"/>
        <v>0</v>
      </c>
      <c r="Z46" s="20">
        <f t="shared" si="6"/>
        <v>0</v>
      </c>
      <c r="AA46" s="20">
        <f t="shared" si="7"/>
        <v>0</v>
      </c>
      <c r="AB46" s="20">
        <f t="shared" si="8"/>
        <v>0</v>
      </c>
      <c r="AC46" s="17" t="s">
        <v>26</v>
      </c>
    </row>
    <row r="47" spans="1:29" x14ac:dyDescent="0.3">
      <c r="A47" s="17" t="s">
        <v>242</v>
      </c>
      <c r="B47" s="20">
        <v>690</v>
      </c>
      <c r="C47" s="20">
        <v>1853</v>
      </c>
      <c r="D47" s="20">
        <v>0</v>
      </c>
      <c r="E47" s="20">
        <v>2814</v>
      </c>
      <c r="F47" s="20">
        <v>379</v>
      </c>
      <c r="G47" s="20">
        <v>0</v>
      </c>
      <c r="H47" s="20">
        <v>0</v>
      </c>
      <c r="I47" s="20">
        <v>0</v>
      </c>
      <c r="J47" s="26">
        <v>108</v>
      </c>
      <c r="K47" s="27">
        <v>690</v>
      </c>
      <c r="L47" s="20">
        <v>1853</v>
      </c>
      <c r="M47" s="20">
        <v>0</v>
      </c>
      <c r="N47" s="20">
        <v>2494</v>
      </c>
      <c r="O47" s="20">
        <v>379</v>
      </c>
      <c r="P47" s="20">
        <v>0</v>
      </c>
      <c r="Q47" s="20">
        <v>0</v>
      </c>
      <c r="R47" s="20">
        <v>0</v>
      </c>
      <c r="S47" s="26">
        <v>108</v>
      </c>
      <c r="T47" s="20">
        <f t="shared" si="9"/>
        <v>0</v>
      </c>
      <c r="U47" s="20">
        <f t="shared" si="10"/>
        <v>0</v>
      </c>
      <c r="V47" s="20">
        <f t="shared" si="11"/>
        <v>0</v>
      </c>
      <c r="W47" s="20">
        <f t="shared" si="3"/>
        <v>320</v>
      </c>
      <c r="X47" s="20">
        <f t="shared" si="4"/>
        <v>0</v>
      </c>
      <c r="Y47" s="20">
        <f t="shared" si="5"/>
        <v>0</v>
      </c>
      <c r="Z47" s="20">
        <f t="shared" si="6"/>
        <v>0</v>
      </c>
      <c r="AA47" s="20">
        <f t="shared" si="7"/>
        <v>0</v>
      </c>
      <c r="AB47" s="20">
        <f t="shared" si="8"/>
        <v>0</v>
      </c>
      <c r="AC47" s="17" t="s">
        <v>26</v>
      </c>
    </row>
    <row r="48" spans="1:29" x14ac:dyDescent="0.3">
      <c r="A48" s="17" t="s">
        <v>243</v>
      </c>
      <c r="B48" s="20">
        <v>206</v>
      </c>
      <c r="C48" s="20">
        <v>950</v>
      </c>
      <c r="D48" s="20">
        <v>0</v>
      </c>
      <c r="E48" s="20">
        <v>1226</v>
      </c>
      <c r="F48" s="20">
        <v>205</v>
      </c>
      <c r="G48" s="20">
        <v>0</v>
      </c>
      <c r="H48" s="20">
        <v>0</v>
      </c>
      <c r="I48" s="20">
        <v>0</v>
      </c>
      <c r="J48" s="26">
        <v>135</v>
      </c>
      <c r="K48" s="27">
        <v>206</v>
      </c>
      <c r="L48" s="20">
        <v>950</v>
      </c>
      <c r="M48" s="20">
        <v>50</v>
      </c>
      <c r="N48" s="20">
        <v>1226</v>
      </c>
      <c r="O48" s="20">
        <v>205</v>
      </c>
      <c r="P48" s="20">
        <v>0</v>
      </c>
      <c r="Q48" s="20">
        <v>0</v>
      </c>
      <c r="R48" s="20">
        <v>0</v>
      </c>
      <c r="S48" s="26">
        <v>135</v>
      </c>
      <c r="T48" s="20">
        <f t="shared" si="9"/>
        <v>0</v>
      </c>
      <c r="U48" s="20">
        <f t="shared" si="10"/>
        <v>0</v>
      </c>
      <c r="V48" s="20">
        <f t="shared" si="11"/>
        <v>-50</v>
      </c>
      <c r="W48" s="20">
        <f t="shared" si="3"/>
        <v>0</v>
      </c>
      <c r="X48" s="20">
        <f t="shared" si="4"/>
        <v>0</v>
      </c>
      <c r="Y48" s="20">
        <f t="shared" si="5"/>
        <v>0</v>
      </c>
      <c r="Z48" s="20">
        <f t="shared" si="6"/>
        <v>0</v>
      </c>
      <c r="AA48" s="20">
        <f t="shared" si="7"/>
        <v>0</v>
      </c>
      <c r="AB48" s="20">
        <f t="shared" si="8"/>
        <v>0</v>
      </c>
      <c r="AC48" s="17" t="s">
        <v>26</v>
      </c>
    </row>
    <row r="49" spans="1:29" x14ac:dyDescent="0.3">
      <c r="A49" s="17" t="s">
        <v>244</v>
      </c>
      <c r="B49" s="20">
        <v>0</v>
      </c>
      <c r="C49" s="20">
        <v>20</v>
      </c>
      <c r="D49" s="20">
        <v>0</v>
      </c>
      <c r="E49" s="20">
        <v>18</v>
      </c>
      <c r="F49" s="20">
        <v>0</v>
      </c>
      <c r="G49" s="20">
        <v>0</v>
      </c>
      <c r="H49" s="20">
        <v>0</v>
      </c>
      <c r="I49" s="20">
        <v>0</v>
      </c>
      <c r="J49" s="26">
        <v>2</v>
      </c>
      <c r="K49" s="27">
        <v>0</v>
      </c>
      <c r="L49" s="20">
        <v>20</v>
      </c>
      <c r="M49" s="20">
        <v>0</v>
      </c>
      <c r="N49" s="20">
        <v>18</v>
      </c>
      <c r="O49" s="20">
        <v>0</v>
      </c>
      <c r="P49" s="20">
        <v>0</v>
      </c>
      <c r="Q49" s="20">
        <v>0</v>
      </c>
      <c r="R49" s="20">
        <v>0</v>
      </c>
      <c r="S49" s="26">
        <v>2</v>
      </c>
      <c r="T49" s="20">
        <f t="shared" si="9"/>
        <v>0</v>
      </c>
      <c r="U49" s="20">
        <f t="shared" si="10"/>
        <v>0</v>
      </c>
      <c r="V49" s="20">
        <f t="shared" si="11"/>
        <v>0</v>
      </c>
      <c r="W49" s="20">
        <f t="shared" si="3"/>
        <v>0</v>
      </c>
      <c r="X49" s="20">
        <f t="shared" si="4"/>
        <v>0</v>
      </c>
      <c r="Y49" s="20">
        <f t="shared" si="5"/>
        <v>0</v>
      </c>
      <c r="Z49" s="20">
        <f t="shared" si="6"/>
        <v>0</v>
      </c>
      <c r="AA49" s="20">
        <f t="shared" si="7"/>
        <v>0</v>
      </c>
      <c r="AB49" s="20">
        <f t="shared" si="8"/>
        <v>0</v>
      </c>
      <c r="AC49" s="17" t="s">
        <v>26</v>
      </c>
    </row>
    <row r="50" spans="1:29" x14ac:dyDescent="0.3">
      <c r="A50" s="17" t="s">
        <v>245</v>
      </c>
      <c r="B50" s="20">
        <v>166</v>
      </c>
      <c r="C50" s="20">
        <v>1600</v>
      </c>
      <c r="D50" s="20">
        <v>0</v>
      </c>
      <c r="E50" s="20">
        <v>925</v>
      </c>
      <c r="F50" s="20">
        <v>0</v>
      </c>
      <c r="G50" s="20">
        <v>0</v>
      </c>
      <c r="H50" s="20">
        <v>0</v>
      </c>
      <c r="I50" s="20">
        <v>0</v>
      </c>
      <c r="J50" s="26">
        <v>841</v>
      </c>
      <c r="K50" s="27">
        <v>166</v>
      </c>
      <c r="L50" s="20">
        <v>1600</v>
      </c>
      <c r="M50" s="20">
        <v>0</v>
      </c>
      <c r="N50" s="20">
        <v>925</v>
      </c>
      <c r="O50" s="20">
        <v>0</v>
      </c>
      <c r="P50" s="20">
        <v>0</v>
      </c>
      <c r="Q50" s="20">
        <v>0</v>
      </c>
      <c r="R50" s="20">
        <v>0</v>
      </c>
      <c r="S50" s="26">
        <v>841</v>
      </c>
      <c r="T50" s="20">
        <f t="shared" si="9"/>
        <v>0</v>
      </c>
      <c r="U50" s="20">
        <f t="shared" si="10"/>
        <v>0</v>
      </c>
      <c r="V50" s="20">
        <f t="shared" si="11"/>
        <v>0</v>
      </c>
      <c r="W50" s="20">
        <f t="shared" si="3"/>
        <v>0</v>
      </c>
      <c r="X50" s="20">
        <f t="shared" si="4"/>
        <v>0</v>
      </c>
      <c r="Y50" s="20">
        <f t="shared" si="5"/>
        <v>0</v>
      </c>
      <c r="Z50" s="20">
        <f t="shared" si="6"/>
        <v>0</v>
      </c>
      <c r="AA50" s="20">
        <f t="shared" si="7"/>
        <v>0</v>
      </c>
      <c r="AB50" s="20">
        <f t="shared" si="8"/>
        <v>0</v>
      </c>
      <c r="AC50" s="17" t="s">
        <v>26</v>
      </c>
    </row>
    <row r="51" spans="1:29" x14ac:dyDescent="0.3">
      <c r="A51" s="17" t="s">
        <v>246</v>
      </c>
      <c r="B51" s="20">
        <v>18</v>
      </c>
      <c r="C51" s="20">
        <v>80</v>
      </c>
      <c r="D51" s="20">
        <v>0</v>
      </c>
      <c r="E51" s="20">
        <v>66</v>
      </c>
      <c r="F51" s="20">
        <v>5</v>
      </c>
      <c r="G51" s="20">
        <v>0</v>
      </c>
      <c r="H51" s="20">
        <v>0</v>
      </c>
      <c r="I51" s="20">
        <v>0</v>
      </c>
      <c r="J51" s="26">
        <v>37</v>
      </c>
      <c r="K51" s="27">
        <v>18</v>
      </c>
      <c r="L51" s="20">
        <v>80</v>
      </c>
      <c r="M51" s="20">
        <v>0</v>
      </c>
      <c r="N51" s="20">
        <v>66</v>
      </c>
      <c r="O51" s="20">
        <v>5</v>
      </c>
      <c r="P51" s="20">
        <v>0</v>
      </c>
      <c r="Q51" s="20">
        <v>0</v>
      </c>
      <c r="R51" s="20">
        <v>0</v>
      </c>
      <c r="S51" s="26">
        <v>37</v>
      </c>
      <c r="T51" s="20">
        <f t="shared" si="9"/>
        <v>0</v>
      </c>
      <c r="U51" s="20">
        <f t="shared" si="10"/>
        <v>0</v>
      </c>
      <c r="V51" s="20">
        <f t="shared" si="11"/>
        <v>0</v>
      </c>
      <c r="W51" s="20">
        <f t="shared" si="3"/>
        <v>0</v>
      </c>
      <c r="X51" s="20">
        <f t="shared" si="4"/>
        <v>0</v>
      </c>
      <c r="Y51" s="20">
        <f t="shared" si="5"/>
        <v>0</v>
      </c>
      <c r="Z51" s="20">
        <f t="shared" si="6"/>
        <v>0</v>
      </c>
      <c r="AA51" s="20">
        <f t="shared" si="7"/>
        <v>0</v>
      </c>
      <c r="AB51" s="20">
        <f t="shared" si="8"/>
        <v>0</v>
      </c>
      <c r="AC51" s="17" t="s">
        <v>26</v>
      </c>
    </row>
    <row r="52" spans="1:29" x14ac:dyDescent="0.3">
      <c r="A52" s="17" t="s">
        <v>247</v>
      </c>
      <c r="B52" s="20">
        <v>0</v>
      </c>
      <c r="C52" s="20">
        <v>70</v>
      </c>
      <c r="D52" s="20">
        <v>0</v>
      </c>
      <c r="E52" s="20">
        <v>58</v>
      </c>
      <c r="F52" s="20">
        <v>0</v>
      </c>
      <c r="G52" s="20">
        <v>0</v>
      </c>
      <c r="H52" s="20">
        <v>0</v>
      </c>
      <c r="I52" s="20">
        <v>0</v>
      </c>
      <c r="J52" s="26">
        <v>12</v>
      </c>
      <c r="K52" s="27">
        <v>0</v>
      </c>
      <c r="L52" s="20">
        <v>70</v>
      </c>
      <c r="M52" s="20">
        <v>0</v>
      </c>
      <c r="N52" s="20">
        <v>58</v>
      </c>
      <c r="O52" s="20">
        <v>0</v>
      </c>
      <c r="P52" s="20">
        <v>0</v>
      </c>
      <c r="Q52" s="20">
        <v>0</v>
      </c>
      <c r="R52" s="20">
        <v>0</v>
      </c>
      <c r="S52" s="26">
        <v>12</v>
      </c>
      <c r="T52" s="20">
        <f t="shared" si="9"/>
        <v>0</v>
      </c>
      <c r="U52" s="20">
        <f t="shared" si="10"/>
        <v>0</v>
      </c>
      <c r="V52" s="20">
        <f t="shared" si="11"/>
        <v>0</v>
      </c>
      <c r="W52" s="20">
        <f t="shared" si="3"/>
        <v>0</v>
      </c>
      <c r="X52" s="20">
        <f t="shared" si="4"/>
        <v>0</v>
      </c>
      <c r="Y52" s="20">
        <f t="shared" si="5"/>
        <v>0</v>
      </c>
      <c r="Z52" s="20">
        <f t="shared" si="6"/>
        <v>0</v>
      </c>
      <c r="AA52" s="20">
        <f t="shared" si="7"/>
        <v>0</v>
      </c>
      <c r="AB52" s="20">
        <f t="shared" si="8"/>
        <v>0</v>
      </c>
      <c r="AC52" s="17" t="s">
        <v>26</v>
      </c>
    </row>
    <row r="53" spans="1:29" x14ac:dyDescent="0.3">
      <c r="A53" s="17" t="s">
        <v>248</v>
      </c>
      <c r="B53" s="20">
        <v>75</v>
      </c>
      <c r="C53" s="20">
        <v>453</v>
      </c>
      <c r="D53" s="20">
        <v>0</v>
      </c>
      <c r="E53" s="20">
        <v>450</v>
      </c>
      <c r="F53" s="20">
        <v>4</v>
      </c>
      <c r="G53" s="20">
        <v>0</v>
      </c>
      <c r="H53" s="20">
        <v>0</v>
      </c>
      <c r="I53" s="20">
        <v>0</v>
      </c>
      <c r="J53" s="26">
        <v>82</v>
      </c>
      <c r="K53" s="27">
        <v>75</v>
      </c>
      <c r="L53" s="20">
        <v>453</v>
      </c>
      <c r="M53" s="20">
        <v>0</v>
      </c>
      <c r="N53" s="20">
        <v>450</v>
      </c>
      <c r="O53" s="20">
        <v>4</v>
      </c>
      <c r="P53" s="20">
        <v>0</v>
      </c>
      <c r="Q53" s="20">
        <v>0</v>
      </c>
      <c r="R53" s="20">
        <v>0</v>
      </c>
      <c r="S53" s="26">
        <v>82</v>
      </c>
      <c r="T53" s="20">
        <f t="shared" ref="T53:T97" si="12">B53-K53</f>
        <v>0</v>
      </c>
      <c r="U53" s="20">
        <f t="shared" ref="U53:U97" si="13">C53-L53</f>
        <v>0</v>
      </c>
      <c r="V53" s="20">
        <f t="shared" ref="V53:V97" si="14">D53-M53</f>
        <v>0</v>
      </c>
      <c r="W53" s="20">
        <f t="shared" ref="W53:W97" si="15">E53-N53</f>
        <v>0</v>
      </c>
      <c r="X53" s="20">
        <f t="shared" ref="X53:X97" si="16">F53-O53</f>
        <v>0</v>
      </c>
      <c r="Y53" s="20">
        <f t="shared" ref="Y53:Y97" si="17">G53-P53</f>
        <v>0</v>
      </c>
      <c r="Z53" s="20">
        <f t="shared" ref="Z53:Z97" si="18">H53-Q53</f>
        <v>0</v>
      </c>
      <c r="AA53" s="20">
        <f t="shared" ref="AA53:AA97" si="19">I53-R53</f>
        <v>0</v>
      </c>
      <c r="AB53" s="20">
        <f t="shared" ref="AB53:AB97" si="20">J53-S53</f>
        <v>0</v>
      </c>
      <c r="AC53" s="17" t="s">
        <v>26</v>
      </c>
    </row>
    <row r="54" spans="1:29" x14ac:dyDescent="0.3">
      <c r="A54" s="17" t="s">
        <v>249</v>
      </c>
      <c r="B54" s="20">
        <v>105</v>
      </c>
      <c r="C54" s="20">
        <v>210</v>
      </c>
      <c r="D54" s="20">
        <v>0</v>
      </c>
      <c r="E54" s="20">
        <v>305</v>
      </c>
      <c r="F54" s="20">
        <v>12</v>
      </c>
      <c r="G54" s="20">
        <v>0</v>
      </c>
      <c r="H54" s="20">
        <v>0</v>
      </c>
      <c r="I54" s="20">
        <v>0</v>
      </c>
      <c r="J54" s="26">
        <v>22</v>
      </c>
      <c r="K54" s="27">
        <v>105</v>
      </c>
      <c r="L54" s="20">
        <v>210</v>
      </c>
      <c r="M54" s="20">
        <v>0</v>
      </c>
      <c r="N54" s="20">
        <v>305</v>
      </c>
      <c r="O54" s="20">
        <v>12</v>
      </c>
      <c r="P54" s="20">
        <v>0</v>
      </c>
      <c r="Q54" s="20">
        <v>0</v>
      </c>
      <c r="R54" s="20">
        <v>0</v>
      </c>
      <c r="S54" s="26">
        <v>22</v>
      </c>
      <c r="T54" s="20">
        <f t="shared" si="12"/>
        <v>0</v>
      </c>
      <c r="U54" s="20">
        <f t="shared" si="13"/>
        <v>0</v>
      </c>
      <c r="V54" s="20">
        <f t="shared" si="14"/>
        <v>0</v>
      </c>
      <c r="W54" s="20">
        <f t="shared" si="15"/>
        <v>0</v>
      </c>
      <c r="X54" s="20">
        <f t="shared" si="16"/>
        <v>0</v>
      </c>
      <c r="Y54" s="20">
        <f t="shared" si="17"/>
        <v>0</v>
      </c>
      <c r="Z54" s="20">
        <f t="shared" si="18"/>
        <v>0</v>
      </c>
      <c r="AA54" s="20">
        <f t="shared" si="19"/>
        <v>0</v>
      </c>
      <c r="AB54" s="20">
        <f t="shared" si="20"/>
        <v>0</v>
      </c>
      <c r="AC54" s="17" t="s">
        <v>26</v>
      </c>
    </row>
    <row r="55" spans="1:29" x14ac:dyDescent="0.3">
      <c r="A55" s="17" t="s">
        <v>250</v>
      </c>
      <c r="B55" s="20">
        <v>26</v>
      </c>
      <c r="C55" s="20">
        <v>161</v>
      </c>
      <c r="D55" s="20">
        <v>0</v>
      </c>
      <c r="E55" s="20">
        <v>210</v>
      </c>
      <c r="F55" s="20">
        <v>24</v>
      </c>
      <c r="G55" s="20">
        <v>0</v>
      </c>
      <c r="H55" s="20">
        <v>0</v>
      </c>
      <c r="I55" s="20">
        <v>0</v>
      </c>
      <c r="J55" s="26">
        <v>1</v>
      </c>
      <c r="K55" s="27">
        <v>26</v>
      </c>
      <c r="L55" s="20">
        <v>161</v>
      </c>
      <c r="M55" s="20">
        <v>0</v>
      </c>
      <c r="N55" s="20">
        <v>210</v>
      </c>
      <c r="O55" s="20">
        <v>24</v>
      </c>
      <c r="P55" s="20">
        <v>0</v>
      </c>
      <c r="Q55" s="20">
        <v>0</v>
      </c>
      <c r="R55" s="20">
        <v>0</v>
      </c>
      <c r="S55" s="26">
        <v>1</v>
      </c>
      <c r="T55" s="20">
        <f t="shared" si="12"/>
        <v>0</v>
      </c>
      <c r="U55" s="20">
        <f t="shared" si="13"/>
        <v>0</v>
      </c>
      <c r="V55" s="20">
        <f t="shared" si="14"/>
        <v>0</v>
      </c>
      <c r="W55" s="20">
        <f t="shared" si="15"/>
        <v>0</v>
      </c>
      <c r="X55" s="20">
        <f t="shared" si="16"/>
        <v>0</v>
      </c>
      <c r="Y55" s="20">
        <f t="shared" si="17"/>
        <v>0</v>
      </c>
      <c r="Z55" s="20">
        <f t="shared" si="18"/>
        <v>0</v>
      </c>
      <c r="AA55" s="20">
        <f t="shared" si="19"/>
        <v>0</v>
      </c>
      <c r="AB55" s="20">
        <f t="shared" si="20"/>
        <v>0</v>
      </c>
      <c r="AC55" s="17" t="s">
        <v>26</v>
      </c>
    </row>
    <row r="56" spans="1:29" x14ac:dyDescent="0.3">
      <c r="A56" s="17" t="s">
        <v>251</v>
      </c>
      <c r="B56" s="20">
        <v>0</v>
      </c>
      <c r="C56" s="20">
        <v>30</v>
      </c>
      <c r="D56" s="20">
        <v>0</v>
      </c>
      <c r="E56" s="20">
        <v>30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30</v>
      </c>
      <c r="M56" s="20">
        <v>0</v>
      </c>
      <c r="N56" s="20">
        <v>30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12"/>
        <v>0</v>
      </c>
      <c r="U56" s="20">
        <f t="shared" si="13"/>
        <v>0</v>
      </c>
      <c r="V56" s="20">
        <f t="shared" si="14"/>
        <v>0</v>
      </c>
      <c r="W56" s="20">
        <f t="shared" si="15"/>
        <v>0</v>
      </c>
      <c r="X56" s="20">
        <f t="shared" si="16"/>
        <v>0</v>
      </c>
      <c r="Y56" s="20">
        <f t="shared" si="17"/>
        <v>0</v>
      </c>
      <c r="Z56" s="20">
        <f t="shared" si="18"/>
        <v>0</v>
      </c>
      <c r="AA56" s="20">
        <f t="shared" si="19"/>
        <v>0</v>
      </c>
      <c r="AB56" s="20">
        <f t="shared" si="20"/>
        <v>0</v>
      </c>
      <c r="AC56" s="17" t="s">
        <v>26</v>
      </c>
    </row>
    <row r="57" spans="1:29" x14ac:dyDescent="0.3">
      <c r="A57" s="17" t="s">
        <v>252</v>
      </c>
      <c r="B57" s="20">
        <v>0</v>
      </c>
      <c r="C57" s="20">
        <v>410</v>
      </c>
      <c r="D57" s="20">
        <v>0</v>
      </c>
      <c r="E57" s="20">
        <v>426</v>
      </c>
      <c r="F57" s="20">
        <v>76</v>
      </c>
      <c r="G57" s="20">
        <v>0</v>
      </c>
      <c r="H57" s="20">
        <v>0</v>
      </c>
      <c r="I57" s="20">
        <v>0</v>
      </c>
      <c r="J57" s="26">
        <v>60</v>
      </c>
      <c r="K57" s="27">
        <v>0</v>
      </c>
      <c r="L57" s="20">
        <v>410</v>
      </c>
      <c r="M57" s="20">
        <v>0</v>
      </c>
      <c r="N57" s="20">
        <v>426</v>
      </c>
      <c r="O57" s="20">
        <v>76</v>
      </c>
      <c r="P57" s="20">
        <v>0</v>
      </c>
      <c r="Q57" s="20">
        <v>0</v>
      </c>
      <c r="R57" s="20">
        <v>0</v>
      </c>
      <c r="S57" s="26">
        <v>60</v>
      </c>
      <c r="T57" s="20">
        <f t="shared" si="12"/>
        <v>0</v>
      </c>
      <c r="U57" s="20">
        <f t="shared" si="13"/>
        <v>0</v>
      </c>
      <c r="V57" s="20">
        <f t="shared" si="14"/>
        <v>0</v>
      </c>
      <c r="W57" s="20">
        <f t="shared" si="15"/>
        <v>0</v>
      </c>
      <c r="X57" s="20">
        <f t="shared" si="16"/>
        <v>0</v>
      </c>
      <c r="Y57" s="20">
        <f t="shared" si="17"/>
        <v>0</v>
      </c>
      <c r="Z57" s="20">
        <f t="shared" si="18"/>
        <v>0</v>
      </c>
      <c r="AA57" s="20">
        <f t="shared" si="19"/>
        <v>0</v>
      </c>
      <c r="AB57" s="20">
        <f t="shared" si="20"/>
        <v>0</v>
      </c>
      <c r="AC57" s="17" t="s">
        <v>26</v>
      </c>
    </row>
    <row r="58" spans="1:29" x14ac:dyDescent="0.3">
      <c r="A58" s="17" t="s">
        <v>253</v>
      </c>
      <c r="B58" s="20">
        <v>53</v>
      </c>
      <c r="C58" s="20">
        <v>515</v>
      </c>
      <c r="D58" s="20">
        <v>0</v>
      </c>
      <c r="E58" s="20">
        <v>539</v>
      </c>
      <c r="F58" s="20">
        <v>130</v>
      </c>
      <c r="G58" s="20">
        <v>0</v>
      </c>
      <c r="H58" s="20">
        <v>0</v>
      </c>
      <c r="I58" s="20">
        <v>0</v>
      </c>
      <c r="J58" s="26">
        <v>159</v>
      </c>
      <c r="K58" s="27">
        <v>53</v>
      </c>
      <c r="L58" s="20">
        <v>515</v>
      </c>
      <c r="M58" s="20">
        <v>350</v>
      </c>
      <c r="N58" s="20">
        <v>539</v>
      </c>
      <c r="O58" s="20">
        <v>130</v>
      </c>
      <c r="P58" s="20">
        <v>0</v>
      </c>
      <c r="Q58" s="20">
        <v>0</v>
      </c>
      <c r="R58" s="20">
        <v>0</v>
      </c>
      <c r="S58" s="26">
        <v>159</v>
      </c>
      <c r="T58" s="20">
        <f t="shared" si="12"/>
        <v>0</v>
      </c>
      <c r="U58" s="20">
        <f t="shared" si="13"/>
        <v>0</v>
      </c>
      <c r="V58" s="20">
        <f t="shared" si="14"/>
        <v>-350</v>
      </c>
      <c r="W58" s="20">
        <f t="shared" si="15"/>
        <v>0</v>
      </c>
      <c r="X58" s="20">
        <f t="shared" si="16"/>
        <v>0</v>
      </c>
      <c r="Y58" s="20">
        <f t="shared" si="17"/>
        <v>0</v>
      </c>
      <c r="Z58" s="20">
        <f t="shared" si="18"/>
        <v>0</v>
      </c>
      <c r="AA58" s="20">
        <f t="shared" si="19"/>
        <v>0</v>
      </c>
      <c r="AB58" s="20">
        <f t="shared" si="20"/>
        <v>0</v>
      </c>
      <c r="AC58" s="17" t="s">
        <v>26</v>
      </c>
    </row>
    <row r="59" spans="1:29" x14ac:dyDescent="0.3">
      <c r="A59" s="17" t="s">
        <v>254</v>
      </c>
      <c r="B59" s="20">
        <v>34</v>
      </c>
      <c r="C59" s="20">
        <v>2613</v>
      </c>
      <c r="D59" s="20">
        <v>0</v>
      </c>
      <c r="E59" s="20">
        <v>2266</v>
      </c>
      <c r="F59" s="20">
        <v>343</v>
      </c>
      <c r="G59" s="20">
        <v>0</v>
      </c>
      <c r="H59" s="20">
        <v>0</v>
      </c>
      <c r="I59" s="20">
        <v>0</v>
      </c>
      <c r="J59" s="26">
        <v>724</v>
      </c>
      <c r="K59" s="27">
        <v>34</v>
      </c>
      <c r="L59" s="20">
        <v>2613</v>
      </c>
      <c r="M59" s="20">
        <v>0</v>
      </c>
      <c r="N59" s="20">
        <v>1916</v>
      </c>
      <c r="O59" s="20">
        <v>343</v>
      </c>
      <c r="P59" s="20">
        <v>0</v>
      </c>
      <c r="Q59" s="20">
        <v>0</v>
      </c>
      <c r="R59" s="20">
        <v>0</v>
      </c>
      <c r="S59" s="26">
        <v>724</v>
      </c>
      <c r="T59" s="20">
        <f t="shared" si="12"/>
        <v>0</v>
      </c>
      <c r="U59" s="20">
        <f t="shared" si="13"/>
        <v>0</v>
      </c>
      <c r="V59" s="20">
        <f t="shared" si="14"/>
        <v>0</v>
      </c>
      <c r="W59" s="20">
        <f t="shared" si="15"/>
        <v>350</v>
      </c>
      <c r="X59" s="20">
        <f t="shared" si="16"/>
        <v>0</v>
      </c>
      <c r="Y59" s="20">
        <f t="shared" si="17"/>
        <v>0</v>
      </c>
      <c r="Z59" s="20">
        <f t="shared" si="18"/>
        <v>0</v>
      </c>
      <c r="AA59" s="20">
        <f t="shared" si="19"/>
        <v>0</v>
      </c>
      <c r="AB59" s="20">
        <f t="shared" si="20"/>
        <v>0</v>
      </c>
      <c r="AC59" s="17" t="s">
        <v>26</v>
      </c>
    </row>
    <row r="60" spans="1:29" x14ac:dyDescent="0.3">
      <c r="A60" s="17" t="s">
        <v>255</v>
      </c>
      <c r="B60" s="20">
        <v>0</v>
      </c>
      <c r="C60" s="20">
        <v>175</v>
      </c>
      <c r="D60" s="20">
        <v>0</v>
      </c>
      <c r="E60" s="20">
        <v>175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175</v>
      </c>
      <c r="M60" s="20">
        <v>0</v>
      </c>
      <c r="N60" s="20">
        <v>175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2"/>
        <v>0</v>
      </c>
      <c r="U60" s="20">
        <f t="shared" si="13"/>
        <v>0</v>
      </c>
      <c r="V60" s="20">
        <f t="shared" si="14"/>
        <v>0</v>
      </c>
      <c r="W60" s="20">
        <f t="shared" si="15"/>
        <v>0</v>
      </c>
      <c r="X60" s="20">
        <f t="shared" si="16"/>
        <v>0</v>
      </c>
      <c r="Y60" s="20">
        <f t="shared" si="17"/>
        <v>0</v>
      </c>
      <c r="Z60" s="20">
        <f t="shared" si="18"/>
        <v>0</v>
      </c>
      <c r="AA60" s="20">
        <f t="shared" si="19"/>
        <v>0</v>
      </c>
      <c r="AB60" s="20">
        <f t="shared" si="20"/>
        <v>0</v>
      </c>
      <c r="AC60" s="17" t="s">
        <v>26</v>
      </c>
    </row>
    <row r="61" spans="1:29" x14ac:dyDescent="0.3">
      <c r="A61" s="17" t="s">
        <v>256</v>
      </c>
      <c r="B61" s="20">
        <v>0</v>
      </c>
      <c r="C61" s="20">
        <v>40</v>
      </c>
      <c r="D61" s="20">
        <v>0</v>
      </c>
      <c r="E61" s="20">
        <v>11</v>
      </c>
      <c r="F61" s="20">
        <v>0</v>
      </c>
      <c r="G61" s="20">
        <v>0</v>
      </c>
      <c r="H61" s="20">
        <v>0</v>
      </c>
      <c r="I61" s="20">
        <v>0</v>
      </c>
      <c r="J61" s="26">
        <v>29</v>
      </c>
      <c r="K61" s="27">
        <v>0</v>
      </c>
      <c r="L61" s="20">
        <v>40</v>
      </c>
      <c r="M61" s="20">
        <v>0</v>
      </c>
      <c r="N61" s="20">
        <v>11</v>
      </c>
      <c r="O61" s="20">
        <v>0</v>
      </c>
      <c r="P61" s="20">
        <v>0</v>
      </c>
      <c r="Q61" s="20">
        <v>0</v>
      </c>
      <c r="R61" s="20">
        <v>0</v>
      </c>
      <c r="S61" s="26">
        <v>29</v>
      </c>
      <c r="T61" s="20">
        <f t="shared" si="12"/>
        <v>0</v>
      </c>
      <c r="U61" s="20">
        <f t="shared" si="13"/>
        <v>0</v>
      </c>
      <c r="V61" s="20">
        <f t="shared" si="14"/>
        <v>0</v>
      </c>
      <c r="W61" s="20">
        <f t="shared" si="15"/>
        <v>0</v>
      </c>
      <c r="X61" s="20">
        <f t="shared" si="16"/>
        <v>0</v>
      </c>
      <c r="Y61" s="20">
        <f t="shared" si="17"/>
        <v>0</v>
      </c>
      <c r="Z61" s="20">
        <f t="shared" si="18"/>
        <v>0</v>
      </c>
      <c r="AA61" s="20">
        <f t="shared" si="19"/>
        <v>0</v>
      </c>
      <c r="AB61" s="20">
        <f t="shared" si="20"/>
        <v>0</v>
      </c>
      <c r="AC61" s="17" t="s">
        <v>26</v>
      </c>
    </row>
    <row r="62" spans="1:29" x14ac:dyDescent="0.3">
      <c r="A62" s="17" t="s">
        <v>257</v>
      </c>
      <c r="B62" s="20">
        <v>80</v>
      </c>
      <c r="C62" s="20">
        <v>0</v>
      </c>
      <c r="D62" s="20">
        <v>0</v>
      </c>
      <c r="E62" s="20">
        <v>80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80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2"/>
        <v>0</v>
      </c>
      <c r="U62" s="20">
        <f t="shared" si="13"/>
        <v>0</v>
      </c>
      <c r="V62" s="20">
        <f t="shared" si="14"/>
        <v>0</v>
      </c>
      <c r="W62" s="20">
        <f t="shared" si="15"/>
        <v>80</v>
      </c>
      <c r="X62" s="20">
        <f t="shared" si="16"/>
        <v>0</v>
      </c>
      <c r="Y62" s="20">
        <f t="shared" si="17"/>
        <v>0</v>
      </c>
      <c r="Z62" s="20">
        <f t="shared" si="18"/>
        <v>0</v>
      </c>
      <c r="AA62" s="20">
        <f t="shared" si="19"/>
        <v>0</v>
      </c>
      <c r="AB62" s="20">
        <f t="shared" si="20"/>
        <v>0</v>
      </c>
      <c r="AC62" s="17" t="s">
        <v>26</v>
      </c>
    </row>
    <row r="63" spans="1:29" x14ac:dyDescent="0.3">
      <c r="A63" s="17" t="s">
        <v>258</v>
      </c>
      <c r="B63" s="20">
        <v>0</v>
      </c>
      <c r="C63" s="20">
        <v>60</v>
      </c>
      <c r="D63" s="20">
        <v>0</v>
      </c>
      <c r="E63" s="20">
        <v>90</v>
      </c>
      <c r="F63" s="20">
        <v>30</v>
      </c>
      <c r="G63" s="20">
        <v>0</v>
      </c>
      <c r="H63" s="20">
        <v>0</v>
      </c>
      <c r="I63" s="20">
        <v>0</v>
      </c>
      <c r="J63" s="26">
        <v>0</v>
      </c>
      <c r="K63" s="27">
        <v>0</v>
      </c>
      <c r="L63" s="20">
        <v>60</v>
      </c>
      <c r="M63" s="20">
        <v>0</v>
      </c>
      <c r="N63" s="20">
        <v>90</v>
      </c>
      <c r="O63" s="20">
        <v>30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2"/>
        <v>0</v>
      </c>
      <c r="U63" s="20">
        <f t="shared" si="13"/>
        <v>0</v>
      </c>
      <c r="V63" s="20">
        <f t="shared" si="14"/>
        <v>0</v>
      </c>
      <c r="W63" s="20">
        <f t="shared" si="15"/>
        <v>0</v>
      </c>
      <c r="X63" s="20">
        <f t="shared" si="16"/>
        <v>0</v>
      </c>
      <c r="Y63" s="20">
        <f t="shared" si="17"/>
        <v>0</v>
      </c>
      <c r="Z63" s="20">
        <f t="shared" si="18"/>
        <v>0</v>
      </c>
      <c r="AA63" s="20">
        <f t="shared" si="19"/>
        <v>0</v>
      </c>
      <c r="AB63" s="20">
        <f t="shared" si="20"/>
        <v>0</v>
      </c>
      <c r="AC63" s="17" t="s">
        <v>26</v>
      </c>
    </row>
    <row r="64" spans="1:29" x14ac:dyDescent="0.3">
      <c r="A64" s="17" t="s">
        <v>259</v>
      </c>
      <c r="B64" s="20">
        <v>18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18</v>
      </c>
      <c r="K64" s="27">
        <v>18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18</v>
      </c>
      <c r="T64" s="20">
        <f t="shared" si="12"/>
        <v>0</v>
      </c>
      <c r="U64" s="20">
        <f t="shared" si="13"/>
        <v>0</v>
      </c>
      <c r="V64" s="20">
        <f t="shared" si="14"/>
        <v>0</v>
      </c>
      <c r="W64" s="20">
        <f t="shared" si="15"/>
        <v>0</v>
      </c>
      <c r="X64" s="20">
        <f t="shared" si="16"/>
        <v>0</v>
      </c>
      <c r="Y64" s="20">
        <f t="shared" si="17"/>
        <v>0</v>
      </c>
      <c r="Z64" s="20">
        <f t="shared" si="18"/>
        <v>0</v>
      </c>
      <c r="AA64" s="20">
        <f t="shared" si="19"/>
        <v>0</v>
      </c>
      <c r="AB64" s="20">
        <f t="shared" si="20"/>
        <v>0</v>
      </c>
      <c r="AC64" s="17" t="s">
        <v>26</v>
      </c>
    </row>
    <row r="65" spans="1:29" x14ac:dyDescent="0.3">
      <c r="A65" s="17" t="s">
        <v>260</v>
      </c>
      <c r="B65" s="20">
        <v>0</v>
      </c>
      <c r="C65" s="20">
        <v>20</v>
      </c>
      <c r="D65" s="20">
        <v>0</v>
      </c>
      <c r="E65" s="20">
        <v>10</v>
      </c>
      <c r="F65" s="20">
        <v>0</v>
      </c>
      <c r="G65" s="20">
        <v>0</v>
      </c>
      <c r="H65" s="20">
        <v>0</v>
      </c>
      <c r="I65" s="20">
        <v>0</v>
      </c>
      <c r="J65" s="26">
        <v>10</v>
      </c>
      <c r="K65" s="27">
        <v>0</v>
      </c>
      <c r="L65" s="20">
        <v>20</v>
      </c>
      <c r="M65" s="20">
        <v>0</v>
      </c>
      <c r="N65" s="20">
        <v>10</v>
      </c>
      <c r="O65" s="20">
        <v>0</v>
      </c>
      <c r="P65" s="20">
        <v>0</v>
      </c>
      <c r="Q65" s="20">
        <v>0</v>
      </c>
      <c r="R65" s="20">
        <v>0</v>
      </c>
      <c r="S65" s="26">
        <v>10</v>
      </c>
      <c r="T65" s="20">
        <f t="shared" si="12"/>
        <v>0</v>
      </c>
      <c r="U65" s="20">
        <f t="shared" si="13"/>
        <v>0</v>
      </c>
      <c r="V65" s="20">
        <f t="shared" si="14"/>
        <v>0</v>
      </c>
      <c r="W65" s="20">
        <f t="shared" si="15"/>
        <v>0</v>
      </c>
      <c r="X65" s="20">
        <f t="shared" si="16"/>
        <v>0</v>
      </c>
      <c r="Y65" s="20">
        <f t="shared" si="17"/>
        <v>0</v>
      </c>
      <c r="Z65" s="20">
        <f t="shared" si="18"/>
        <v>0</v>
      </c>
      <c r="AA65" s="20">
        <f t="shared" si="19"/>
        <v>0</v>
      </c>
      <c r="AB65" s="20">
        <f t="shared" si="20"/>
        <v>0</v>
      </c>
      <c r="AC65" s="17" t="s">
        <v>26</v>
      </c>
    </row>
    <row r="66" spans="1:29" x14ac:dyDescent="0.3">
      <c r="A66" s="17" t="s">
        <v>261</v>
      </c>
      <c r="B66" s="20">
        <v>24</v>
      </c>
      <c r="C66" s="20">
        <v>100</v>
      </c>
      <c r="D66" s="20">
        <v>0</v>
      </c>
      <c r="E66" s="20">
        <v>124</v>
      </c>
      <c r="F66" s="20">
        <v>28</v>
      </c>
      <c r="G66" s="20">
        <v>0</v>
      </c>
      <c r="H66" s="20">
        <v>0</v>
      </c>
      <c r="I66" s="20">
        <v>0</v>
      </c>
      <c r="J66" s="26">
        <v>28</v>
      </c>
      <c r="K66" s="27">
        <v>24</v>
      </c>
      <c r="L66" s="20">
        <v>100</v>
      </c>
      <c r="M66" s="20">
        <v>0</v>
      </c>
      <c r="N66" s="20">
        <v>94</v>
      </c>
      <c r="O66" s="20">
        <v>28</v>
      </c>
      <c r="P66" s="20">
        <v>0</v>
      </c>
      <c r="Q66" s="20">
        <v>0</v>
      </c>
      <c r="R66" s="20">
        <v>0</v>
      </c>
      <c r="S66" s="26">
        <v>28</v>
      </c>
      <c r="T66" s="20">
        <f t="shared" si="12"/>
        <v>0</v>
      </c>
      <c r="U66" s="20">
        <f t="shared" si="13"/>
        <v>0</v>
      </c>
      <c r="V66" s="20">
        <f t="shared" si="14"/>
        <v>0</v>
      </c>
      <c r="W66" s="20">
        <f t="shared" si="15"/>
        <v>30</v>
      </c>
      <c r="X66" s="20">
        <f t="shared" si="16"/>
        <v>0</v>
      </c>
      <c r="Y66" s="20">
        <f t="shared" si="17"/>
        <v>0</v>
      </c>
      <c r="Z66" s="20">
        <f t="shared" si="18"/>
        <v>0</v>
      </c>
      <c r="AA66" s="20">
        <f t="shared" si="19"/>
        <v>0</v>
      </c>
      <c r="AB66" s="20">
        <f t="shared" si="20"/>
        <v>0</v>
      </c>
      <c r="AC66" s="17" t="s">
        <v>26</v>
      </c>
    </row>
    <row r="67" spans="1:29" x14ac:dyDescent="0.3">
      <c r="A67" s="17" t="s">
        <v>262</v>
      </c>
      <c r="B67" s="20">
        <v>34</v>
      </c>
      <c r="C67" s="20">
        <v>280</v>
      </c>
      <c r="D67" s="20">
        <v>0</v>
      </c>
      <c r="E67" s="20">
        <v>324</v>
      </c>
      <c r="F67" s="20">
        <v>43</v>
      </c>
      <c r="G67" s="20">
        <v>0</v>
      </c>
      <c r="H67" s="20">
        <v>0</v>
      </c>
      <c r="I67" s="20">
        <v>0</v>
      </c>
      <c r="J67" s="26">
        <v>33</v>
      </c>
      <c r="K67" s="27">
        <v>34</v>
      </c>
      <c r="L67" s="20">
        <v>280</v>
      </c>
      <c r="M67" s="20">
        <v>0</v>
      </c>
      <c r="N67" s="20">
        <v>324</v>
      </c>
      <c r="O67" s="20">
        <v>43</v>
      </c>
      <c r="P67" s="20">
        <v>0</v>
      </c>
      <c r="Q67" s="20">
        <v>0</v>
      </c>
      <c r="R67" s="20">
        <v>0</v>
      </c>
      <c r="S67" s="26">
        <v>33</v>
      </c>
      <c r="T67" s="20">
        <f t="shared" si="12"/>
        <v>0</v>
      </c>
      <c r="U67" s="20">
        <f t="shared" si="13"/>
        <v>0</v>
      </c>
      <c r="V67" s="20">
        <f t="shared" si="14"/>
        <v>0</v>
      </c>
      <c r="W67" s="20">
        <f t="shared" si="15"/>
        <v>0</v>
      </c>
      <c r="X67" s="20">
        <f t="shared" si="16"/>
        <v>0</v>
      </c>
      <c r="Y67" s="20">
        <f t="shared" si="17"/>
        <v>0</v>
      </c>
      <c r="Z67" s="20">
        <f t="shared" si="18"/>
        <v>0</v>
      </c>
      <c r="AA67" s="20">
        <f t="shared" si="19"/>
        <v>0</v>
      </c>
      <c r="AB67" s="20">
        <f t="shared" si="20"/>
        <v>0</v>
      </c>
      <c r="AC67" s="17" t="s">
        <v>26</v>
      </c>
    </row>
    <row r="68" spans="1:29" x14ac:dyDescent="0.3">
      <c r="A68" s="17" t="s">
        <v>263</v>
      </c>
      <c r="B68" s="20">
        <v>0</v>
      </c>
      <c r="C68" s="20">
        <v>20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20</v>
      </c>
      <c r="K68" s="27">
        <v>0</v>
      </c>
      <c r="L68" s="20">
        <v>20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20</v>
      </c>
      <c r="T68" s="20">
        <f t="shared" si="12"/>
        <v>0</v>
      </c>
      <c r="U68" s="20">
        <f t="shared" si="13"/>
        <v>0</v>
      </c>
      <c r="V68" s="20">
        <f t="shared" si="14"/>
        <v>0</v>
      </c>
      <c r="W68" s="20">
        <f t="shared" si="15"/>
        <v>0</v>
      </c>
      <c r="X68" s="20">
        <f t="shared" si="16"/>
        <v>0</v>
      </c>
      <c r="Y68" s="20">
        <f t="shared" si="17"/>
        <v>0</v>
      </c>
      <c r="Z68" s="20">
        <f t="shared" si="18"/>
        <v>0</v>
      </c>
      <c r="AA68" s="20">
        <f t="shared" si="19"/>
        <v>0</v>
      </c>
      <c r="AB68" s="20">
        <f t="shared" si="20"/>
        <v>0</v>
      </c>
      <c r="AC68" s="17" t="s">
        <v>26</v>
      </c>
    </row>
    <row r="69" spans="1:29" x14ac:dyDescent="0.3">
      <c r="A69" s="17" t="s">
        <v>264</v>
      </c>
      <c r="B69" s="20">
        <v>0</v>
      </c>
      <c r="C69" s="20">
        <v>40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40</v>
      </c>
      <c r="K69" s="27">
        <v>0</v>
      </c>
      <c r="L69" s="20">
        <v>40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40</v>
      </c>
      <c r="T69" s="20">
        <f t="shared" si="12"/>
        <v>0</v>
      </c>
      <c r="U69" s="20">
        <f t="shared" si="13"/>
        <v>0</v>
      </c>
      <c r="V69" s="20">
        <f t="shared" si="14"/>
        <v>0</v>
      </c>
      <c r="W69" s="20">
        <f t="shared" si="15"/>
        <v>0</v>
      </c>
      <c r="X69" s="20">
        <f t="shared" si="16"/>
        <v>0</v>
      </c>
      <c r="Y69" s="20">
        <f t="shared" si="17"/>
        <v>0</v>
      </c>
      <c r="Z69" s="20">
        <f t="shared" si="18"/>
        <v>0</v>
      </c>
      <c r="AA69" s="20">
        <f t="shared" si="19"/>
        <v>0</v>
      </c>
      <c r="AB69" s="20">
        <f t="shared" si="20"/>
        <v>0</v>
      </c>
      <c r="AC69" s="17" t="s">
        <v>26</v>
      </c>
    </row>
    <row r="70" spans="1:29" x14ac:dyDescent="0.3">
      <c r="A70" s="17" t="s">
        <v>265</v>
      </c>
      <c r="B70" s="20">
        <v>34</v>
      </c>
      <c r="C70" s="20">
        <v>420</v>
      </c>
      <c r="D70" s="20">
        <v>0</v>
      </c>
      <c r="E70" s="20">
        <v>472</v>
      </c>
      <c r="F70" s="20">
        <v>69</v>
      </c>
      <c r="G70" s="20">
        <v>0</v>
      </c>
      <c r="H70" s="20">
        <v>0</v>
      </c>
      <c r="I70" s="20">
        <v>0</v>
      </c>
      <c r="J70" s="26">
        <v>51</v>
      </c>
      <c r="K70" s="27">
        <v>34</v>
      </c>
      <c r="L70" s="20">
        <v>420</v>
      </c>
      <c r="M70" s="20">
        <v>0</v>
      </c>
      <c r="N70" s="20">
        <v>472</v>
      </c>
      <c r="O70" s="20">
        <v>69</v>
      </c>
      <c r="P70" s="20">
        <v>0</v>
      </c>
      <c r="Q70" s="20">
        <v>0</v>
      </c>
      <c r="R70" s="20">
        <v>0</v>
      </c>
      <c r="S70" s="26">
        <v>51</v>
      </c>
      <c r="T70" s="20">
        <f t="shared" si="12"/>
        <v>0</v>
      </c>
      <c r="U70" s="20">
        <f t="shared" si="13"/>
        <v>0</v>
      </c>
      <c r="V70" s="20">
        <f t="shared" si="14"/>
        <v>0</v>
      </c>
      <c r="W70" s="20">
        <f t="shared" si="15"/>
        <v>0</v>
      </c>
      <c r="X70" s="20">
        <f t="shared" si="16"/>
        <v>0</v>
      </c>
      <c r="Y70" s="20">
        <f t="shared" si="17"/>
        <v>0</v>
      </c>
      <c r="Z70" s="20">
        <f t="shared" si="18"/>
        <v>0</v>
      </c>
      <c r="AA70" s="20">
        <f t="shared" si="19"/>
        <v>0</v>
      </c>
      <c r="AB70" s="20">
        <f t="shared" si="20"/>
        <v>0</v>
      </c>
      <c r="AC70" s="17" t="s">
        <v>26</v>
      </c>
    </row>
    <row r="71" spans="1:29" x14ac:dyDescent="0.3">
      <c r="A71" s="17" t="s">
        <v>266</v>
      </c>
      <c r="B71" s="20">
        <v>86</v>
      </c>
      <c r="C71" s="20">
        <v>3520</v>
      </c>
      <c r="D71" s="20">
        <v>0</v>
      </c>
      <c r="E71" s="20">
        <v>3846</v>
      </c>
      <c r="F71" s="20">
        <v>408</v>
      </c>
      <c r="G71" s="20">
        <v>0</v>
      </c>
      <c r="H71" s="20">
        <v>0</v>
      </c>
      <c r="I71" s="20">
        <v>0</v>
      </c>
      <c r="J71" s="26">
        <v>168</v>
      </c>
      <c r="K71" s="27">
        <v>86</v>
      </c>
      <c r="L71" s="20">
        <v>3520</v>
      </c>
      <c r="M71" s="20">
        <v>0</v>
      </c>
      <c r="N71" s="20">
        <v>3846</v>
      </c>
      <c r="O71" s="20">
        <v>408</v>
      </c>
      <c r="P71" s="20">
        <v>0</v>
      </c>
      <c r="Q71" s="20">
        <v>0</v>
      </c>
      <c r="R71" s="20">
        <v>0</v>
      </c>
      <c r="S71" s="26">
        <v>168</v>
      </c>
      <c r="T71" s="20">
        <f t="shared" si="12"/>
        <v>0</v>
      </c>
      <c r="U71" s="20">
        <f t="shared" si="13"/>
        <v>0</v>
      </c>
      <c r="V71" s="20">
        <f t="shared" si="14"/>
        <v>0</v>
      </c>
      <c r="W71" s="20">
        <f t="shared" si="15"/>
        <v>0</v>
      </c>
      <c r="X71" s="20">
        <f t="shared" si="16"/>
        <v>0</v>
      </c>
      <c r="Y71" s="20">
        <f t="shared" si="17"/>
        <v>0</v>
      </c>
      <c r="Z71" s="20">
        <f t="shared" si="18"/>
        <v>0</v>
      </c>
      <c r="AA71" s="20">
        <f t="shared" si="19"/>
        <v>0</v>
      </c>
      <c r="AB71" s="20">
        <f t="shared" si="20"/>
        <v>0</v>
      </c>
      <c r="AC71" s="17" t="s">
        <v>26</v>
      </c>
    </row>
    <row r="72" spans="1:29" x14ac:dyDescent="0.3">
      <c r="A72" s="17" t="s">
        <v>267</v>
      </c>
      <c r="B72" s="20">
        <v>98</v>
      </c>
      <c r="C72" s="20">
        <v>2950</v>
      </c>
      <c r="D72" s="20">
        <v>0</v>
      </c>
      <c r="E72" s="20">
        <v>3126</v>
      </c>
      <c r="F72" s="20">
        <v>174</v>
      </c>
      <c r="G72" s="20">
        <v>0</v>
      </c>
      <c r="H72" s="20">
        <v>0</v>
      </c>
      <c r="I72" s="20">
        <v>0</v>
      </c>
      <c r="J72" s="26">
        <v>96</v>
      </c>
      <c r="K72" s="27">
        <v>98</v>
      </c>
      <c r="L72" s="20">
        <v>2950</v>
      </c>
      <c r="M72" s="20">
        <v>0</v>
      </c>
      <c r="N72" s="20">
        <v>3126</v>
      </c>
      <c r="O72" s="20">
        <v>174</v>
      </c>
      <c r="P72" s="20">
        <v>0</v>
      </c>
      <c r="Q72" s="20">
        <v>0</v>
      </c>
      <c r="R72" s="20">
        <v>0</v>
      </c>
      <c r="S72" s="26">
        <v>96</v>
      </c>
      <c r="T72" s="20">
        <f t="shared" si="12"/>
        <v>0</v>
      </c>
      <c r="U72" s="20">
        <f t="shared" si="13"/>
        <v>0</v>
      </c>
      <c r="V72" s="20">
        <f t="shared" si="14"/>
        <v>0</v>
      </c>
      <c r="W72" s="20">
        <f t="shared" si="15"/>
        <v>0</v>
      </c>
      <c r="X72" s="20">
        <f t="shared" si="16"/>
        <v>0</v>
      </c>
      <c r="Y72" s="20">
        <f t="shared" si="17"/>
        <v>0</v>
      </c>
      <c r="Z72" s="20">
        <f t="shared" si="18"/>
        <v>0</v>
      </c>
      <c r="AA72" s="20">
        <f t="shared" si="19"/>
        <v>0</v>
      </c>
      <c r="AB72" s="20">
        <f t="shared" si="20"/>
        <v>0</v>
      </c>
      <c r="AC72" s="17" t="s">
        <v>26</v>
      </c>
    </row>
    <row r="73" spans="1:29" x14ac:dyDescent="0.3">
      <c r="A73" s="17" t="s">
        <v>268</v>
      </c>
      <c r="B73" s="20">
        <v>0</v>
      </c>
      <c r="C73" s="20">
        <v>20</v>
      </c>
      <c r="D73" s="20">
        <v>0</v>
      </c>
      <c r="E73" s="20">
        <v>20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20</v>
      </c>
      <c r="M73" s="20">
        <v>0</v>
      </c>
      <c r="N73" s="20">
        <v>20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2"/>
        <v>0</v>
      </c>
      <c r="U73" s="20">
        <f t="shared" si="13"/>
        <v>0</v>
      </c>
      <c r="V73" s="20">
        <f t="shared" si="14"/>
        <v>0</v>
      </c>
      <c r="W73" s="20">
        <f t="shared" si="15"/>
        <v>0</v>
      </c>
      <c r="X73" s="20">
        <f t="shared" si="16"/>
        <v>0</v>
      </c>
      <c r="Y73" s="20">
        <f t="shared" si="17"/>
        <v>0</v>
      </c>
      <c r="Z73" s="20">
        <f t="shared" si="18"/>
        <v>0</v>
      </c>
      <c r="AA73" s="20">
        <f t="shared" si="19"/>
        <v>0</v>
      </c>
      <c r="AB73" s="20">
        <f t="shared" si="20"/>
        <v>0</v>
      </c>
      <c r="AC73" s="17" t="s">
        <v>26</v>
      </c>
    </row>
    <row r="74" spans="1:29" x14ac:dyDescent="0.3">
      <c r="A74" s="17" t="s">
        <v>269</v>
      </c>
      <c r="B74" s="20">
        <v>0</v>
      </c>
      <c r="C74" s="20">
        <v>80</v>
      </c>
      <c r="D74" s="20">
        <v>0</v>
      </c>
      <c r="E74" s="20">
        <v>80</v>
      </c>
      <c r="F74" s="20">
        <v>10</v>
      </c>
      <c r="G74" s="20">
        <v>0</v>
      </c>
      <c r="H74" s="20">
        <v>0</v>
      </c>
      <c r="I74" s="20">
        <v>0</v>
      </c>
      <c r="J74" s="26">
        <v>10</v>
      </c>
      <c r="K74" s="27">
        <v>0</v>
      </c>
      <c r="L74" s="20">
        <v>80</v>
      </c>
      <c r="M74" s="20">
        <v>0</v>
      </c>
      <c r="N74" s="20">
        <v>80</v>
      </c>
      <c r="O74" s="20">
        <v>10</v>
      </c>
      <c r="P74" s="20">
        <v>0</v>
      </c>
      <c r="Q74" s="20">
        <v>0</v>
      </c>
      <c r="R74" s="20">
        <v>0</v>
      </c>
      <c r="S74" s="26">
        <v>10</v>
      </c>
      <c r="T74" s="20">
        <f t="shared" si="12"/>
        <v>0</v>
      </c>
      <c r="U74" s="20">
        <f t="shared" si="13"/>
        <v>0</v>
      </c>
      <c r="V74" s="20">
        <f t="shared" si="14"/>
        <v>0</v>
      </c>
      <c r="W74" s="20">
        <f t="shared" si="15"/>
        <v>0</v>
      </c>
      <c r="X74" s="20">
        <f t="shared" si="16"/>
        <v>0</v>
      </c>
      <c r="Y74" s="20">
        <f t="shared" si="17"/>
        <v>0</v>
      </c>
      <c r="Z74" s="20">
        <f t="shared" si="18"/>
        <v>0</v>
      </c>
      <c r="AA74" s="20">
        <f t="shared" si="19"/>
        <v>0</v>
      </c>
      <c r="AB74" s="20">
        <f t="shared" si="20"/>
        <v>0</v>
      </c>
      <c r="AC74" s="17" t="s">
        <v>26</v>
      </c>
    </row>
    <row r="75" spans="1:29" x14ac:dyDescent="0.3">
      <c r="A75" s="17" t="s">
        <v>270</v>
      </c>
      <c r="B75" s="20">
        <v>0</v>
      </c>
      <c r="C75" s="20">
        <v>100</v>
      </c>
      <c r="D75" s="20">
        <v>0</v>
      </c>
      <c r="E75" s="20">
        <v>75</v>
      </c>
      <c r="F75" s="20">
        <v>0</v>
      </c>
      <c r="G75" s="20">
        <v>0</v>
      </c>
      <c r="H75" s="20">
        <v>0</v>
      </c>
      <c r="I75" s="20">
        <v>0</v>
      </c>
      <c r="J75" s="26">
        <v>25</v>
      </c>
      <c r="K75" s="27">
        <v>0</v>
      </c>
      <c r="L75" s="20">
        <v>100</v>
      </c>
      <c r="M75" s="20">
        <v>0</v>
      </c>
      <c r="N75" s="20">
        <v>75</v>
      </c>
      <c r="O75" s="20">
        <v>0</v>
      </c>
      <c r="P75" s="20">
        <v>0</v>
      </c>
      <c r="Q75" s="20">
        <v>0</v>
      </c>
      <c r="R75" s="20">
        <v>0</v>
      </c>
      <c r="S75" s="26">
        <v>25</v>
      </c>
      <c r="T75" s="20">
        <f t="shared" si="12"/>
        <v>0</v>
      </c>
      <c r="U75" s="20">
        <f t="shared" si="13"/>
        <v>0</v>
      </c>
      <c r="V75" s="20">
        <f t="shared" si="14"/>
        <v>0</v>
      </c>
      <c r="W75" s="20">
        <f t="shared" si="15"/>
        <v>0</v>
      </c>
      <c r="X75" s="20">
        <f t="shared" si="16"/>
        <v>0</v>
      </c>
      <c r="Y75" s="20">
        <f t="shared" si="17"/>
        <v>0</v>
      </c>
      <c r="Z75" s="20">
        <f t="shared" si="18"/>
        <v>0</v>
      </c>
      <c r="AA75" s="20">
        <f t="shared" si="19"/>
        <v>0</v>
      </c>
      <c r="AB75" s="20">
        <f t="shared" si="20"/>
        <v>0</v>
      </c>
      <c r="AC75" s="17" t="s">
        <v>26</v>
      </c>
    </row>
    <row r="76" spans="1:29" x14ac:dyDescent="0.3">
      <c r="A76" s="17" t="s">
        <v>271</v>
      </c>
      <c r="B76" s="20">
        <v>15</v>
      </c>
      <c r="C76" s="20">
        <v>600</v>
      </c>
      <c r="D76" s="20">
        <v>0</v>
      </c>
      <c r="E76" s="20">
        <v>653</v>
      </c>
      <c r="F76" s="20">
        <v>50</v>
      </c>
      <c r="G76" s="20">
        <v>0</v>
      </c>
      <c r="H76" s="20">
        <v>0</v>
      </c>
      <c r="I76" s="20">
        <v>0</v>
      </c>
      <c r="J76" s="26">
        <v>12</v>
      </c>
      <c r="K76" s="27">
        <v>15</v>
      </c>
      <c r="L76" s="20">
        <v>600</v>
      </c>
      <c r="M76" s="20">
        <v>0</v>
      </c>
      <c r="N76" s="20">
        <v>653</v>
      </c>
      <c r="O76" s="20">
        <v>50</v>
      </c>
      <c r="P76" s="20">
        <v>0</v>
      </c>
      <c r="Q76" s="20">
        <v>0</v>
      </c>
      <c r="R76" s="20">
        <v>0</v>
      </c>
      <c r="S76" s="26">
        <v>12</v>
      </c>
      <c r="T76" s="20">
        <f t="shared" si="12"/>
        <v>0</v>
      </c>
      <c r="U76" s="20">
        <f t="shared" si="13"/>
        <v>0</v>
      </c>
      <c r="V76" s="20">
        <f t="shared" si="14"/>
        <v>0</v>
      </c>
      <c r="W76" s="20">
        <f t="shared" si="15"/>
        <v>0</v>
      </c>
      <c r="X76" s="20">
        <f t="shared" si="16"/>
        <v>0</v>
      </c>
      <c r="Y76" s="20">
        <f t="shared" si="17"/>
        <v>0</v>
      </c>
      <c r="Z76" s="20">
        <f t="shared" si="18"/>
        <v>0</v>
      </c>
      <c r="AA76" s="20">
        <f t="shared" si="19"/>
        <v>0</v>
      </c>
      <c r="AB76" s="20">
        <f t="shared" si="20"/>
        <v>0</v>
      </c>
      <c r="AC76" s="17" t="s">
        <v>26</v>
      </c>
    </row>
    <row r="77" spans="1:29" x14ac:dyDescent="0.3">
      <c r="A77" s="17" t="s">
        <v>272</v>
      </c>
      <c r="B77" s="20">
        <v>18</v>
      </c>
      <c r="C77" s="20">
        <v>160</v>
      </c>
      <c r="D77" s="20">
        <v>0</v>
      </c>
      <c r="E77" s="20">
        <v>177</v>
      </c>
      <c r="F77" s="20">
        <v>0</v>
      </c>
      <c r="G77" s="20">
        <v>0</v>
      </c>
      <c r="H77" s="20">
        <v>0</v>
      </c>
      <c r="I77" s="20">
        <v>0</v>
      </c>
      <c r="J77" s="26">
        <v>1</v>
      </c>
      <c r="K77" s="27">
        <v>18</v>
      </c>
      <c r="L77" s="20">
        <v>160</v>
      </c>
      <c r="M77" s="20">
        <v>0</v>
      </c>
      <c r="N77" s="20">
        <v>177</v>
      </c>
      <c r="O77" s="20">
        <v>0</v>
      </c>
      <c r="P77" s="20">
        <v>0</v>
      </c>
      <c r="Q77" s="20">
        <v>0</v>
      </c>
      <c r="R77" s="20">
        <v>0</v>
      </c>
      <c r="S77" s="26">
        <v>1</v>
      </c>
      <c r="T77" s="20">
        <f t="shared" si="12"/>
        <v>0</v>
      </c>
      <c r="U77" s="20">
        <f t="shared" si="13"/>
        <v>0</v>
      </c>
      <c r="V77" s="20">
        <f t="shared" si="14"/>
        <v>0</v>
      </c>
      <c r="W77" s="20">
        <f t="shared" si="15"/>
        <v>0</v>
      </c>
      <c r="X77" s="20">
        <f t="shared" si="16"/>
        <v>0</v>
      </c>
      <c r="Y77" s="20">
        <f t="shared" si="17"/>
        <v>0</v>
      </c>
      <c r="Z77" s="20">
        <f t="shared" si="18"/>
        <v>0</v>
      </c>
      <c r="AA77" s="20">
        <f t="shared" si="19"/>
        <v>0</v>
      </c>
      <c r="AB77" s="20">
        <f t="shared" si="20"/>
        <v>0</v>
      </c>
      <c r="AC77" s="17" t="s">
        <v>26</v>
      </c>
    </row>
    <row r="78" spans="1:29" x14ac:dyDescent="0.3">
      <c r="A78" s="17" t="s">
        <v>273</v>
      </c>
      <c r="B78" s="20">
        <v>63</v>
      </c>
      <c r="C78" s="20">
        <v>510</v>
      </c>
      <c r="D78" s="20">
        <v>0</v>
      </c>
      <c r="E78" s="20">
        <v>551</v>
      </c>
      <c r="F78" s="20">
        <v>13</v>
      </c>
      <c r="G78" s="20">
        <v>0</v>
      </c>
      <c r="H78" s="20">
        <v>0</v>
      </c>
      <c r="I78" s="20">
        <v>0</v>
      </c>
      <c r="J78" s="26">
        <v>35</v>
      </c>
      <c r="K78" s="27">
        <v>63</v>
      </c>
      <c r="L78" s="20">
        <v>510</v>
      </c>
      <c r="M78" s="20">
        <v>0</v>
      </c>
      <c r="N78" s="20">
        <v>551</v>
      </c>
      <c r="O78" s="20">
        <v>13</v>
      </c>
      <c r="P78" s="20">
        <v>0</v>
      </c>
      <c r="Q78" s="20">
        <v>0</v>
      </c>
      <c r="R78" s="20">
        <v>0</v>
      </c>
      <c r="S78" s="26">
        <v>35</v>
      </c>
      <c r="T78" s="20">
        <f t="shared" si="12"/>
        <v>0</v>
      </c>
      <c r="U78" s="20">
        <f t="shared" si="13"/>
        <v>0</v>
      </c>
      <c r="V78" s="20">
        <f t="shared" si="14"/>
        <v>0</v>
      </c>
      <c r="W78" s="20">
        <f t="shared" si="15"/>
        <v>0</v>
      </c>
      <c r="X78" s="20">
        <f t="shared" si="16"/>
        <v>0</v>
      </c>
      <c r="Y78" s="20">
        <f t="shared" si="17"/>
        <v>0</v>
      </c>
      <c r="Z78" s="20">
        <f t="shared" si="18"/>
        <v>0</v>
      </c>
      <c r="AA78" s="20">
        <f t="shared" si="19"/>
        <v>0</v>
      </c>
      <c r="AB78" s="20">
        <f t="shared" si="20"/>
        <v>0</v>
      </c>
      <c r="AC78" s="17" t="s">
        <v>26</v>
      </c>
    </row>
    <row r="79" spans="1:29" x14ac:dyDescent="0.3">
      <c r="A79" s="17" t="s">
        <v>274</v>
      </c>
      <c r="B79" s="20">
        <v>9</v>
      </c>
      <c r="C79" s="20">
        <v>0</v>
      </c>
      <c r="D79" s="20">
        <v>0</v>
      </c>
      <c r="E79" s="20">
        <v>8</v>
      </c>
      <c r="F79" s="20">
        <v>0</v>
      </c>
      <c r="G79" s="20">
        <v>0</v>
      </c>
      <c r="H79" s="20">
        <v>0</v>
      </c>
      <c r="I79" s="20">
        <v>0</v>
      </c>
      <c r="J79" s="26">
        <v>1</v>
      </c>
      <c r="K79" s="27">
        <v>9</v>
      </c>
      <c r="L79" s="20">
        <v>0</v>
      </c>
      <c r="M79" s="20">
        <v>0</v>
      </c>
      <c r="N79" s="20">
        <v>8</v>
      </c>
      <c r="O79" s="20">
        <v>0</v>
      </c>
      <c r="P79" s="20">
        <v>0</v>
      </c>
      <c r="Q79" s="20">
        <v>0</v>
      </c>
      <c r="R79" s="20">
        <v>0</v>
      </c>
      <c r="S79" s="26">
        <v>1</v>
      </c>
      <c r="T79" s="20">
        <f t="shared" si="12"/>
        <v>0</v>
      </c>
      <c r="U79" s="20">
        <f t="shared" si="13"/>
        <v>0</v>
      </c>
      <c r="V79" s="20">
        <f t="shared" si="14"/>
        <v>0</v>
      </c>
      <c r="W79" s="20">
        <f t="shared" si="15"/>
        <v>0</v>
      </c>
      <c r="X79" s="20">
        <f t="shared" si="16"/>
        <v>0</v>
      </c>
      <c r="Y79" s="20">
        <f t="shared" si="17"/>
        <v>0</v>
      </c>
      <c r="Z79" s="20">
        <f t="shared" si="18"/>
        <v>0</v>
      </c>
      <c r="AA79" s="20">
        <f t="shared" si="19"/>
        <v>0</v>
      </c>
      <c r="AB79" s="20">
        <f t="shared" si="20"/>
        <v>0</v>
      </c>
      <c r="AC79" s="17" t="s">
        <v>26</v>
      </c>
    </row>
    <row r="80" spans="1:29" x14ac:dyDescent="0.3">
      <c r="A80" s="17" t="s">
        <v>275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2"/>
        <v>0</v>
      </c>
      <c r="U80" s="20">
        <f t="shared" si="13"/>
        <v>0</v>
      </c>
      <c r="V80" s="20">
        <f t="shared" si="14"/>
        <v>0</v>
      </c>
      <c r="W80" s="20">
        <f t="shared" si="15"/>
        <v>0</v>
      </c>
      <c r="X80" s="20">
        <f t="shared" si="16"/>
        <v>0</v>
      </c>
      <c r="Y80" s="20">
        <f t="shared" si="17"/>
        <v>0</v>
      </c>
      <c r="Z80" s="20">
        <f t="shared" si="18"/>
        <v>0</v>
      </c>
      <c r="AA80" s="20">
        <f t="shared" si="19"/>
        <v>0</v>
      </c>
      <c r="AB80" s="20">
        <f t="shared" si="20"/>
        <v>0</v>
      </c>
      <c r="AC80" s="17" t="s">
        <v>26</v>
      </c>
    </row>
    <row r="81" spans="1:29" x14ac:dyDescent="0.3">
      <c r="A81" s="17" t="s">
        <v>276</v>
      </c>
      <c r="B81" s="20">
        <v>64</v>
      </c>
      <c r="C81" s="20">
        <v>0</v>
      </c>
      <c r="D81" s="20">
        <v>0</v>
      </c>
      <c r="E81" s="20">
        <v>64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64</v>
      </c>
      <c r="L81" s="20">
        <v>0</v>
      </c>
      <c r="M81" s="20">
        <v>0</v>
      </c>
      <c r="N81" s="20">
        <v>64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2"/>
        <v>0</v>
      </c>
      <c r="U81" s="20">
        <f t="shared" si="13"/>
        <v>0</v>
      </c>
      <c r="V81" s="20">
        <f t="shared" si="14"/>
        <v>0</v>
      </c>
      <c r="W81" s="20">
        <f t="shared" si="15"/>
        <v>0</v>
      </c>
      <c r="X81" s="20">
        <f t="shared" si="16"/>
        <v>0</v>
      </c>
      <c r="Y81" s="20">
        <f t="shared" si="17"/>
        <v>0</v>
      </c>
      <c r="Z81" s="20">
        <f t="shared" si="18"/>
        <v>0</v>
      </c>
      <c r="AA81" s="20">
        <f t="shared" si="19"/>
        <v>0</v>
      </c>
      <c r="AB81" s="20">
        <f t="shared" si="20"/>
        <v>0</v>
      </c>
      <c r="AC81" s="17" t="s">
        <v>26</v>
      </c>
    </row>
    <row r="82" spans="1:29" x14ac:dyDescent="0.3">
      <c r="A82" s="17" t="s">
        <v>277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2"/>
        <v>0</v>
      </c>
      <c r="U82" s="20">
        <f t="shared" si="13"/>
        <v>0</v>
      </c>
      <c r="V82" s="20">
        <f t="shared" si="14"/>
        <v>0</v>
      </c>
      <c r="W82" s="20">
        <f t="shared" si="15"/>
        <v>0</v>
      </c>
      <c r="X82" s="20">
        <f t="shared" si="16"/>
        <v>0</v>
      </c>
      <c r="Y82" s="20">
        <f t="shared" si="17"/>
        <v>0</v>
      </c>
      <c r="Z82" s="20">
        <f t="shared" si="18"/>
        <v>0</v>
      </c>
      <c r="AA82" s="20">
        <f t="shared" si="19"/>
        <v>0</v>
      </c>
      <c r="AB82" s="20">
        <f t="shared" si="20"/>
        <v>0</v>
      </c>
      <c r="AC82" s="17" t="s">
        <v>26</v>
      </c>
    </row>
    <row r="83" spans="1:29" x14ac:dyDescent="0.3">
      <c r="A83" s="17" t="s">
        <v>278</v>
      </c>
      <c r="B83" s="20">
        <v>112</v>
      </c>
      <c r="C83" s="20">
        <v>180</v>
      </c>
      <c r="D83" s="20">
        <v>0</v>
      </c>
      <c r="E83" s="20">
        <v>299</v>
      </c>
      <c r="F83" s="20">
        <v>5</v>
      </c>
      <c r="G83" s="20">
        <v>0</v>
      </c>
      <c r="H83" s="20">
        <v>0</v>
      </c>
      <c r="I83" s="20">
        <v>0</v>
      </c>
      <c r="J83" s="26">
        <v>-2</v>
      </c>
      <c r="K83" s="27">
        <v>112</v>
      </c>
      <c r="L83" s="20">
        <v>180</v>
      </c>
      <c r="M83" s="20">
        <v>0</v>
      </c>
      <c r="N83" s="20">
        <v>299</v>
      </c>
      <c r="O83" s="20">
        <v>5</v>
      </c>
      <c r="P83" s="20">
        <v>0</v>
      </c>
      <c r="Q83" s="20">
        <v>0</v>
      </c>
      <c r="R83" s="20">
        <v>0</v>
      </c>
      <c r="S83" s="26">
        <v>-2</v>
      </c>
      <c r="T83" s="20">
        <f t="shared" si="12"/>
        <v>0</v>
      </c>
      <c r="U83" s="20">
        <f t="shared" si="13"/>
        <v>0</v>
      </c>
      <c r="V83" s="20">
        <f t="shared" si="14"/>
        <v>0</v>
      </c>
      <c r="W83" s="20">
        <f t="shared" si="15"/>
        <v>0</v>
      </c>
      <c r="X83" s="20">
        <f t="shared" si="16"/>
        <v>0</v>
      </c>
      <c r="Y83" s="20">
        <f t="shared" si="17"/>
        <v>0</v>
      </c>
      <c r="Z83" s="20">
        <f t="shared" si="18"/>
        <v>0</v>
      </c>
      <c r="AA83" s="20">
        <f t="shared" si="19"/>
        <v>0</v>
      </c>
      <c r="AB83" s="20">
        <f t="shared" si="20"/>
        <v>0</v>
      </c>
      <c r="AC83" s="17" t="s">
        <v>26</v>
      </c>
    </row>
    <row r="84" spans="1:29" x14ac:dyDescent="0.3">
      <c r="A84" s="17" t="s">
        <v>279</v>
      </c>
      <c r="B84" s="20">
        <v>89</v>
      </c>
      <c r="C84" s="20">
        <v>160</v>
      </c>
      <c r="D84" s="20">
        <v>0</v>
      </c>
      <c r="E84" s="20">
        <v>250</v>
      </c>
      <c r="F84" s="20">
        <v>5</v>
      </c>
      <c r="G84" s="20">
        <v>0</v>
      </c>
      <c r="H84" s="20">
        <v>0</v>
      </c>
      <c r="I84" s="20">
        <v>0</v>
      </c>
      <c r="J84" s="26">
        <v>4</v>
      </c>
      <c r="K84" s="27">
        <v>89</v>
      </c>
      <c r="L84" s="20">
        <v>160</v>
      </c>
      <c r="M84" s="20">
        <v>0</v>
      </c>
      <c r="N84" s="20">
        <v>250</v>
      </c>
      <c r="O84" s="20">
        <v>5</v>
      </c>
      <c r="P84" s="20">
        <v>0</v>
      </c>
      <c r="Q84" s="20">
        <v>0</v>
      </c>
      <c r="R84" s="20">
        <v>0</v>
      </c>
      <c r="S84" s="26">
        <v>4</v>
      </c>
      <c r="T84" s="20">
        <f t="shared" si="12"/>
        <v>0</v>
      </c>
      <c r="U84" s="20">
        <f t="shared" si="13"/>
        <v>0</v>
      </c>
      <c r="V84" s="20">
        <f t="shared" si="14"/>
        <v>0</v>
      </c>
      <c r="W84" s="20">
        <f t="shared" si="15"/>
        <v>0</v>
      </c>
      <c r="X84" s="20">
        <f t="shared" si="16"/>
        <v>0</v>
      </c>
      <c r="Y84" s="20">
        <f t="shared" si="17"/>
        <v>0</v>
      </c>
      <c r="Z84" s="20">
        <f t="shared" si="18"/>
        <v>0</v>
      </c>
      <c r="AA84" s="20">
        <f t="shared" si="19"/>
        <v>0</v>
      </c>
      <c r="AB84" s="20">
        <f t="shared" si="20"/>
        <v>0</v>
      </c>
      <c r="AC84" s="17" t="s">
        <v>26</v>
      </c>
    </row>
    <row r="85" spans="1:29" x14ac:dyDescent="0.3">
      <c r="A85" s="17" t="s">
        <v>280</v>
      </c>
      <c r="B85" s="20">
        <v>184</v>
      </c>
      <c r="C85" s="20">
        <v>340</v>
      </c>
      <c r="D85" s="20">
        <v>0</v>
      </c>
      <c r="E85" s="20">
        <v>510</v>
      </c>
      <c r="F85" s="20">
        <v>0</v>
      </c>
      <c r="G85" s="20">
        <v>0</v>
      </c>
      <c r="H85" s="20">
        <v>0</v>
      </c>
      <c r="I85" s="20">
        <v>0</v>
      </c>
      <c r="J85" s="26">
        <v>14</v>
      </c>
      <c r="K85" s="27">
        <v>184</v>
      </c>
      <c r="L85" s="20">
        <v>340</v>
      </c>
      <c r="M85" s="20">
        <v>0</v>
      </c>
      <c r="N85" s="20">
        <v>510</v>
      </c>
      <c r="O85" s="20">
        <v>0</v>
      </c>
      <c r="P85" s="20">
        <v>0</v>
      </c>
      <c r="Q85" s="20">
        <v>0</v>
      </c>
      <c r="R85" s="20">
        <v>0</v>
      </c>
      <c r="S85" s="26">
        <v>14</v>
      </c>
      <c r="T85" s="20">
        <f t="shared" si="12"/>
        <v>0</v>
      </c>
      <c r="U85" s="20">
        <f t="shared" si="13"/>
        <v>0</v>
      </c>
      <c r="V85" s="20">
        <f t="shared" si="14"/>
        <v>0</v>
      </c>
      <c r="W85" s="20">
        <f t="shared" si="15"/>
        <v>0</v>
      </c>
      <c r="X85" s="20">
        <f t="shared" si="16"/>
        <v>0</v>
      </c>
      <c r="Y85" s="20">
        <f t="shared" si="17"/>
        <v>0</v>
      </c>
      <c r="Z85" s="20">
        <f t="shared" si="18"/>
        <v>0</v>
      </c>
      <c r="AA85" s="20">
        <f t="shared" si="19"/>
        <v>0</v>
      </c>
      <c r="AB85" s="20">
        <f t="shared" si="20"/>
        <v>0</v>
      </c>
      <c r="AC85" s="17" t="s">
        <v>26</v>
      </c>
    </row>
    <row r="86" spans="1:29" x14ac:dyDescent="0.3">
      <c r="A86" s="17" t="s">
        <v>281</v>
      </c>
      <c r="B86" s="20">
        <v>14</v>
      </c>
      <c r="C86" s="20">
        <v>100</v>
      </c>
      <c r="D86" s="20">
        <v>0</v>
      </c>
      <c r="E86" s="20">
        <v>37</v>
      </c>
      <c r="F86" s="20">
        <v>0</v>
      </c>
      <c r="G86" s="20">
        <v>0</v>
      </c>
      <c r="H86" s="20">
        <v>0</v>
      </c>
      <c r="I86" s="20">
        <v>0</v>
      </c>
      <c r="J86" s="26">
        <v>77</v>
      </c>
      <c r="K86" s="27">
        <v>14</v>
      </c>
      <c r="L86" s="20">
        <v>100</v>
      </c>
      <c r="M86" s="20">
        <v>0</v>
      </c>
      <c r="N86" s="20">
        <v>37</v>
      </c>
      <c r="O86" s="20">
        <v>0</v>
      </c>
      <c r="P86" s="20">
        <v>0</v>
      </c>
      <c r="Q86" s="20">
        <v>0</v>
      </c>
      <c r="R86" s="20">
        <v>0</v>
      </c>
      <c r="S86" s="26">
        <v>77</v>
      </c>
      <c r="T86" s="20">
        <f t="shared" si="12"/>
        <v>0</v>
      </c>
      <c r="U86" s="20">
        <f t="shared" si="13"/>
        <v>0</v>
      </c>
      <c r="V86" s="20">
        <f t="shared" si="14"/>
        <v>0</v>
      </c>
      <c r="W86" s="20">
        <f t="shared" si="15"/>
        <v>0</v>
      </c>
      <c r="X86" s="20">
        <f t="shared" si="16"/>
        <v>0</v>
      </c>
      <c r="Y86" s="20">
        <f t="shared" si="17"/>
        <v>0</v>
      </c>
      <c r="Z86" s="20">
        <f t="shared" si="18"/>
        <v>0</v>
      </c>
      <c r="AA86" s="20">
        <f t="shared" si="19"/>
        <v>0</v>
      </c>
      <c r="AB86" s="20">
        <f t="shared" si="20"/>
        <v>0</v>
      </c>
      <c r="AC86" s="17" t="s">
        <v>26</v>
      </c>
    </row>
    <row r="87" spans="1:29" x14ac:dyDescent="0.3">
      <c r="A87" s="17" t="s">
        <v>282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2"/>
        <v>0</v>
      </c>
      <c r="U87" s="20">
        <f t="shared" si="13"/>
        <v>0</v>
      </c>
      <c r="V87" s="20">
        <f t="shared" si="14"/>
        <v>0</v>
      </c>
      <c r="W87" s="20">
        <f t="shared" si="15"/>
        <v>0</v>
      </c>
      <c r="X87" s="20">
        <f t="shared" si="16"/>
        <v>0</v>
      </c>
      <c r="Y87" s="20">
        <f t="shared" si="17"/>
        <v>0</v>
      </c>
      <c r="Z87" s="20">
        <f t="shared" si="18"/>
        <v>0</v>
      </c>
      <c r="AA87" s="20">
        <f t="shared" si="19"/>
        <v>0</v>
      </c>
      <c r="AB87" s="20">
        <f t="shared" si="20"/>
        <v>0</v>
      </c>
      <c r="AC87" s="17" t="s">
        <v>26</v>
      </c>
    </row>
    <row r="88" spans="1:29" x14ac:dyDescent="0.3">
      <c r="A88" s="17" t="s">
        <v>283</v>
      </c>
      <c r="B88" s="20">
        <v>37</v>
      </c>
      <c r="C88" s="20">
        <v>0</v>
      </c>
      <c r="D88" s="20">
        <v>0</v>
      </c>
      <c r="E88" s="20">
        <v>15</v>
      </c>
      <c r="F88" s="20">
        <v>0</v>
      </c>
      <c r="G88" s="20">
        <v>0</v>
      </c>
      <c r="H88" s="20">
        <v>0</v>
      </c>
      <c r="I88" s="20">
        <v>0</v>
      </c>
      <c r="J88" s="26">
        <v>22</v>
      </c>
      <c r="K88" s="27">
        <v>37</v>
      </c>
      <c r="L88" s="20">
        <v>0</v>
      </c>
      <c r="M88" s="20">
        <v>0</v>
      </c>
      <c r="N88" s="20">
        <v>15</v>
      </c>
      <c r="O88" s="20">
        <v>0</v>
      </c>
      <c r="P88" s="20">
        <v>0</v>
      </c>
      <c r="Q88" s="20">
        <v>0</v>
      </c>
      <c r="R88" s="20">
        <v>0</v>
      </c>
      <c r="S88" s="26">
        <v>22</v>
      </c>
      <c r="T88" s="20">
        <f t="shared" si="12"/>
        <v>0</v>
      </c>
      <c r="U88" s="20">
        <f t="shared" si="13"/>
        <v>0</v>
      </c>
      <c r="V88" s="20">
        <f t="shared" si="14"/>
        <v>0</v>
      </c>
      <c r="W88" s="20">
        <f t="shared" si="15"/>
        <v>0</v>
      </c>
      <c r="X88" s="20">
        <f t="shared" si="16"/>
        <v>0</v>
      </c>
      <c r="Y88" s="20">
        <f t="shared" si="17"/>
        <v>0</v>
      </c>
      <c r="Z88" s="20">
        <f t="shared" si="18"/>
        <v>0</v>
      </c>
      <c r="AA88" s="20">
        <f t="shared" si="19"/>
        <v>0</v>
      </c>
      <c r="AB88" s="20">
        <f t="shared" si="20"/>
        <v>0</v>
      </c>
      <c r="AC88" s="17" t="s">
        <v>26</v>
      </c>
    </row>
    <row r="89" spans="1:29" x14ac:dyDescent="0.3">
      <c r="A89" s="17" t="s">
        <v>284</v>
      </c>
      <c r="B89" s="20">
        <v>20</v>
      </c>
      <c r="C89" s="20">
        <v>300</v>
      </c>
      <c r="D89" s="20">
        <v>0</v>
      </c>
      <c r="E89" s="20">
        <v>254</v>
      </c>
      <c r="F89" s="20">
        <v>0</v>
      </c>
      <c r="G89" s="20">
        <v>0</v>
      </c>
      <c r="H89" s="20">
        <v>0</v>
      </c>
      <c r="I89" s="20">
        <v>0</v>
      </c>
      <c r="J89" s="26">
        <v>66</v>
      </c>
      <c r="K89" s="27">
        <v>20</v>
      </c>
      <c r="L89" s="20">
        <v>300</v>
      </c>
      <c r="M89" s="20">
        <v>0</v>
      </c>
      <c r="N89" s="20">
        <v>254</v>
      </c>
      <c r="O89" s="20">
        <v>0</v>
      </c>
      <c r="P89" s="20">
        <v>0</v>
      </c>
      <c r="Q89" s="20">
        <v>0</v>
      </c>
      <c r="R89" s="20">
        <v>0</v>
      </c>
      <c r="S89" s="26">
        <v>66</v>
      </c>
      <c r="T89" s="20">
        <f t="shared" si="12"/>
        <v>0</v>
      </c>
      <c r="U89" s="20">
        <f t="shared" si="13"/>
        <v>0</v>
      </c>
      <c r="V89" s="20">
        <f t="shared" si="14"/>
        <v>0</v>
      </c>
      <c r="W89" s="20">
        <f t="shared" si="15"/>
        <v>0</v>
      </c>
      <c r="X89" s="20">
        <f t="shared" si="16"/>
        <v>0</v>
      </c>
      <c r="Y89" s="20">
        <f t="shared" si="17"/>
        <v>0</v>
      </c>
      <c r="Z89" s="20">
        <f t="shared" si="18"/>
        <v>0</v>
      </c>
      <c r="AA89" s="20">
        <f t="shared" si="19"/>
        <v>0</v>
      </c>
      <c r="AB89" s="20">
        <f t="shared" si="20"/>
        <v>0</v>
      </c>
      <c r="AC89" s="17" t="s">
        <v>26</v>
      </c>
    </row>
    <row r="90" spans="1:29" x14ac:dyDescent="0.3">
      <c r="A90" s="17" t="s">
        <v>285</v>
      </c>
      <c r="B90" s="20">
        <v>21</v>
      </c>
      <c r="C90" s="20">
        <v>200</v>
      </c>
      <c r="D90" s="20">
        <v>0</v>
      </c>
      <c r="E90" s="20">
        <v>209</v>
      </c>
      <c r="F90" s="20">
        <v>0</v>
      </c>
      <c r="G90" s="20">
        <v>0</v>
      </c>
      <c r="H90" s="20">
        <v>0</v>
      </c>
      <c r="I90" s="20">
        <v>0</v>
      </c>
      <c r="J90" s="26">
        <v>12</v>
      </c>
      <c r="K90" s="27">
        <v>21</v>
      </c>
      <c r="L90" s="20">
        <v>200</v>
      </c>
      <c r="M90" s="20">
        <v>0</v>
      </c>
      <c r="N90" s="20">
        <v>209</v>
      </c>
      <c r="O90" s="20">
        <v>0</v>
      </c>
      <c r="P90" s="20">
        <v>0</v>
      </c>
      <c r="Q90" s="20">
        <v>0</v>
      </c>
      <c r="R90" s="20">
        <v>0</v>
      </c>
      <c r="S90" s="26">
        <v>12</v>
      </c>
      <c r="T90" s="20">
        <f t="shared" si="12"/>
        <v>0</v>
      </c>
      <c r="U90" s="20">
        <f t="shared" si="13"/>
        <v>0</v>
      </c>
      <c r="V90" s="20">
        <f t="shared" si="14"/>
        <v>0</v>
      </c>
      <c r="W90" s="20">
        <f t="shared" si="15"/>
        <v>0</v>
      </c>
      <c r="X90" s="20">
        <f t="shared" si="16"/>
        <v>0</v>
      </c>
      <c r="Y90" s="20">
        <f t="shared" si="17"/>
        <v>0</v>
      </c>
      <c r="Z90" s="20">
        <f t="shared" si="18"/>
        <v>0</v>
      </c>
      <c r="AA90" s="20">
        <f t="shared" si="19"/>
        <v>0</v>
      </c>
      <c r="AB90" s="20">
        <f t="shared" si="20"/>
        <v>0</v>
      </c>
      <c r="AC90" s="17" t="s">
        <v>26</v>
      </c>
    </row>
    <row r="91" spans="1:29" x14ac:dyDescent="0.3">
      <c r="A91" s="17" t="s">
        <v>286</v>
      </c>
      <c r="B91" s="20">
        <v>33</v>
      </c>
      <c r="C91" s="20">
        <v>0</v>
      </c>
      <c r="D91" s="20">
        <v>0</v>
      </c>
      <c r="E91" s="20">
        <v>53</v>
      </c>
      <c r="F91" s="20">
        <v>20</v>
      </c>
      <c r="G91" s="20">
        <v>0</v>
      </c>
      <c r="H91" s="20">
        <v>0</v>
      </c>
      <c r="I91" s="20">
        <v>0</v>
      </c>
      <c r="J91" s="26">
        <v>0</v>
      </c>
      <c r="K91" s="27">
        <v>33</v>
      </c>
      <c r="L91" s="20">
        <v>0</v>
      </c>
      <c r="M91" s="20">
        <v>0</v>
      </c>
      <c r="N91" s="20">
        <v>53</v>
      </c>
      <c r="O91" s="20">
        <v>20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2"/>
        <v>0</v>
      </c>
      <c r="U91" s="20">
        <f t="shared" si="13"/>
        <v>0</v>
      </c>
      <c r="V91" s="20">
        <f t="shared" si="14"/>
        <v>0</v>
      </c>
      <c r="W91" s="20">
        <f t="shared" si="15"/>
        <v>0</v>
      </c>
      <c r="X91" s="20">
        <f t="shared" si="16"/>
        <v>0</v>
      </c>
      <c r="Y91" s="20">
        <f t="shared" si="17"/>
        <v>0</v>
      </c>
      <c r="Z91" s="20">
        <f t="shared" si="18"/>
        <v>0</v>
      </c>
      <c r="AA91" s="20">
        <f t="shared" si="19"/>
        <v>0</v>
      </c>
      <c r="AB91" s="20">
        <f t="shared" si="20"/>
        <v>0</v>
      </c>
      <c r="AC91" s="17" t="s">
        <v>26</v>
      </c>
    </row>
    <row r="92" spans="1:29" x14ac:dyDescent="0.3">
      <c r="A92" s="17" t="s">
        <v>287</v>
      </c>
      <c r="B92" s="20">
        <v>22</v>
      </c>
      <c r="C92" s="20">
        <v>0</v>
      </c>
      <c r="D92" s="20">
        <v>0</v>
      </c>
      <c r="E92" s="20">
        <v>23</v>
      </c>
      <c r="F92" s="20">
        <v>1</v>
      </c>
      <c r="G92" s="20">
        <v>0</v>
      </c>
      <c r="H92" s="20">
        <v>0</v>
      </c>
      <c r="I92" s="20">
        <v>0</v>
      </c>
      <c r="J92" s="26">
        <v>0</v>
      </c>
      <c r="K92" s="27">
        <v>22</v>
      </c>
      <c r="L92" s="20">
        <v>0</v>
      </c>
      <c r="M92" s="20">
        <v>0</v>
      </c>
      <c r="N92" s="20">
        <v>23</v>
      </c>
      <c r="O92" s="20">
        <v>1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2"/>
        <v>0</v>
      </c>
      <c r="U92" s="20">
        <f t="shared" si="13"/>
        <v>0</v>
      </c>
      <c r="V92" s="20">
        <f t="shared" si="14"/>
        <v>0</v>
      </c>
      <c r="W92" s="20">
        <f t="shared" si="15"/>
        <v>0</v>
      </c>
      <c r="X92" s="20">
        <f t="shared" si="16"/>
        <v>0</v>
      </c>
      <c r="Y92" s="20">
        <f t="shared" si="17"/>
        <v>0</v>
      </c>
      <c r="Z92" s="20">
        <f t="shared" si="18"/>
        <v>0</v>
      </c>
      <c r="AA92" s="20">
        <f t="shared" si="19"/>
        <v>0</v>
      </c>
      <c r="AB92" s="20">
        <f t="shared" si="20"/>
        <v>0</v>
      </c>
      <c r="AC92" s="17" t="s">
        <v>26</v>
      </c>
    </row>
    <row r="93" spans="1:29" x14ac:dyDescent="0.3">
      <c r="A93" s="17" t="s">
        <v>288</v>
      </c>
      <c r="B93" s="20">
        <v>50</v>
      </c>
      <c r="C93" s="20">
        <v>250</v>
      </c>
      <c r="D93" s="20">
        <v>0</v>
      </c>
      <c r="E93" s="20">
        <v>360</v>
      </c>
      <c r="F93" s="20">
        <v>149</v>
      </c>
      <c r="G93" s="20">
        <v>0</v>
      </c>
      <c r="H93" s="20">
        <v>0</v>
      </c>
      <c r="I93" s="20">
        <v>0</v>
      </c>
      <c r="J93" s="26">
        <v>89</v>
      </c>
      <c r="K93" s="27">
        <v>50</v>
      </c>
      <c r="L93" s="20">
        <v>250</v>
      </c>
      <c r="M93" s="20">
        <v>0</v>
      </c>
      <c r="N93" s="20">
        <v>360</v>
      </c>
      <c r="O93" s="20">
        <v>149</v>
      </c>
      <c r="P93" s="20">
        <v>0</v>
      </c>
      <c r="Q93" s="20">
        <v>0</v>
      </c>
      <c r="R93" s="20">
        <v>0</v>
      </c>
      <c r="S93" s="26">
        <v>89</v>
      </c>
      <c r="T93" s="20">
        <f t="shared" si="12"/>
        <v>0</v>
      </c>
      <c r="U93" s="20">
        <f t="shared" si="13"/>
        <v>0</v>
      </c>
      <c r="V93" s="20">
        <f t="shared" si="14"/>
        <v>0</v>
      </c>
      <c r="W93" s="20">
        <f t="shared" si="15"/>
        <v>0</v>
      </c>
      <c r="X93" s="20">
        <f t="shared" si="16"/>
        <v>0</v>
      </c>
      <c r="Y93" s="20">
        <f t="shared" si="17"/>
        <v>0</v>
      </c>
      <c r="Z93" s="20">
        <f t="shared" si="18"/>
        <v>0</v>
      </c>
      <c r="AA93" s="20">
        <f t="shared" si="19"/>
        <v>0</v>
      </c>
      <c r="AB93" s="20">
        <f t="shared" si="20"/>
        <v>0</v>
      </c>
      <c r="AC93" s="17" t="s">
        <v>26</v>
      </c>
    </row>
    <row r="94" spans="1:29" x14ac:dyDescent="0.3">
      <c r="A94" s="17" t="s">
        <v>289</v>
      </c>
      <c r="B94" s="20">
        <v>62</v>
      </c>
      <c r="C94" s="20">
        <v>300</v>
      </c>
      <c r="D94" s="20">
        <v>0</v>
      </c>
      <c r="E94" s="20">
        <v>301</v>
      </c>
      <c r="F94" s="20">
        <v>0</v>
      </c>
      <c r="G94" s="20">
        <v>0</v>
      </c>
      <c r="H94" s="20">
        <v>0</v>
      </c>
      <c r="I94" s="20">
        <v>0</v>
      </c>
      <c r="J94" s="26">
        <v>61</v>
      </c>
      <c r="K94" s="27">
        <v>62</v>
      </c>
      <c r="L94" s="20">
        <v>300</v>
      </c>
      <c r="M94" s="20">
        <v>0</v>
      </c>
      <c r="N94" s="20">
        <v>301</v>
      </c>
      <c r="O94" s="20">
        <v>0</v>
      </c>
      <c r="P94" s="20">
        <v>0</v>
      </c>
      <c r="Q94" s="20">
        <v>0</v>
      </c>
      <c r="R94" s="20">
        <v>0</v>
      </c>
      <c r="S94" s="26">
        <v>61</v>
      </c>
      <c r="T94" s="20">
        <f t="shared" si="12"/>
        <v>0</v>
      </c>
      <c r="U94" s="20">
        <f t="shared" si="13"/>
        <v>0</v>
      </c>
      <c r="V94" s="20">
        <f t="shared" si="14"/>
        <v>0</v>
      </c>
      <c r="W94" s="20">
        <f t="shared" si="15"/>
        <v>0</v>
      </c>
      <c r="X94" s="20">
        <f t="shared" si="16"/>
        <v>0</v>
      </c>
      <c r="Y94" s="20">
        <f t="shared" si="17"/>
        <v>0</v>
      </c>
      <c r="Z94" s="20">
        <f t="shared" si="18"/>
        <v>0</v>
      </c>
      <c r="AA94" s="20">
        <f t="shared" si="19"/>
        <v>0</v>
      </c>
      <c r="AB94" s="20">
        <f t="shared" si="20"/>
        <v>0</v>
      </c>
      <c r="AC94" s="17" t="s">
        <v>26</v>
      </c>
    </row>
    <row r="95" spans="1:29" x14ac:dyDescent="0.3">
      <c r="A95" s="17" t="s">
        <v>290</v>
      </c>
      <c r="B95" s="20">
        <v>10</v>
      </c>
      <c r="C95" s="20">
        <v>20</v>
      </c>
      <c r="D95" s="20">
        <v>0</v>
      </c>
      <c r="E95" s="20">
        <v>20</v>
      </c>
      <c r="F95" s="20">
        <v>0</v>
      </c>
      <c r="G95" s="20">
        <v>0</v>
      </c>
      <c r="H95" s="20">
        <v>0</v>
      </c>
      <c r="I95" s="20">
        <v>0</v>
      </c>
      <c r="J95" s="26">
        <v>10</v>
      </c>
      <c r="K95" s="27">
        <v>10</v>
      </c>
      <c r="L95" s="20">
        <v>20</v>
      </c>
      <c r="M95" s="20">
        <v>0</v>
      </c>
      <c r="N95" s="20">
        <v>20</v>
      </c>
      <c r="O95" s="20">
        <v>0</v>
      </c>
      <c r="P95" s="20">
        <v>0</v>
      </c>
      <c r="Q95" s="20">
        <v>0</v>
      </c>
      <c r="R95" s="20">
        <v>0</v>
      </c>
      <c r="S95" s="26">
        <v>10</v>
      </c>
      <c r="T95" s="20">
        <f t="shared" si="12"/>
        <v>0</v>
      </c>
      <c r="U95" s="20">
        <f t="shared" si="13"/>
        <v>0</v>
      </c>
      <c r="V95" s="20">
        <f t="shared" si="14"/>
        <v>0</v>
      </c>
      <c r="W95" s="20">
        <f t="shared" si="15"/>
        <v>0</v>
      </c>
      <c r="X95" s="20">
        <f t="shared" si="16"/>
        <v>0</v>
      </c>
      <c r="Y95" s="20">
        <f t="shared" si="17"/>
        <v>0</v>
      </c>
      <c r="Z95" s="20">
        <f t="shared" si="18"/>
        <v>0</v>
      </c>
      <c r="AA95" s="20">
        <f t="shared" si="19"/>
        <v>0</v>
      </c>
      <c r="AB95" s="20">
        <f t="shared" si="20"/>
        <v>0</v>
      </c>
      <c r="AC95" s="17" t="s">
        <v>26</v>
      </c>
    </row>
    <row r="96" spans="1:29" x14ac:dyDescent="0.3">
      <c r="A96" s="17" t="s">
        <v>291</v>
      </c>
      <c r="B96" s="20">
        <v>3</v>
      </c>
      <c r="C96" s="20">
        <v>740</v>
      </c>
      <c r="D96" s="20">
        <v>0</v>
      </c>
      <c r="E96" s="20">
        <v>677</v>
      </c>
      <c r="F96" s="20">
        <v>45</v>
      </c>
      <c r="G96" s="20">
        <v>0</v>
      </c>
      <c r="H96" s="20">
        <v>0</v>
      </c>
      <c r="I96" s="20">
        <v>0</v>
      </c>
      <c r="J96" s="26">
        <v>111</v>
      </c>
      <c r="K96" s="27">
        <v>3</v>
      </c>
      <c r="L96" s="20">
        <v>740</v>
      </c>
      <c r="M96" s="20">
        <v>0</v>
      </c>
      <c r="N96" s="20">
        <v>677</v>
      </c>
      <c r="O96" s="20">
        <v>45</v>
      </c>
      <c r="P96" s="20">
        <v>0</v>
      </c>
      <c r="Q96" s="20">
        <v>0</v>
      </c>
      <c r="R96" s="20">
        <v>0</v>
      </c>
      <c r="S96" s="26">
        <v>111</v>
      </c>
      <c r="T96" s="20">
        <f t="shared" si="12"/>
        <v>0</v>
      </c>
      <c r="U96" s="20">
        <f t="shared" si="13"/>
        <v>0</v>
      </c>
      <c r="V96" s="20">
        <f t="shared" si="14"/>
        <v>0</v>
      </c>
      <c r="W96" s="20">
        <f t="shared" si="15"/>
        <v>0</v>
      </c>
      <c r="X96" s="20">
        <f t="shared" si="16"/>
        <v>0</v>
      </c>
      <c r="Y96" s="20">
        <f t="shared" si="17"/>
        <v>0</v>
      </c>
      <c r="Z96" s="20">
        <f t="shared" si="18"/>
        <v>0</v>
      </c>
      <c r="AA96" s="20">
        <f t="shared" si="19"/>
        <v>0</v>
      </c>
      <c r="AB96" s="20">
        <f t="shared" si="20"/>
        <v>0</v>
      </c>
      <c r="AC96" s="17" t="s">
        <v>26</v>
      </c>
    </row>
    <row r="97" spans="1:29" x14ac:dyDescent="0.3">
      <c r="A97" s="17" t="s">
        <v>292</v>
      </c>
      <c r="B97" s="20">
        <v>39</v>
      </c>
      <c r="C97" s="20">
        <v>2260</v>
      </c>
      <c r="D97" s="20">
        <v>0</v>
      </c>
      <c r="E97" s="20">
        <v>2156</v>
      </c>
      <c r="F97" s="20">
        <v>156</v>
      </c>
      <c r="G97" s="20">
        <v>0</v>
      </c>
      <c r="H97" s="20">
        <v>0</v>
      </c>
      <c r="I97" s="20">
        <v>0</v>
      </c>
      <c r="J97" s="26">
        <v>299</v>
      </c>
      <c r="K97" s="27">
        <v>39</v>
      </c>
      <c r="L97" s="20">
        <v>2260</v>
      </c>
      <c r="M97" s="20">
        <v>0</v>
      </c>
      <c r="N97" s="20">
        <v>2156</v>
      </c>
      <c r="O97" s="20">
        <v>156</v>
      </c>
      <c r="P97" s="20">
        <v>0</v>
      </c>
      <c r="Q97" s="20">
        <v>0</v>
      </c>
      <c r="R97" s="20">
        <v>0</v>
      </c>
      <c r="S97" s="26">
        <v>299</v>
      </c>
      <c r="T97" s="20">
        <f t="shared" si="12"/>
        <v>0</v>
      </c>
      <c r="U97" s="20">
        <f t="shared" si="13"/>
        <v>0</v>
      </c>
      <c r="V97" s="20">
        <f t="shared" si="14"/>
        <v>0</v>
      </c>
      <c r="W97" s="20">
        <f t="shared" si="15"/>
        <v>0</v>
      </c>
      <c r="X97" s="20">
        <f t="shared" si="16"/>
        <v>0</v>
      </c>
      <c r="Y97" s="20">
        <f t="shared" si="17"/>
        <v>0</v>
      </c>
      <c r="Z97" s="20">
        <f t="shared" si="18"/>
        <v>0</v>
      </c>
      <c r="AA97" s="20">
        <f t="shared" si="19"/>
        <v>0</v>
      </c>
      <c r="AB97" s="20">
        <f t="shared" si="20"/>
        <v>0</v>
      </c>
      <c r="AC97" s="17" t="s">
        <v>26</v>
      </c>
    </row>
    <row r="98" spans="1:29" x14ac:dyDescent="0.3">
      <c r="A98" s="17" t="s">
        <v>293</v>
      </c>
      <c r="B98" s="20">
        <v>16</v>
      </c>
      <c r="C98" s="20">
        <v>2620</v>
      </c>
      <c r="D98" s="20">
        <v>0</v>
      </c>
      <c r="E98" s="20">
        <v>2198</v>
      </c>
      <c r="F98" s="20">
        <v>104</v>
      </c>
      <c r="G98" s="20">
        <v>0</v>
      </c>
      <c r="H98" s="20">
        <v>0</v>
      </c>
      <c r="I98" s="20">
        <v>0</v>
      </c>
      <c r="J98" s="26">
        <v>542</v>
      </c>
      <c r="K98" s="27">
        <v>16</v>
      </c>
      <c r="L98" s="20">
        <v>2620</v>
      </c>
      <c r="M98" s="20">
        <v>0</v>
      </c>
      <c r="N98" s="20">
        <v>2198</v>
      </c>
      <c r="O98" s="20">
        <v>104</v>
      </c>
      <c r="P98" s="20">
        <v>0</v>
      </c>
      <c r="Q98" s="20">
        <v>0</v>
      </c>
      <c r="R98" s="20">
        <v>0</v>
      </c>
      <c r="S98" s="26">
        <v>542</v>
      </c>
      <c r="T98" s="20">
        <f t="shared" si="2"/>
        <v>0</v>
      </c>
      <c r="U98" s="20">
        <f t="shared" si="2"/>
        <v>0</v>
      </c>
      <c r="V98" s="20">
        <f t="shared" si="2"/>
        <v>0</v>
      </c>
      <c r="W98" s="20">
        <f t="shared" si="2"/>
        <v>0</v>
      </c>
      <c r="X98" s="20">
        <f t="shared" si="2"/>
        <v>0</v>
      </c>
      <c r="Y98" s="20">
        <f t="shared" si="2"/>
        <v>0</v>
      </c>
      <c r="Z98" s="20">
        <f t="shared" si="2"/>
        <v>0</v>
      </c>
      <c r="AA98" s="20">
        <f t="shared" si="2"/>
        <v>0</v>
      </c>
      <c r="AB98" s="20">
        <f t="shared" si="2"/>
        <v>0</v>
      </c>
      <c r="AC98" s="17" t="s">
        <v>26</v>
      </c>
    </row>
    <row r="99" spans="1:29" x14ac:dyDescent="0.3">
      <c r="A99" s="17" t="s">
        <v>294</v>
      </c>
      <c r="B99" s="20">
        <v>22</v>
      </c>
      <c r="C99" s="20">
        <v>515</v>
      </c>
      <c r="D99" s="20">
        <v>0</v>
      </c>
      <c r="E99" s="20">
        <v>491</v>
      </c>
      <c r="F99" s="20">
        <v>0</v>
      </c>
      <c r="G99" s="20">
        <v>0</v>
      </c>
      <c r="H99" s="20">
        <v>0</v>
      </c>
      <c r="I99" s="20">
        <v>0</v>
      </c>
      <c r="J99" s="26">
        <v>46</v>
      </c>
      <c r="K99" s="27">
        <v>22</v>
      </c>
      <c r="L99" s="20">
        <v>515</v>
      </c>
      <c r="M99" s="20">
        <v>0</v>
      </c>
      <c r="N99" s="20">
        <v>491</v>
      </c>
      <c r="O99" s="20">
        <v>0</v>
      </c>
      <c r="P99" s="20">
        <v>0</v>
      </c>
      <c r="Q99" s="20">
        <v>0</v>
      </c>
      <c r="R99" s="20">
        <v>0</v>
      </c>
      <c r="S99" s="26">
        <v>46</v>
      </c>
      <c r="T99" s="20">
        <f t="shared" ref="T99:T108" si="21">B99-K99</f>
        <v>0</v>
      </c>
      <c r="U99" s="20">
        <f t="shared" ref="U99:U108" si="22">C99-L99</f>
        <v>0</v>
      </c>
      <c r="V99" s="20">
        <f t="shared" ref="V99:V108" si="23">D99-M99</f>
        <v>0</v>
      </c>
      <c r="W99" s="20">
        <f t="shared" ref="W99:W108" si="24">E99-N99</f>
        <v>0</v>
      </c>
      <c r="X99" s="20">
        <f t="shared" ref="X99:X108" si="25">F99-O99</f>
        <v>0</v>
      </c>
      <c r="Y99" s="20">
        <f t="shared" ref="Y99:Y108" si="26">G99-P99</f>
        <v>0</v>
      </c>
      <c r="Z99" s="20">
        <f t="shared" ref="Z99:Z108" si="27">H99-Q99</f>
        <v>0</v>
      </c>
      <c r="AA99" s="20">
        <f t="shared" ref="AA99:AA108" si="28">I99-R99</f>
        <v>0</v>
      </c>
      <c r="AB99" s="20">
        <f t="shared" ref="AB99:AB108" si="29">J99-S99</f>
        <v>0</v>
      </c>
      <c r="AC99" s="17" t="s">
        <v>26</v>
      </c>
    </row>
    <row r="100" spans="1:29" x14ac:dyDescent="0.3">
      <c r="A100" s="17" t="s">
        <v>295</v>
      </c>
      <c r="B100" s="20">
        <v>20</v>
      </c>
      <c r="C100" s="20">
        <v>0</v>
      </c>
      <c r="D100" s="20">
        <v>0</v>
      </c>
      <c r="E100" s="20">
        <v>19</v>
      </c>
      <c r="F100" s="20">
        <v>0</v>
      </c>
      <c r="G100" s="20">
        <v>0</v>
      </c>
      <c r="H100" s="20">
        <v>0</v>
      </c>
      <c r="I100" s="20">
        <v>0</v>
      </c>
      <c r="J100" s="26">
        <v>1</v>
      </c>
      <c r="K100" s="27">
        <v>20</v>
      </c>
      <c r="L100" s="20">
        <v>0</v>
      </c>
      <c r="M100" s="20">
        <v>0</v>
      </c>
      <c r="N100" s="20">
        <v>19</v>
      </c>
      <c r="O100" s="20">
        <v>0</v>
      </c>
      <c r="P100" s="20">
        <v>0</v>
      </c>
      <c r="Q100" s="20">
        <v>0</v>
      </c>
      <c r="R100" s="20">
        <v>0</v>
      </c>
      <c r="S100" s="26">
        <v>1</v>
      </c>
      <c r="T100" s="20">
        <f t="shared" si="21"/>
        <v>0</v>
      </c>
      <c r="U100" s="20">
        <f t="shared" si="22"/>
        <v>0</v>
      </c>
      <c r="V100" s="20">
        <f t="shared" si="23"/>
        <v>0</v>
      </c>
      <c r="W100" s="20">
        <f t="shared" si="24"/>
        <v>0</v>
      </c>
      <c r="X100" s="20">
        <f t="shared" si="25"/>
        <v>0</v>
      </c>
      <c r="Y100" s="20">
        <f t="shared" si="26"/>
        <v>0</v>
      </c>
      <c r="Z100" s="20">
        <f t="shared" si="27"/>
        <v>0</v>
      </c>
      <c r="AA100" s="20">
        <f t="shared" si="28"/>
        <v>0</v>
      </c>
      <c r="AB100" s="20">
        <f t="shared" si="29"/>
        <v>0</v>
      </c>
      <c r="AC100" s="17" t="s">
        <v>26</v>
      </c>
    </row>
    <row r="101" spans="1:29" x14ac:dyDescent="0.3">
      <c r="A101" s="17" t="s">
        <v>296</v>
      </c>
      <c r="B101" s="20">
        <v>17</v>
      </c>
      <c r="C101" s="20">
        <v>100</v>
      </c>
      <c r="D101" s="20">
        <v>0</v>
      </c>
      <c r="E101" s="20">
        <v>95</v>
      </c>
      <c r="F101" s="20">
        <v>0</v>
      </c>
      <c r="G101" s="20">
        <v>0</v>
      </c>
      <c r="H101" s="20">
        <v>0</v>
      </c>
      <c r="I101" s="20">
        <v>0</v>
      </c>
      <c r="J101" s="26">
        <v>22</v>
      </c>
      <c r="K101" s="27">
        <v>17</v>
      </c>
      <c r="L101" s="20">
        <v>100</v>
      </c>
      <c r="M101" s="20">
        <v>0</v>
      </c>
      <c r="N101" s="20">
        <v>95</v>
      </c>
      <c r="O101" s="20">
        <v>0</v>
      </c>
      <c r="P101" s="20">
        <v>0</v>
      </c>
      <c r="Q101" s="20">
        <v>0</v>
      </c>
      <c r="R101" s="20">
        <v>0</v>
      </c>
      <c r="S101" s="26">
        <v>22</v>
      </c>
      <c r="T101" s="20">
        <f t="shared" si="21"/>
        <v>0</v>
      </c>
      <c r="U101" s="20">
        <f t="shared" si="22"/>
        <v>0</v>
      </c>
      <c r="V101" s="20">
        <f t="shared" si="23"/>
        <v>0</v>
      </c>
      <c r="W101" s="20">
        <f t="shared" si="24"/>
        <v>0</v>
      </c>
      <c r="X101" s="20">
        <f t="shared" si="25"/>
        <v>0</v>
      </c>
      <c r="Y101" s="20">
        <f t="shared" si="26"/>
        <v>0</v>
      </c>
      <c r="Z101" s="20">
        <f t="shared" si="27"/>
        <v>0</v>
      </c>
      <c r="AA101" s="20">
        <f t="shared" si="28"/>
        <v>0</v>
      </c>
      <c r="AB101" s="20">
        <f t="shared" si="29"/>
        <v>0</v>
      </c>
      <c r="AC101" s="17" t="s">
        <v>26</v>
      </c>
    </row>
    <row r="102" spans="1:29" x14ac:dyDescent="0.3">
      <c r="A102" s="17" t="s">
        <v>297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21"/>
        <v>0</v>
      </c>
      <c r="U102" s="20">
        <f t="shared" si="22"/>
        <v>0</v>
      </c>
      <c r="V102" s="20">
        <f t="shared" si="23"/>
        <v>0</v>
      </c>
      <c r="W102" s="20">
        <f t="shared" si="24"/>
        <v>0</v>
      </c>
      <c r="X102" s="20">
        <f t="shared" si="25"/>
        <v>0</v>
      </c>
      <c r="Y102" s="20">
        <f t="shared" si="26"/>
        <v>0</v>
      </c>
      <c r="Z102" s="20">
        <f t="shared" si="27"/>
        <v>0</v>
      </c>
      <c r="AA102" s="20">
        <f t="shared" si="28"/>
        <v>0</v>
      </c>
      <c r="AB102" s="20">
        <f t="shared" si="29"/>
        <v>0</v>
      </c>
      <c r="AC102" s="17" t="s">
        <v>26</v>
      </c>
    </row>
    <row r="103" spans="1:29" x14ac:dyDescent="0.3">
      <c r="A103" s="17" t="s">
        <v>298</v>
      </c>
      <c r="B103" s="20">
        <v>31</v>
      </c>
      <c r="C103" s="20">
        <v>600</v>
      </c>
      <c r="D103" s="20">
        <v>0</v>
      </c>
      <c r="E103" s="20">
        <v>680</v>
      </c>
      <c r="F103" s="20">
        <v>80</v>
      </c>
      <c r="G103" s="20">
        <v>0</v>
      </c>
      <c r="H103" s="20">
        <v>0</v>
      </c>
      <c r="I103" s="20">
        <v>0</v>
      </c>
      <c r="J103" s="26">
        <v>31</v>
      </c>
      <c r="K103" s="27">
        <v>31</v>
      </c>
      <c r="L103" s="20">
        <v>600</v>
      </c>
      <c r="M103" s="20">
        <v>0</v>
      </c>
      <c r="N103" s="20">
        <v>680</v>
      </c>
      <c r="O103" s="20">
        <v>80</v>
      </c>
      <c r="P103" s="20">
        <v>0</v>
      </c>
      <c r="Q103" s="20">
        <v>0</v>
      </c>
      <c r="R103" s="20">
        <v>0</v>
      </c>
      <c r="S103" s="26">
        <v>31</v>
      </c>
      <c r="T103" s="20">
        <f t="shared" si="21"/>
        <v>0</v>
      </c>
      <c r="U103" s="20">
        <f t="shared" si="22"/>
        <v>0</v>
      </c>
      <c r="V103" s="20">
        <f t="shared" si="23"/>
        <v>0</v>
      </c>
      <c r="W103" s="20">
        <f t="shared" si="24"/>
        <v>0</v>
      </c>
      <c r="X103" s="20">
        <f t="shared" si="25"/>
        <v>0</v>
      </c>
      <c r="Y103" s="20">
        <f t="shared" si="26"/>
        <v>0</v>
      </c>
      <c r="Z103" s="20">
        <f t="shared" si="27"/>
        <v>0</v>
      </c>
      <c r="AA103" s="20">
        <f t="shared" si="28"/>
        <v>0</v>
      </c>
      <c r="AB103" s="20">
        <f t="shared" si="29"/>
        <v>0</v>
      </c>
      <c r="AC103" s="17" t="s">
        <v>26</v>
      </c>
    </row>
    <row r="104" spans="1:29" x14ac:dyDescent="0.3">
      <c r="A104" s="17" t="s">
        <v>299</v>
      </c>
      <c r="B104" s="20">
        <v>100</v>
      </c>
      <c r="C104" s="20">
        <v>0</v>
      </c>
      <c r="D104" s="20">
        <v>0</v>
      </c>
      <c r="E104" s="20">
        <v>100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100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21"/>
        <v>0</v>
      </c>
      <c r="U104" s="20">
        <f t="shared" si="22"/>
        <v>0</v>
      </c>
      <c r="V104" s="20">
        <f t="shared" si="23"/>
        <v>0</v>
      </c>
      <c r="W104" s="20">
        <f t="shared" si="24"/>
        <v>100</v>
      </c>
      <c r="X104" s="20">
        <f t="shared" si="25"/>
        <v>0</v>
      </c>
      <c r="Y104" s="20">
        <f t="shared" si="26"/>
        <v>0</v>
      </c>
      <c r="Z104" s="20">
        <f t="shared" si="27"/>
        <v>0</v>
      </c>
      <c r="AA104" s="20">
        <f t="shared" si="28"/>
        <v>0</v>
      </c>
      <c r="AB104" s="20">
        <f t="shared" si="29"/>
        <v>0</v>
      </c>
      <c r="AC104" s="17" t="s">
        <v>26</v>
      </c>
    </row>
    <row r="105" spans="1:29" x14ac:dyDescent="0.3">
      <c r="A105" s="17" t="s">
        <v>300</v>
      </c>
      <c r="B105" s="20">
        <v>9</v>
      </c>
      <c r="C105" s="20">
        <v>120</v>
      </c>
      <c r="D105" s="20">
        <v>0</v>
      </c>
      <c r="E105" s="20">
        <v>95</v>
      </c>
      <c r="F105" s="20">
        <v>0</v>
      </c>
      <c r="G105" s="20">
        <v>0</v>
      </c>
      <c r="H105" s="20">
        <v>0</v>
      </c>
      <c r="I105" s="20">
        <v>0</v>
      </c>
      <c r="J105" s="26">
        <v>34</v>
      </c>
      <c r="K105" s="27">
        <v>9</v>
      </c>
      <c r="L105" s="20">
        <v>120</v>
      </c>
      <c r="M105" s="20">
        <v>0</v>
      </c>
      <c r="N105" s="20">
        <v>95</v>
      </c>
      <c r="O105" s="20">
        <v>0</v>
      </c>
      <c r="P105" s="20">
        <v>0</v>
      </c>
      <c r="Q105" s="20">
        <v>0</v>
      </c>
      <c r="R105" s="20">
        <v>0</v>
      </c>
      <c r="S105" s="26">
        <v>34</v>
      </c>
      <c r="T105" s="20">
        <f t="shared" si="21"/>
        <v>0</v>
      </c>
      <c r="U105" s="20">
        <f t="shared" si="22"/>
        <v>0</v>
      </c>
      <c r="V105" s="20">
        <f t="shared" si="23"/>
        <v>0</v>
      </c>
      <c r="W105" s="20">
        <f t="shared" si="24"/>
        <v>0</v>
      </c>
      <c r="X105" s="20">
        <f t="shared" si="25"/>
        <v>0</v>
      </c>
      <c r="Y105" s="20">
        <f t="shared" si="26"/>
        <v>0</v>
      </c>
      <c r="Z105" s="20">
        <f t="shared" si="27"/>
        <v>0</v>
      </c>
      <c r="AA105" s="20">
        <f t="shared" si="28"/>
        <v>0</v>
      </c>
      <c r="AB105" s="20">
        <f t="shared" si="29"/>
        <v>0</v>
      </c>
      <c r="AC105" s="17" t="s">
        <v>26</v>
      </c>
    </row>
    <row r="106" spans="1:29" x14ac:dyDescent="0.3">
      <c r="A106" s="17" t="s">
        <v>301</v>
      </c>
      <c r="B106" s="20">
        <v>5</v>
      </c>
      <c r="C106" s="20">
        <v>320</v>
      </c>
      <c r="D106" s="20">
        <v>0</v>
      </c>
      <c r="E106" s="20">
        <v>170</v>
      </c>
      <c r="F106" s="20">
        <v>0</v>
      </c>
      <c r="G106" s="20">
        <v>0</v>
      </c>
      <c r="H106" s="20">
        <v>0</v>
      </c>
      <c r="I106" s="20">
        <v>0</v>
      </c>
      <c r="J106" s="26">
        <v>155</v>
      </c>
      <c r="K106" s="27">
        <v>5</v>
      </c>
      <c r="L106" s="20">
        <v>320</v>
      </c>
      <c r="M106" s="20">
        <v>0</v>
      </c>
      <c r="N106" s="20">
        <v>170</v>
      </c>
      <c r="O106" s="20">
        <v>0</v>
      </c>
      <c r="P106" s="20">
        <v>0</v>
      </c>
      <c r="Q106" s="20">
        <v>0</v>
      </c>
      <c r="R106" s="20">
        <v>0</v>
      </c>
      <c r="S106" s="26">
        <v>155</v>
      </c>
      <c r="T106" s="20">
        <f t="shared" si="21"/>
        <v>0</v>
      </c>
      <c r="U106" s="20">
        <f t="shared" si="22"/>
        <v>0</v>
      </c>
      <c r="V106" s="20">
        <f t="shared" si="23"/>
        <v>0</v>
      </c>
      <c r="W106" s="20">
        <f t="shared" si="24"/>
        <v>0</v>
      </c>
      <c r="X106" s="20">
        <f t="shared" si="25"/>
        <v>0</v>
      </c>
      <c r="Y106" s="20">
        <f t="shared" si="26"/>
        <v>0</v>
      </c>
      <c r="Z106" s="20">
        <f t="shared" si="27"/>
        <v>0</v>
      </c>
      <c r="AA106" s="20">
        <f t="shared" si="28"/>
        <v>0</v>
      </c>
      <c r="AB106" s="20">
        <f t="shared" si="29"/>
        <v>0</v>
      </c>
      <c r="AC106" s="17" t="s">
        <v>26</v>
      </c>
    </row>
    <row r="107" spans="1:29" x14ac:dyDescent="0.3">
      <c r="A107" s="17" t="s">
        <v>302</v>
      </c>
      <c r="B107" s="20">
        <v>0</v>
      </c>
      <c r="C107" s="20">
        <v>100</v>
      </c>
      <c r="D107" s="20">
        <v>0</v>
      </c>
      <c r="E107" s="20">
        <v>53</v>
      </c>
      <c r="F107" s="20">
        <v>0</v>
      </c>
      <c r="G107" s="20">
        <v>0</v>
      </c>
      <c r="H107" s="20">
        <v>0</v>
      </c>
      <c r="I107" s="20">
        <v>0</v>
      </c>
      <c r="J107" s="26">
        <v>47</v>
      </c>
      <c r="K107" s="27">
        <v>0</v>
      </c>
      <c r="L107" s="20">
        <v>100</v>
      </c>
      <c r="M107" s="20">
        <v>100</v>
      </c>
      <c r="N107" s="20">
        <v>53</v>
      </c>
      <c r="O107" s="20">
        <v>0</v>
      </c>
      <c r="P107" s="20">
        <v>0</v>
      </c>
      <c r="Q107" s="20">
        <v>0</v>
      </c>
      <c r="R107" s="20">
        <v>0</v>
      </c>
      <c r="S107" s="26">
        <v>47</v>
      </c>
      <c r="T107" s="20">
        <f t="shared" si="21"/>
        <v>0</v>
      </c>
      <c r="U107" s="20">
        <f t="shared" si="22"/>
        <v>0</v>
      </c>
      <c r="V107" s="20">
        <f t="shared" si="23"/>
        <v>-100</v>
      </c>
      <c r="W107" s="20">
        <f t="shared" si="24"/>
        <v>0</v>
      </c>
      <c r="X107" s="20">
        <f t="shared" si="25"/>
        <v>0</v>
      </c>
      <c r="Y107" s="20">
        <f t="shared" si="26"/>
        <v>0</v>
      </c>
      <c r="Z107" s="20">
        <f t="shared" si="27"/>
        <v>0</v>
      </c>
      <c r="AA107" s="20">
        <f t="shared" si="28"/>
        <v>0</v>
      </c>
      <c r="AB107" s="20">
        <f t="shared" si="29"/>
        <v>0</v>
      </c>
      <c r="AC107" s="17" t="s">
        <v>26</v>
      </c>
    </row>
    <row r="108" spans="1:29" x14ac:dyDescent="0.3">
      <c r="A108" s="17" t="s">
        <v>303</v>
      </c>
      <c r="B108" s="20">
        <v>89</v>
      </c>
      <c r="C108" s="20">
        <v>400</v>
      </c>
      <c r="D108" s="20">
        <v>0</v>
      </c>
      <c r="E108" s="20">
        <v>432</v>
      </c>
      <c r="F108" s="20">
        <v>0</v>
      </c>
      <c r="G108" s="20">
        <v>0</v>
      </c>
      <c r="H108" s="20">
        <v>0</v>
      </c>
      <c r="I108" s="20">
        <v>0</v>
      </c>
      <c r="J108" s="26">
        <v>57</v>
      </c>
      <c r="K108" s="27">
        <v>89</v>
      </c>
      <c r="L108" s="20">
        <v>400</v>
      </c>
      <c r="M108" s="20">
        <v>0</v>
      </c>
      <c r="N108" s="20">
        <v>432</v>
      </c>
      <c r="O108" s="20">
        <v>0</v>
      </c>
      <c r="P108" s="20">
        <v>0</v>
      </c>
      <c r="Q108" s="20">
        <v>0</v>
      </c>
      <c r="R108" s="20">
        <v>0</v>
      </c>
      <c r="S108" s="26">
        <v>57</v>
      </c>
      <c r="T108" s="20">
        <f t="shared" si="21"/>
        <v>0</v>
      </c>
      <c r="U108" s="20">
        <f t="shared" si="22"/>
        <v>0</v>
      </c>
      <c r="V108" s="20">
        <f t="shared" si="23"/>
        <v>0</v>
      </c>
      <c r="W108" s="20">
        <f t="shared" si="24"/>
        <v>0</v>
      </c>
      <c r="X108" s="20">
        <f t="shared" si="25"/>
        <v>0</v>
      </c>
      <c r="Y108" s="20">
        <f t="shared" si="26"/>
        <v>0</v>
      </c>
      <c r="Z108" s="20">
        <f t="shared" si="27"/>
        <v>0</v>
      </c>
      <c r="AA108" s="20">
        <f t="shared" si="28"/>
        <v>0</v>
      </c>
      <c r="AB108" s="20">
        <f t="shared" si="29"/>
        <v>0</v>
      </c>
      <c r="AC108" s="17" t="s">
        <v>26</v>
      </c>
    </row>
    <row r="109" spans="1:29" x14ac:dyDescent="0.3">
      <c r="A109" s="17" t="s">
        <v>304</v>
      </c>
      <c r="B109" s="20">
        <v>80</v>
      </c>
      <c r="C109" s="20">
        <v>1020</v>
      </c>
      <c r="D109" s="20">
        <v>0</v>
      </c>
      <c r="E109" s="20">
        <v>1061</v>
      </c>
      <c r="F109" s="20">
        <v>40</v>
      </c>
      <c r="G109" s="20">
        <v>0</v>
      </c>
      <c r="H109" s="20">
        <v>0</v>
      </c>
      <c r="I109" s="20">
        <v>0</v>
      </c>
      <c r="J109" s="26">
        <v>79</v>
      </c>
      <c r="K109" s="27">
        <v>80</v>
      </c>
      <c r="L109" s="20">
        <v>1020</v>
      </c>
      <c r="M109" s="20">
        <v>0</v>
      </c>
      <c r="N109" s="20">
        <v>1061</v>
      </c>
      <c r="O109" s="20">
        <v>40</v>
      </c>
      <c r="P109" s="20">
        <v>0</v>
      </c>
      <c r="Q109" s="20">
        <v>0</v>
      </c>
      <c r="R109" s="20">
        <v>0</v>
      </c>
      <c r="S109" s="26">
        <v>79</v>
      </c>
      <c r="T109" s="20">
        <f t="shared" si="2"/>
        <v>0</v>
      </c>
      <c r="U109" s="20">
        <f t="shared" si="2"/>
        <v>0</v>
      </c>
      <c r="V109" s="20">
        <f t="shared" si="2"/>
        <v>0</v>
      </c>
      <c r="W109" s="20">
        <f t="shared" si="2"/>
        <v>0</v>
      </c>
      <c r="X109" s="20">
        <f t="shared" si="2"/>
        <v>0</v>
      </c>
      <c r="Y109" s="20">
        <f t="shared" si="2"/>
        <v>0</v>
      </c>
      <c r="Z109" s="20">
        <f t="shared" si="2"/>
        <v>0</v>
      </c>
      <c r="AA109" s="20">
        <f t="shared" si="2"/>
        <v>0</v>
      </c>
      <c r="AB109" s="20">
        <f t="shared" si="2"/>
        <v>0</v>
      </c>
      <c r="AC109" s="17" t="s">
        <v>26</v>
      </c>
    </row>
    <row r="110" spans="1:29" x14ac:dyDescent="0.3">
      <c r="A110" s="17" t="s">
        <v>305</v>
      </c>
      <c r="B110" s="20">
        <v>283</v>
      </c>
      <c r="C110" s="20">
        <v>1080</v>
      </c>
      <c r="D110" s="20">
        <v>0</v>
      </c>
      <c r="E110" s="20">
        <v>1286</v>
      </c>
      <c r="F110" s="20">
        <v>38</v>
      </c>
      <c r="G110" s="20">
        <v>0</v>
      </c>
      <c r="H110" s="20">
        <v>0</v>
      </c>
      <c r="I110" s="20">
        <v>0</v>
      </c>
      <c r="J110" s="26">
        <v>115</v>
      </c>
      <c r="K110" s="27">
        <v>283</v>
      </c>
      <c r="L110" s="20">
        <v>1080</v>
      </c>
      <c r="M110" s="20">
        <v>0</v>
      </c>
      <c r="N110" s="20">
        <v>1286</v>
      </c>
      <c r="O110" s="20">
        <v>38</v>
      </c>
      <c r="P110" s="20">
        <v>0</v>
      </c>
      <c r="Q110" s="20">
        <v>0</v>
      </c>
      <c r="R110" s="20">
        <v>0</v>
      </c>
      <c r="S110" s="26">
        <v>115</v>
      </c>
      <c r="T110" s="20">
        <f t="shared" si="2"/>
        <v>0</v>
      </c>
      <c r="U110" s="20">
        <f t="shared" si="2"/>
        <v>0</v>
      </c>
      <c r="V110" s="20">
        <f t="shared" si="2"/>
        <v>0</v>
      </c>
      <c r="W110" s="20">
        <f t="shared" si="2"/>
        <v>0</v>
      </c>
      <c r="X110" s="20">
        <f t="shared" si="2"/>
        <v>0</v>
      </c>
      <c r="Y110" s="20">
        <f t="shared" si="2"/>
        <v>0</v>
      </c>
      <c r="Z110" s="20">
        <f t="shared" si="2"/>
        <v>0</v>
      </c>
      <c r="AA110" s="20">
        <f t="shared" si="2"/>
        <v>0</v>
      </c>
      <c r="AB110" s="20">
        <f t="shared" si="2"/>
        <v>0</v>
      </c>
      <c r="AC110" s="17" t="s">
        <v>26</v>
      </c>
    </row>
    <row r="111" spans="1:29" x14ac:dyDescent="0.3">
      <c r="A111" s="17" t="s">
        <v>306</v>
      </c>
      <c r="B111" s="20">
        <v>214</v>
      </c>
      <c r="C111" s="20">
        <v>100</v>
      </c>
      <c r="D111" s="20">
        <v>0</v>
      </c>
      <c r="E111" s="20">
        <v>153</v>
      </c>
      <c r="F111" s="20">
        <v>0</v>
      </c>
      <c r="G111" s="20">
        <v>0</v>
      </c>
      <c r="H111" s="20">
        <v>0</v>
      </c>
      <c r="I111" s="20">
        <v>0</v>
      </c>
      <c r="J111" s="26">
        <v>161</v>
      </c>
      <c r="K111" s="27">
        <v>214</v>
      </c>
      <c r="L111" s="20">
        <v>100</v>
      </c>
      <c r="M111" s="20">
        <v>0</v>
      </c>
      <c r="N111" s="20">
        <v>153</v>
      </c>
      <c r="O111" s="20">
        <v>0</v>
      </c>
      <c r="P111" s="20">
        <v>0</v>
      </c>
      <c r="Q111" s="20">
        <v>0</v>
      </c>
      <c r="R111" s="20">
        <v>0</v>
      </c>
      <c r="S111" s="26">
        <v>161</v>
      </c>
      <c r="T111" s="20">
        <f t="shared" ref="T111:T125" si="30">B111-K111</f>
        <v>0</v>
      </c>
      <c r="U111" s="20">
        <f t="shared" ref="U111:U125" si="31">C111-L111</f>
        <v>0</v>
      </c>
      <c r="V111" s="20">
        <f t="shared" ref="V111:V125" si="32">D111-M111</f>
        <v>0</v>
      </c>
      <c r="W111" s="20">
        <f t="shared" ref="W111:W125" si="33">E111-N111</f>
        <v>0</v>
      </c>
      <c r="X111" s="20">
        <f t="shared" ref="X111:X125" si="34">F111-O111</f>
        <v>0</v>
      </c>
      <c r="Y111" s="20">
        <f t="shared" ref="Y111:Y125" si="35">G111-P111</f>
        <v>0</v>
      </c>
      <c r="Z111" s="20">
        <f t="shared" ref="Z111:Z125" si="36">H111-Q111</f>
        <v>0</v>
      </c>
      <c r="AA111" s="20">
        <f t="shared" ref="AA111:AA125" si="37">I111-R111</f>
        <v>0</v>
      </c>
      <c r="AB111" s="20">
        <f t="shared" ref="AB111:AB125" si="38">J111-S111</f>
        <v>0</v>
      </c>
      <c r="AC111" s="17" t="s">
        <v>26</v>
      </c>
    </row>
    <row r="112" spans="1:29" x14ac:dyDescent="0.3">
      <c r="A112" s="17" t="s">
        <v>307</v>
      </c>
      <c r="B112" s="20">
        <v>0</v>
      </c>
      <c r="C112" s="20">
        <v>200</v>
      </c>
      <c r="D112" s="20">
        <v>0</v>
      </c>
      <c r="E112" s="20">
        <v>200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200</v>
      </c>
      <c r="M112" s="20">
        <v>0</v>
      </c>
      <c r="N112" s="20">
        <v>200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30"/>
        <v>0</v>
      </c>
      <c r="U112" s="20">
        <f t="shared" si="31"/>
        <v>0</v>
      </c>
      <c r="V112" s="20">
        <f t="shared" si="32"/>
        <v>0</v>
      </c>
      <c r="W112" s="20">
        <f t="shared" si="33"/>
        <v>0</v>
      </c>
      <c r="X112" s="20">
        <f t="shared" si="34"/>
        <v>0</v>
      </c>
      <c r="Y112" s="20">
        <f t="shared" si="35"/>
        <v>0</v>
      </c>
      <c r="Z112" s="20">
        <f t="shared" si="36"/>
        <v>0</v>
      </c>
      <c r="AA112" s="20">
        <f t="shared" si="37"/>
        <v>0</v>
      </c>
      <c r="AB112" s="20">
        <f t="shared" si="38"/>
        <v>0</v>
      </c>
      <c r="AC112" s="17" t="s">
        <v>26</v>
      </c>
    </row>
    <row r="113" spans="1:29" x14ac:dyDescent="0.3">
      <c r="A113" s="17" t="s">
        <v>308</v>
      </c>
      <c r="B113" s="20">
        <v>13</v>
      </c>
      <c r="C113" s="20">
        <v>0</v>
      </c>
      <c r="D113" s="20">
        <v>0</v>
      </c>
      <c r="E113" s="20">
        <v>10</v>
      </c>
      <c r="F113" s="20">
        <v>0</v>
      </c>
      <c r="G113" s="20">
        <v>0</v>
      </c>
      <c r="H113" s="20">
        <v>0</v>
      </c>
      <c r="I113" s="20">
        <v>0</v>
      </c>
      <c r="J113" s="26">
        <v>3</v>
      </c>
      <c r="K113" s="27">
        <v>13</v>
      </c>
      <c r="L113" s="20">
        <v>0</v>
      </c>
      <c r="M113" s="20">
        <v>0</v>
      </c>
      <c r="N113" s="20">
        <v>10</v>
      </c>
      <c r="O113" s="20">
        <v>0</v>
      </c>
      <c r="P113" s="20">
        <v>0</v>
      </c>
      <c r="Q113" s="20">
        <v>0</v>
      </c>
      <c r="R113" s="20">
        <v>0</v>
      </c>
      <c r="S113" s="26">
        <v>3</v>
      </c>
      <c r="T113" s="20">
        <f t="shared" si="30"/>
        <v>0</v>
      </c>
      <c r="U113" s="20">
        <f t="shared" si="31"/>
        <v>0</v>
      </c>
      <c r="V113" s="20">
        <f t="shared" si="32"/>
        <v>0</v>
      </c>
      <c r="W113" s="20">
        <f t="shared" si="33"/>
        <v>0</v>
      </c>
      <c r="X113" s="20">
        <f t="shared" si="34"/>
        <v>0</v>
      </c>
      <c r="Y113" s="20">
        <f t="shared" si="35"/>
        <v>0</v>
      </c>
      <c r="Z113" s="20">
        <f t="shared" si="36"/>
        <v>0</v>
      </c>
      <c r="AA113" s="20">
        <f t="shared" si="37"/>
        <v>0</v>
      </c>
      <c r="AB113" s="20">
        <f t="shared" si="38"/>
        <v>0</v>
      </c>
      <c r="AC113" s="17" t="s">
        <v>26</v>
      </c>
    </row>
    <row r="114" spans="1:29" x14ac:dyDescent="0.3">
      <c r="A114" s="17" t="s">
        <v>309</v>
      </c>
      <c r="B114" s="20">
        <v>0</v>
      </c>
      <c r="C114" s="20">
        <v>150</v>
      </c>
      <c r="D114" s="20">
        <v>0</v>
      </c>
      <c r="E114" s="20">
        <v>150</v>
      </c>
      <c r="F114" s="20">
        <v>0</v>
      </c>
      <c r="G114" s="20">
        <v>0</v>
      </c>
      <c r="H114" s="20">
        <v>0</v>
      </c>
      <c r="I114" s="20">
        <v>0</v>
      </c>
      <c r="J114" s="26">
        <v>0</v>
      </c>
      <c r="K114" s="27">
        <v>0</v>
      </c>
      <c r="L114" s="20">
        <v>150</v>
      </c>
      <c r="M114" s="20">
        <v>0</v>
      </c>
      <c r="N114" s="20">
        <v>150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si="30"/>
        <v>0</v>
      </c>
      <c r="U114" s="20">
        <f t="shared" si="31"/>
        <v>0</v>
      </c>
      <c r="V114" s="20">
        <f t="shared" si="32"/>
        <v>0</v>
      </c>
      <c r="W114" s="20">
        <f t="shared" si="33"/>
        <v>0</v>
      </c>
      <c r="X114" s="20">
        <f t="shared" si="34"/>
        <v>0</v>
      </c>
      <c r="Y114" s="20">
        <f t="shared" si="35"/>
        <v>0</v>
      </c>
      <c r="Z114" s="20">
        <f t="shared" si="36"/>
        <v>0</v>
      </c>
      <c r="AA114" s="20">
        <f t="shared" si="37"/>
        <v>0</v>
      </c>
      <c r="AB114" s="20">
        <f t="shared" si="38"/>
        <v>0</v>
      </c>
      <c r="AC114" s="17" t="s">
        <v>26</v>
      </c>
    </row>
    <row r="115" spans="1:29" x14ac:dyDescent="0.3">
      <c r="A115" s="17" t="s">
        <v>310</v>
      </c>
      <c r="B115" s="20">
        <v>63</v>
      </c>
      <c r="C115" s="20">
        <v>90</v>
      </c>
      <c r="D115" s="20">
        <v>0</v>
      </c>
      <c r="E115" s="20">
        <v>100</v>
      </c>
      <c r="F115" s="20">
        <v>15</v>
      </c>
      <c r="G115" s="20">
        <v>0</v>
      </c>
      <c r="H115" s="20">
        <v>0</v>
      </c>
      <c r="I115" s="20">
        <v>0</v>
      </c>
      <c r="J115" s="26">
        <v>68</v>
      </c>
      <c r="K115" s="27">
        <v>63</v>
      </c>
      <c r="L115" s="20">
        <v>90</v>
      </c>
      <c r="M115" s="20">
        <v>0</v>
      </c>
      <c r="N115" s="20">
        <v>100</v>
      </c>
      <c r="O115" s="20">
        <v>15</v>
      </c>
      <c r="P115" s="20">
        <v>0</v>
      </c>
      <c r="Q115" s="20">
        <v>0</v>
      </c>
      <c r="R115" s="20">
        <v>0</v>
      </c>
      <c r="S115" s="26">
        <v>68</v>
      </c>
      <c r="T115" s="20">
        <f t="shared" si="30"/>
        <v>0</v>
      </c>
      <c r="U115" s="20">
        <f t="shared" si="31"/>
        <v>0</v>
      </c>
      <c r="V115" s="20">
        <f t="shared" si="32"/>
        <v>0</v>
      </c>
      <c r="W115" s="20">
        <f t="shared" si="33"/>
        <v>0</v>
      </c>
      <c r="X115" s="20">
        <f t="shared" si="34"/>
        <v>0</v>
      </c>
      <c r="Y115" s="20">
        <f t="shared" si="35"/>
        <v>0</v>
      </c>
      <c r="Z115" s="20">
        <f t="shared" si="36"/>
        <v>0</v>
      </c>
      <c r="AA115" s="20">
        <f t="shared" si="37"/>
        <v>0</v>
      </c>
      <c r="AB115" s="20">
        <f t="shared" si="38"/>
        <v>0</v>
      </c>
      <c r="AC115" s="17" t="s">
        <v>26</v>
      </c>
    </row>
    <row r="116" spans="1:29" x14ac:dyDescent="0.3">
      <c r="A116" s="17" t="s">
        <v>311</v>
      </c>
      <c r="B116" s="20">
        <v>45</v>
      </c>
      <c r="C116" s="20">
        <v>1240</v>
      </c>
      <c r="D116" s="20">
        <v>0</v>
      </c>
      <c r="E116" s="20">
        <v>1151</v>
      </c>
      <c r="F116" s="20">
        <v>0</v>
      </c>
      <c r="G116" s="20">
        <v>0</v>
      </c>
      <c r="H116" s="20">
        <v>0</v>
      </c>
      <c r="I116" s="20">
        <v>0</v>
      </c>
      <c r="J116" s="26">
        <v>134</v>
      </c>
      <c r="K116" s="27">
        <v>45</v>
      </c>
      <c r="L116" s="20">
        <v>1240</v>
      </c>
      <c r="M116" s="20">
        <v>0</v>
      </c>
      <c r="N116" s="20">
        <v>1151</v>
      </c>
      <c r="O116" s="20">
        <v>0</v>
      </c>
      <c r="P116" s="20">
        <v>0</v>
      </c>
      <c r="Q116" s="20">
        <v>0</v>
      </c>
      <c r="R116" s="20">
        <v>0</v>
      </c>
      <c r="S116" s="26">
        <v>134</v>
      </c>
      <c r="T116" s="20">
        <f t="shared" si="30"/>
        <v>0</v>
      </c>
      <c r="U116" s="20">
        <f t="shared" si="31"/>
        <v>0</v>
      </c>
      <c r="V116" s="20">
        <f t="shared" si="32"/>
        <v>0</v>
      </c>
      <c r="W116" s="20">
        <f t="shared" si="33"/>
        <v>0</v>
      </c>
      <c r="X116" s="20">
        <f t="shared" si="34"/>
        <v>0</v>
      </c>
      <c r="Y116" s="20">
        <f t="shared" si="35"/>
        <v>0</v>
      </c>
      <c r="Z116" s="20">
        <f t="shared" si="36"/>
        <v>0</v>
      </c>
      <c r="AA116" s="20">
        <f t="shared" si="37"/>
        <v>0</v>
      </c>
      <c r="AB116" s="20">
        <f t="shared" si="38"/>
        <v>0</v>
      </c>
      <c r="AC116" s="17" t="s">
        <v>26</v>
      </c>
    </row>
    <row r="117" spans="1:29" x14ac:dyDescent="0.3">
      <c r="A117" s="17" t="s">
        <v>312</v>
      </c>
      <c r="B117" s="20">
        <v>0</v>
      </c>
      <c r="C117" s="20">
        <v>70</v>
      </c>
      <c r="D117" s="20">
        <v>0</v>
      </c>
      <c r="E117" s="20">
        <v>41</v>
      </c>
      <c r="F117" s="20">
        <v>0</v>
      </c>
      <c r="G117" s="20">
        <v>0</v>
      </c>
      <c r="H117" s="20">
        <v>0</v>
      </c>
      <c r="I117" s="20">
        <v>0</v>
      </c>
      <c r="J117" s="26">
        <v>29</v>
      </c>
      <c r="K117" s="27">
        <v>0</v>
      </c>
      <c r="L117" s="20">
        <v>70</v>
      </c>
      <c r="M117" s="20">
        <v>0</v>
      </c>
      <c r="N117" s="20">
        <v>41</v>
      </c>
      <c r="O117" s="20">
        <v>0</v>
      </c>
      <c r="P117" s="20">
        <v>0</v>
      </c>
      <c r="Q117" s="20">
        <v>0</v>
      </c>
      <c r="R117" s="20">
        <v>0</v>
      </c>
      <c r="S117" s="26">
        <v>29</v>
      </c>
      <c r="T117" s="20">
        <f t="shared" si="30"/>
        <v>0</v>
      </c>
      <c r="U117" s="20">
        <f t="shared" si="31"/>
        <v>0</v>
      </c>
      <c r="V117" s="20">
        <f t="shared" si="32"/>
        <v>0</v>
      </c>
      <c r="W117" s="20">
        <f t="shared" si="33"/>
        <v>0</v>
      </c>
      <c r="X117" s="20">
        <f t="shared" si="34"/>
        <v>0</v>
      </c>
      <c r="Y117" s="20">
        <f t="shared" si="35"/>
        <v>0</v>
      </c>
      <c r="Z117" s="20">
        <f t="shared" si="36"/>
        <v>0</v>
      </c>
      <c r="AA117" s="20">
        <f t="shared" si="37"/>
        <v>0</v>
      </c>
      <c r="AB117" s="20">
        <f t="shared" si="38"/>
        <v>0</v>
      </c>
      <c r="AC117" s="17" t="s">
        <v>26</v>
      </c>
    </row>
    <row r="118" spans="1:29" x14ac:dyDescent="0.3">
      <c r="A118" s="17" t="s">
        <v>313</v>
      </c>
      <c r="B118" s="20">
        <v>0</v>
      </c>
      <c r="C118" s="20">
        <v>10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6">
        <v>10</v>
      </c>
      <c r="K118" s="27">
        <v>0</v>
      </c>
      <c r="L118" s="20">
        <v>10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10</v>
      </c>
      <c r="T118" s="20">
        <f t="shared" si="30"/>
        <v>0</v>
      </c>
      <c r="U118" s="20">
        <f t="shared" si="31"/>
        <v>0</v>
      </c>
      <c r="V118" s="20">
        <f t="shared" si="32"/>
        <v>0</v>
      </c>
      <c r="W118" s="20">
        <f t="shared" si="33"/>
        <v>0</v>
      </c>
      <c r="X118" s="20">
        <f t="shared" si="34"/>
        <v>0</v>
      </c>
      <c r="Y118" s="20">
        <f t="shared" si="35"/>
        <v>0</v>
      </c>
      <c r="Z118" s="20">
        <f t="shared" si="36"/>
        <v>0</v>
      </c>
      <c r="AA118" s="20">
        <f t="shared" si="37"/>
        <v>0</v>
      </c>
      <c r="AB118" s="20">
        <f t="shared" si="38"/>
        <v>0</v>
      </c>
      <c r="AC118" s="17" t="s">
        <v>26</v>
      </c>
    </row>
    <row r="119" spans="1:29" x14ac:dyDescent="0.3">
      <c r="A119" s="17" t="s">
        <v>316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0</v>
      </c>
      <c r="K119" s="27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0</v>
      </c>
      <c r="T119" s="20">
        <f t="shared" si="30"/>
        <v>0</v>
      </c>
      <c r="U119" s="20">
        <f t="shared" si="31"/>
        <v>0</v>
      </c>
      <c r="V119" s="20">
        <f t="shared" si="32"/>
        <v>0</v>
      </c>
      <c r="W119" s="20">
        <f t="shared" si="33"/>
        <v>0</v>
      </c>
      <c r="X119" s="20">
        <f t="shared" si="34"/>
        <v>0</v>
      </c>
      <c r="Y119" s="20">
        <f t="shared" si="35"/>
        <v>0</v>
      </c>
      <c r="Z119" s="20">
        <f t="shared" si="36"/>
        <v>0</v>
      </c>
      <c r="AA119" s="20">
        <f t="shared" si="37"/>
        <v>0</v>
      </c>
      <c r="AB119" s="20">
        <f t="shared" si="38"/>
        <v>0</v>
      </c>
      <c r="AC119" s="17" t="s">
        <v>26</v>
      </c>
    </row>
    <row r="120" spans="1:29" x14ac:dyDescent="0.3">
      <c r="A120" s="17" t="s">
        <v>315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0</v>
      </c>
      <c r="K120" s="27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0</v>
      </c>
      <c r="T120" s="20">
        <f t="shared" si="30"/>
        <v>0</v>
      </c>
      <c r="U120" s="20">
        <f t="shared" si="31"/>
        <v>0</v>
      </c>
      <c r="V120" s="20">
        <f t="shared" si="32"/>
        <v>0</v>
      </c>
      <c r="W120" s="20">
        <f t="shared" si="33"/>
        <v>0</v>
      </c>
      <c r="X120" s="20">
        <f t="shared" si="34"/>
        <v>0</v>
      </c>
      <c r="Y120" s="20">
        <f t="shared" si="35"/>
        <v>0</v>
      </c>
      <c r="Z120" s="20">
        <f t="shared" si="36"/>
        <v>0</v>
      </c>
      <c r="AA120" s="20">
        <f t="shared" si="37"/>
        <v>0</v>
      </c>
      <c r="AB120" s="20">
        <f t="shared" si="38"/>
        <v>0</v>
      </c>
      <c r="AC120" s="17" t="s">
        <v>26</v>
      </c>
    </row>
    <row r="121" spans="1:29" x14ac:dyDescent="0.3">
      <c r="A121" s="17" t="s">
        <v>327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6">
        <v>0</v>
      </c>
      <c r="K121" s="27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6">
        <v>0</v>
      </c>
      <c r="T121" s="20">
        <f t="shared" si="30"/>
        <v>0</v>
      </c>
      <c r="U121" s="20">
        <f t="shared" si="31"/>
        <v>0</v>
      </c>
      <c r="V121" s="20">
        <f t="shared" si="32"/>
        <v>0</v>
      </c>
      <c r="W121" s="20">
        <f t="shared" si="33"/>
        <v>0</v>
      </c>
      <c r="X121" s="20">
        <f t="shared" si="34"/>
        <v>0</v>
      </c>
      <c r="Y121" s="20">
        <f t="shared" si="35"/>
        <v>0</v>
      </c>
      <c r="Z121" s="20">
        <f t="shared" si="36"/>
        <v>0</v>
      </c>
      <c r="AA121" s="20">
        <f t="shared" si="37"/>
        <v>0</v>
      </c>
      <c r="AB121" s="20">
        <f t="shared" si="38"/>
        <v>0</v>
      </c>
      <c r="AC121" s="17" t="s">
        <v>26</v>
      </c>
    </row>
    <row r="122" spans="1:29" x14ac:dyDescent="0.3">
      <c r="A122" s="17" t="s">
        <v>317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6">
        <v>0</v>
      </c>
      <c r="K122" s="27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6">
        <v>0</v>
      </c>
      <c r="T122" s="20">
        <f t="shared" si="30"/>
        <v>0</v>
      </c>
      <c r="U122" s="20">
        <f t="shared" si="31"/>
        <v>0</v>
      </c>
      <c r="V122" s="20">
        <f t="shared" si="32"/>
        <v>0</v>
      </c>
      <c r="W122" s="20">
        <f t="shared" si="33"/>
        <v>0</v>
      </c>
      <c r="X122" s="20">
        <f t="shared" si="34"/>
        <v>0</v>
      </c>
      <c r="Y122" s="20">
        <f t="shared" si="35"/>
        <v>0</v>
      </c>
      <c r="Z122" s="20">
        <f t="shared" si="36"/>
        <v>0</v>
      </c>
      <c r="AA122" s="20">
        <f t="shared" si="37"/>
        <v>0</v>
      </c>
      <c r="AB122" s="20">
        <f t="shared" si="38"/>
        <v>0</v>
      </c>
      <c r="AC122" s="17" t="s">
        <v>26</v>
      </c>
    </row>
    <row r="123" spans="1:29" x14ac:dyDescent="0.3">
      <c r="A123" s="17" t="s">
        <v>318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6">
        <v>0</v>
      </c>
      <c r="K123" s="27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6">
        <v>0</v>
      </c>
      <c r="T123" s="20">
        <f t="shared" si="30"/>
        <v>0</v>
      </c>
      <c r="U123" s="20">
        <f t="shared" si="31"/>
        <v>0</v>
      </c>
      <c r="V123" s="20">
        <f t="shared" si="32"/>
        <v>0</v>
      </c>
      <c r="W123" s="20">
        <f t="shared" si="33"/>
        <v>0</v>
      </c>
      <c r="X123" s="20">
        <f t="shared" si="34"/>
        <v>0</v>
      </c>
      <c r="Y123" s="20">
        <f t="shared" si="35"/>
        <v>0</v>
      </c>
      <c r="Z123" s="20">
        <f t="shared" si="36"/>
        <v>0</v>
      </c>
      <c r="AA123" s="20">
        <f t="shared" si="37"/>
        <v>0</v>
      </c>
      <c r="AB123" s="20">
        <f t="shared" si="38"/>
        <v>0</v>
      </c>
      <c r="AC123" s="17" t="s">
        <v>26</v>
      </c>
    </row>
    <row r="124" spans="1:29" x14ac:dyDescent="0.3">
      <c r="A124" s="17" t="s">
        <v>319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6">
        <v>0</v>
      </c>
      <c r="K124" s="27">
        <v>0</v>
      </c>
      <c r="L124" s="20">
        <v>0</v>
      </c>
      <c r="M124" s="20">
        <v>80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6">
        <v>0</v>
      </c>
      <c r="T124" s="20">
        <f t="shared" si="30"/>
        <v>0</v>
      </c>
      <c r="U124" s="20">
        <f t="shared" si="31"/>
        <v>0</v>
      </c>
      <c r="V124" s="20">
        <f t="shared" si="32"/>
        <v>-80</v>
      </c>
      <c r="W124" s="20">
        <f t="shared" si="33"/>
        <v>0</v>
      </c>
      <c r="X124" s="20">
        <f t="shared" si="34"/>
        <v>0</v>
      </c>
      <c r="Y124" s="20">
        <f t="shared" si="35"/>
        <v>0</v>
      </c>
      <c r="Z124" s="20">
        <f t="shared" si="36"/>
        <v>0</v>
      </c>
      <c r="AA124" s="20">
        <f t="shared" si="37"/>
        <v>0</v>
      </c>
      <c r="AB124" s="20">
        <f t="shared" si="38"/>
        <v>0</v>
      </c>
      <c r="AC124" s="17" t="s">
        <v>26</v>
      </c>
    </row>
    <row r="125" spans="1:29" x14ac:dyDescent="0.3">
      <c r="A125" s="17" t="s">
        <v>320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6">
        <v>0</v>
      </c>
      <c r="K125" s="27">
        <v>0</v>
      </c>
      <c r="L125" s="20">
        <v>0</v>
      </c>
      <c r="M125" s="20">
        <v>30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6">
        <v>0</v>
      </c>
      <c r="T125" s="20">
        <f t="shared" si="30"/>
        <v>0</v>
      </c>
      <c r="U125" s="20">
        <f t="shared" si="31"/>
        <v>0</v>
      </c>
      <c r="V125" s="20">
        <f t="shared" si="32"/>
        <v>-30</v>
      </c>
      <c r="W125" s="20">
        <f t="shared" si="33"/>
        <v>0</v>
      </c>
      <c r="X125" s="20">
        <f t="shared" si="34"/>
        <v>0</v>
      </c>
      <c r="Y125" s="20">
        <f t="shared" si="35"/>
        <v>0</v>
      </c>
      <c r="Z125" s="20">
        <f t="shared" si="36"/>
        <v>0</v>
      </c>
      <c r="AA125" s="20">
        <f t="shared" si="37"/>
        <v>0</v>
      </c>
      <c r="AB125" s="20">
        <f t="shared" si="38"/>
        <v>0</v>
      </c>
      <c r="AC125" s="17" t="s">
        <v>26</v>
      </c>
    </row>
    <row r="126" spans="1:29" x14ac:dyDescent="0.3">
      <c r="A126" s="17" t="s">
        <v>321</v>
      </c>
      <c r="B126" s="20">
        <v>0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6">
        <v>0</v>
      </c>
      <c r="K126" s="27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6">
        <v>0</v>
      </c>
      <c r="T126" s="20">
        <f t="shared" si="2"/>
        <v>0</v>
      </c>
      <c r="U126" s="20">
        <f t="shared" si="2"/>
        <v>0</v>
      </c>
      <c r="V126" s="20">
        <f t="shared" si="2"/>
        <v>0</v>
      </c>
      <c r="W126" s="20">
        <f t="shared" si="2"/>
        <v>0</v>
      </c>
      <c r="X126" s="20">
        <f t="shared" si="2"/>
        <v>0</v>
      </c>
      <c r="Y126" s="20">
        <f t="shared" si="2"/>
        <v>0</v>
      </c>
      <c r="Z126" s="20">
        <f t="shared" si="2"/>
        <v>0</v>
      </c>
      <c r="AA126" s="20">
        <f t="shared" si="2"/>
        <v>0</v>
      </c>
      <c r="AB126" s="20">
        <f t="shared" si="2"/>
        <v>0</v>
      </c>
      <c r="AC126" s="17" t="s">
        <v>26</v>
      </c>
    </row>
    <row r="127" spans="1:29" x14ac:dyDescent="0.3">
      <c r="A127" s="17" t="s">
        <v>322</v>
      </c>
      <c r="B127" s="20">
        <v>1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6">
        <v>1</v>
      </c>
      <c r="K127" s="27">
        <v>1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6">
        <v>1</v>
      </c>
      <c r="T127" s="20">
        <f t="shared" si="2"/>
        <v>0</v>
      </c>
      <c r="U127" s="20">
        <f t="shared" si="2"/>
        <v>0</v>
      </c>
      <c r="V127" s="20">
        <f t="shared" si="2"/>
        <v>0</v>
      </c>
      <c r="W127" s="20">
        <f t="shared" si="2"/>
        <v>0</v>
      </c>
      <c r="X127" s="20">
        <f t="shared" si="2"/>
        <v>0</v>
      </c>
      <c r="Y127" s="20">
        <f t="shared" si="2"/>
        <v>0</v>
      </c>
      <c r="Z127" s="20">
        <f t="shared" si="2"/>
        <v>0</v>
      </c>
      <c r="AA127" s="20">
        <f t="shared" si="2"/>
        <v>0</v>
      </c>
      <c r="AB127" s="20">
        <f t="shared" si="2"/>
        <v>0</v>
      </c>
      <c r="AC127" s="17" t="s">
        <v>26</v>
      </c>
    </row>
    <row r="128" spans="1:29" x14ac:dyDescent="0.3">
      <c r="A128" s="17" t="s">
        <v>323</v>
      </c>
      <c r="B128" s="20">
        <v>40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6">
        <v>40</v>
      </c>
      <c r="K128" s="27">
        <v>40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6">
        <v>40</v>
      </c>
      <c r="T128" s="20">
        <f t="shared" si="2"/>
        <v>0</v>
      </c>
      <c r="U128" s="20">
        <f t="shared" si="2"/>
        <v>0</v>
      </c>
      <c r="V128" s="20">
        <f t="shared" si="2"/>
        <v>0</v>
      </c>
      <c r="W128" s="20">
        <f t="shared" si="2"/>
        <v>0</v>
      </c>
      <c r="X128" s="20">
        <f t="shared" si="2"/>
        <v>0</v>
      </c>
      <c r="Y128" s="20">
        <f t="shared" si="2"/>
        <v>0</v>
      </c>
      <c r="Z128" s="20">
        <f t="shared" si="2"/>
        <v>0</v>
      </c>
      <c r="AA128" s="20">
        <f t="shared" si="2"/>
        <v>0</v>
      </c>
      <c r="AB128" s="20">
        <f t="shared" si="2"/>
        <v>0</v>
      </c>
      <c r="AC128" s="17" t="s">
        <v>26</v>
      </c>
    </row>
    <row r="129" spans="1:29" x14ac:dyDescent="0.3">
      <c r="A129" s="17" t="s">
        <v>324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6">
        <v>0</v>
      </c>
      <c r="K129" s="27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6">
        <v>0</v>
      </c>
      <c r="T129" s="20">
        <f t="shared" si="2"/>
        <v>0</v>
      </c>
      <c r="U129" s="20">
        <f t="shared" si="2"/>
        <v>0</v>
      </c>
      <c r="V129" s="20">
        <f t="shared" si="2"/>
        <v>0</v>
      </c>
      <c r="W129" s="20">
        <f t="shared" si="2"/>
        <v>0</v>
      </c>
      <c r="X129" s="20">
        <f t="shared" si="2"/>
        <v>0</v>
      </c>
      <c r="Y129" s="20">
        <f t="shared" si="2"/>
        <v>0</v>
      </c>
      <c r="Z129" s="20">
        <f t="shared" si="2"/>
        <v>0</v>
      </c>
      <c r="AA129" s="20">
        <f t="shared" si="2"/>
        <v>0</v>
      </c>
      <c r="AB129" s="20">
        <f t="shared" si="2"/>
        <v>0</v>
      </c>
      <c r="AC129" s="17" t="s">
        <v>26</v>
      </c>
    </row>
    <row r="130" spans="1:29" x14ac:dyDescent="0.3">
      <c r="A130" s="17" t="s">
        <v>325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6">
        <v>0</v>
      </c>
      <c r="K130" s="27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6">
        <v>0</v>
      </c>
      <c r="T130" s="20">
        <f t="shared" si="2"/>
        <v>0</v>
      </c>
      <c r="U130" s="20">
        <f t="shared" si="2"/>
        <v>0</v>
      </c>
      <c r="V130" s="20">
        <f t="shared" si="2"/>
        <v>0</v>
      </c>
      <c r="W130" s="20">
        <f t="shared" si="2"/>
        <v>0</v>
      </c>
      <c r="X130" s="20">
        <f t="shared" si="2"/>
        <v>0</v>
      </c>
      <c r="Y130" s="20">
        <f t="shared" si="2"/>
        <v>0</v>
      </c>
      <c r="Z130" s="20">
        <f t="shared" si="2"/>
        <v>0</v>
      </c>
      <c r="AA130" s="20">
        <f t="shared" si="2"/>
        <v>0</v>
      </c>
      <c r="AB130" s="20">
        <f t="shared" si="2"/>
        <v>0</v>
      </c>
      <c r="AC130" s="17" t="s">
        <v>26</v>
      </c>
    </row>
    <row r="131" spans="1:29" ht="15" thickBot="1" x14ac:dyDescent="0.35">
      <c r="A131" s="17" t="s">
        <v>326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6">
        <v>0</v>
      </c>
      <c r="K131" s="27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6">
        <v>0</v>
      </c>
      <c r="T131" s="20">
        <f t="shared" si="2"/>
        <v>0</v>
      </c>
      <c r="U131" s="20">
        <f t="shared" si="2"/>
        <v>0</v>
      </c>
      <c r="V131" s="20">
        <f t="shared" si="2"/>
        <v>0</v>
      </c>
      <c r="W131" s="20">
        <f t="shared" si="2"/>
        <v>0</v>
      </c>
      <c r="X131" s="20">
        <f t="shared" si="2"/>
        <v>0</v>
      </c>
      <c r="Y131" s="20">
        <f t="shared" si="2"/>
        <v>0</v>
      </c>
      <c r="Z131" s="20">
        <f t="shared" si="2"/>
        <v>0</v>
      </c>
      <c r="AA131" s="20">
        <f t="shared" si="2"/>
        <v>0</v>
      </c>
      <c r="AB131" s="20">
        <f t="shared" si="2"/>
        <v>0</v>
      </c>
      <c r="AC131" s="17" t="s">
        <v>26</v>
      </c>
    </row>
    <row r="132" spans="1:29" s="37" customFormat="1" ht="16.2" thickBot="1" x14ac:dyDescent="0.35">
      <c r="A132" s="32" t="s">
        <v>19</v>
      </c>
      <c r="B132" s="33">
        <f>SUM(B4:B131)</f>
        <v>8421</v>
      </c>
      <c r="C132" s="33">
        <f>SUM(C4:C131)</f>
        <v>54266</v>
      </c>
      <c r="D132" s="33">
        <f>SUM(D4:D131)</f>
        <v>0</v>
      </c>
      <c r="E132" s="33">
        <f>SUM(E4:E131)</f>
        <v>58820</v>
      </c>
      <c r="F132" s="33">
        <f>SUM(F4:F131)</f>
        <v>4566</v>
      </c>
      <c r="G132" s="33">
        <f>SUM(G4:G131)</f>
        <v>0</v>
      </c>
      <c r="H132" s="33">
        <f>SUM(H4:H131)</f>
        <v>0</v>
      </c>
      <c r="I132" s="33">
        <f>SUM(I4:I131)</f>
        <v>0</v>
      </c>
      <c r="J132" s="34">
        <f>SUM(J4:J131)</f>
        <v>8433</v>
      </c>
      <c r="K132" s="35">
        <f>SUM(K4:K131)</f>
        <v>8421</v>
      </c>
      <c r="L132" s="33">
        <f>SUM(L4:L131)</f>
        <v>54266</v>
      </c>
      <c r="M132" s="33">
        <f>SUM(M4:M131)</f>
        <v>1570</v>
      </c>
      <c r="N132" s="33">
        <f>SUM(N4:N131)</f>
        <v>57250</v>
      </c>
      <c r="O132" s="33">
        <f>SUM(O4:O131)</f>
        <v>4566</v>
      </c>
      <c r="P132" s="33">
        <f>SUM(P4:P131)</f>
        <v>0</v>
      </c>
      <c r="Q132" s="33">
        <f>SUM(Q4:Q131)</f>
        <v>0</v>
      </c>
      <c r="R132" s="33">
        <f>SUM(R4:R131)</f>
        <v>0</v>
      </c>
      <c r="S132" s="34">
        <f>SUM(S4:S131)</f>
        <v>8433</v>
      </c>
      <c r="T132" s="33">
        <f>SUM(T4:T131)</f>
        <v>0</v>
      </c>
      <c r="U132" s="33">
        <f>SUM(U4:U131)</f>
        <v>0</v>
      </c>
      <c r="V132" s="33">
        <f>SUM(V4:V131)</f>
        <v>-1570</v>
      </c>
      <c r="W132" s="33">
        <f>SUM(W4:W131)</f>
        <v>1570</v>
      </c>
      <c r="X132" s="33">
        <f>SUM(X4:X131)</f>
        <v>0</v>
      </c>
      <c r="Y132" s="33">
        <f>SUM(Y4:Y131)</f>
        <v>0</v>
      </c>
      <c r="Z132" s="33">
        <f>SUM(Z4:Z131)</f>
        <v>0</v>
      </c>
      <c r="AA132" s="33">
        <f>SUM(AA4:AA131)</f>
        <v>0</v>
      </c>
      <c r="AB132" s="34">
        <f>SUM(AB4:AB131)</f>
        <v>0</v>
      </c>
      <c r="AC132" s="36"/>
    </row>
  </sheetData>
  <mergeCells count="3">
    <mergeCell ref="B1:J1"/>
    <mergeCell ref="K1:S1"/>
    <mergeCell ref="T1:AB1"/>
  </mergeCells>
  <conditionalFormatting sqref="A132:A1048576 A1:A5">
    <cfRule type="duplicateValues" dxfId="35" priority="68"/>
  </conditionalFormatting>
  <conditionalFormatting sqref="A6">
    <cfRule type="duplicateValues" dxfId="34" priority="71"/>
  </conditionalFormatting>
  <conditionalFormatting sqref="A7 A109:A110 A98">
    <cfRule type="duplicateValues" dxfId="33" priority="76"/>
  </conditionalFormatting>
  <conditionalFormatting sqref="A126:A1048576 A1:A7 A109:A110 A98">
    <cfRule type="duplicateValues" dxfId="32" priority="32"/>
  </conditionalFormatting>
  <conditionalFormatting sqref="A119:A125">
    <cfRule type="duplicateValues" dxfId="31" priority="31"/>
  </conditionalFormatting>
  <conditionalFormatting sqref="A111:A118">
    <cfRule type="duplicateValues" dxfId="30" priority="30"/>
  </conditionalFormatting>
  <conditionalFormatting sqref="A111:A125">
    <cfRule type="duplicateValues" dxfId="29" priority="29"/>
  </conditionalFormatting>
  <conditionalFormatting sqref="A99:A100">
    <cfRule type="duplicateValues" dxfId="28" priority="28"/>
  </conditionalFormatting>
  <conditionalFormatting sqref="A99:A100">
    <cfRule type="duplicateValues" dxfId="27" priority="27"/>
  </conditionalFormatting>
  <conditionalFormatting sqref="A101:A108">
    <cfRule type="duplicateValues" dxfId="26" priority="26"/>
  </conditionalFormatting>
  <conditionalFormatting sqref="A101:A108">
    <cfRule type="duplicateValues" dxfId="25" priority="25"/>
  </conditionalFormatting>
  <conditionalFormatting sqref="A89:A95">
    <cfRule type="duplicateValues" dxfId="24" priority="22"/>
  </conditionalFormatting>
  <conditionalFormatting sqref="A81:A88">
    <cfRule type="duplicateValues" dxfId="23" priority="21"/>
  </conditionalFormatting>
  <conditionalFormatting sqref="A64:A65 A53">
    <cfRule type="duplicateValues" dxfId="22" priority="23"/>
  </conditionalFormatting>
  <conditionalFormatting sqref="A81:A97 A64:A65 A53">
    <cfRule type="duplicateValues" dxfId="21" priority="20"/>
  </conditionalFormatting>
  <conditionalFormatting sqref="A74:A80">
    <cfRule type="duplicateValues" dxfId="20" priority="19"/>
  </conditionalFormatting>
  <conditionalFormatting sqref="A66:A73">
    <cfRule type="duplicateValues" dxfId="19" priority="18"/>
  </conditionalFormatting>
  <conditionalFormatting sqref="A66:A80">
    <cfRule type="duplicateValues" dxfId="18" priority="17"/>
  </conditionalFormatting>
  <conditionalFormatting sqref="A54:A55">
    <cfRule type="duplicateValues" dxfId="17" priority="16"/>
  </conditionalFormatting>
  <conditionalFormatting sqref="A54:A55">
    <cfRule type="duplicateValues" dxfId="16" priority="15"/>
  </conditionalFormatting>
  <conditionalFormatting sqref="A56:A63">
    <cfRule type="duplicateValues" dxfId="15" priority="14"/>
  </conditionalFormatting>
  <conditionalFormatting sqref="A56:A63">
    <cfRule type="duplicateValues" dxfId="14" priority="13"/>
  </conditionalFormatting>
  <conditionalFormatting sqref="A96:A97">
    <cfRule type="duplicateValues" dxfId="13" priority="24"/>
  </conditionalFormatting>
  <conditionalFormatting sqref="A44:A50">
    <cfRule type="duplicateValues" dxfId="12" priority="10"/>
  </conditionalFormatting>
  <conditionalFormatting sqref="A36:A43">
    <cfRule type="duplicateValues" dxfId="11" priority="9"/>
  </conditionalFormatting>
  <conditionalFormatting sqref="A19:A20 A8">
    <cfRule type="duplicateValues" dxfId="10" priority="11"/>
  </conditionalFormatting>
  <conditionalFormatting sqref="A36:A52 A19:A20 A8">
    <cfRule type="duplicateValues" dxfId="9" priority="8"/>
  </conditionalFormatting>
  <conditionalFormatting sqref="A29:A35">
    <cfRule type="duplicateValues" dxfId="8" priority="7"/>
  </conditionalFormatting>
  <conditionalFormatting sqref="A21:A28">
    <cfRule type="duplicateValues" dxfId="7" priority="6"/>
  </conditionalFormatting>
  <conditionalFormatting sqref="A21:A35">
    <cfRule type="duplicateValues" dxfId="6" priority="5"/>
  </conditionalFormatting>
  <conditionalFormatting sqref="A9:A10">
    <cfRule type="duplicateValues" dxfId="5" priority="4"/>
  </conditionalFormatting>
  <conditionalFormatting sqref="A9:A10">
    <cfRule type="duplicateValues" dxfId="4" priority="3"/>
  </conditionalFormatting>
  <conditionalFormatting sqref="A11:A18">
    <cfRule type="duplicateValues" dxfId="3" priority="2"/>
  </conditionalFormatting>
  <conditionalFormatting sqref="A11:A18">
    <cfRule type="duplicateValues" dxfId="2" priority="1"/>
  </conditionalFormatting>
  <conditionalFormatting sqref="A51:A52">
    <cfRule type="duplicateValues" dxfId="1" priority="12"/>
  </conditionalFormatting>
  <conditionalFormatting sqref="A126:A131">
    <cfRule type="duplicateValues" dxfId="0" priority="9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2021-02-25T11:04:55Z</dcterms:modified>
</cp:coreProperties>
</file>