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9060996-NARAYANI FERTILISERS COMPANY\"/>
    </mc:Choice>
  </mc:AlternateContent>
  <xr:revisionPtr revIDLastSave="0" documentId="13_ncr:1_{6000602E-CFC0-4BF2-91EA-2AA1BF30C872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working'!$A$1:$G$123</definedName>
    <definedName name="_xlnm._FilterDatabase" localSheetId="5" hidden="1">Reco!$A$3:$AC$95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7" r:id="rId9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49" i="4" l="1"/>
  <c r="W52" i="4"/>
  <c r="W60" i="4"/>
  <c r="W66" i="4"/>
  <c r="W62" i="4"/>
  <c r="W64" i="4"/>
  <c r="W70" i="4"/>
  <c r="W72" i="4"/>
  <c r="T12" i="4"/>
  <c r="T14" i="4"/>
  <c r="T87" i="4"/>
  <c r="T89" i="4"/>
  <c r="T76" i="4"/>
  <c r="T41" i="4"/>
  <c r="T49" i="4"/>
  <c r="T60" i="4"/>
  <c r="T62" i="4"/>
  <c r="T39" i="4"/>
  <c r="U81" i="4"/>
  <c r="U31" i="4"/>
  <c r="U87" i="4"/>
  <c r="U33" i="4"/>
  <c r="U39" i="4"/>
  <c r="U52" i="4"/>
  <c r="U60" i="4"/>
  <c r="U66" i="4"/>
  <c r="U62" i="4"/>
  <c r="T31" i="4"/>
  <c r="W4" i="4"/>
  <c r="W8" i="4"/>
  <c r="AB77" i="4"/>
  <c r="AB18" i="4"/>
  <c r="AB29" i="4"/>
  <c r="AB32" i="4"/>
  <c r="AB65" i="4"/>
  <c r="AB9" i="4"/>
  <c r="AB35" i="4"/>
  <c r="AB43" i="4"/>
  <c r="AB56" i="4"/>
  <c r="AB67" i="4"/>
  <c r="T72" i="4"/>
  <c r="T8" i="4"/>
  <c r="AB19" i="4"/>
  <c r="AB30" i="4"/>
  <c r="AB88" i="4"/>
  <c r="AB40" i="4"/>
  <c r="AB61" i="4"/>
  <c r="AB94" i="4"/>
  <c r="U64" i="4"/>
  <c r="U70" i="4"/>
  <c r="U72" i="4"/>
  <c r="U8" i="4"/>
  <c r="AB76" i="4"/>
  <c r="AB14" i="4"/>
  <c r="AB81" i="4"/>
  <c r="AB25" i="4"/>
  <c r="AB27" i="4"/>
  <c r="AB31" i="4"/>
  <c r="AB87" i="4"/>
  <c r="AB33" i="4"/>
  <c r="AB34" i="4"/>
  <c r="AB38" i="4"/>
  <c r="AB39" i="4"/>
  <c r="AB41" i="4"/>
  <c r="AB89" i="4"/>
  <c r="AB47" i="4"/>
  <c r="AB49" i="4"/>
  <c r="AB52" i="4"/>
  <c r="AB54" i="4"/>
  <c r="AB60" i="4"/>
  <c r="AB58" i="4"/>
  <c r="AB66" i="4"/>
  <c r="AB69" i="4"/>
  <c r="AB62" i="4"/>
  <c r="AB64" i="4"/>
  <c r="AB70" i="4"/>
  <c r="AB71" i="4"/>
  <c r="AB72" i="4"/>
  <c r="AB4" i="4"/>
  <c r="AB7" i="4"/>
  <c r="AB46" i="4"/>
  <c r="AB48" i="4"/>
  <c r="AB57" i="4"/>
  <c r="W25" i="4"/>
  <c r="W34" i="4"/>
  <c r="W54" i="4"/>
  <c r="T18" i="4"/>
  <c r="T26" i="4"/>
  <c r="T30" i="4"/>
  <c r="T32" i="4"/>
  <c r="T88" i="4"/>
  <c r="T35" i="4"/>
  <c r="T36" i="4"/>
  <c r="T40" i="4"/>
  <c r="T50" i="4"/>
  <c r="T56" i="4"/>
  <c r="T55" i="4"/>
  <c r="T51" i="4"/>
  <c r="T59" i="4"/>
  <c r="T61" i="4"/>
  <c r="T65" i="4"/>
  <c r="T63" i="4"/>
  <c r="T73" i="4"/>
  <c r="T94" i="4"/>
  <c r="T74" i="4"/>
  <c r="T5" i="4"/>
  <c r="T9" i="4"/>
  <c r="T24" i="4"/>
  <c r="T28" i="4"/>
  <c r="T37" i="4"/>
  <c r="T45" i="4"/>
  <c r="T53" i="4"/>
  <c r="W38" i="4"/>
  <c r="W47" i="4"/>
  <c r="W48" i="4"/>
  <c r="U18" i="4"/>
  <c r="U26" i="4"/>
  <c r="U29" i="4"/>
  <c r="U30" i="4"/>
  <c r="U32" i="4"/>
  <c r="U35" i="4"/>
  <c r="U36" i="4"/>
  <c r="U42" i="4"/>
  <c r="U40" i="4"/>
  <c r="U43" i="4"/>
  <c r="U44" i="4"/>
  <c r="U50" i="4"/>
  <c r="U56" i="4"/>
  <c r="U55" i="4"/>
  <c r="U51" i="4"/>
  <c r="U59" i="4"/>
  <c r="U61" i="4"/>
  <c r="U67" i="4"/>
  <c r="U68" i="4"/>
  <c r="U65" i="4"/>
  <c r="U63" i="4"/>
  <c r="U73" i="4"/>
  <c r="U94" i="4"/>
  <c r="U74" i="4"/>
  <c r="U5" i="4"/>
  <c r="U9" i="4"/>
  <c r="U24" i="4"/>
  <c r="U28" i="4"/>
  <c r="U37" i="4"/>
  <c r="U45" i="4"/>
  <c r="U53" i="4"/>
  <c r="W27" i="4"/>
  <c r="W58" i="4"/>
  <c r="W7" i="4"/>
  <c r="T77" i="4"/>
  <c r="U19" i="4"/>
  <c r="W77" i="4"/>
  <c r="W18" i="4"/>
  <c r="W19" i="4"/>
  <c r="W26" i="4"/>
  <c r="W29" i="4"/>
  <c r="W30" i="4"/>
  <c r="W32" i="4"/>
  <c r="W88" i="4"/>
  <c r="W35" i="4"/>
  <c r="W36" i="4"/>
  <c r="W42" i="4"/>
  <c r="W40" i="4"/>
  <c r="W43" i="4"/>
  <c r="W44" i="4"/>
  <c r="W50" i="4"/>
  <c r="W56" i="4"/>
  <c r="W55" i="4"/>
  <c r="W51" i="4"/>
  <c r="W59" i="4"/>
  <c r="W61" i="4"/>
  <c r="W67" i="4"/>
  <c r="W68" i="4"/>
  <c r="W65" i="4"/>
  <c r="W63" i="4"/>
  <c r="W73" i="4"/>
  <c r="W94" i="4"/>
  <c r="W74" i="4"/>
  <c r="W5" i="4"/>
  <c r="W24" i="4"/>
  <c r="W28" i="4"/>
  <c r="W37" i="4"/>
  <c r="W45" i="4"/>
  <c r="W53" i="4"/>
  <c r="AB26" i="4"/>
  <c r="AB36" i="4"/>
  <c r="AB42" i="4"/>
  <c r="AB44" i="4"/>
  <c r="AB55" i="4"/>
  <c r="AB59" i="4"/>
  <c r="AB68" i="4"/>
  <c r="AB73" i="4"/>
  <c r="AB5" i="4"/>
  <c r="AB24" i="4"/>
  <c r="AB28" i="4"/>
  <c r="AB37" i="4"/>
  <c r="AB45" i="4"/>
  <c r="T25" i="4"/>
  <c r="T34" i="4"/>
  <c r="T38" i="4"/>
  <c r="T47" i="4"/>
  <c r="T54" i="4"/>
  <c r="T58" i="4"/>
  <c r="T69" i="4"/>
  <c r="T71" i="4"/>
  <c r="T4" i="4"/>
  <c r="T7" i="4"/>
  <c r="T48" i="4"/>
  <c r="T27" i="4"/>
  <c r="U25" i="4"/>
  <c r="U27" i="4"/>
  <c r="U34" i="4"/>
  <c r="U38" i="4"/>
  <c r="U47" i="4"/>
  <c r="U54" i="4"/>
  <c r="U58" i="4"/>
  <c r="U69" i="4"/>
  <c r="U71" i="4"/>
  <c r="U4" i="4"/>
  <c r="U7" i="4"/>
  <c r="U46" i="4"/>
  <c r="U48" i="4"/>
  <c r="U57" i="4"/>
  <c r="V65" i="4"/>
  <c r="T66" i="4"/>
  <c r="Z89" i="4"/>
  <c r="V91" i="4"/>
  <c r="T92" i="4"/>
  <c r="AB92" i="4"/>
  <c r="Z93" i="4"/>
  <c r="W90" i="4"/>
  <c r="AA92" i="4"/>
  <c r="W89" i="4"/>
  <c r="AA69" i="4"/>
  <c r="W71" i="4"/>
  <c r="V68" i="4"/>
  <c r="Z70" i="4"/>
  <c r="V72" i="4"/>
  <c r="AB79" i="4"/>
  <c r="Z80" i="4"/>
  <c r="X81" i="4"/>
  <c r="V82" i="4"/>
  <c r="T83" i="4"/>
  <c r="AB83" i="4"/>
  <c r="Z84" i="4"/>
  <c r="V86" i="4"/>
  <c r="Z88" i="4"/>
  <c r="X89" i="4"/>
  <c r="V90" i="4"/>
  <c r="Z92" i="4"/>
  <c r="X93" i="4"/>
  <c r="V94" i="4"/>
  <c r="AA35" i="4"/>
  <c r="Y40" i="4"/>
  <c r="AA51" i="4"/>
  <c r="AA55" i="4"/>
  <c r="AA63" i="4"/>
  <c r="X5" i="4"/>
  <c r="V6" i="4"/>
  <c r="Z8" i="4"/>
  <c r="T64" i="4"/>
  <c r="Z65" i="4"/>
  <c r="V67" i="4"/>
  <c r="Z69" i="4"/>
  <c r="X70" i="4"/>
  <c r="V71" i="4"/>
  <c r="Z73" i="4"/>
  <c r="V77" i="4"/>
  <c r="T78" i="4"/>
  <c r="AB78" i="4"/>
  <c r="Z79" i="4"/>
  <c r="T82" i="4"/>
  <c r="AB82" i="4"/>
  <c r="Z87" i="4"/>
  <c r="V89" i="4"/>
  <c r="T90" i="4"/>
  <c r="AB90" i="4"/>
  <c r="Z91" i="4"/>
  <c r="V93" i="4"/>
  <c r="AA11" i="4"/>
  <c r="U14" i="4"/>
  <c r="AA19" i="4"/>
  <c r="W21" i="4"/>
  <c r="AA23" i="4"/>
  <c r="Z55" i="4"/>
  <c r="Y6" i="4"/>
  <c r="W11" i="4"/>
  <c r="AA13" i="4"/>
  <c r="W15" i="4"/>
  <c r="U16" i="4"/>
  <c r="AA17" i="4"/>
  <c r="Y18" i="4"/>
  <c r="Y22" i="4"/>
  <c r="Y26" i="4"/>
  <c r="Y30" i="4"/>
  <c r="W31" i="4"/>
  <c r="Y46" i="4"/>
  <c r="AA57" i="4"/>
  <c r="AA61" i="4"/>
  <c r="Y62" i="4"/>
  <c r="AA10" i="4"/>
  <c r="Y11" i="4"/>
  <c r="AA14" i="4"/>
  <c r="W16" i="4"/>
  <c r="W20" i="4"/>
  <c r="U21" i="4"/>
  <c r="Y27" i="4"/>
  <c r="AA38" i="4"/>
  <c r="Y39" i="4"/>
  <c r="U41" i="4"/>
  <c r="AA50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80" i="4"/>
  <c r="W84" i="4"/>
  <c r="U85" i="4"/>
  <c r="AA6" i="4"/>
  <c r="T75" i="4"/>
  <c r="AB75" i="4"/>
  <c r="Z76" i="4"/>
  <c r="V78" i="4"/>
  <c r="T79" i="4"/>
  <c r="T19" i="4"/>
  <c r="X29" i="4"/>
  <c r="X45" i="4"/>
  <c r="AB51" i="4"/>
  <c r="Z68" i="4"/>
  <c r="V70" i="4"/>
  <c r="Z74" i="4"/>
  <c r="X75" i="4"/>
  <c r="V76" i="4"/>
  <c r="Z82" i="4"/>
  <c r="V88" i="4"/>
  <c r="AA89" i="4"/>
  <c r="Z90" i="4"/>
  <c r="X91" i="4"/>
  <c r="W91" i="4"/>
  <c r="V92" i="4"/>
  <c r="AA93" i="4"/>
  <c r="Z94" i="4"/>
  <c r="Z5" i="4"/>
  <c r="V4" i="4"/>
  <c r="X7" i="4"/>
  <c r="V12" i="4"/>
  <c r="T13" i="4"/>
  <c r="AB13" i="4"/>
  <c r="Z14" i="4"/>
  <c r="T17" i="4"/>
  <c r="AB17" i="4"/>
  <c r="V20" i="4"/>
  <c r="T21" i="4"/>
  <c r="AB21" i="4"/>
  <c r="Z22" i="4"/>
  <c r="X23" i="4"/>
  <c r="Z26" i="4"/>
  <c r="T29" i="4"/>
  <c r="T33" i="4"/>
  <c r="Z34" i="4"/>
  <c r="Z38" i="4"/>
  <c r="V44" i="4"/>
  <c r="Z50" i="4"/>
  <c r="Z54" i="4"/>
  <c r="Z58" i="4"/>
  <c r="V60" i="4"/>
  <c r="X4" i="4"/>
  <c r="V5" i="4"/>
  <c r="Z7" i="4"/>
  <c r="X8" i="4"/>
  <c r="Y71" i="4"/>
  <c r="Z86" i="4"/>
  <c r="AA4" i="4"/>
  <c r="Y5" i="4"/>
  <c r="AA8" i="4"/>
  <c r="V10" i="4"/>
  <c r="T11" i="4"/>
  <c r="Z12" i="4"/>
  <c r="T15" i="4"/>
  <c r="AB15" i="4"/>
  <c r="X17" i="4"/>
  <c r="V22" i="4"/>
  <c r="Z24" i="4"/>
  <c r="X25" i="4"/>
  <c r="AA27" i="4"/>
  <c r="V30" i="4"/>
  <c r="Z36" i="4"/>
  <c r="T43" i="4"/>
  <c r="V46" i="4"/>
  <c r="Z52" i="4"/>
  <c r="V54" i="4"/>
  <c r="W57" i="4"/>
  <c r="Z60" i="4"/>
  <c r="V62" i="4"/>
  <c r="Y64" i="4"/>
  <c r="X74" i="4"/>
  <c r="Z81" i="4"/>
  <c r="X82" i="4"/>
  <c r="X34" i="4"/>
  <c r="X6" i="4"/>
  <c r="Z9" i="4"/>
  <c r="AA12" i="4"/>
  <c r="Y13" i="4"/>
  <c r="W14" i="4"/>
  <c r="U15" i="4"/>
  <c r="AA20" i="4"/>
  <c r="Y21" i="4"/>
  <c r="W22" i="4"/>
  <c r="AA24" i="4"/>
  <c r="Y29" i="4"/>
  <c r="AA32" i="4"/>
  <c r="Y33" i="4"/>
  <c r="AA36" i="4"/>
  <c r="Y45" i="4"/>
  <c r="AA48" i="4"/>
  <c r="Y49" i="4"/>
  <c r="AA52" i="4"/>
  <c r="V66" i="4"/>
  <c r="Y68" i="4"/>
  <c r="Y72" i="4"/>
  <c r="Y78" i="4"/>
  <c r="U80" i="4"/>
  <c r="AA81" i="4"/>
  <c r="Y86" i="4"/>
  <c r="Z13" i="4"/>
  <c r="AA68" i="4"/>
  <c r="AA72" i="4"/>
  <c r="AA78" i="4"/>
  <c r="AA90" i="4"/>
  <c r="W92" i="4"/>
  <c r="AA94" i="4"/>
  <c r="X50" i="4"/>
  <c r="X27" i="4"/>
  <c r="X43" i="4"/>
  <c r="Z62" i="4"/>
  <c r="V64" i="4"/>
  <c r="AA65" i="4"/>
  <c r="AA73" i="4"/>
  <c r="U82" i="4"/>
  <c r="AA83" i="4"/>
  <c r="Y84" i="4"/>
  <c r="U86" i="4"/>
  <c r="AA87" i="4"/>
  <c r="Y92" i="4"/>
  <c r="X22" i="4"/>
  <c r="AA21" i="4"/>
  <c r="AA7" i="4"/>
  <c r="W9" i="4"/>
  <c r="T10" i="4"/>
  <c r="AB10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T52" i="4"/>
  <c r="Y77" i="4"/>
  <c r="W78" i="4"/>
  <c r="Y81" i="4"/>
  <c r="Y85" i="4"/>
  <c r="W86" i="4"/>
  <c r="X39" i="4"/>
  <c r="AA44" i="4"/>
  <c r="Y8" i="4"/>
  <c r="V9" i="4"/>
  <c r="V14" i="4"/>
  <c r="AA15" i="4"/>
  <c r="Z15" i="4"/>
  <c r="Y16" i="4"/>
  <c r="W17" i="4"/>
  <c r="AA18" i="4"/>
  <c r="Y24" i="4"/>
  <c r="AA26" i="4"/>
  <c r="V28" i="4"/>
  <c r="AA29" i="4"/>
  <c r="X30" i="4"/>
  <c r="Y36" i="4"/>
  <c r="V37" i="4"/>
  <c r="X40" i="4"/>
  <c r="AA42" i="4"/>
  <c r="T44" i="4"/>
  <c r="AA45" i="4"/>
  <c r="Y52" i="4"/>
  <c r="V53" i="4"/>
  <c r="V56" i="4"/>
  <c r="Y58" i="4"/>
  <c r="V59" i="4"/>
  <c r="Z61" i="4"/>
  <c r="Z64" i="4"/>
  <c r="Z67" i="4"/>
  <c r="X68" i="4"/>
  <c r="V69" i="4"/>
  <c r="AA70" i="4"/>
  <c r="Z71" i="4"/>
  <c r="X72" i="4"/>
  <c r="V74" i="4"/>
  <c r="AA75" i="4"/>
  <c r="Y76" i="4"/>
  <c r="U78" i="4"/>
  <c r="AA79" i="4"/>
  <c r="V81" i="4"/>
  <c r="X83" i="4"/>
  <c r="V84" i="4"/>
  <c r="T85" i="4"/>
  <c r="AB85" i="4"/>
  <c r="AA85" i="4"/>
  <c r="U88" i="4"/>
  <c r="Y90" i="4"/>
  <c r="U92" i="4"/>
  <c r="Y94" i="4"/>
  <c r="AA5" i="4"/>
  <c r="T42" i="4"/>
  <c r="AA64" i="4"/>
  <c r="W69" i="4"/>
  <c r="AA71" i="4"/>
  <c r="W81" i="4"/>
  <c r="V85" i="4"/>
  <c r="T86" i="4"/>
  <c r="AB86" i="4"/>
  <c r="AA86" i="4"/>
  <c r="U89" i="4"/>
  <c r="Y91" i="4"/>
  <c r="U93" i="4"/>
  <c r="Z6" i="4"/>
  <c r="AB8" i="4"/>
  <c r="U10" i="4"/>
  <c r="W12" i="4"/>
  <c r="U13" i="4"/>
  <c r="AA16" i="4"/>
  <c r="Z17" i="4"/>
  <c r="V18" i="4"/>
  <c r="X20" i="4"/>
  <c r="V21" i="4"/>
  <c r="Y25" i="4"/>
  <c r="V26" i="4"/>
  <c r="V29" i="4"/>
  <c r="AA30" i="4"/>
  <c r="Y31" i="4"/>
  <c r="X37" i="4"/>
  <c r="V42" i="4"/>
  <c r="AA43" i="4"/>
  <c r="X44" i="4"/>
  <c r="V45" i="4"/>
  <c r="AA46" i="4"/>
  <c r="Y47" i="4"/>
  <c r="AA58" i="4"/>
  <c r="Y59" i="4"/>
  <c r="Y69" i="4"/>
  <c r="Z72" i="4"/>
  <c r="Y74" i="4"/>
  <c r="V75" i="4"/>
  <c r="Z77" i="4"/>
  <c r="X78" i="4"/>
  <c r="V79" i="4"/>
  <c r="W85" i="4"/>
  <c r="U90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AA28" i="4"/>
  <c r="W33" i="4"/>
  <c r="V36" i="4"/>
  <c r="Y38" i="4"/>
  <c r="W39" i="4"/>
  <c r="AA41" i="4"/>
  <c r="Z44" i="4"/>
  <c r="V52" i="4"/>
  <c r="Y54" i="4"/>
  <c r="V58" i="4"/>
  <c r="AA59" i="4"/>
  <c r="Z59" i="4"/>
  <c r="Y60" i="4"/>
  <c r="AA62" i="4"/>
  <c r="Z63" i="4"/>
  <c r="Z66" i="4"/>
  <c r="Y70" i="4"/>
  <c r="AA77" i="4"/>
  <c r="AA91" i="4"/>
  <c r="W93" i="4"/>
  <c r="AB74" i="4"/>
  <c r="W76" i="4"/>
  <c r="U77" i="4"/>
  <c r="Z78" i="4"/>
  <c r="V80" i="4"/>
  <c r="Y82" i="4"/>
  <c r="V83" i="4"/>
  <c r="Z85" i="4"/>
  <c r="X86" i="4"/>
  <c r="Y89" i="4"/>
  <c r="U91" i="4"/>
  <c r="Y93" i="4"/>
  <c r="X11" i="4"/>
  <c r="Y12" i="4"/>
  <c r="V15" i="4"/>
  <c r="Y17" i="4"/>
  <c r="Z18" i="4"/>
  <c r="U20" i="4"/>
  <c r="X24" i="4"/>
  <c r="Z56" i="4"/>
  <c r="Z83" i="4"/>
  <c r="W82" i="4"/>
  <c r="X9" i="4"/>
  <c r="Y10" i="4"/>
  <c r="AB12" i="4"/>
  <c r="V13" i="4"/>
  <c r="Y15" i="4"/>
  <c r="Z16" i="4"/>
  <c r="W41" i="4"/>
  <c r="X46" i="4"/>
  <c r="Y4" i="4"/>
  <c r="V7" i="4"/>
  <c r="Y9" i="4"/>
  <c r="Z10" i="4"/>
  <c r="U12" i="4"/>
  <c r="U17" i="4"/>
  <c r="X19" i="4"/>
  <c r="Y20" i="4"/>
  <c r="T22" i="4"/>
  <c r="AB22" i="4"/>
  <c r="Z75" i="4"/>
  <c r="Z4" i="4"/>
  <c r="U11" i="4"/>
  <c r="X13" i="4"/>
  <c r="Y14" i="4"/>
  <c r="T16" i="4"/>
  <c r="AB16" i="4"/>
  <c r="V17" i="4"/>
  <c r="Y19" i="4"/>
  <c r="Z20" i="4"/>
  <c r="V73" i="4"/>
  <c r="V87" i="4"/>
  <c r="Z25" i="4"/>
  <c r="Y28" i="4"/>
  <c r="AA31" i="4"/>
  <c r="V32" i="4"/>
  <c r="Z33" i="4"/>
  <c r="Y35" i="4"/>
  <c r="X35" i="4"/>
  <c r="Z40" i="4"/>
  <c r="V41" i="4"/>
  <c r="Y42" i="4"/>
  <c r="W46" i="4"/>
  <c r="AA47" i="4"/>
  <c r="V48" i="4"/>
  <c r="Z49" i="4"/>
  <c r="AB50" i="4"/>
  <c r="Y51" i="4"/>
  <c r="X51" i="4"/>
  <c r="AA54" i="4"/>
  <c r="Y56" i="4"/>
  <c r="AA60" i="4"/>
  <c r="Y75" i="4"/>
  <c r="AA76" i="4"/>
  <c r="U79" i="4"/>
  <c r="X80" i="4"/>
  <c r="Y83" i="4"/>
  <c r="T84" i="4"/>
  <c r="AB84" i="4"/>
  <c r="AA84" i="4"/>
  <c r="X88" i="4"/>
  <c r="Z28" i="4"/>
  <c r="AA33" i="4"/>
  <c r="V34" i="4"/>
  <c r="Z35" i="4"/>
  <c r="Y37" i="4"/>
  <c r="Z42" i="4"/>
  <c r="V43" i="4"/>
  <c r="Y44" i="4"/>
  <c r="AA49" i="4"/>
  <c r="V50" i="4"/>
  <c r="Z51" i="4"/>
  <c r="Y53" i="4"/>
  <c r="X58" i="4"/>
  <c r="Y61" i="4"/>
  <c r="X64" i="4"/>
  <c r="Y67" i="4"/>
  <c r="T68" i="4"/>
  <c r="X69" i="4"/>
  <c r="T70" i="4"/>
  <c r="X71" i="4"/>
  <c r="U76" i="4"/>
  <c r="X77" i="4"/>
  <c r="Y80" i="4"/>
  <c r="T81" i="4"/>
  <c r="U84" i="4"/>
  <c r="X85" i="4"/>
  <c r="Y88" i="4"/>
  <c r="X90" i="4"/>
  <c r="T91" i="4"/>
  <c r="AB91" i="4"/>
  <c r="X92" i="4"/>
  <c r="T93" i="4"/>
  <c r="AB93" i="4"/>
  <c r="X94" i="4"/>
  <c r="Z27" i="4"/>
  <c r="Z30" i="4"/>
  <c r="V31" i="4"/>
  <c r="Y32" i="4"/>
  <c r="AA37" i="4"/>
  <c r="V38" i="4"/>
  <c r="Z39" i="4"/>
  <c r="Y41" i="4"/>
  <c r="X41" i="4"/>
  <c r="Z46" i="4"/>
  <c r="V47" i="4"/>
  <c r="Y48" i="4"/>
  <c r="U49" i="4"/>
  <c r="AA53" i="4"/>
  <c r="AA56" i="4"/>
  <c r="X66" i="4"/>
  <c r="X73" i="4"/>
  <c r="X79" i="4"/>
  <c r="W79" i="4"/>
  <c r="X87" i="4"/>
  <c r="W87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60" i="4"/>
  <c r="Y63" i="4"/>
  <c r="Y66" i="4"/>
  <c r="T67" i="4"/>
  <c r="AA67" i="4"/>
  <c r="Y73" i="4"/>
  <c r="U75" i="4"/>
  <c r="X76" i="4"/>
  <c r="Y79" i="4"/>
  <c r="T80" i="4"/>
  <c r="AB80" i="4"/>
  <c r="AA80" i="4"/>
  <c r="U83" i="4"/>
  <c r="X84" i="4"/>
  <c r="Y87" i="4"/>
  <c r="AA88" i="4"/>
  <c r="X31" i="4"/>
  <c r="T46" i="4"/>
  <c r="X47" i="4"/>
  <c r="AA74" i="4"/>
  <c r="AA82" i="4"/>
  <c r="X33" i="4"/>
  <c r="X49" i="4"/>
  <c r="AA66" i="4"/>
  <c r="W75" i="4"/>
  <c r="W83" i="4"/>
  <c r="AB53" i="4"/>
  <c r="X57" i="4"/>
  <c r="X61" i="4"/>
  <c r="AB63" i="4"/>
  <c r="X65" i="4"/>
  <c r="X53" i="4"/>
  <c r="X55" i="4"/>
  <c r="T57" i="4"/>
  <c r="X59" i="4"/>
  <c r="X63" i="4"/>
  <c r="X67" i="4"/>
  <c r="AC92" i="4" l="1"/>
  <c r="AC66" i="4"/>
  <c r="AC17" i="4"/>
  <c r="AC73" i="4"/>
  <c r="AC41" i="4"/>
  <c r="AC9" i="4"/>
  <c r="AC38" i="4"/>
  <c r="AC64" i="4"/>
  <c r="AC5" i="4"/>
  <c r="AC78" i="4"/>
  <c r="AC87" i="4"/>
  <c r="AC79" i="4"/>
  <c r="AC83" i="4"/>
  <c r="AC94" i="4"/>
  <c r="AC82" i="4"/>
  <c r="AC72" i="4"/>
  <c r="AC31" i="4"/>
  <c r="AC69" i="4"/>
  <c r="AC35" i="4"/>
  <c r="AC11" i="4"/>
  <c r="AC45" i="4"/>
  <c r="AC13" i="4"/>
  <c r="AC77" i="4"/>
  <c r="AC19" i="4"/>
  <c r="AC20" i="4"/>
  <c r="AC90" i="4"/>
  <c r="AC52" i="4"/>
  <c r="AC43" i="4"/>
  <c r="AC47" i="4"/>
  <c r="AC71" i="4"/>
  <c r="AC53" i="4"/>
  <c r="AC51" i="4"/>
  <c r="AC27" i="4"/>
  <c r="AC54" i="4"/>
  <c r="AC75" i="4"/>
  <c r="AC28" i="4"/>
  <c r="AC21" i="4"/>
  <c r="AC74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70" i="4"/>
  <c r="AC42" i="4"/>
  <c r="AC10" i="4"/>
  <c r="AC89" i="4"/>
  <c r="AC50" i="4"/>
  <c r="AC22" i="4"/>
  <c r="AC24" i="4"/>
  <c r="AC85" i="4"/>
  <c r="AC7" i="4"/>
  <c r="AC18" i="4"/>
  <c r="AC86" i="4"/>
  <c r="AC63" i="4"/>
  <c r="AC48" i="4"/>
  <c r="AC88" i="4"/>
  <c r="AC67" i="4"/>
  <c r="AC68" i="4"/>
  <c r="AC84" i="4"/>
  <c r="AC14" i="4"/>
  <c r="AC8" i="4"/>
  <c r="AC44" i="4"/>
  <c r="AC4" i="4"/>
  <c r="AC62" i="4"/>
  <c r="AC58" i="4"/>
  <c r="AC80" i="4"/>
  <c r="AC76" i="4"/>
  <c r="AC60" i="4"/>
  <c r="AC16" i="4"/>
  <c r="AC61" i="4"/>
  <c r="AC93" i="4"/>
  <c r="AC12" i="4"/>
  <c r="AC46" i="4"/>
  <c r="AC56" i="4"/>
  <c r="AC40" i="4"/>
  <c r="AC91" i="4"/>
  <c r="AC81" i="4"/>
  <c r="AC34" i="4"/>
  <c r="AC65" i="4"/>
  <c r="AC55" i="4"/>
  <c r="AC57" i="4"/>
  <c r="F3" i="2"/>
  <c r="U6" i="4" l="1"/>
  <c r="U23" i="4"/>
  <c r="M3" i="2"/>
  <c r="H3" i="2"/>
  <c r="E3" i="2"/>
  <c r="Q11" i="5"/>
  <c r="AB6" i="4" l="1"/>
  <c r="AB23" i="4"/>
  <c r="W6" i="4"/>
  <c r="W23" i="4"/>
  <c r="T6" i="4"/>
  <c r="T23" i="4"/>
  <c r="B1" i="6"/>
  <c r="AC23" i="4" l="1"/>
  <c r="AC6" i="4"/>
  <c r="J95" i="4"/>
  <c r="H95" i="4"/>
  <c r="E95" i="4"/>
  <c r="M95" i="4"/>
  <c r="P95" i="4"/>
  <c r="R95" i="4"/>
  <c r="I95" i="4"/>
  <c r="Q95" i="4"/>
  <c r="D95" i="4"/>
  <c r="L95" i="4"/>
  <c r="F95" i="4"/>
  <c r="N95" i="4"/>
  <c r="G95" i="4"/>
  <c r="C95" i="4"/>
  <c r="S95" i="4"/>
  <c r="O95" i="4"/>
  <c r="B95" i="4"/>
  <c r="M96" i="2" l="1"/>
  <c r="L96" i="2"/>
  <c r="K96" i="2"/>
  <c r="J96" i="2"/>
  <c r="I96" i="2"/>
  <c r="H96" i="2"/>
  <c r="G96" i="2"/>
  <c r="F96" i="2"/>
  <c r="E96" i="2"/>
  <c r="K95" i="4" l="1"/>
  <c r="AA95" i="4" l="1"/>
  <c r="X95" i="4"/>
  <c r="W95" i="4"/>
  <c r="T95" i="4"/>
  <c r="V95" i="4" l="1"/>
  <c r="Z95" i="4"/>
  <c r="AB95" i="4"/>
  <c r="U95" i="4"/>
  <c r="Y95" i="4"/>
</calcChain>
</file>

<file path=xl/sharedStrings.xml><?xml version="1.0" encoding="utf-8"?>
<sst xmlns="http://schemas.openxmlformats.org/spreadsheetml/2006/main" count="931" uniqueCount="249">
  <si>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</si>
  <si>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</si>
  <si>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</si>
  <si>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</si>
  <si>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</si>
  <si>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</si>
  <si>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</si>
  <si>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</si>
  <si>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</si>
  <si>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</si>
  <si>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</si>
  <si>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</si>
  <si>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</si>
  <si>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</si>
  <si>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</si>
  <si>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</si>
  <si>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</si>
  <si>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</si>
  <si>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</si>
  <si>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</si>
  <si>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</si>
  <si>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</si>
  <si>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</si>
  <si>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</si>
  <si>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</si>
  <si>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</si>
  <si>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</si>
  <si>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</si>
  <si>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</si>
  <si>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</si>
  <si>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</si>
  <si>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</si>
  <si>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</si>
  <si>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</si>
  <si>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</si>
  <si>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</si>
  <si>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</si>
  <si>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</si>
  <si>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ADMIRE (T) WG70 150X30GR BOT IN</t>
  </si>
  <si>
    <t>NARAYANI FERTILIZERS</t>
  </si>
  <si>
    <t>STATION ROAD, HIMATNAGAR</t>
  </si>
  <si>
    <t>Stock Statement</t>
  </si>
  <si>
    <t>From Date 01/01/2020 To 31/03/2020</t>
  </si>
  <si>
    <t>Product</t>
  </si>
  <si>
    <t>Op. Qty</t>
  </si>
  <si>
    <t>Receipt Qty</t>
  </si>
  <si>
    <t>Issue Qty</t>
  </si>
  <si>
    <t>Closing Qty</t>
  </si>
  <si>
    <t>Admire 150 Grm.(Bayer)</t>
  </si>
  <si>
    <t>Admire 30 Grm.(Bayer)</t>
  </si>
  <si>
    <t>Admire 300gr</t>
  </si>
  <si>
    <t>Admire 75grm(Bayer)</t>
  </si>
  <si>
    <t>Admire(8x2gr.)Bayer</t>
  </si>
  <si>
    <t>ADORA 10ML</t>
  </si>
  <si>
    <t>ADORA 80ML</t>
  </si>
  <si>
    <t>ADUE WG 70 100GM</t>
  </si>
  <si>
    <t>ADUE WG 70 40GM</t>
  </si>
  <si>
    <t>ADUE WG70 200GM</t>
  </si>
  <si>
    <t>ALANTO 100ML</t>
  </si>
  <si>
    <t>Alanto Sc. 500 Ml.(Bayer)</t>
  </si>
  <si>
    <t>Alanto Sc240-250 Ml.(Bayer)</t>
  </si>
  <si>
    <t>ALIETTE 1 Kg.(Bayer)</t>
  </si>
  <si>
    <t>Aliette 100 Gr.(Bayer)</t>
  </si>
  <si>
    <t>Aliette 250gr. (Bayer)</t>
  </si>
  <si>
    <t>Aliette Wp. 500 Gr.(Bayer)</t>
  </si>
  <si>
    <t>Antracol 1 Kg.(Bayer)</t>
  </si>
  <si>
    <t>ANTRACOL 100GM</t>
  </si>
  <si>
    <t>Antracol 250 Gr.(Bayer)</t>
  </si>
  <si>
    <t>Antracol 500gr.(Bayer)</t>
  </si>
  <si>
    <t>BASAGRAM 600ML</t>
  </si>
  <si>
    <t>BELT EXPERT  100ML</t>
  </si>
  <si>
    <t>Confidor 100ml (Bayer)</t>
  </si>
  <si>
    <t>Confidor 1lt (Bayer)</t>
  </si>
  <si>
    <t>Confidor 250ml(Bayer)</t>
  </si>
  <si>
    <t>Confidor 500ml (Bayer)</t>
  </si>
  <si>
    <t>Confidor 50ml(Bayer)</t>
  </si>
  <si>
    <t>CONFIDOR SUPER 50ML</t>
  </si>
  <si>
    <t>CONFIDOR SUPER LTR   BAYER</t>
  </si>
  <si>
    <t>Confidor Super SC350 100ml(Bayer)</t>
  </si>
  <si>
    <t>Confidor Super SC350 250ml(Bayer)</t>
  </si>
  <si>
    <t>Confidor Super SC350 500ml(Bayer)</t>
  </si>
  <si>
    <t>COTTON SHUBH-1155</t>
  </si>
  <si>
    <t>EMESTO PRIME LTR</t>
  </si>
  <si>
    <t>EVERGOL XTEND 100ML</t>
  </si>
  <si>
    <t>EVERGOL XTEND 250ML</t>
  </si>
  <si>
    <t>FITREST 100GM</t>
  </si>
  <si>
    <t>FITREST 250GM</t>
  </si>
  <si>
    <t>GAUCHO 250ML</t>
  </si>
  <si>
    <t>HYZEB 500GM</t>
  </si>
  <si>
    <t>Larvin 1 Kg. W.P(Bayer)</t>
  </si>
  <si>
    <t>Larvin 100 Gm. (Bayer)</t>
  </si>
  <si>
    <t>LARVIN 500 Gm. (Bayer)</t>
  </si>
  <si>
    <t>Larvin250grm.(Bayer)</t>
  </si>
  <si>
    <t>LAUDIS SC 34 8X 115ML</t>
  </si>
  <si>
    <t>LESENTA  WG80  40GM</t>
  </si>
  <si>
    <t>LESENTA WG 80 100GR</t>
  </si>
  <si>
    <t>LESENTA WG80 250GM</t>
  </si>
  <si>
    <t>MELODY 400GM</t>
  </si>
  <si>
    <t>MELODY DUO 100GM</t>
  </si>
  <si>
    <t>MELODY DUO 1KG</t>
  </si>
  <si>
    <t>MELODY DUO 500GM</t>
  </si>
  <si>
    <t>MELODY DUO 800GM</t>
  </si>
  <si>
    <t>MOVENTO 1 LTR( BAYER)</t>
  </si>
  <si>
    <t>MOVENTO ENERGY 100ML</t>
  </si>
  <si>
    <t>MOVENTO ENERGY 250ML</t>
  </si>
  <si>
    <t>MOVENTO ENERGY LTR</t>
  </si>
  <si>
    <t>NATIVO 1KG(BAYER)</t>
  </si>
  <si>
    <t>NATIVO 500GM (BAYER)</t>
  </si>
  <si>
    <t>NATIVO 50GM (BAYER)</t>
  </si>
  <si>
    <t>Oberon 100 Ml(Bayer)</t>
  </si>
  <si>
    <t>Oberon 200ml(Bayer)</t>
  </si>
  <si>
    <t>Oberon 500Ml.</t>
  </si>
  <si>
    <t>Oberon ltr</t>
  </si>
  <si>
    <t>Raft 1 Lit.(Bayer)</t>
  </si>
  <si>
    <t>Raft 250 Ml. (Bayer)</t>
  </si>
  <si>
    <t>Raft 500 Ml.(Bayer)</t>
  </si>
  <si>
    <t>Raxil 100 Grm.(Bayer)</t>
  </si>
  <si>
    <t>RAXIL 40GM</t>
  </si>
  <si>
    <t>Raxil easy 100ml</t>
  </si>
  <si>
    <t>REGENT GR 25KG (BAYER)</t>
  </si>
  <si>
    <t>Regent Gr.1kg.(Bayer)</t>
  </si>
  <si>
    <t>REGENT GR.5 KG.(BAYER)</t>
  </si>
  <si>
    <t>REGENT SC.100ML(Bayer)</t>
  </si>
  <si>
    <t>Regent SC.1lt (Bayer)</t>
  </si>
  <si>
    <t>Regent SC.250 ML.Bayer</t>
  </si>
  <si>
    <t>Regent SC.500ML.Bayer</t>
  </si>
  <si>
    <t>Sectin 100 Gm.(Bayer)</t>
  </si>
  <si>
    <t>Sectin 1kg (Bayer)</t>
  </si>
  <si>
    <t>Sectin 250 Gm. (Bayer)</t>
  </si>
  <si>
    <t>Sectin 600 Gm.(Bayer)</t>
  </si>
  <si>
    <t>Sencor 100grm</t>
  </si>
  <si>
    <t>SENCOR WP 70(500GM)</t>
  </si>
  <si>
    <t>SIVANTO PIME 100ML</t>
  </si>
  <si>
    <t>SIVANTO PRIME 1LTR</t>
  </si>
  <si>
    <t>SIVANTO PRIME 250ML</t>
  </si>
  <si>
    <t>SOCIETTY 500ML</t>
  </si>
  <si>
    <t>SOLOMON 100ML (BAYER)</t>
  </si>
  <si>
    <t>SOLOMON 250ML (BAYER)</t>
  </si>
  <si>
    <t>SOLOMON 500ML</t>
  </si>
  <si>
    <t>SOLOMON LTR</t>
  </si>
  <si>
    <t>Spintor 75 ML.(Bayer)</t>
  </si>
  <si>
    <t>Top Star 35grm.(Bayer)</t>
  </si>
  <si>
    <t>VELUM PRIME 250ML</t>
  </si>
  <si>
    <t>VELUM PRIME 500ML</t>
  </si>
  <si>
    <t>Whip Super 100ml (Bayer)</t>
  </si>
  <si>
    <t>Whip Super 1lt.(Bayer)</t>
  </si>
  <si>
    <t>Whip Super 250ml (Bayer)</t>
  </si>
  <si>
    <t>Whip Super 500ml. (Bayer)</t>
  </si>
  <si>
    <t>ADMIRE WG70 125X(8X2GR) BAG IN</t>
  </si>
  <si>
    <t>ALANTO (T) SC240 50X100ML BOT IN</t>
  </si>
  <si>
    <t>ALIETTE WP80 40X100GR BAG IN</t>
  </si>
  <si>
    <t>ALIETTE WP80 10X1KG BAG IN</t>
  </si>
  <si>
    <t>ALIETTE WP80 20X250GR BAG IN</t>
  </si>
  <si>
    <t>ALIETTE WP80 20X500GR BAG IN</t>
  </si>
  <si>
    <t>ANTRACOL (T) WP70 50X100GR BAG IN</t>
  </si>
  <si>
    <t>ANTRACOL (T) WP70 10X1KG BAG IN</t>
  </si>
  <si>
    <t>ANTRACOL (T) WP70 40X250GR BAG IN</t>
  </si>
  <si>
    <t>ANTRACOL (T) WP70 20X500GR BAG IN</t>
  </si>
  <si>
    <t>BELT EXPERT SC480 50X100ML BOT IN</t>
  </si>
  <si>
    <t>CONFIDOR (T) SL200 50X100ML BOT IN</t>
  </si>
  <si>
    <t>CONFIDOR (T) SL200 10X1L BOT IN</t>
  </si>
  <si>
    <t>CONFIDOR (T) SL200 20X250ML BOT IN</t>
  </si>
  <si>
    <t>CONFIDOR (T) SL200 20X500ML BOT IN</t>
  </si>
  <si>
    <t>CONFIDOR (T) SL200 100X50ML BOT IN</t>
  </si>
  <si>
    <t>CONFIDOR SUPER (T) SC350 50X100ML BOT IN</t>
  </si>
  <si>
    <t>CONFIDOR SUPER (T) SC350 20X250ML BOT IN</t>
  </si>
  <si>
    <t>CONFIDOR SUPER (T) SC350 20X500ML BOT IN</t>
  </si>
  <si>
    <t>CONFIDOR SUPER (T) SC350 50X50ML BOT IN</t>
  </si>
  <si>
    <t>EVERGOL XTEND FS308 50X100ML BOT IN</t>
  </si>
  <si>
    <t>GAUCHO FS600 40X250ML BOT IN</t>
  </si>
  <si>
    <t>LARVIN (T) WP75 40X100GR BAG IN</t>
  </si>
  <si>
    <t>LARVIN (T) WP75 10X1KG BAG IN</t>
  </si>
  <si>
    <t>LARVIN (T) WP75 20X250GR BAG IN</t>
  </si>
  <si>
    <t>LARVIN (T) WP75 20X500GR BAG IN</t>
  </si>
  <si>
    <t>LAUDIS SC630 8X115ML BOT IN</t>
  </si>
  <si>
    <t>LESENTA WG80 50X100GR BAG IN</t>
  </si>
  <si>
    <t>LESENTA WG80 100X40GR BAG IN</t>
  </si>
  <si>
    <t>MELODY DUO WP66 8 10X400GR BAG IN</t>
  </si>
  <si>
    <t>MELODY DUO WP66 8 50X100GR BAG IN</t>
  </si>
  <si>
    <t>MELODY DUO WP66 8 10X800G BAG IN</t>
  </si>
  <si>
    <t>MOVENTO ENERGY SC240 50X100ML BOT IN</t>
  </si>
  <si>
    <t>MOVENTO ENERGY SC240 40X250ML BOT IN</t>
  </si>
  <si>
    <t>NATIVO WG75 10X1KG BAG IN</t>
  </si>
  <si>
    <t>NATIVO WG75 20X500GR BAG IN</t>
  </si>
  <si>
    <t>NATIVO WG75 100X50GR BAG IN</t>
  </si>
  <si>
    <t>OBERON (T) SC240 50X100ML BOT IN</t>
  </si>
  <si>
    <t>OBERON (T) SC240 40X200ML BOT IN</t>
  </si>
  <si>
    <t>OBERON (T) SC240 20X500ML BOT IN</t>
  </si>
  <si>
    <t>REGENT GR0 3 20X1KG BAG IN</t>
  </si>
  <si>
    <t>REGENT GR0 3 1X25KG BOX WW</t>
  </si>
  <si>
    <t>REGENT GR0 3 4X5KG BAG IN</t>
  </si>
  <si>
    <t>REGENT (T) SC50 50X100ML BOT IN</t>
  </si>
  <si>
    <t>REGENT (T) SC50 10X1L BOT IN</t>
  </si>
  <si>
    <t>REGENT (T) SC50 20X250ML BOT IN</t>
  </si>
  <si>
    <t>REGENT (T) SC50 20X500ML BOT IN</t>
  </si>
  <si>
    <t>SECTIN WG60 50X100GR BAG IN</t>
  </si>
  <si>
    <t>SECTIN WG60 20X600GR BAG IN</t>
  </si>
  <si>
    <t>SENCOR WP70 60X100GR BAG IN</t>
  </si>
  <si>
    <t>SOLOMON OD300 50X100ML BOT IN</t>
  </si>
  <si>
    <t>SOLOMON OD300 10X1L BOT IN</t>
  </si>
  <si>
    <t>SOLOMON OD300 40X250ML BOT IN</t>
  </si>
  <si>
    <t>SOLOMON OD300 20X500ML BOT IN</t>
  </si>
  <si>
    <t>SPINTOR SC495 20X75ML BOT IN</t>
  </si>
  <si>
    <t>VELUM PRIME SC400 40X250ML BOT IN</t>
  </si>
  <si>
    <t>WHIPSUPER (T) EC90 50X100ML BOT IN</t>
  </si>
  <si>
    <t>WHIPSUPER (T) EC90 40X250ML BOT IN</t>
  </si>
  <si>
    <t>WHIPSUPER (T) EC90 20X500ML BOT IN</t>
  </si>
  <si>
    <t>ADMIRE (T) WG70 30X150GR BOT IN</t>
  </si>
  <si>
    <t>ADMIRE (T) WG70 60X75GR BOT IN</t>
  </si>
  <si>
    <t>ALANTO (T) SC240 40X250ML BOT IN</t>
  </si>
  <si>
    <t>ALANTO (T) SC240 20X500ML BOT IN</t>
  </si>
  <si>
    <t>EVERGOL XTEND FS308 40X250ML BOT IN</t>
  </si>
  <si>
    <t>FITREST SG5 40X100GR BOT IN</t>
  </si>
  <si>
    <t>MOVENTO ENERGY SC240 10X1L BOT IN</t>
  </si>
  <si>
    <t>OBERON (T) SC240 10X1L BOT IN</t>
  </si>
  <si>
    <t>NEW</t>
  </si>
  <si>
    <t>DISCOUNTINUE PRODUCT</t>
  </si>
  <si>
    <t>RAXIL EASY FS60 50X100ML BOT IN</t>
  </si>
  <si>
    <t>SIVANTO PRIME SL200 50X100ML BOT IN</t>
  </si>
  <si>
    <t>SIVANTO PRIME SL200 10X1L BOT IN</t>
  </si>
  <si>
    <t>SIVANTO PRIME SL200 40X250ML BOT IN</t>
  </si>
  <si>
    <t>TOPSTAR (T) WP80 10X(10X35GR) BOX IN</t>
  </si>
  <si>
    <t>VELUM PRIME SC400 20X500ML BOT IN</t>
  </si>
  <si>
    <t>ADMIRE WG70 20X300GR BAG IN</t>
  </si>
  <si>
    <t>ADORA (T) SC100 100X10ML BOT IN</t>
  </si>
  <si>
    <t>ADUE WG70 6X100G BOT IN</t>
  </si>
  <si>
    <t>ADUE WG70 15X40G BOT IN</t>
  </si>
  <si>
    <t>ADUE WG70 3X200G BOT IN</t>
  </si>
  <si>
    <t>CONFIDOR SUPER (T) SC350 10X1L BOT IN</t>
  </si>
  <si>
    <t>EMESTO PRIME FS240 10X1L BOT IN</t>
  </si>
  <si>
    <t>FITREST SG5 16X250GR BOT IN</t>
  </si>
  <si>
    <t>LESENTA WG80 20X250GR BAG IN</t>
  </si>
  <si>
    <t>MOVENTO OD150 10X1L BOT IN</t>
  </si>
  <si>
    <t>RAFT EC60 10X1L BOT IN</t>
  </si>
  <si>
    <t>RAFT EC60 40X250ML BOT IN</t>
  </si>
  <si>
    <t>RAFT EC60 20X500ML BOT IN</t>
  </si>
  <si>
    <t>RAXIL (T) DS2 5X(10X100GR) BAG IN</t>
  </si>
  <si>
    <t>RAXIL (T) DS2 5X(25X40GR) BAG IN</t>
  </si>
  <si>
    <t>SECTIN WG60 10X1KG BAG IN</t>
  </si>
  <si>
    <t>WHIPSUPER (T) EC90 10X1L BOT IN</t>
  </si>
  <si>
    <t>Stock and Sales FOR THE PERIOD 01-Jan-2020 TO 31-Mar-2020</t>
  </si>
  <si>
    <t>DISTRIBUTOR:Narayani Fertilisers Company,</t>
  </si>
  <si>
    <t>ITEMALIAS</t>
  </si>
  <si>
    <t>Narayani Fertilisers Company</t>
  </si>
  <si>
    <t>GRANDTOTAL</t>
  </si>
  <si>
    <t>Generated on 6/28/2021 11:21:21 AM</t>
  </si>
  <si>
    <t>Zylem Report - 01-Jan-2020 TO 31-Mar-2020</t>
  </si>
  <si>
    <t>Dealer Report - 01-Jan-2020 TO 31-Mar-2020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</si>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</sst>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0.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B7DB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28" applyNumberFormat="0" applyAlignment="0" applyProtection="0"/>
    <xf numFmtId="0" fontId="24" fillId="11" borderId="29" applyNumberFormat="0" applyAlignment="0" applyProtection="0"/>
    <xf numFmtId="0" fontId="25" fillId="11" borderId="28" applyNumberFormat="0" applyAlignment="0" applyProtection="0"/>
    <xf numFmtId="0" fontId="26" fillId="0" borderId="30" applyNumberFormat="0" applyFill="0" applyAlignment="0" applyProtection="0"/>
    <xf numFmtId="0" fontId="27" fillId="12" borderId="31" applyNumberFormat="0" applyAlignment="0" applyProtection="0"/>
    <xf numFmtId="0" fontId="28" fillId="0" borderId="0" applyNumberFormat="0" applyFill="0" applyBorder="0" applyAlignment="0" applyProtection="0"/>
    <xf numFmtId="0" fontId="15" fillId="13" borderId="32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33" applyNumberFormat="0" applyFill="0" applyAlignment="0" applyProtection="0"/>
    <xf numFmtId="0" fontId="30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0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30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0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30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7" fontId="7" fillId="0" borderId="22" xfId="0" applyNumberFormat="1" applyFont="1" applyBorder="1" applyAlignment="1">
      <alignment horizontal="right" vertical="top"/>
    </xf>
    <xf numFmtId="0" fontId="0" fillId="0" borderId="0" xfId="0"/>
    <xf numFmtId="49" fontId="14" fillId="6" borderId="24" xfId="0" applyNumberFormat="1" applyFont="1" applyFill="1" applyBorder="1" applyAlignment="1">
      <alignment vertical="center"/>
    </xf>
    <xf numFmtId="49" fontId="14" fillId="6" borderId="24" xfId="0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vertical="center"/>
    </xf>
    <xf numFmtId="168" fontId="13" fillId="0" borderId="0" xfId="0" applyNumberFormat="1" applyFont="1" applyAlignment="1">
      <alignment horizontal="right" vertical="center"/>
    </xf>
    <xf numFmtId="49" fontId="14" fillId="6" borderId="0" xfId="0" applyNumberFormat="1" applyFont="1" applyFill="1" applyAlignment="1">
      <alignment horizontal="right" vertical="center"/>
    </xf>
    <xf numFmtId="168" fontId="14" fillId="6" borderId="0" xfId="0" applyNumberFormat="1" applyFont="1" applyFill="1" applyAlignment="1">
      <alignment horizontal="right"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0" fillId="0" borderId="0" xfId="0"/>
    <xf numFmtId="49" fontId="14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31" fillId="38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4X1KG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75.698777199075" createdVersion="6" refreshedVersion="7" minRefreshableVersion="3" recordCount="100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minValue="-32" maxValue="3339"/>
    </cacheField>
    <cacheField name="Inwards" numFmtId="0">
      <sharedItems containsString="0" containsBlank="1" containsNumber="1" containsInteger="1" minValue="1" maxValue="40"/>
    </cacheField>
    <cacheField name="Outwards" numFmtId="0">
      <sharedItems containsString="0" containsBlank="1" containsNumber="1" minValue="1" maxValue="99"/>
    </cacheField>
    <cacheField name="Closing Balance" numFmtId="0">
      <sharedItems containsString="0" containsBlank="1" containsNumber="1" minValue="-32" maxValue="3339"/>
    </cacheField>
    <cacheField name="Combi Name" numFmtId="165">
      <sharedItems containsNonDate="0" containsString="0" containsBlank="1"/>
    </cacheField>
    <cacheField name="Master Name" numFmtId="164">
      <sharedItems count="163">
        <s v="ADMIRE (T) WG70 30X150GR BOT IN"/>
        <s v="ADMIRE (T) WG70 150X30GR BOT IN"/>
        <s v="ADMIRE WG70 20X300GR BAG IN"/>
        <s v="ADMIRE (T) WG70 60X75GR BOT IN"/>
        <s v="ADMIRE WG70 125X(8X2GR) BAG IN"/>
        <s v="ADORA (T) SC100 100X10ML BOT IN"/>
        <s v="NEW"/>
        <s v="ADUE WG70 6X100G BOT IN"/>
        <s v="ADUE WG70 15X40G BOT IN"/>
        <s v="ADUE WG70 3X200G BOT IN"/>
        <s v="ALANTO (T) SC240 50X100ML BOT IN"/>
        <s v="ALANTO (T) SC240 20X500ML BOT IN"/>
        <s v="ALANTO (T) SC240 40X250ML BOT IN"/>
        <s v="ALIETTE WP80 10X1KG BAG IN"/>
        <s v="ALIETTE WP80 40X100GR BAG IN"/>
        <s v="ALIETTE WP80 20X250GR BAG IN"/>
        <s v="ALIETTE WP80 20X500GR BAG IN"/>
        <s v="ANTRACOL (T) WP70 10X1KG BAG IN"/>
        <s v="ANTRACOL (T) WP70 50X100GR BAG IN"/>
        <s v="ANTRACOL (T) WP70 40X250GR BAG IN"/>
        <s v="ANTRACOL (T) WP70 20X500GR BAG IN"/>
        <s v="DISCOUNTINUE PRODUCT"/>
        <s v="BELT EXPERT SC480 50X10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50ML BOT IN"/>
        <s v="CONFIDOR SUPER (T) SC350 10X1L BOT IN"/>
        <s v="CONFIDOR SUPER (T) SC350 50X100ML BOT IN"/>
        <s v="CONFIDOR SUPER (T) SC350 20X250ML BOT IN"/>
        <s v="CONFIDOR SUPER (T) SC350 20X500ML BOT IN"/>
        <s v="EMESTO PRIME FS240 10X1L BOT IN"/>
        <s v="EVERGOL XTEND FS308 50X100ML BOT IN"/>
        <s v="EVERGOL XTEND FS308 40X250ML BOT IN"/>
        <s v="FITREST SG5 40X100GR BOT IN"/>
        <s v="FITREST SG5 16X250GR BOT IN"/>
        <s v="GAUCHO FS600 40X250ML BOT IN"/>
        <s v="LARVIN (T) WP75 10X1KG BAG IN"/>
        <s v="LARVIN (T) WP75 40X100GR BAG IN"/>
        <s v="LARVIN (T) WP75 20X500GR BAG IN"/>
        <s v="LARVIN (T) WP75 20X250GR BAG IN"/>
        <s v="LAUDIS SC630 8X115ML BOT IN"/>
        <s v="LESENTA WG80 100X40GR BAG IN"/>
        <s v="LESENTA WG80 50X100GR BAG IN"/>
        <s v="LESENTA WG80 20X250GR BAG IN"/>
        <s v="MELODY DUO WP66 8 10X400GR BAG IN"/>
        <s v="MELODY DUO WP66 8 50X100GR BAG IN"/>
        <s v="MELODY DUO WP66 8 10X800G BAG IN"/>
        <s v="MOVENTO OD150 10X1L BOT IN"/>
        <s v="MOVENTO ENERGY SC240 50X100ML BOT IN"/>
        <s v="MOVENTO ENERGY SC240 40X250ML BOT IN"/>
        <s v="MOVENTO ENERGY SC240 10X1L BOT IN"/>
        <s v="NATIVO WG75 10X1KG BAG IN"/>
        <s v="NATIVO WG75 20X500GR BAG IN"/>
        <s v="NATIVO WG75 100X50GR BAG IN"/>
        <s v="OBERON (T) SC240 50X100ML BOT IN"/>
        <s v="OBERON (T) SC240 40X200ML BOT IN"/>
        <s v="OBERON (T) SC240 20X500ML BOT IN"/>
        <s v="OBERON (T) SC240 10X1L BOT IN"/>
        <s v="RAFT EC60 10X1L BOT IN"/>
        <s v="RAFT EC60 40X250ML BOT IN"/>
        <s v="RAFT EC60 20X500ML BOT IN"/>
        <s v="RAXIL (T) DS2 5X(10X100GR) BAG IN"/>
        <s v="RAXIL (T) DS2 5X(25X40GR) BAG IN"/>
        <s v="RAXIL EASY FS60 50X100ML BOT IN"/>
        <s v="REGENT GR0 3 1X25KG BOX WW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SECTIN WG60 50X100GR BAG IN"/>
        <s v="SECTIN WG60 10X1KG BAG IN"/>
        <s v="SECTIN WG60 20X600GR BAG IN"/>
        <s v="SENCOR WP70 60X100GR BAG IN"/>
        <s v="SIVANTO PRIME SL200 50X100ML BOT IN"/>
        <s v="SIVANTO PRIME SL200 10X1L BOT IN"/>
        <s v="SIVANTO PRIME SL200 40X250ML BOT IN"/>
        <s v="SOLOMON OD300 50X100ML BOT IN"/>
        <s v="SOLOMON OD300 40X250ML BOT IN"/>
        <s v="SOLOMON OD300 20X500ML BOT IN"/>
        <s v="SOLOMON OD300 10X1L BOT IN"/>
        <s v="SPINTOR SC495 20X75ML BOT IN"/>
        <s v="TOPSTAR (T) WP80 10X(10X35GR) BOX IN"/>
        <s v="VELUM PRIME SC400 40X250ML BOT IN"/>
        <s v="VELUM PRIME SC400 20X500ML BOT IN"/>
        <s v="WHIPSUPER (T) EC90 50X100ML BOT IN"/>
        <s v="WHIPSUPER (T) EC90 10X1L BOT IN"/>
        <s v="WHIPSUPER (T) EC90 40X250ML BOT IN"/>
        <s v="WHIPSUPER (T) EC90 20X500ML BOT IN"/>
        <s v="PROFILER WG71 11 20X250GR BAG IN" u="1"/>
        <e v="#VALUE!" u="1"/>
        <s v="PLANOFIX SL45 10X1L BOT IN" u="1"/>
        <s v="FOOST WP50 20X250G BAG IN" u="1"/>
        <s v="FOOST WP50 24X500G BAG IN" u="1"/>
        <s v="BELT EXPERT SC480 100X50ML BOT IN" u="1"/>
        <s v="BELT EXPERT SC480 40X250ML BOT IN" u="1"/>
        <s v="EVERGOL XTEND FS308 100X40ML BOT IN" u="1"/>
        <s v="RICESTAR EC69 20X500ML BOT IN" u="1"/>
        <s v="RICESTAR EC69 40X250ML BOT IN" u="1"/>
        <s v="NATIVO WG75 40X250GR BAG IN" u="1"/>
        <s v="NATIVO WG75 50X100GR BAG IN" u="1"/>
        <s v="ALION PLUS SC560 4X5L BOT IN" u="1"/>
        <e v="#N/A" u="1"/>
        <s v="GAUCHO FS600 100X50ML BOT IN" u="1"/>
        <s v="GAUCHO FS600 50X100ML BOT IN" u="1"/>
        <s v="GAUCHO FS600 2X5L BOT IN" u="1"/>
        <s v="FENOS QUICK SC150 50X100ML BOT IN" u="1"/>
        <s v="FAME (T) SC480 10X(20X10ML) BOT IN" u="1"/>
        <s v="PLANOFIX SL4 5 20X500ML BOT IN" u="1"/>
        <s v="PLANOFIX SL4 5 40X250ML BOT IN" u="1"/>
        <s v="PLANOFIX SL4 5 50X100ML BOT IN" u="1"/>
        <s v="SIMBOLA (T) SG20 20X250G BOT IN" u="1"/>
        <s v="SIMBOLA (T) SG20 50X100G BOT IN" u="1"/>
        <s v="JUMP WG80 2X(15X100GR) BOT IN" u="1"/>
        <s v="JUMP WG80 80X40GR BAG IN" u="1"/>
        <s v="TOPSTAR (T) WP80 4X(10X100GR) BOX IN" u="1"/>
        <s v="REGENT GOLD SC200 20X500ML BOT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FAME (T) SC480 4X500ML BOT IN" u="1"/>
        <s v="FAME (T) SC480 8X250ML BOT IN" u="1"/>
        <s v="FOLICUR (T) EC250 10X1L BOT IN" u="1"/>
        <s v="RAXIL EASY FS60 100X50ML BOT IN" u="1"/>
        <s v="RICESTAR EC69 10X1L BOT IN" u="1"/>
        <s v="INFINITO SC687 5 10X1L BOT IN" u="1"/>
        <s v="INFINITO SC687 5 20X500ML BOT IN" u="1"/>
        <s v="INFINITO SC687 5 50X100ML BOT IN" u="1"/>
        <s v="NATIVO WG75 20X(10X10GR) BAG IN" u="1"/>
        <s v="LAUDIS SC630 3X230ML BOT IN" u="1"/>
        <s v="GLAMORE WG80 40X50GR BOT IN" u="1"/>
        <s v="SPINTOR SC495 10X(20X7ML) BOT IN" u="1"/>
        <s v="GAUCHO FS600 2X(5X1L) BOT IN" u="1"/>
        <s v="SIVANTO PRIME SL200 20X500ML BOT IN" u="1"/>
        <s v="FOLICUR (T) EC250 20X500ML BOT IN" u="1"/>
        <s v="FOLICUR (T) EC250 40X250ML BOT IN" u="1"/>
        <s v="FOLICUR (T) EC250 50X100ML BOT IN" u="1"/>
        <s v="COUNCIL ACTIV WG30 12X(5X90GR) BOX IN" u="1"/>
        <s v="COUNCIL ACTIV WG30 8X(10X45GR) BOX IN" u="1"/>
        <s v="GLAMORE WG80 20X100GR BOT IN" u="1"/>
        <s v="ALANTO (T) SC240 10X1L BOT IN" u="1"/>
        <s v="REGENT ULTRA GR0 6 5X4KG BAG IN" u="1"/>
        <s v="LUNA EXPERIENCE SC400 10X1L BOT IN" u="1"/>
        <s v="LAUDIS SC630 10X57.5ML BOT IN" u="1"/>
        <s v="DECIS EC 28 20X500ML BOT IN" u="1"/>
        <s v="DECIS EC 28 40X250ML BOT IN" u="1"/>
        <s v="DECIS EC 28 50X100ML BOT IN" u="1"/>
        <s v="AMBITION 20X500ML BOT IN" u="1"/>
        <s v="AMBITION 40X250ML BOT IN" u="1"/>
        <s v="LUNA EXPERIENCE SC400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DECIS EC101-2 100X50ML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s v="Admire 150 Grm.(Bayer)"/>
    <n v="13"/>
    <m/>
    <m/>
    <n v="13"/>
    <m/>
    <x v="0"/>
  </r>
  <r>
    <s v="Admire 30 Grm.(Bayer)"/>
    <n v="371"/>
    <m/>
    <m/>
    <n v="371"/>
    <m/>
    <x v="1"/>
  </r>
  <r>
    <s v="Admire 300gr"/>
    <n v="2"/>
    <m/>
    <m/>
    <n v="2"/>
    <m/>
    <x v="2"/>
  </r>
  <r>
    <s v="Admire 75grm(Bayer)"/>
    <n v="84"/>
    <m/>
    <m/>
    <n v="84"/>
    <m/>
    <x v="3"/>
  </r>
  <r>
    <s v="Admire(8x2gr.)Bayer"/>
    <n v="-26"/>
    <m/>
    <m/>
    <n v="-26"/>
    <m/>
    <x v="4"/>
  </r>
  <r>
    <s v="ADORA 10ML"/>
    <n v="51"/>
    <m/>
    <m/>
    <n v="51"/>
    <m/>
    <x v="5"/>
  </r>
  <r>
    <s v="ADORA 80ML"/>
    <m/>
    <m/>
    <m/>
    <m/>
    <m/>
    <x v="6"/>
  </r>
  <r>
    <s v="ADUE WG 70 100GM"/>
    <n v="100"/>
    <m/>
    <m/>
    <n v="100"/>
    <m/>
    <x v="7"/>
  </r>
  <r>
    <s v="ADUE WG 70 40GM"/>
    <n v="173"/>
    <m/>
    <m/>
    <n v="173"/>
    <m/>
    <x v="8"/>
  </r>
  <r>
    <s v="ADUE WG70 200GM"/>
    <n v="8"/>
    <m/>
    <m/>
    <n v="8"/>
    <m/>
    <x v="9"/>
  </r>
  <r>
    <s v="ALANTO 100ML"/>
    <n v="35"/>
    <m/>
    <m/>
    <n v="35"/>
    <m/>
    <x v="10"/>
  </r>
  <r>
    <s v="Alanto Sc. 500 Ml.(Bayer)"/>
    <n v="12"/>
    <m/>
    <m/>
    <n v="12"/>
    <m/>
    <x v="11"/>
  </r>
  <r>
    <s v="Alanto Sc240-250 Ml.(Bayer)"/>
    <n v="38"/>
    <m/>
    <m/>
    <n v="38"/>
    <m/>
    <x v="12"/>
  </r>
  <r>
    <s v="ALIETTE 1 Kg.(Bayer)"/>
    <n v="14"/>
    <m/>
    <m/>
    <n v="14"/>
    <m/>
    <x v="13"/>
  </r>
  <r>
    <s v="Aliette 100 Gr.(Bayer)"/>
    <n v="244"/>
    <m/>
    <m/>
    <n v="244"/>
    <m/>
    <x v="14"/>
  </r>
  <r>
    <s v="Aliette 250gr. (Bayer)"/>
    <n v="144"/>
    <m/>
    <m/>
    <n v="144"/>
    <m/>
    <x v="15"/>
  </r>
  <r>
    <s v="Aliette Wp. 500 Gr.(Bayer)"/>
    <n v="38"/>
    <m/>
    <m/>
    <n v="38"/>
    <m/>
    <x v="16"/>
  </r>
  <r>
    <s v="Antracol 1 Kg.(Bayer)"/>
    <n v="159"/>
    <n v="4"/>
    <n v="33.5"/>
    <n v="129.5"/>
    <m/>
    <x v="17"/>
  </r>
  <r>
    <s v="ANTRACOL 100GM"/>
    <n v="53"/>
    <m/>
    <m/>
    <n v="53"/>
    <m/>
    <x v="18"/>
  </r>
  <r>
    <s v="Antracol 250 Gr.(Bayer)"/>
    <n v="457"/>
    <m/>
    <m/>
    <n v="457"/>
    <m/>
    <x v="19"/>
  </r>
  <r>
    <s v="Antracol 500gr.(Bayer)"/>
    <n v="123"/>
    <n v="2"/>
    <n v="9"/>
    <n v="116"/>
    <m/>
    <x v="20"/>
  </r>
  <r>
    <s v="BASAGRAM 600ML"/>
    <n v="35"/>
    <n v="1"/>
    <n v="1"/>
    <n v="35"/>
    <m/>
    <x v="21"/>
  </r>
  <r>
    <s v="BELT EXPERT  100ML"/>
    <n v="58"/>
    <m/>
    <m/>
    <n v="58"/>
    <m/>
    <x v="22"/>
  </r>
  <r>
    <s v="Confidor 100ml (Bayer)"/>
    <n v="293"/>
    <m/>
    <m/>
    <n v="293"/>
    <m/>
    <x v="23"/>
  </r>
  <r>
    <s v="Confidor 1lt (Bayer)"/>
    <n v="-1"/>
    <m/>
    <m/>
    <n v="-1"/>
    <m/>
    <x v="24"/>
  </r>
  <r>
    <s v="Confidor 250ml(Bayer)"/>
    <n v="323"/>
    <m/>
    <n v="1"/>
    <n v="322"/>
    <m/>
    <x v="25"/>
  </r>
  <r>
    <s v="Confidor 500ml (Bayer)"/>
    <n v="-4"/>
    <m/>
    <m/>
    <n v="-4"/>
    <m/>
    <x v="26"/>
  </r>
  <r>
    <s v="Confidor 50ml(Bayer)"/>
    <n v="58"/>
    <m/>
    <m/>
    <n v="58"/>
    <m/>
    <x v="27"/>
  </r>
  <r>
    <s v="CONFIDOR SUPER 50ML"/>
    <n v="44"/>
    <m/>
    <m/>
    <n v="44"/>
    <m/>
    <x v="28"/>
  </r>
  <r>
    <s v="CONFIDOR SUPER LTR   BAYER"/>
    <n v="-2"/>
    <m/>
    <m/>
    <n v="-2"/>
    <m/>
    <x v="29"/>
  </r>
  <r>
    <s v="Confidor Super SC350 100ml(Bayer)"/>
    <n v="283"/>
    <m/>
    <m/>
    <n v="283"/>
    <m/>
    <x v="30"/>
  </r>
  <r>
    <s v="Confidor Super SC350 250ml(Bayer)"/>
    <n v="12"/>
    <m/>
    <n v="3"/>
    <n v="9"/>
    <m/>
    <x v="31"/>
  </r>
  <r>
    <s v="Confidor Super SC350 500ml(Bayer)"/>
    <n v="3"/>
    <m/>
    <m/>
    <n v="3"/>
    <m/>
    <x v="32"/>
  </r>
  <r>
    <s v="COTTON SHUBH-1155"/>
    <n v="-1"/>
    <m/>
    <m/>
    <n v="-1"/>
    <m/>
    <x v="6"/>
  </r>
  <r>
    <s v="EMESTO PRIME LTR"/>
    <n v="1"/>
    <m/>
    <m/>
    <n v="1"/>
    <m/>
    <x v="33"/>
  </r>
  <r>
    <s v="EVERGOL XTEND 100ML"/>
    <n v="62"/>
    <m/>
    <m/>
    <n v="62"/>
    <m/>
    <x v="34"/>
  </r>
  <r>
    <s v="EVERGOL XTEND 250ML"/>
    <n v="22"/>
    <m/>
    <m/>
    <n v="22"/>
    <m/>
    <x v="35"/>
  </r>
  <r>
    <s v="FITREST 100GM"/>
    <n v="4"/>
    <m/>
    <m/>
    <n v="4"/>
    <m/>
    <x v="36"/>
  </r>
  <r>
    <s v="FITREST 250GM"/>
    <n v="10"/>
    <m/>
    <m/>
    <n v="10"/>
    <m/>
    <x v="37"/>
  </r>
  <r>
    <s v="GAUCHO 250ML"/>
    <n v="46"/>
    <m/>
    <m/>
    <n v="46"/>
    <m/>
    <x v="38"/>
  </r>
  <r>
    <s v="HYZEB 500GM"/>
    <n v="80"/>
    <m/>
    <m/>
    <n v="80"/>
    <m/>
    <x v="21"/>
  </r>
  <r>
    <s v="Larvin 1 Kg. W.P(Bayer)"/>
    <n v="29"/>
    <m/>
    <m/>
    <n v="29"/>
    <m/>
    <x v="39"/>
  </r>
  <r>
    <s v="Larvin 100 Gm. (Bayer)"/>
    <n v="381"/>
    <m/>
    <n v="1"/>
    <n v="380"/>
    <m/>
    <x v="40"/>
  </r>
  <r>
    <s v="LARVIN 500 Gm. (Bayer)"/>
    <n v="253"/>
    <m/>
    <m/>
    <n v="253"/>
    <m/>
    <x v="41"/>
  </r>
  <r>
    <s v="Larvin250grm.(Bayer)"/>
    <n v="415"/>
    <m/>
    <m/>
    <n v="415"/>
    <m/>
    <x v="42"/>
  </r>
  <r>
    <s v="LAUDIS SC 34 8X 115ML"/>
    <n v="8"/>
    <m/>
    <m/>
    <n v="8"/>
    <m/>
    <x v="43"/>
  </r>
  <r>
    <s v="LESENTA  WG80  40GM"/>
    <n v="71"/>
    <m/>
    <m/>
    <n v="71"/>
    <m/>
    <x v="44"/>
  </r>
  <r>
    <s v="LESENTA WG 80 100GR"/>
    <n v="52"/>
    <m/>
    <m/>
    <n v="52"/>
    <m/>
    <x v="45"/>
  </r>
  <r>
    <s v="LESENTA WG80 250GM"/>
    <n v="-32"/>
    <m/>
    <m/>
    <n v="-32"/>
    <m/>
    <x v="46"/>
  </r>
  <r>
    <s v="MELODY 400GM"/>
    <n v="165"/>
    <m/>
    <n v="99"/>
    <n v="66"/>
    <m/>
    <x v="47"/>
  </r>
  <r>
    <s v="MELODY DUO 100GM"/>
    <n v="2"/>
    <m/>
    <m/>
    <n v="2"/>
    <m/>
    <x v="48"/>
  </r>
  <r>
    <s v="MELODY DUO 1KG"/>
    <n v="-13"/>
    <m/>
    <m/>
    <n v="-13"/>
    <m/>
    <x v="21"/>
  </r>
  <r>
    <s v="MELODY DUO 500GM"/>
    <n v="33"/>
    <m/>
    <m/>
    <n v="33"/>
    <m/>
    <x v="21"/>
  </r>
  <r>
    <s v="MELODY DUO 800GM"/>
    <n v="40"/>
    <m/>
    <m/>
    <n v="40"/>
    <m/>
    <x v="49"/>
  </r>
  <r>
    <s v="MOVENTO 1 LTR( BAYER)"/>
    <n v="-10.75"/>
    <m/>
    <m/>
    <n v="-10.75"/>
    <m/>
    <x v="50"/>
  </r>
  <r>
    <s v="MOVENTO ENERGY 100ML"/>
    <n v="86"/>
    <m/>
    <m/>
    <n v="86"/>
    <m/>
    <x v="51"/>
  </r>
  <r>
    <s v="MOVENTO ENERGY 250ML"/>
    <n v="149"/>
    <n v="40"/>
    <n v="7"/>
    <n v="182"/>
    <m/>
    <x v="52"/>
  </r>
  <r>
    <s v="MOVENTO ENERGY LTR"/>
    <m/>
    <n v="10"/>
    <n v="2"/>
    <n v="8"/>
    <m/>
    <x v="53"/>
  </r>
  <r>
    <s v="NATIVO 1KG(BAYER)"/>
    <m/>
    <m/>
    <m/>
    <m/>
    <m/>
    <x v="54"/>
  </r>
  <r>
    <s v="NATIVO 500GM (BAYER)"/>
    <n v="-1"/>
    <m/>
    <m/>
    <n v="-1"/>
    <m/>
    <x v="55"/>
  </r>
  <r>
    <s v="NATIVO 50GM (BAYER)"/>
    <n v="27"/>
    <m/>
    <m/>
    <n v="27"/>
    <m/>
    <x v="56"/>
  </r>
  <r>
    <s v="Oberon 100 Ml(Bayer)"/>
    <n v="95"/>
    <m/>
    <n v="8"/>
    <n v="87"/>
    <m/>
    <x v="57"/>
  </r>
  <r>
    <s v="Oberon 200ml(Bayer)"/>
    <n v="43"/>
    <m/>
    <m/>
    <n v="43"/>
    <m/>
    <x v="58"/>
  </r>
  <r>
    <s v="Oberon 500Ml."/>
    <n v="-5"/>
    <m/>
    <m/>
    <n v="-5"/>
    <m/>
    <x v="59"/>
  </r>
  <r>
    <s v="Oberon ltr"/>
    <n v="-19"/>
    <m/>
    <m/>
    <n v="-19"/>
    <m/>
    <x v="60"/>
  </r>
  <r>
    <s v="Raft 1 Lit.(Bayer)"/>
    <m/>
    <m/>
    <m/>
    <m/>
    <m/>
    <x v="61"/>
  </r>
  <r>
    <s v="Raft 250 Ml. (Bayer)"/>
    <n v="51"/>
    <m/>
    <m/>
    <n v="51"/>
    <m/>
    <x v="62"/>
  </r>
  <r>
    <s v="Raft 500 Ml.(Bayer)"/>
    <n v="33"/>
    <m/>
    <m/>
    <n v="33"/>
    <m/>
    <x v="63"/>
  </r>
  <r>
    <s v="Raxil 100 Grm.(Bayer)"/>
    <n v="258"/>
    <m/>
    <m/>
    <n v="258"/>
    <m/>
    <x v="64"/>
  </r>
  <r>
    <s v="RAXIL 40GM"/>
    <n v="400"/>
    <m/>
    <m/>
    <n v="400"/>
    <m/>
    <x v="65"/>
  </r>
  <r>
    <s v="Raxil easy 100ml"/>
    <n v="35"/>
    <m/>
    <m/>
    <n v="35"/>
    <m/>
    <x v="66"/>
  </r>
  <r>
    <s v="REGENT GR 25KG (BAYER)"/>
    <m/>
    <m/>
    <m/>
    <m/>
    <m/>
    <x v="67"/>
  </r>
  <r>
    <s v="Regent Gr.1kg.(Bayer)"/>
    <n v="1347"/>
    <m/>
    <m/>
    <n v="1347"/>
    <m/>
    <x v="68"/>
  </r>
  <r>
    <s v="REGENT GR.5 KG.(BAYER)"/>
    <n v="426.4"/>
    <m/>
    <m/>
    <n v="426.4"/>
    <m/>
    <x v="69"/>
  </r>
  <r>
    <s v="REGENT SC.100ML(Bayer)"/>
    <n v="3339"/>
    <m/>
    <m/>
    <n v="3339"/>
    <m/>
    <x v="70"/>
  </r>
  <r>
    <s v="Regent SC.1lt (Bayer)"/>
    <n v="418"/>
    <m/>
    <n v="14.3"/>
    <n v="403.7"/>
    <m/>
    <x v="71"/>
  </r>
  <r>
    <s v="Regent SC.250 ML.Bayer"/>
    <n v="1022"/>
    <n v="5"/>
    <n v="8"/>
    <n v="1019"/>
    <m/>
    <x v="72"/>
  </r>
  <r>
    <s v="Regent SC.500ML.Bayer"/>
    <n v="1560"/>
    <n v="5"/>
    <n v="9"/>
    <n v="1556"/>
    <m/>
    <x v="73"/>
  </r>
  <r>
    <s v="Sectin 100 Gm.(Bayer)"/>
    <n v="77"/>
    <m/>
    <m/>
    <n v="77"/>
    <m/>
    <x v="74"/>
  </r>
  <r>
    <s v="Sectin 1kg (Bayer)"/>
    <n v="38"/>
    <m/>
    <m/>
    <n v="38"/>
    <m/>
    <x v="75"/>
  </r>
  <r>
    <s v="Sectin 250 Gm. (Bayer)"/>
    <m/>
    <m/>
    <m/>
    <m/>
    <m/>
    <x v="6"/>
  </r>
  <r>
    <s v="Sectin 600 Gm.(Bayer)"/>
    <n v="17"/>
    <m/>
    <m/>
    <n v="17"/>
    <m/>
    <x v="76"/>
  </r>
  <r>
    <s v="Sencor 100grm"/>
    <n v="1290"/>
    <m/>
    <n v="11.5"/>
    <n v="1278.5"/>
    <m/>
    <x v="77"/>
  </r>
  <r>
    <s v="SENCOR WP 70(500GM)"/>
    <n v="140"/>
    <m/>
    <m/>
    <n v="140"/>
    <m/>
    <x v="77"/>
  </r>
  <r>
    <s v="SIVANTO PIME 100ML"/>
    <n v="30"/>
    <m/>
    <m/>
    <n v="30"/>
    <m/>
    <x v="78"/>
  </r>
  <r>
    <s v="SIVANTO PRIME 1LTR"/>
    <n v="10"/>
    <m/>
    <n v="7"/>
    <n v="3"/>
    <m/>
    <x v="79"/>
  </r>
  <r>
    <s v="SIVANTO PRIME 250ML"/>
    <m/>
    <m/>
    <m/>
    <m/>
    <m/>
    <x v="80"/>
  </r>
  <r>
    <s v="SOCIETTY 500ML"/>
    <m/>
    <m/>
    <m/>
    <m/>
    <m/>
    <x v="21"/>
  </r>
  <r>
    <s v="SOLOMON 100ML (BAYER)"/>
    <n v="193"/>
    <m/>
    <n v="2"/>
    <n v="191"/>
    <m/>
    <x v="81"/>
  </r>
  <r>
    <s v="SOLOMON 250ML (BAYER)"/>
    <n v="171"/>
    <m/>
    <n v="9"/>
    <n v="162"/>
    <m/>
    <x v="82"/>
  </r>
  <r>
    <s v="SOLOMON 500ML"/>
    <n v="88"/>
    <m/>
    <n v="4"/>
    <n v="84"/>
    <m/>
    <x v="83"/>
  </r>
  <r>
    <s v="SOLOMON LTR"/>
    <n v="6"/>
    <n v="10"/>
    <n v="1"/>
    <n v="15"/>
    <m/>
    <x v="84"/>
  </r>
  <r>
    <s v="Spintor 75 ML.(Bayer)"/>
    <n v="51"/>
    <m/>
    <n v="1"/>
    <n v="50"/>
    <m/>
    <x v="85"/>
  </r>
  <r>
    <s v="Top Star 35grm.(Bayer)"/>
    <n v="386"/>
    <m/>
    <m/>
    <n v="386"/>
    <m/>
    <x v="86"/>
  </r>
  <r>
    <s v="VELUM PRIME 250ML"/>
    <n v="11"/>
    <m/>
    <m/>
    <n v="11"/>
    <m/>
    <x v="87"/>
  </r>
  <r>
    <s v="VELUM PRIME 500ML"/>
    <n v="12"/>
    <n v="20"/>
    <n v="12"/>
    <n v="20"/>
    <m/>
    <x v="88"/>
  </r>
  <r>
    <s v="Whip Super 100ml (Bayer)"/>
    <n v="15"/>
    <m/>
    <m/>
    <n v="15"/>
    <m/>
    <x v="89"/>
  </r>
  <r>
    <s v="Whip Super 1lt.(Bayer)"/>
    <n v="94"/>
    <m/>
    <m/>
    <n v="94"/>
    <m/>
    <x v="90"/>
  </r>
  <r>
    <s v="Whip Super 250ml (Bayer)"/>
    <n v="708"/>
    <m/>
    <m/>
    <n v="708"/>
    <m/>
    <x v="91"/>
  </r>
  <r>
    <s v="Whip Super 500ml. (Bayer)"/>
    <n v="389"/>
    <m/>
    <m/>
    <n v="389"/>
    <m/>
    <x v="9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95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64">
        <item x="4"/>
        <item m="1" x="106"/>
        <item x="10"/>
        <item x="14"/>
        <item x="13"/>
        <item x="15"/>
        <item x="16"/>
        <item m="1" x="105"/>
        <item m="1" x="124"/>
        <item m="1" x="154"/>
        <item m="1" x="153"/>
        <item x="18"/>
        <item x="17"/>
        <item x="19"/>
        <item x="20"/>
        <item x="22"/>
        <item x="23"/>
        <item x="24"/>
        <item x="25"/>
        <item x="26"/>
        <item x="27"/>
        <item x="30"/>
        <item x="31"/>
        <item x="32"/>
        <item x="28"/>
        <item m="1" x="143"/>
        <item m="1" x="152"/>
        <item m="1" x="157"/>
        <item m="1" x="151"/>
        <item m="1" x="150"/>
        <item m="1" x="161"/>
        <item m="1" x="159"/>
        <item m="1" x="160"/>
        <item m="1" x="158"/>
        <item x="34"/>
        <item m="1" x="100"/>
        <item m="1" x="111"/>
        <item m="1" x="125"/>
        <item m="1" x="110"/>
        <item m="1" x="142"/>
        <item m="1" x="128"/>
        <item m="1" x="141"/>
        <item m="1" x="140"/>
        <item m="1" x="96"/>
        <item m="1" x="97"/>
        <item m="1" x="108"/>
        <item x="38"/>
        <item m="1" x="107"/>
        <item m="1" x="145"/>
        <item m="1" x="136"/>
        <item m="1" x="133"/>
        <item m="1" x="131"/>
        <item m="1" x="132"/>
        <item m="1" x="123"/>
        <item m="1" x="118"/>
        <item x="40"/>
        <item x="39"/>
        <item x="42"/>
        <item x="41"/>
        <item x="43"/>
        <item m="1" x="135"/>
        <item m="1" x="149"/>
        <item x="45"/>
        <item x="44"/>
        <item m="1" x="156"/>
        <item x="47"/>
        <item x="48"/>
        <item x="49"/>
        <item x="51"/>
        <item x="52"/>
        <item m="1" x="104"/>
        <item x="54"/>
        <item m="1" x="103"/>
        <item x="55"/>
        <item x="56"/>
        <item x="57"/>
        <item x="58"/>
        <item x="59"/>
        <item m="1" x="114"/>
        <item m="1" x="95"/>
        <item m="1" x="113"/>
        <item m="1" x="112"/>
        <item m="1" x="93"/>
        <item m="1" x="122"/>
        <item m="1" x="121"/>
        <item x="68"/>
        <item x="67"/>
        <item x="69"/>
        <item x="70"/>
        <item x="71"/>
        <item x="72"/>
        <item x="73"/>
        <item m="1" x="147"/>
        <item m="1" x="130"/>
        <item m="1" x="102"/>
        <item m="1" x="101"/>
        <item x="74"/>
        <item x="76"/>
        <item x="77"/>
        <item x="81"/>
        <item x="84"/>
        <item x="82"/>
        <item x="83"/>
        <item x="85"/>
        <item x="87"/>
        <item x="89"/>
        <item x="91"/>
        <item x="92"/>
        <item x="0"/>
        <item x="1"/>
        <item x="3"/>
        <item m="1" x="146"/>
        <item x="12"/>
        <item x="11"/>
        <item m="1" x="99"/>
        <item m="1" x="98"/>
        <item m="1" x="144"/>
        <item x="35"/>
        <item m="1" x="162"/>
        <item m="1" x="127"/>
        <item m="1" x="126"/>
        <item x="36"/>
        <item m="1" x="138"/>
        <item m="1" x="109"/>
        <item m="1" x="117"/>
        <item m="1" x="155"/>
        <item m="1" x="148"/>
        <item x="53"/>
        <item m="1" x="134"/>
        <item x="60"/>
        <item x="6"/>
        <item x="21"/>
        <item x="66"/>
        <item m="1" x="129"/>
        <item m="1" x="120"/>
        <item m="1" x="116"/>
        <item m="1" x="115"/>
        <item x="78"/>
        <item x="79"/>
        <item x="80"/>
        <item m="1" x="139"/>
        <item m="1" x="137"/>
        <item m="1" x="119"/>
        <item x="86"/>
        <item x="88"/>
        <item m="1" x="94"/>
        <item x="2"/>
        <item x="5"/>
        <item x="7"/>
        <item x="8"/>
        <item x="9"/>
        <item x="29"/>
        <item x="33"/>
        <item x="37"/>
        <item x="46"/>
        <item x="50"/>
        <item x="61"/>
        <item x="62"/>
        <item x="63"/>
        <item x="64"/>
        <item x="65"/>
        <item x="75"/>
        <item x="90"/>
        <item t="default"/>
      </items>
    </pivotField>
  </pivotFields>
  <rowFields count="1">
    <field x="6"/>
  </rowFields>
  <rowItems count="94">
    <i>
      <x/>
    </i>
    <i>
      <x v="2"/>
    </i>
    <i>
      <x v="3"/>
    </i>
    <i>
      <x v="4"/>
    </i>
    <i>
      <x v="5"/>
    </i>
    <i>
      <x v="6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34"/>
    </i>
    <i>
      <x v="46"/>
    </i>
    <i>
      <x v="55"/>
    </i>
    <i>
      <x v="56"/>
    </i>
    <i>
      <x v="57"/>
    </i>
    <i>
      <x v="58"/>
    </i>
    <i>
      <x v="59"/>
    </i>
    <i>
      <x v="62"/>
    </i>
    <i>
      <x v="63"/>
    </i>
    <i>
      <x v="65"/>
    </i>
    <i>
      <x v="66"/>
    </i>
    <i>
      <x v="67"/>
    </i>
    <i>
      <x v="68"/>
    </i>
    <i>
      <x v="69"/>
    </i>
    <i>
      <x v="71"/>
    </i>
    <i>
      <x v="73"/>
    </i>
    <i>
      <x v="74"/>
    </i>
    <i>
      <x v="75"/>
    </i>
    <i>
      <x v="76"/>
    </i>
    <i>
      <x v="77"/>
    </i>
    <i>
      <x v="85"/>
    </i>
    <i>
      <x v="86"/>
    </i>
    <i>
      <x v="87"/>
    </i>
    <i>
      <x v="88"/>
    </i>
    <i>
      <x v="89"/>
    </i>
    <i>
      <x v="90"/>
    </i>
    <i>
      <x v="91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2"/>
    </i>
    <i>
      <x v="113"/>
    </i>
    <i>
      <x v="117"/>
    </i>
    <i>
      <x v="121"/>
    </i>
    <i>
      <x v="127"/>
    </i>
    <i>
      <x v="129"/>
    </i>
    <i>
      <x v="130"/>
    </i>
    <i>
      <x v="131"/>
    </i>
    <i>
      <x v="132"/>
    </i>
    <i>
      <x v="137"/>
    </i>
    <i>
      <x v="138"/>
    </i>
    <i>
      <x v="139"/>
    </i>
    <i>
      <x v="143"/>
    </i>
    <i>
      <x v="144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7"/>
  <sheetViews>
    <sheetView workbookViewId="0">
      <selection sqref="A1:E1"/>
    </sheetView>
  </sheetViews>
  <sheetFormatPr defaultRowHeight="14.4" x14ac:dyDescent="0.3"/>
  <cols>
    <col min="1" max="1" width="32" bestFit="1" customWidth="1"/>
    <col min="2" max="2" width="13.5546875" customWidth="1"/>
    <col min="3" max="3" width="11.5546875" bestFit="1" customWidth="1"/>
    <col min="4" max="4" width="10.5546875" customWidth="1"/>
    <col min="5" max="5" width="13.5546875" customWidth="1"/>
  </cols>
  <sheetData>
    <row r="1" spans="1:5" ht="17.399999999999999" x14ac:dyDescent="0.3">
      <c r="A1" s="61" t="s">
        <v>39</v>
      </c>
      <c r="B1" s="61"/>
      <c r="C1" s="61"/>
      <c r="D1" s="61"/>
      <c r="E1" s="61"/>
    </row>
    <row r="2" spans="1:5" x14ac:dyDescent="0.3">
      <c r="A2" s="62" t="s">
        <v>40</v>
      </c>
      <c r="B2" s="62"/>
      <c r="C2" s="62"/>
      <c r="D2" s="62"/>
      <c r="E2" s="62"/>
    </row>
    <row r="3" spans="1:5" x14ac:dyDescent="0.3">
      <c r="A3" s="63"/>
      <c r="B3" s="63"/>
      <c r="C3" s="63"/>
      <c r="D3" s="63"/>
      <c r="E3" s="63"/>
    </row>
    <row r="4" spans="1:5" x14ac:dyDescent="0.3">
      <c r="A4" s="64" t="s">
        <v>41</v>
      </c>
      <c r="B4" s="64"/>
      <c r="C4" s="64"/>
      <c r="D4" s="64"/>
      <c r="E4" s="64"/>
    </row>
    <row r="5" spans="1:5" x14ac:dyDescent="0.3">
      <c r="A5" s="65" t="s">
        <v>42</v>
      </c>
      <c r="B5" s="65"/>
      <c r="C5" s="65"/>
      <c r="D5" s="65"/>
      <c r="E5" s="65"/>
    </row>
    <row r="6" spans="1:5" x14ac:dyDescent="0.3">
      <c r="A6" s="55" t="s">
        <v>43</v>
      </c>
      <c r="B6" s="56" t="s">
        <v>44</v>
      </c>
      <c r="C6" s="56" t="s">
        <v>45</v>
      </c>
      <c r="D6" s="56" t="s">
        <v>46</v>
      </c>
      <c r="E6" s="56" t="s">
        <v>47</v>
      </c>
    </row>
    <row r="7" spans="1:5" x14ac:dyDescent="0.3">
      <c r="A7" s="57" t="s">
        <v>48</v>
      </c>
      <c r="B7" s="58">
        <v>13</v>
      </c>
      <c r="E7" s="58">
        <v>13</v>
      </c>
    </row>
    <row r="8" spans="1:5" x14ac:dyDescent="0.3">
      <c r="A8" s="57" t="s">
        <v>49</v>
      </c>
      <c r="B8" s="58">
        <v>371</v>
      </c>
      <c r="E8" s="58">
        <v>371</v>
      </c>
    </row>
    <row r="9" spans="1:5" x14ac:dyDescent="0.3">
      <c r="A9" s="57" t="s">
        <v>50</v>
      </c>
      <c r="B9" s="58">
        <v>2</v>
      </c>
      <c r="E9" s="58">
        <v>2</v>
      </c>
    </row>
    <row r="10" spans="1:5" x14ac:dyDescent="0.3">
      <c r="A10" s="57" t="s">
        <v>51</v>
      </c>
      <c r="B10" s="58">
        <v>84</v>
      </c>
      <c r="E10" s="58">
        <v>84</v>
      </c>
    </row>
    <row r="11" spans="1:5" x14ac:dyDescent="0.3">
      <c r="A11" s="57" t="s">
        <v>52</v>
      </c>
      <c r="B11" s="58">
        <v>-26</v>
      </c>
      <c r="E11" s="58">
        <v>-26</v>
      </c>
    </row>
    <row r="12" spans="1:5" x14ac:dyDescent="0.3">
      <c r="A12" s="57" t="s">
        <v>53</v>
      </c>
      <c r="B12" s="58">
        <v>51</v>
      </c>
      <c r="E12" s="58">
        <v>51</v>
      </c>
    </row>
    <row r="13" spans="1:5" x14ac:dyDescent="0.3">
      <c r="A13" s="57" t="s">
        <v>54</v>
      </c>
    </row>
    <row r="14" spans="1:5" x14ac:dyDescent="0.3">
      <c r="A14" s="57" t="s">
        <v>55</v>
      </c>
      <c r="B14" s="58">
        <v>100</v>
      </c>
      <c r="E14" s="58">
        <v>100</v>
      </c>
    </row>
    <row r="15" spans="1:5" x14ac:dyDescent="0.3">
      <c r="A15" s="57" t="s">
        <v>56</v>
      </c>
      <c r="B15" s="58">
        <v>173</v>
      </c>
      <c r="E15" s="58">
        <v>173</v>
      </c>
    </row>
    <row r="16" spans="1:5" x14ac:dyDescent="0.3">
      <c r="A16" s="57" t="s">
        <v>57</v>
      </c>
      <c r="B16" s="58">
        <v>8</v>
      </c>
      <c r="E16" s="58">
        <v>8</v>
      </c>
    </row>
    <row r="17" spans="1:5" x14ac:dyDescent="0.3">
      <c r="A17" s="57" t="s">
        <v>58</v>
      </c>
      <c r="B17" s="58">
        <v>35</v>
      </c>
      <c r="E17" s="58">
        <v>35</v>
      </c>
    </row>
    <row r="18" spans="1:5" x14ac:dyDescent="0.3">
      <c r="A18" s="57" t="s">
        <v>59</v>
      </c>
      <c r="B18" s="58">
        <v>12</v>
      </c>
      <c r="E18" s="58">
        <v>12</v>
      </c>
    </row>
    <row r="19" spans="1:5" x14ac:dyDescent="0.3">
      <c r="A19" s="57" t="s">
        <v>60</v>
      </c>
      <c r="B19" s="58">
        <v>38</v>
      </c>
      <c r="E19" s="58">
        <v>38</v>
      </c>
    </row>
    <row r="20" spans="1:5" x14ac:dyDescent="0.3">
      <c r="A20" s="57" t="s">
        <v>61</v>
      </c>
      <c r="B20" s="58">
        <v>14</v>
      </c>
      <c r="E20" s="58">
        <v>14</v>
      </c>
    </row>
    <row r="21" spans="1:5" x14ac:dyDescent="0.3">
      <c r="A21" s="57" t="s">
        <v>62</v>
      </c>
      <c r="B21" s="58">
        <v>244</v>
      </c>
      <c r="E21" s="58">
        <v>244</v>
      </c>
    </row>
    <row r="22" spans="1:5" x14ac:dyDescent="0.3">
      <c r="A22" s="57" t="s">
        <v>63</v>
      </c>
      <c r="B22" s="58">
        <v>144</v>
      </c>
      <c r="E22" s="58">
        <v>144</v>
      </c>
    </row>
    <row r="23" spans="1:5" x14ac:dyDescent="0.3">
      <c r="A23" s="57" t="s">
        <v>64</v>
      </c>
      <c r="B23" s="58">
        <v>38</v>
      </c>
      <c r="E23" s="58">
        <v>38</v>
      </c>
    </row>
    <row r="24" spans="1:5" x14ac:dyDescent="0.3">
      <c r="A24" s="57" t="s">
        <v>65</v>
      </c>
      <c r="B24" s="58">
        <v>159</v>
      </c>
      <c r="C24" s="58">
        <v>4</v>
      </c>
      <c r="D24" s="58">
        <v>33.5</v>
      </c>
      <c r="E24" s="58">
        <v>129.5</v>
      </c>
    </row>
    <row r="25" spans="1:5" x14ac:dyDescent="0.3">
      <c r="A25" s="57" t="s">
        <v>66</v>
      </c>
      <c r="B25" s="58">
        <v>53</v>
      </c>
      <c r="E25" s="58">
        <v>53</v>
      </c>
    </row>
    <row r="26" spans="1:5" x14ac:dyDescent="0.3">
      <c r="A26" s="57" t="s">
        <v>67</v>
      </c>
      <c r="B26" s="58">
        <v>457</v>
      </c>
      <c r="E26" s="58">
        <v>457</v>
      </c>
    </row>
    <row r="27" spans="1:5" x14ac:dyDescent="0.3">
      <c r="A27" s="57" t="s">
        <v>68</v>
      </c>
      <c r="B27" s="58">
        <v>123</v>
      </c>
      <c r="C27" s="58">
        <v>2</v>
      </c>
      <c r="D27" s="58">
        <v>9</v>
      </c>
      <c r="E27" s="58">
        <v>116</v>
      </c>
    </row>
    <row r="28" spans="1:5" x14ac:dyDescent="0.3">
      <c r="A28" s="57" t="s">
        <v>69</v>
      </c>
      <c r="B28" s="58">
        <v>35</v>
      </c>
      <c r="C28" s="58">
        <v>1</v>
      </c>
      <c r="D28" s="58">
        <v>1</v>
      </c>
      <c r="E28" s="58">
        <v>35</v>
      </c>
    </row>
    <row r="29" spans="1:5" x14ac:dyDescent="0.3">
      <c r="A29" s="57" t="s">
        <v>70</v>
      </c>
      <c r="B29" s="58">
        <v>58</v>
      </c>
      <c r="E29" s="58">
        <v>58</v>
      </c>
    </row>
    <row r="30" spans="1:5" x14ac:dyDescent="0.3">
      <c r="A30" s="57" t="s">
        <v>71</v>
      </c>
      <c r="B30" s="58">
        <v>293</v>
      </c>
      <c r="E30" s="58">
        <v>293</v>
      </c>
    </row>
    <row r="31" spans="1:5" x14ac:dyDescent="0.3">
      <c r="A31" s="57" t="s">
        <v>72</v>
      </c>
      <c r="B31" s="58">
        <v>-1</v>
      </c>
      <c r="E31" s="58">
        <v>-1</v>
      </c>
    </row>
    <row r="32" spans="1:5" x14ac:dyDescent="0.3">
      <c r="A32" s="57" t="s">
        <v>73</v>
      </c>
      <c r="B32" s="58">
        <v>323</v>
      </c>
      <c r="D32" s="58">
        <v>1</v>
      </c>
      <c r="E32" s="58">
        <v>322</v>
      </c>
    </row>
    <row r="33" spans="1:5" x14ac:dyDescent="0.3">
      <c r="A33" s="57" t="s">
        <v>74</v>
      </c>
      <c r="B33" s="58">
        <v>-4</v>
      </c>
      <c r="E33" s="58">
        <v>-4</v>
      </c>
    </row>
    <row r="34" spans="1:5" x14ac:dyDescent="0.3">
      <c r="A34" s="57" t="s">
        <v>75</v>
      </c>
      <c r="B34" s="58">
        <v>58</v>
      </c>
      <c r="E34" s="58">
        <v>58</v>
      </c>
    </row>
    <row r="35" spans="1:5" x14ac:dyDescent="0.3">
      <c r="A35" s="57" t="s">
        <v>76</v>
      </c>
      <c r="B35" s="58">
        <v>44</v>
      </c>
      <c r="E35" s="58">
        <v>44</v>
      </c>
    </row>
    <row r="36" spans="1:5" x14ac:dyDescent="0.3">
      <c r="A36" s="57" t="s">
        <v>77</v>
      </c>
      <c r="B36" s="58">
        <v>-2</v>
      </c>
      <c r="E36" s="58">
        <v>-2</v>
      </c>
    </row>
    <row r="37" spans="1:5" x14ac:dyDescent="0.3">
      <c r="A37" s="57" t="s">
        <v>78</v>
      </c>
      <c r="B37" s="58">
        <v>283</v>
      </c>
      <c r="E37" s="58">
        <v>283</v>
      </c>
    </row>
    <row r="38" spans="1:5" x14ac:dyDescent="0.3">
      <c r="A38" s="57" t="s">
        <v>79</v>
      </c>
      <c r="B38" s="58">
        <v>12</v>
      </c>
      <c r="D38" s="58">
        <v>3</v>
      </c>
      <c r="E38" s="58">
        <v>9</v>
      </c>
    </row>
    <row r="39" spans="1:5" x14ac:dyDescent="0.3">
      <c r="A39" s="57" t="s">
        <v>80</v>
      </c>
      <c r="B39" s="58">
        <v>3</v>
      </c>
      <c r="E39" s="58">
        <v>3</v>
      </c>
    </row>
    <row r="40" spans="1:5" x14ac:dyDescent="0.3">
      <c r="A40" s="57" t="s">
        <v>81</v>
      </c>
      <c r="B40" s="58">
        <v>-1</v>
      </c>
      <c r="E40" s="58">
        <v>-1</v>
      </c>
    </row>
    <row r="41" spans="1:5" x14ac:dyDescent="0.3">
      <c r="A41" s="57" t="s">
        <v>82</v>
      </c>
      <c r="B41" s="58">
        <v>1</v>
      </c>
      <c r="E41" s="58">
        <v>1</v>
      </c>
    </row>
    <row r="42" spans="1:5" x14ac:dyDescent="0.3">
      <c r="A42" s="57" t="s">
        <v>83</v>
      </c>
      <c r="B42" s="58">
        <v>62</v>
      </c>
      <c r="E42" s="58">
        <v>62</v>
      </c>
    </row>
    <row r="43" spans="1:5" x14ac:dyDescent="0.3">
      <c r="A43" s="57" t="s">
        <v>84</v>
      </c>
      <c r="B43" s="58">
        <v>22</v>
      </c>
      <c r="E43" s="58">
        <v>22</v>
      </c>
    </row>
    <row r="44" spans="1:5" x14ac:dyDescent="0.3">
      <c r="A44" s="57" t="s">
        <v>85</v>
      </c>
      <c r="B44" s="58">
        <v>4</v>
      </c>
      <c r="E44" s="58">
        <v>4</v>
      </c>
    </row>
    <row r="45" spans="1:5" x14ac:dyDescent="0.3">
      <c r="A45" s="57" t="s">
        <v>86</v>
      </c>
      <c r="B45" s="58">
        <v>10</v>
      </c>
      <c r="E45" s="58">
        <v>10</v>
      </c>
    </row>
    <row r="46" spans="1:5" x14ac:dyDescent="0.3">
      <c r="A46" s="57" t="s">
        <v>87</v>
      </c>
      <c r="B46" s="58">
        <v>46</v>
      </c>
      <c r="E46" s="58">
        <v>46</v>
      </c>
    </row>
    <row r="47" spans="1:5" x14ac:dyDescent="0.3">
      <c r="A47" s="57" t="s">
        <v>88</v>
      </c>
      <c r="B47" s="58">
        <v>80</v>
      </c>
      <c r="E47" s="58">
        <v>80</v>
      </c>
    </row>
    <row r="48" spans="1:5" x14ac:dyDescent="0.3">
      <c r="A48" s="57" t="s">
        <v>89</v>
      </c>
      <c r="B48" s="58">
        <v>29</v>
      </c>
      <c r="E48" s="58">
        <v>29</v>
      </c>
    </row>
    <row r="49" spans="1:5" x14ac:dyDescent="0.3">
      <c r="A49" s="57" t="s">
        <v>90</v>
      </c>
      <c r="B49" s="58">
        <v>381</v>
      </c>
      <c r="D49" s="58">
        <v>1</v>
      </c>
      <c r="E49" s="58">
        <v>380</v>
      </c>
    </row>
    <row r="50" spans="1:5" x14ac:dyDescent="0.3">
      <c r="A50" s="57" t="s">
        <v>91</v>
      </c>
      <c r="B50" s="58">
        <v>253</v>
      </c>
      <c r="E50" s="58">
        <v>253</v>
      </c>
    </row>
    <row r="51" spans="1:5" x14ac:dyDescent="0.3">
      <c r="A51" s="57" t="s">
        <v>92</v>
      </c>
      <c r="B51" s="58">
        <v>415</v>
      </c>
      <c r="E51" s="58">
        <v>415</v>
      </c>
    </row>
    <row r="52" spans="1:5" x14ac:dyDescent="0.3">
      <c r="A52" s="57" t="s">
        <v>93</v>
      </c>
      <c r="B52" s="58">
        <v>8</v>
      </c>
      <c r="E52" s="58">
        <v>8</v>
      </c>
    </row>
    <row r="53" spans="1:5" x14ac:dyDescent="0.3">
      <c r="A53" s="57" t="s">
        <v>94</v>
      </c>
      <c r="B53" s="58">
        <v>71</v>
      </c>
      <c r="E53" s="58">
        <v>71</v>
      </c>
    </row>
    <row r="54" spans="1:5" x14ac:dyDescent="0.3">
      <c r="A54" s="57" t="s">
        <v>95</v>
      </c>
      <c r="B54" s="58">
        <v>52</v>
      </c>
      <c r="E54" s="58">
        <v>52</v>
      </c>
    </row>
    <row r="55" spans="1:5" x14ac:dyDescent="0.3">
      <c r="A55" s="57" t="s">
        <v>96</v>
      </c>
      <c r="B55" s="58">
        <v>-32</v>
      </c>
      <c r="E55" s="58">
        <v>-32</v>
      </c>
    </row>
    <row r="56" spans="1:5" x14ac:dyDescent="0.3">
      <c r="A56" s="57" t="s">
        <v>97</v>
      </c>
      <c r="B56" s="58">
        <v>165</v>
      </c>
      <c r="D56" s="58">
        <v>99</v>
      </c>
      <c r="E56" s="58">
        <v>66</v>
      </c>
    </row>
    <row r="57" spans="1:5" x14ac:dyDescent="0.3">
      <c r="A57" s="57" t="s">
        <v>98</v>
      </c>
      <c r="B57" s="58">
        <v>2</v>
      </c>
      <c r="E57" s="58">
        <v>2</v>
      </c>
    </row>
    <row r="58" spans="1:5" x14ac:dyDescent="0.3">
      <c r="A58" s="57" t="s">
        <v>99</v>
      </c>
      <c r="B58" s="58">
        <v>-13</v>
      </c>
      <c r="E58" s="58">
        <v>-13</v>
      </c>
    </row>
    <row r="59" spans="1:5" x14ac:dyDescent="0.3">
      <c r="A59" s="57" t="s">
        <v>100</v>
      </c>
      <c r="B59" s="58">
        <v>33</v>
      </c>
      <c r="E59" s="58">
        <v>33</v>
      </c>
    </row>
    <row r="60" spans="1:5" x14ac:dyDescent="0.3">
      <c r="A60" s="57" t="s">
        <v>101</v>
      </c>
      <c r="B60" s="58">
        <v>40</v>
      </c>
      <c r="E60" s="58">
        <v>40</v>
      </c>
    </row>
    <row r="61" spans="1:5" x14ac:dyDescent="0.3">
      <c r="A61" s="57" t="s">
        <v>102</v>
      </c>
      <c r="B61" s="58">
        <v>-10.75</v>
      </c>
      <c r="E61" s="58">
        <v>-10.75</v>
      </c>
    </row>
    <row r="62" spans="1:5" x14ac:dyDescent="0.3">
      <c r="A62" s="57" t="s">
        <v>103</v>
      </c>
      <c r="B62" s="58">
        <v>86</v>
      </c>
      <c r="E62" s="58">
        <v>86</v>
      </c>
    </row>
    <row r="63" spans="1:5" x14ac:dyDescent="0.3">
      <c r="A63" s="57" t="s">
        <v>104</v>
      </c>
      <c r="B63" s="58">
        <v>149</v>
      </c>
      <c r="C63" s="58">
        <v>40</v>
      </c>
      <c r="D63" s="58">
        <v>7</v>
      </c>
      <c r="E63" s="58">
        <v>182</v>
      </c>
    </row>
    <row r="64" spans="1:5" x14ac:dyDescent="0.3">
      <c r="A64" s="57" t="s">
        <v>105</v>
      </c>
      <c r="C64" s="58">
        <v>10</v>
      </c>
      <c r="D64" s="58">
        <v>2</v>
      </c>
      <c r="E64" s="58">
        <v>8</v>
      </c>
    </row>
    <row r="65" spans="1:5" x14ac:dyDescent="0.3">
      <c r="A65" s="57" t="s">
        <v>106</v>
      </c>
    </row>
    <row r="66" spans="1:5" x14ac:dyDescent="0.3">
      <c r="A66" s="57" t="s">
        <v>107</v>
      </c>
      <c r="B66" s="58">
        <v>-1</v>
      </c>
      <c r="E66" s="58">
        <v>-1</v>
      </c>
    </row>
    <row r="67" spans="1:5" x14ac:dyDescent="0.3">
      <c r="A67" s="57" t="s">
        <v>108</v>
      </c>
      <c r="B67" s="58">
        <v>27</v>
      </c>
      <c r="E67" s="58">
        <v>27</v>
      </c>
    </row>
    <row r="68" spans="1:5" x14ac:dyDescent="0.3">
      <c r="A68" s="57" t="s">
        <v>109</v>
      </c>
      <c r="B68" s="58">
        <v>95</v>
      </c>
      <c r="D68" s="58">
        <v>8</v>
      </c>
      <c r="E68" s="58">
        <v>87</v>
      </c>
    </row>
    <row r="69" spans="1:5" x14ac:dyDescent="0.3">
      <c r="A69" s="57" t="s">
        <v>110</v>
      </c>
      <c r="B69" s="58">
        <v>43</v>
      </c>
      <c r="E69" s="58">
        <v>43</v>
      </c>
    </row>
    <row r="70" spans="1:5" x14ac:dyDescent="0.3">
      <c r="A70" s="57" t="s">
        <v>111</v>
      </c>
      <c r="B70" s="58">
        <v>-5</v>
      </c>
      <c r="E70" s="58">
        <v>-5</v>
      </c>
    </row>
    <row r="71" spans="1:5" x14ac:dyDescent="0.3">
      <c r="A71" s="57" t="s">
        <v>112</v>
      </c>
      <c r="B71" s="58">
        <v>-19</v>
      </c>
      <c r="E71" s="58">
        <v>-19</v>
      </c>
    </row>
    <row r="72" spans="1:5" x14ac:dyDescent="0.3">
      <c r="A72" s="57" t="s">
        <v>113</v>
      </c>
    </row>
    <row r="73" spans="1:5" x14ac:dyDescent="0.3">
      <c r="A73" s="57" t="s">
        <v>114</v>
      </c>
      <c r="B73" s="58">
        <v>51</v>
      </c>
      <c r="E73" s="58">
        <v>51</v>
      </c>
    </row>
    <row r="74" spans="1:5" x14ac:dyDescent="0.3">
      <c r="A74" s="57" t="s">
        <v>115</v>
      </c>
      <c r="B74" s="58">
        <v>33</v>
      </c>
      <c r="E74" s="58">
        <v>33</v>
      </c>
    </row>
    <row r="75" spans="1:5" x14ac:dyDescent="0.3">
      <c r="A75" s="57" t="s">
        <v>116</v>
      </c>
      <c r="B75" s="58">
        <v>258</v>
      </c>
      <c r="E75" s="58">
        <v>258</v>
      </c>
    </row>
    <row r="76" spans="1:5" x14ac:dyDescent="0.3">
      <c r="A76" s="57" t="s">
        <v>117</v>
      </c>
      <c r="B76" s="58">
        <v>400</v>
      </c>
      <c r="E76" s="58">
        <v>400</v>
      </c>
    </row>
    <row r="77" spans="1:5" x14ac:dyDescent="0.3">
      <c r="A77" s="57" t="s">
        <v>118</v>
      </c>
      <c r="B77" s="58">
        <v>35</v>
      </c>
      <c r="E77" s="58">
        <v>35</v>
      </c>
    </row>
    <row r="78" spans="1:5" x14ac:dyDescent="0.3">
      <c r="A78" s="57" t="s">
        <v>119</v>
      </c>
    </row>
    <row r="79" spans="1:5" x14ac:dyDescent="0.3">
      <c r="A79" s="57" t="s">
        <v>120</v>
      </c>
      <c r="B79" s="58">
        <v>1347</v>
      </c>
      <c r="E79" s="58">
        <v>1347</v>
      </c>
    </row>
    <row r="80" spans="1:5" x14ac:dyDescent="0.3">
      <c r="A80" s="57" t="s">
        <v>121</v>
      </c>
      <c r="B80" s="58">
        <v>426.4</v>
      </c>
      <c r="E80" s="58">
        <v>426.4</v>
      </c>
    </row>
    <row r="81" spans="1:5" x14ac:dyDescent="0.3">
      <c r="A81" s="57" t="s">
        <v>122</v>
      </c>
      <c r="B81" s="58">
        <v>3339</v>
      </c>
      <c r="E81" s="58">
        <v>3339</v>
      </c>
    </row>
    <row r="82" spans="1:5" x14ac:dyDescent="0.3">
      <c r="A82" s="57" t="s">
        <v>123</v>
      </c>
      <c r="B82" s="58">
        <v>418</v>
      </c>
      <c r="D82" s="58">
        <v>14.3</v>
      </c>
      <c r="E82" s="58">
        <v>403.7</v>
      </c>
    </row>
    <row r="83" spans="1:5" x14ac:dyDescent="0.3">
      <c r="A83" s="57" t="s">
        <v>124</v>
      </c>
      <c r="B83" s="58">
        <v>1022</v>
      </c>
      <c r="C83" s="58">
        <v>5</v>
      </c>
      <c r="D83" s="58">
        <v>8</v>
      </c>
      <c r="E83" s="58">
        <v>1019</v>
      </c>
    </row>
    <row r="84" spans="1:5" x14ac:dyDescent="0.3">
      <c r="A84" s="57" t="s">
        <v>125</v>
      </c>
      <c r="B84" s="58">
        <v>1560</v>
      </c>
      <c r="C84" s="58">
        <v>5</v>
      </c>
      <c r="D84" s="58">
        <v>9</v>
      </c>
      <c r="E84" s="58">
        <v>1556</v>
      </c>
    </row>
    <row r="85" spans="1:5" x14ac:dyDescent="0.3">
      <c r="A85" s="57" t="s">
        <v>126</v>
      </c>
      <c r="B85" s="58">
        <v>77</v>
      </c>
      <c r="E85" s="58">
        <v>77</v>
      </c>
    </row>
    <row r="86" spans="1:5" x14ac:dyDescent="0.3">
      <c r="A86" s="57" t="s">
        <v>127</v>
      </c>
      <c r="B86" s="58">
        <v>38</v>
      </c>
      <c r="E86" s="58">
        <v>38</v>
      </c>
    </row>
    <row r="87" spans="1:5" x14ac:dyDescent="0.3">
      <c r="A87" s="57" t="s">
        <v>128</v>
      </c>
    </row>
    <row r="88" spans="1:5" x14ac:dyDescent="0.3">
      <c r="A88" s="57" t="s">
        <v>129</v>
      </c>
      <c r="B88" s="58">
        <v>17</v>
      </c>
      <c r="E88" s="58">
        <v>17</v>
      </c>
    </row>
    <row r="89" spans="1:5" x14ac:dyDescent="0.3">
      <c r="A89" s="57" t="s">
        <v>130</v>
      </c>
      <c r="B89" s="58">
        <v>1290</v>
      </c>
      <c r="D89" s="58">
        <v>11.5</v>
      </c>
      <c r="E89" s="58">
        <v>1278.5</v>
      </c>
    </row>
    <row r="90" spans="1:5" x14ac:dyDescent="0.3">
      <c r="A90" s="57" t="s">
        <v>131</v>
      </c>
      <c r="B90" s="58">
        <v>140</v>
      </c>
      <c r="E90" s="58">
        <v>140</v>
      </c>
    </row>
    <row r="91" spans="1:5" x14ac:dyDescent="0.3">
      <c r="A91" s="57" t="s">
        <v>132</v>
      </c>
      <c r="B91" s="58">
        <v>30</v>
      </c>
      <c r="E91" s="58">
        <v>30</v>
      </c>
    </row>
    <row r="92" spans="1:5" x14ac:dyDescent="0.3">
      <c r="A92" s="57" t="s">
        <v>133</v>
      </c>
      <c r="B92" s="58">
        <v>10</v>
      </c>
      <c r="D92" s="58">
        <v>7</v>
      </c>
      <c r="E92" s="58">
        <v>3</v>
      </c>
    </row>
    <row r="93" spans="1:5" x14ac:dyDescent="0.3">
      <c r="A93" s="57" t="s">
        <v>134</v>
      </c>
    </row>
    <row r="94" spans="1:5" x14ac:dyDescent="0.3">
      <c r="A94" s="57" t="s">
        <v>135</v>
      </c>
    </row>
    <row r="95" spans="1:5" x14ac:dyDescent="0.3">
      <c r="A95" s="57" t="s">
        <v>136</v>
      </c>
      <c r="B95" s="58">
        <v>193</v>
      </c>
      <c r="D95" s="58">
        <v>2</v>
      </c>
      <c r="E95" s="58">
        <v>191</v>
      </c>
    </row>
    <row r="96" spans="1:5" x14ac:dyDescent="0.3">
      <c r="A96" s="57" t="s">
        <v>137</v>
      </c>
      <c r="B96" s="58">
        <v>171</v>
      </c>
      <c r="D96" s="58">
        <v>9</v>
      </c>
      <c r="E96" s="58">
        <v>162</v>
      </c>
    </row>
    <row r="97" spans="1:5" x14ac:dyDescent="0.3">
      <c r="A97" s="57" t="s">
        <v>138</v>
      </c>
      <c r="B97" s="58">
        <v>88</v>
      </c>
      <c r="D97" s="58">
        <v>4</v>
      </c>
      <c r="E97" s="58">
        <v>84</v>
      </c>
    </row>
    <row r="98" spans="1:5" x14ac:dyDescent="0.3">
      <c r="A98" s="57" t="s">
        <v>139</v>
      </c>
      <c r="B98" s="58">
        <v>6</v>
      </c>
      <c r="C98" s="58">
        <v>10</v>
      </c>
      <c r="D98" s="58">
        <v>1</v>
      </c>
      <c r="E98" s="58">
        <v>15</v>
      </c>
    </row>
    <row r="99" spans="1:5" x14ac:dyDescent="0.3">
      <c r="A99" s="57" t="s">
        <v>140</v>
      </c>
      <c r="B99" s="58">
        <v>51</v>
      </c>
      <c r="D99" s="58">
        <v>1</v>
      </c>
      <c r="E99" s="58">
        <v>50</v>
      </c>
    </row>
    <row r="100" spans="1:5" x14ac:dyDescent="0.3">
      <c r="A100" s="57" t="s">
        <v>141</v>
      </c>
      <c r="B100" s="58">
        <v>386</v>
      </c>
      <c r="E100" s="58">
        <v>386</v>
      </c>
    </row>
    <row r="101" spans="1:5" x14ac:dyDescent="0.3">
      <c r="A101" s="57" t="s">
        <v>142</v>
      </c>
      <c r="B101" s="58">
        <v>11</v>
      </c>
      <c r="E101" s="58">
        <v>11</v>
      </c>
    </row>
    <row r="102" spans="1:5" x14ac:dyDescent="0.3">
      <c r="A102" s="57" t="s">
        <v>143</v>
      </c>
      <c r="B102" s="58">
        <v>12</v>
      </c>
      <c r="C102" s="58">
        <v>20</v>
      </c>
      <c r="D102" s="58">
        <v>12</v>
      </c>
      <c r="E102" s="58">
        <v>20</v>
      </c>
    </row>
    <row r="103" spans="1:5" x14ac:dyDescent="0.3">
      <c r="A103" s="57" t="s">
        <v>144</v>
      </c>
      <c r="B103" s="58">
        <v>15</v>
      </c>
      <c r="E103" s="58">
        <v>15</v>
      </c>
    </row>
    <row r="104" spans="1:5" x14ac:dyDescent="0.3">
      <c r="A104" s="57" t="s">
        <v>145</v>
      </c>
      <c r="B104" s="58">
        <v>94</v>
      </c>
      <c r="E104" s="58">
        <v>94</v>
      </c>
    </row>
    <row r="105" spans="1:5" x14ac:dyDescent="0.3">
      <c r="A105" s="57" t="s">
        <v>146</v>
      </c>
      <c r="B105" s="58">
        <v>708</v>
      </c>
      <c r="E105" s="58">
        <v>708</v>
      </c>
    </row>
    <row r="106" spans="1:5" x14ac:dyDescent="0.3">
      <c r="A106" s="57" t="s">
        <v>147</v>
      </c>
      <c r="B106" s="58">
        <v>389</v>
      </c>
      <c r="E106" s="58">
        <v>389</v>
      </c>
    </row>
    <row r="107" spans="1:5" x14ac:dyDescent="0.3">
      <c r="A107" s="59" t="s">
        <v>18</v>
      </c>
      <c r="B107" s="60">
        <v>17802.650000000001</v>
      </c>
      <c r="C107" s="60">
        <v>97</v>
      </c>
      <c r="D107" s="60">
        <v>243.3</v>
      </c>
      <c r="E107" s="60">
        <v>17656.349999999999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23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25</v>
      </c>
      <c r="B1" s="45" t="s">
        <v>20</v>
      </c>
      <c r="C1" s="45" t="s">
        <v>21</v>
      </c>
      <c r="D1" s="45" t="s">
        <v>22</v>
      </c>
      <c r="E1" s="45" t="s">
        <v>23</v>
      </c>
      <c r="F1" s="48" t="s">
        <v>27</v>
      </c>
      <c r="G1" s="30" t="s">
        <v>26</v>
      </c>
      <c r="I1" s="50" t="s">
        <v>28</v>
      </c>
      <c r="J1" s="54" t="s">
        <v>29</v>
      </c>
      <c r="K1" s="54" t="s">
        <v>30</v>
      </c>
      <c r="L1" s="54" t="s">
        <v>31</v>
      </c>
      <c r="M1" s="54" t="s">
        <v>32</v>
      </c>
    </row>
    <row r="2" spans="1:17" x14ac:dyDescent="0.3">
      <c r="A2" s="57" t="s">
        <v>48</v>
      </c>
      <c r="B2" s="58">
        <v>13</v>
      </c>
      <c r="C2" s="54"/>
      <c r="D2" s="54"/>
      <c r="E2" s="58">
        <v>13</v>
      </c>
      <c r="F2" s="49"/>
      <c r="G2" s="30" t="s">
        <v>207</v>
      </c>
      <c r="I2" s="51" t="s">
        <v>148</v>
      </c>
      <c r="J2" s="52">
        <v>-26</v>
      </c>
      <c r="K2" s="52"/>
      <c r="L2" s="52"/>
      <c r="M2" s="52">
        <v>-26</v>
      </c>
    </row>
    <row r="3" spans="1:17" x14ac:dyDescent="0.3">
      <c r="A3" s="57" t="s">
        <v>49</v>
      </c>
      <c r="B3" s="58">
        <v>371</v>
      </c>
      <c r="C3" s="54"/>
      <c r="D3" s="54"/>
      <c r="E3" s="58">
        <v>371</v>
      </c>
      <c r="F3" s="49"/>
      <c r="G3" s="30" t="s">
        <v>38</v>
      </c>
      <c r="I3" s="51" t="s">
        <v>149</v>
      </c>
      <c r="J3" s="52">
        <v>35</v>
      </c>
      <c r="K3" s="52"/>
      <c r="L3" s="52"/>
      <c r="M3" s="52">
        <v>35</v>
      </c>
    </row>
    <row r="4" spans="1:17" x14ac:dyDescent="0.3">
      <c r="A4" s="57" t="s">
        <v>50</v>
      </c>
      <c r="B4" s="58">
        <v>2</v>
      </c>
      <c r="C4" s="54"/>
      <c r="D4" s="54"/>
      <c r="E4" s="58">
        <v>2</v>
      </c>
      <c r="F4" s="49"/>
      <c r="G4" s="30" t="s">
        <v>223</v>
      </c>
      <c r="I4" s="51" t="s">
        <v>150</v>
      </c>
      <c r="J4" s="52">
        <v>244</v>
      </c>
      <c r="K4" s="52"/>
      <c r="L4" s="52"/>
      <c r="M4" s="52">
        <v>244</v>
      </c>
    </row>
    <row r="5" spans="1:17" x14ac:dyDescent="0.3">
      <c r="A5" s="57" t="s">
        <v>51</v>
      </c>
      <c r="B5" s="58">
        <v>84</v>
      </c>
      <c r="C5" s="54"/>
      <c r="D5" s="54"/>
      <c r="E5" s="58">
        <v>84</v>
      </c>
      <c r="F5" s="49"/>
      <c r="G5" s="30" t="s">
        <v>208</v>
      </c>
      <c r="I5" s="51" t="s">
        <v>151</v>
      </c>
      <c r="J5" s="52">
        <v>14</v>
      </c>
      <c r="K5" s="52"/>
      <c r="L5" s="52"/>
      <c r="M5" s="52">
        <v>14</v>
      </c>
    </row>
    <row r="6" spans="1:17" x14ac:dyDescent="0.3">
      <c r="A6" s="57" t="s">
        <v>52</v>
      </c>
      <c r="B6" s="58">
        <v>-26</v>
      </c>
      <c r="C6" s="54"/>
      <c r="D6" s="54"/>
      <c r="E6" s="58">
        <v>-26</v>
      </c>
      <c r="F6" s="49"/>
      <c r="G6" s="30" t="s">
        <v>148</v>
      </c>
      <c r="I6" s="51" t="s">
        <v>152</v>
      </c>
      <c r="J6" s="52">
        <v>144</v>
      </c>
      <c r="K6" s="52"/>
      <c r="L6" s="52"/>
      <c r="M6" s="52">
        <v>144</v>
      </c>
    </row>
    <row r="7" spans="1:17" x14ac:dyDescent="0.3">
      <c r="A7" s="57" t="s">
        <v>53</v>
      </c>
      <c r="B7" s="58">
        <v>51</v>
      </c>
      <c r="C7" s="54"/>
      <c r="D7" s="54"/>
      <c r="E7" s="58">
        <v>51</v>
      </c>
      <c r="F7" s="49"/>
      <c r="G7" s="30" t="s">
        <v>224</v>
      </c>
      <c r="I7" s="51" t="s">
        <v>153</v>
      </c>
      <c r="J7" s="52">
        <v>38</v>
      </c>
      <c r="K7" s="52"/>
      <c r="L7" s="52"/>
      <c r="M7" s="52">
        <v>38</v>
      </c>
    </row>
    <row r="8" spans="1:17" x14ac:dyDescent="0.3">
      <c r="A8" s="57" t="s">
        <v>54</v>
      </c>
      <c r="B8" s="54"/>
      <c r="C8" s="54"/>
      <c r="D8" s="54"/>
      <c r="E8" s="54"/>
      <c r="F8" s="49"/>
      <c r="G8" s="30" t="s">
        <v>215</v>
      </c>
      <c r="I8" s="51" t="s">
        <v>154</v>
      </c>
      <c r="J8" s="52">
        <v>53</v>
      </c>
      <c r="K8" s="52"/>
      <c r="L8" s="52"/>
      <c r="M8" s="52">
        <v>53</v>
      </c>
    </row>
    <row r="9" spans="1:17" x14ac:dyDescent="0.3">
      <c r="A9" s="57" t="s">
        <v>55</v>
      </c>
      <c r="B9" s="58">
        <v>100</v>
      </c>
      <c r="C9" s="54"/>
      <c r="D9" s="54"/>
      <c r="E9" s="58">
        <v>100</v>
      </c>
      <c r="F9" s="49"/>
      <c r="G9" s="30" t="s">
        <v>225</v>
      </c>
      <c r="I9" s="51" t="s">
        <v>155</v>
      </c>
      <c r="J9" s="52">
        <v>159</v>
      </c>
      <c r="K9" s="52">
        <v>4</v>
      </c>
      <c r="L9" s="52">
        <v>33.5</v>
      </c>
      <c r="M9" s="52">
        <v>129.5</v>
      </c>
    </row>
    <row r="10" spans="1:17" x14ac:dyDescent="0.3">
      <c r="A10" s="57" t="s">
        <v>56</v>
      </c>
      <c r="B10" s="58">
        <v>173</v>
      </c>
      <c r="C10" s="54"/>
      <c r="D10" s="54"/>
      <c r="E10" s="58">
        <v>173</v>
      </c>
      <c r="F10" s="49"/>
      <c r="G10" s="30" t="s">
        <v>226</v>
      </c>
      <c r="I10" s="51" t="s">
        <v>156</v>
      </c>
      <c r="J10" s="52">
        <v>457</v>
      </c>
      <c r="K10" s="52"/>
      <c r="L10" s="52"/>
      <c r="M10" s="52">
        <v>457</v>
      </c>
    </row>
    <row r="11" spans="1:17" x14ac:dyDescent="0.3">
      <c r="A11" s="57" t="s">
        <v>57</v>
      </c>
      <c r="B11" s="58">
        <v>8</v>
      </c>
      <c r="C11" s="54"/>
      <c r="D11" s="54"/>
      <c r="E11" s="58">
        <v>8</v>
      </c>
      <c r="F11" s="49"/>
      <c r="G11" s="30" t="s">
        <v>227</v>
      </c>
      <c r="I11" s="51" t="s">
        <v>157</v>
      </c>
      <c r="J11" s="52">
        <v>123</v>
      </c>
      <c r="K11" s="52">
        <v>2</v>
      </c>
      <c r="L11" s="52">
        <v>9</v>
      </c>
      <c r="M11" s="52">
        <v>116</v>
      </c>
      <c r="Q11" t="e">
        <f ca="1">OFFSET($I$1,0,0,COUNTA($I:$I),COUNTA($I$1:$M$1))</f>
        <v>#VALUE!</v>
      </c>
    </row>
    <row r="12" spans="1:17" x14ac:dyDescent="0.3">
      <c r="A12" s="57" t="s">
        <v>58</v>
      </c>
      <c r="B12" s="58">
        <v>35</v>
      </c>
      <c r="C12" s="54"/>
      <c r="D12" s="54"/>
      <c r="E12" s="58">
        <v>35</v>
      </c>
      <c r="F12" s="49"/>
      <c r="G12" s="30" t="s">
        <v>149</v>
      </c>
      <c r="I12" s="51" t="s">
        <v>158</v>
      </c>
      <c r="J12" s="52">
        <v>58</v>
      </c>
      <c r="K12" s="52"/>
      <c r="L12" s="52"/>
      <c r="M12" s="52">
        <v>58</v>
      </c>
    </row>
    <row r="13" spans="1:17" x14ac:dyDescent="0.3">
      <c r="A13" s="57" t="s">
        <v>59</v>
      </c>
      <c r="B13" s="58">
        <v>12</v>
      </c>
      <c r="C13" s="54"/>
      <c r="D13" s="54"/>
      <c r="E13" s="58">
        <v>12</v>
      </c>
      <c r="F13" s="49"/>
      <c r="G13" s="30" t="s">
        <v>210</v>
      </c>
      <c r="I13" s="51" t="s">
        <v>159</v>
      </c>
      <c r="J13" s="52">
        <v>293</v>
      </c>
      <c r="K13" s="52"/>
      <c r="L13" s="52"/>
      <c r="M13" s="52">
        <v>293</v>
      </c>
    </row>
    <row r="14" spans="1:17" x14ac:dyDescent="0.3">
      <c r="A14" s="57" t="s">
        <v>60</v>
      </c>
      <c r="B14" s="58">
        <v>38</v>
      </c>
      <c r="C14" s="54"/>
      <c r="D14" s="54"/>
      <c r="E14" s="58">
        <v>38</v>
      </c>
      <c r="F14" s="49"/>
      <c r="G14" s="30" t="s">
        <v>209</v>
      </c>
      <c r="I14" s="51" t="s">
        <v>160</v>
      </c>
      <c r="J14" s="52">
        <v>-1</v>
      </c>
      <c r="K14" s="52"/>
      <c r="L14" s="52"/>
      <c r="M14" s="52">
        <v>-1</v>
      </c>
    </row>
    <row r="15" spans="1:17" x14ac:dyDescent="0.3">
      <c r="A15" s="57" t="s">
        <v>61</v>
      </c>
      <c r="B15" s="58">
        <v>14</v>
      </c>
      <c r="C15" s="54"/>
      <c r="D15" s="54"/>
      <c r="E15" s="58">
        <v>14</v>
      </c>
      <c r="F15" s="49"/>
      <c r="G15" s="30" t="s">
        <v>151</v>
      </c>
      <c r="I15" s="51" t="s">
        <v>161</v>
      </c>
      <c r="J15" s="52">
        <v>323</v>
      </c>
      <c r="K15" s="52"/>
      <c r="L15" s="52">
        <v>1</v>
      </c>
      <c r="M15" s="52">
        <v>322</v>
      </c>
    </row>
    <row r="16" spans="1:17" x14ac:dyDescent="0.3">
      <c r="A16" s="57" t="s">
        <v>62</v>
      </c>
      <c r="B16" s="58">
        <v>244</v>
      </c>
      <c r="C16" s="54"/>
      <c r="D16" s="54"/>
      <c r="E16" s="58">
        <v>244</v>
      </c>
      <c r="F16" s="49"/>
      <c r="G16" s="30" t="s">
        <v>150</v>
      </c>
      <c r="I16" s="51" t="s">
        <v>162</v>
      </c>
      <c r="J16" s="52">
        <v>-4</v>
      </c>
      <c r="K16" s="52"/>
      <c r="L16" s="52"/>
      <c r="M16" s="52">
        <v>-4</v>
      </c>
    </row>
    <row r="17" spans="1:13" x14ac:dyDescent="0.3">
      <c r="A17" s="57" t="s">
        <v>63</v>
      </c>
      <c r="B17" s="58">
        <v>144</v>
      </c>
      <c r="C17" s="54"/>
      <c r="D17" s="54"/>
      <c r="E17" s="58">
        <v>144</v>
      </c>
      <c r="F17" s="49"/>
      <c r="G17" s="30" t="s">
        <v>152</v>
      </c>
      <c r="I17" s="51" t="s">
        <v>163</v>
      </c>
      <c r="J17" s="52">
        <v>58</v>
      </c>
      <c r="K17" s="52"/>
      <c r="L17" s="52"/>
      <c r="M17" s="52">
        <v>58</v>
      </c>
    </row>
    <row r="18" spans="1:13" x14ac:dyDescent="0.3">
      <c r="A18" s="57" t="s">
        <v>64</v>
      </c>
      <c r="B18" s="58">
        <v>38</v>
      </c>
      <c r="C18" s="54"/>
      <c r="D18" s="54"/>
      <c r="E18" s="58">
        <v>38</v>
      </c>
      <c r="F18" s="49"/>
      <c r="G18" s="30" t="s">
        <v>153</v>
      </c>
      <c r="I18" s="51" t="s">
        <v>164</v>
      </c>
      <c r="J18" s="52">
        <v>283</v>
      </c>
      <c r="K18" s="52"/>
      <c r="L18" s="52"/>
      <c r="M18" s="52">
        <v>283</v>
      </c>
    </row>
    <row r="19" spans="1:13" x14ac:dyDescent="0.3">
      <c r="A19" s="57" t="s">
        <v>65</v>
      </c>
      <c r="B19" s="58">
        <v>159</v>
      </c>
      <c r="C19" s="58">
        <v>4</v>
      </c>
      <c r="D19" s="58">
        <v>33.5</v>
      </c>
      <c r="E19" s="58">
        <v>129.5</v>
      </c>
      <c r="F19" s="49"/>
      <c r="G19" s="30" t="s">
        <v>155</v>
      </c>
      <c r="I19" s="51" t="s">
        <v>165</v>
      </c>
      <c r="J19" s="52">
        <v>12</v>
      </c>
      <c r="K19" s="52"/>
      <c r="L19" s="52">
        <v>3</v>
      </c>
      <c r="M19" s="52">
        <v>9</v>
      </c>
    </row>
    <row r="20" spans="1:13" x14ac:dyDescent="0.3">
      <c r="A20" s="57" t="s">
        <v>66</v>
      </c>
      <c r="B20" s="58">
        <v>53</v>
      </c>
      <c r="C20" s="54"/>
      <c r="D20" s="54"/>
      <c r="E20" s="58">
        <v>53</v>
      </c>
      <c r="F20" s="49"/>
      <c r="G20" s="30" t="s">
        <v>154</v>
      </c>
      <c r="I20" s="51" t="s">
        <v>166</v>
      </c>
      <c r="J20" s="52">
        <v>3</v>
      </c>
      <c r="K20" s="52"/>
      <c r="L20" s="52"/>
      <c r="M20" s="52">
        <v>3</v>
      </c>
    </row>
    <row r="21" spans="1:13" x14ac:dyDescent="0.3">
      <c r="A21" s="57" t="s">
        <v>67</v>
      </c>
      <c r="B21" s="58">
        <v>457</v>
      </c>
      <c r="C21" s="54"/>
      <c r="D21" s="54"/>
      <c r="E21" s="58">
        <v>457</v>
      </c>
      <c r="F21" s="49"/>
      <c r="G21" s="30" t="s">
        <v>156</v>
      </c>
      <c r="I21" s="51" t="s">
        <v>167</v>
      </c>
      <c r="J21" s="52">
        <v>44</v>
      </c>
      <c r="K21" s="52"/>
      <c r="L21" s="52"/>
      <c r="M21" s="52">
        <v>44</v>
      </c>
    </row>
    <row r="22" spans="1:13" x14ac:dyDescent="0.3">
      <c r="A22" s="57" t="s">
        <v>68</v>
      </c>
      <c r="B22" s="58">
        <v>123</v>
      </c>
      <c r="C22" s="58">
        <v>2</v>
      </c>
      <c r="D22" s="58">
        <v>9</v>
      </c>
      <c r="E22" s="58">
        <v>116</v>
      </c>
      <c r="F22" s="49"/>
      <c r="G22" s="30" t="s">
        <v>157</v>
      </c>
      <c r="I22" s="51" t="s">
        <v>168</v>
      </c>
      <c r="J22" s="52">
        <v>62</v>
      </c>
      <c r="K22" s="52"/>
      <c r="L22" s="52"/>
      <c r="M22" s="52">
        <v>62</v>
      </c>
    </row>
    <row r="23" spans="1:13" x14ac:dyDescent="0.3">
      <c r="A23" s="57" t="s">
        <v>69</v>
      </c>
      <c r="B23" s="58">
        <v>35</v>
      </c>
      <c r="C23" s="58">
        <v>1</v>
      </c>
      <c r="D23" s="58">
        <v>1</v>
      </c>
      <c r="E23" s="58">
        <v>35</v>
      </c>
      <c r="F23" s="49"/>
      <c r="G23" s="30" t="s">
        <v>216</v>
      </c>
      <c r="I23" s="51" t="s">
        <v>169</v>
      </c>
      <c r="J23" s="52">
        <v>46</v>
      </c>
      <c r="K23" s="52"/>
      <c r="L23" s="52"/>
      <c r="M23" s="52">
        <v>46</v>
      </c>
    </row>
    <row r="24" spans="1:13" x14ac:dyDescent="0.3">
      <c r="A24" s="57" t="s">
        <v>70</v>
      </c>
      <c r="B24" s="58">
        <v>58</v>
      </c>
      <c r="C24" s="54"/>
      <c r="D24" s="54"/>
      <c r="E24" s="58">
        <v>58</v>
      </c>
      <c r="F24" s="49"/>
      <c r="G24" s="30" t="s">
        <v>158</v>
      </c>
      <c r="I24" s="51" t="s">
        <v>170</v>
      </c>
      <c r="J24" s="52">
        <v>381</v>
      </c>
      <c r="K24" s="52"/>
      <c r="L24" s="52">
        <v>1</v>
      </c>
      <c r="M24" s="52">
        <v>380</v>
      </c>
    </row>
    <row r="25" spans="1:13" x14ac:dyDescent="0.3">
      <c r="A25" s="57" t="s">
        <v>71</v>
      </c>
      <c r="B25" s="58">
        <v>293</v>
      </c>
      <c r="C25" s="54"/>
      <c r="D25" s="54"/>
      <c r="E25" s="58">
        <v>293</v>
      </c>
      <c r="F25" s="49"/>
      <c r="G25" s="30" t="s">
        <v>159</v>
      </c>
      <c r="I25" s="51" t="s">
        <v>171</v>
      </c>
      <c r="J25" s="52">
        <v>29</v>
      </c>
      <c r="K25" s="52"/>
      <c r="L25" s="52"/>
      <c r="M25" s="52">
        <v>29</v>
      </c>
    </row>
    <row r="26" spans="1:13" x14ac:dyDescent="0.3">
      <c r="A26" s="57" t="s">
        <v>72</v>
      </c>
      <c r="B26" s="58">
        <v>-1</v>
      </c>
      <c r="C26" s="54"/>
      <c r="D26" s="54"/>
      <c r="E26" s="58">
        <v>-1</v>
      </c>
      <c r="F26" s="49"/>
      <c r="G26" s="30" t="s">
        <v>160</v>
      </c>
      <c r="I26" s="51" t="s">
        <v>172</v>
      </c>
      <c r="J26" s="52">
        <v>415</v>
      </c>
      <c r="K26" s="52"/>
      <c r="L26" s="52"/>
      <c r="M26" s="52">
        <v>415</v>
      </c>
    </row>
    <row r="27" spans="1:13" x14ac:dyDescent="0.3">
      <c r="A27" s="57" t="s">
        <v>73</v>
      </c>
      <c r="B27" s="58">
        <v>323</v>
      </c>
      <c r="C27" s="54"/>
      <c r="D27" s="58">
        <v>1</v>
      </c>
      <c r="E27" s="58">
        <v>322</v>
      </c>
      <c r="F27" s="49"/>
      <c r="G27" s="30" t="s">
        <v>161</v>
      </c>
      <c r="I27" s="51" t="s">
        <v>173</v>
      </c>
      <c r="J27" s="52">
        <v>253</v>
      </c>
      <c r="K27" s="52"/>
      <c r="L27" s="52"/>
      <c r="M27" s="52">
        <v>253</v>
      </c>
    </row>
    <row r="28" spans="1:13" x14ac:dyDescent="0.3">
      <c r="A28" s="57" t="s">
        <v>74</v>
      </c>
      <c r="B28" s="58">
        <v>-4</v>
      </c>
      <c r="C28" s="54"/>
      <c r="D28" s="54"/>
      <c r="E28" s="58">
        <v>-4</v>
      </c>
      <c r="F28" s="49"/>
      <c r="G28" s="30" t="s">
        <v>162</v>
      </c>
      <c r="I28" s="51" t="s">
        <v>174</v>
      </c>
      <c r="J28" s="52">
        <v>8</v>
      </c>
      <c r="K28" s="52"/>
      <c r="L28" s="52"/>
      <c r="M28" s="52">
        <v>8</v>
      </c>
    </row>
    <row r="29" spans="1:13" x14ac:dyDescent="0.3">
      <c r="A29" s="57" t="s">
        <v>75</v>
      </c>
      <c r="B29" s="58">
        <v>58</v>
      </c>
      <c r="C29" s="54"/>
      <c r="D29" s="54"/>
      <c r="E29" s="58">
        <v>58</v>
      </c>
      <c r="F29" s="49"/>
      <c r="G29" s="30" t="s">
        <v>163</v>
      </c>
      <c r="I29" s="51" t="s">
        <v>175</v>
      </c>
      <c r="J29" s="52">
        <v>52</v>
      </c>
      <c r="K29" s="52"/>
      <c r="L29" s="52"/>
      <c r="M29" s="52">
        <v>52</v>
      </c>
    </row>
    <row r="30" spans="1:13" x14ac:dyDescent="0.3">
      <c r="A30" s="57" t="s">
        <v>76</v>
      </c>
      <c r="B30" s="58">
        <v>44</v>
      </c>
      <c r="C30" s="54"/>
      <c r="D30" s="54"/>
      <c r="E30" s="58">
        <v>44</v>
      </c>
      <c r="F30" s="49"/>
      <c r="G30" s="30" t="s">
        <v>167</v>
      </c>
      <c r="I30" s="51" t="s">
        <v>176</v>
      </c>
      <c r="J30" s="52">
        <v>71</v>
      </c>
      <c r="K30" s="52"/>
      <c r="L30" s="52"/>
      <c r="M30" s="52">
        <v>71</v>
      </c>
    </row>
    <row r="31" spans="1:13" x14ac:dyDescent="0.3">
      <c r="A31" s="57" t="s">
        <v>77</v>
      </c>
      <c r="B31" s="58">
        <v>-2</v>
      </c>
      <c r="C31" s="54"/>
      <c r="D31" s="54"/>
      <c r="E31" s="58">
        <v>-2</v>
      </c>
      <c r="F31" s="49"/>
      <c r="G31" s="30" t="s">
        <v>228</v>
      </c>
      <c r="I31" s="51" t="s">
        <v>177</v>
      </c>
      <c r="J31" s="52">
        <v>165</v>
      </c>
      <c r="K31" s="52"/>
      <c r="L31" s="52">
        <v>99</v>
      </c>
      <c r="M31" s="52">
        <v>66</v>
      </c>
    </row>
    <row r="32" spans="1:13" x14ac:dyDescent="0.3">
      <c r="A32" s="57" t="s">
        <v>78</v>
      </c>
      <c r="B32" s="58">
        <v>283</v>
      </c>
      <c r="C32" s="54"/>
      <c r="D32" s="54"/>
      <c r="E32" s="58">
        <v>283</v>
      </c>
      <c r="F32" s="49"/>
      <c r="G32" s="30" t="s">
        <v>164</v>
      </c>
      <c r="I32" s="51" t="s">
        <v>178</v>
      </c>
      <c r="J32" s="52">
        <v>2</v>
      </c>
      <c r="K32" s="52"/>
      <c r="L32" s="52"/>
      <c r="M32" s="52">
        <v>2</v>
      </c>
    </row>
    <row r="33" spans="1:13" x14ac:dyDescent="0.3">
      <c r="A33" s="57" t="s">
        <v>79</v>
      </c>
      <c r="B33" s="58">
        <v>12</v>
      </c>
      <c r="C33" s="54"/>
      <c r="D33" s="58">
        <v>3</v>
      </c>
      <c r="E33" s="58">
        <v>9</v>
      </c>
      <c r="F33" s="49"/>
      <c r="G33" s="30" t="s">
        <v>165</v>
      </c>
      <c r="I33" s="51" t="s">
        <v>179</v>
      </c>
      <c r="J33" s="52">
        <v>40</v>
      </c>
      <c r="K33" s="52"/>
      <c r="L33" s="52"/>
      <c r="M33" s="52">
        <v>40</v>
      </c>
    </row>
    <row r="34" spans="1:13" x14ac:dyDescent="0.3">
      <c r="A34" s="57" t="s">
        <v>80</v>
      </c>
      <c r="B34" s="58">
        <v>3</v>
      </c>
      <c r="C34" s="54"/>
      <c r="D34" s="54"/>
      <c r="E34" s="58">
        <v>3</v>
      </c>
      <c r="F34" s="49"/>
      <c r="G34" s="30" t="s">
        <v>166</v>
      </c>
      <c r="I34" s="51" t="s">
        <v>180</v>
      </c>
      <c r="J34" s="52">
        <v>86</v>
      </c>
      <c r="K34" s="52"/>
      <c r="L34" s="52"/>
      <c r="M34" s="52">
        <v>86</v>
      </c>
    </row>
    <row r="35" spans="1:13" x14ac:dyDescent="0.3">
      <c r="A35" s="57" t="s">
        <v>81</v>
      </c>
      <c r="B35" s="58">
        <v>-1</v>
      </c>
      <c r="C35" s="54"/>
      <c r="D35" s="54"/>
      <c r="E35" s="58">
        <v>-1</v>
      </c>
      <c r="F35" s="49"/>
      <c r="G35" s="30" t="s">
        <v>215</v>
      </c>
      <c r="I35" s="51" t="s">
        <v>181</v>
      </c>
      <c r="J35" s="52">
        <v>149</v>
      </c>
      <c r="K35" s="52">
        <v>40</v>
      </c>
      <c r="L35" s="52">
        <v>7</v>
      </c>
      <c r="M35" s="52">
        <v>182</v>
      </c>
    </row>
    <row r="36" spans="1:13" x14ac:dyDescent="0.3">
      <c r="A36" s="57" t="s">
        <v>82</v>
      </c>
      <c r="B36" s="58">
        <v>1</v>
      </c>
      <c r="C36" s="54"/>
      <c r="D36" s="54"/>
      <c r="E36" s="58">
        <v>1</v>
      </c>
      <c r="F36" s="49"/>
      <c r="G36" s="30" t="s">
        <v>229</v>
      </c>
      <c r="I36" s="51" t="s">
        <v>182</v>
      </c>
      <c r="J36" s="52"/>
      <c r="K36" s="52"/>
      <c r="L36" s="52"/>
      <c r="M36" s="52"/>
    </row>
    <row r="37" spans="1:13" x14ac:dyDescent="0.3">
      <c r="A37" s="57" t="s">
        <v>83</v>
      </c>
      <c r="B37" s="58">
        <v>62</v>
      </c>
      <c r="C37" s="54"/>
      <c r="D37" s="54"/>
      <c r="E37" s="58">
        <v>62</v>
      </c>
      <c r="F37" s="49"/>
      <c r="G37" s="30" t="s">
        <v>168</v>
      </c>
      <c r="I37" s="51" t="s">
        <v>183</v>
      </c>
      <c r="J37" s="52">
        <v>-1</v>
      </c>
      <c r="K37" s="52"/>
      <c r="L37" s="52"/>
      <c r="M37" s="52">
        <v>-1</v>
      </c>
    </row>
    <row r="38" spans="1:13" x14ac:dyDescent="0.3">
      <c r="A38" s="57" t="s">
        <v>84</v>
      </c>
      <c r="B38" s="58">
        <v>22</v>
      </c>
      <c r="C38" s="54"/>
      <c r="D38" s="54"/>
      <c r="E38" s="58">
        <v>22</v>
      </c>
      <c r="F38" s="49"/>
      <c r="G38" s="30" t="s">
        <v>211</v>
      </c>
      <c r="I38" s="51" t="s">
        <v>184</v>
      </c>
      <c r="J38" s="52">
        <v>27</v>
      </c>
      <c r="K38" s="52"/>
      <c r="L38" s="52"/>
      <c r="M38" s="52">
        <v>27</v>
      </c>
    </row>
    <row r="39" spans="1:13" x14ac:dyDescent="0.3">
      <c r="A39" s="57" t="s">
        <v>85</v>
      </c>
      <c r="B39" s="58">
        <v>4</v>
      </c>
      <c r="C39" s="54"/>
      <c r="D39" s="54"/>
      <c r="E39" s="58">
        <v>4</v>
      </c>
      <c r="F39" s="49"/>
      <c r="G39" s="30" t="s">
        <v>212</v>
      </c>
      <c r="I39" s="51" t="s">
        <v>185</v>
      </c>
      <c r="J39" s="52">
        <v>95</v>
      </c>
      <c r="K39" s="52"/>
      <c r="L39" s="52">
        <v>8</v>
      </c>
      <c r="M39" s="52">
        <v>87</v>
      </c>
    </row>
    <row r="40" spans="1:13" x14ac:dyDescent="0.3">
      <c r="A40" s="57" t="s">
        <v>86</v>
      </c>
      <c r="B40" s="58">
        <v>10</v>
      </c>
      <c r="C40" s="54"/>
      <c r="D40" s="54"/>
      <c r="E40" s="58">
        <v>10</v>
      </c>
      <c r="F40" s="49"/>
      <c r="G40" s="30" t="s">
        <v>230</v>
      </c>
      <c r="I40" s="51" t="s">
        <v>186</v>
      </c>
      <c r="J40" s="52">
        <v>43</v>
      </c>
      <c r="K40" s="52"/>
      <c r="L40" s="52"/>
      <c r="M40" s="52">
        <v>43</v>
      </c>
    </row>
    <row r="41" spans="1:13" x14ac:dyDescent="0.3">
      <c r="A41" s="57" t="s">
        <v>87</v>
      </c>
      <c r="B41" s="58">
        <v>46</v>
      </c>
      <c r="C41" s="54"/>
      <c r="D41" s="54"/>
      <c r="E41" s="58">
        <v>46</v>
      </c>
      <c r="F41" s="49"/>
      <c r="G41" s="30" t="s">
        <v>169</v>
      </c>
      <c r="I41" s="51" t="s">
        <v>187</v>
      </c>
      <c r="J41" s="52">
        <v>-5</v>
      </c>
      <c r="K41" s="52"/>
      <c r="L41" s="52"/>
      <c r="M41" s="52">
        <v>-5</v>
      </c>
    </row>
    <row r="42" spans="1:13" x14ac:dyDescent="0.3">
      <c r="A42" s="57" t="s">
        <v>88</v>
      </c>
      <c r="B42" s="58">
        <v>80</v>
      </c>
      <c r="C42" s="54"/>
      <c r="D42" s="54"/>
      <c r="E42" s="58">
        <v>80</v>
      </c>
      <c r="F42" s="49"/>
      <c r="G42" s="30" t="s">
        <v>216</v>
      </c>
      <c r="I42" s="51" t="s">
        <v>188</v>
      </c>
      <c r="J42" s="52">
        <v>1347</v>
      </c>
      <c r="K42" s="52"/>
      <c r="L42" s="52"/>
      <c r="M42" s="52">
        <v>1347</v>
      </c>
    </row>
    <row r="43" spans="1:13" x14ac:dyDescent="0.3">
      <c r="A43" s="57" t="s">
        <v>89</v>
      </c>
      <c r="B43" s="58">
        <v>29</v>
      </c>
      <c r="C43" s="54"/>
      <c r="D43" s="54"/>
      <c r="E43" s="58">
        <v>29</v>
      </c>
      <c r="F43" s="49"/>
      <c r="G43" s="30" t="s">
        <v>171</v>
      </c>
      <c r="I43" s="51" t="s">
        <v>189</v>
      </c>
      <c r="J43" s="52"/>
      <c r="K43" s="52"/>
      <c r="L43" s="52"/>
      <c r="M43" s="52"/>
    </row>
    <row r="44" spans="1:13" x14ac:dyDescent="0.3">
      <c r="A44" s="57" t="s">
        <v>90</v>
      </c>
      <c r="B44" s="58">
        <v>381</v>
      </c>
      <c r="C44" s="54"/>
      <c r="D44" s="58">
        <v>1</v>
      </c>
      <c r="E44" s="58">
        <v>380</v>
      </c>
      <c r="F44" s="49"/>
      <c r="G44" s="30" t="s">
        <v>170</v>
      </c>
      <c r="I44" s="51" t="s">
        <v>190</v>
      </c>
      <c r="J44" s="52">
        <v>426.4</v>
      </c>
      <c r="K44" s="52"/>
      <c r="L44" s="52"/>
      <c r="M44" s="52">
        <v>426.4</v>
      </c>
    </row>
    <row r="45" spans="1:13" x14ac:dyDescent="0.3">
      <c r="A45" s="57" t="s">
        <v>91</v>
      </c>
      <c r="B45" s="58">
        <v>253</v>
      </c>
      <c r="C45" s="54"/>
      <c r="D45" s="54"/>
      <c r="E45" s="58">
        <v>253</v>
      </c>
      <c r="F45" s="49"/>
      <c r="G45" s="30" t="s">
        <v>173</v>
      </c>
      <c r="I45" s="51" t="s">
        <v>191</v>
      </c>
      <c r="J45" s="52">
        <v>3339</v>
      </c>
      <c r="K45" s="52"/>
      <c r="L45" s="52"/>
      <c r="M45" s="52">
        <v>3339</v>
      </c>
    </row>
    <row r="46" spans="1:13" x14ac:dyDescent="0.3">
      <c r="A46" s="57" t="s">
        <v>92</v>
      </c>
      <c r="B46" s="58">
        <v>415</v>
      </c>
      <c r="C46" s="54"/>
      <c r="D46" s="54"/>
      <c r="E46" s="58">
        <v>415</v>
      </c>
      <c r="F46" s="49"/>
      <c r="G46" s="30" t="s">
        <v>172</v>
      </c>
      <c r="I46" s="51" t="s">
        <v>192</v>
      </c>
      <c r="J46" s="52">
        <v>418</v>
      </c>
      <c r="K46" s="52"/>
      <c r="L46" s="52">
        <v>14.3</v>
      </c>
      <c r="M46" s="52">
        <v>403.7</v>
      </c>
    </row>
    <row r="47" spans="1:13" x14ac:dyDescent="0.3">
      <c r="A47" s="57" t="s">
        <v>93</v>
      </c>
      <c r="B47" s="58">
        <v>8</v>
      </c>
      <c r="C47" s="54"/>
      <c r="D47" s="54"/>
      <c r="E47" s="58">
        <v>8</v>
      </c>
      <c r="F47" s="49"/>
      <c r="G47" s="30" t="s">
        <v>174</v>
      </c>
      <c r="I47" s="51" t="s">
        <v>193</v>
      </c>
      <c r="J47" s="52">
        <v>1022</v>
      </c>
      <c r="K47" s="52">
        <v>5</v>
      </c>
      <c r="L47" s="52">
        <v>8</v>
      </c>
      <c r="M47" s="52">
        <v>1019</v>
      </c>
    </row>
    <row r="48" spans="1:13" x14ac:dyDescent="0.3">
      <c r="A48" s="57" t="s">
        <v>94</v>
      </c>
      <c r="B48" s="58">
        <v>71</v>
      </c>
      <c r="C48" s="54"/>
      <c r="D48" s="54"/>
      <c r="E48" s="58">
        <v>71</v>
      </c>
      <c r="F48" s="49"/>
      <c r="G48" s="30" t="s">
        <v>176</v>
      </c>
      <c r="I48" s="51" t="s">
        <v>194</v>
      </c>
      <c r="J48" s="52">
        <v>1560</v>
      </c>
      <c r="K48" s="52">
        <v>5</v>
      </c>
      <c r="L48" s="52">
        <v>9</v>
      </c>
      <c r="M48" s="52">
        <v>1556</v>
      </c>
    </row>
    <row r="49" spans="1:13" x14ac:dyDescent="0.3">
      <c r="A49" s="57" t="s">
        <v>95</v>
      </c>
      <c r="B49" s="58">
        <v>52</v>
      </c>
      <c r="C49" s="54"/>
      <c r="D49" s="54"/>
      <c r="E49" s="58">
        <v>52</v>
      </c>
      <c r="F49" s="49"/>
      <c r="G49" s="30" t="s">
        <v>175</v>
      </c>
      <c r="I49" s="51" t="s">
        <v>195</v>
      </c>
      <c r="J49" s="52">
        <v>77</v>
      </c>
      <c r="K49" s="52"/>
      <c r="L49" s="52"/>
      <c r="M49" s="52">
        <v>77</v>
      </c>
    </row>
    <row r="50" spans="1:13" x14ac:dyDescent="0.3">
      <c r="A50" s="57" t="s">
        <v>96</v>
      </c>
      <c r="B50" s="58">
        <v>-32</v>
      </c>
      <c r="C50" s="54"/>
      <c r="D50" s="54"/>
      <c r="E50" s="58">
        <v>-32</v>
      </c>
      <c r="F50" s="49"/>
      <c r="G50" s="30" t="s">
        <v>231</v>
      </c>
      <c r="I50" s="51" t="s">
        <v>196</v>
      </c>
      <c r="J50" s="52">
        <v>17</v>
      </c>
      <c r="K50" s="52"/>
      <c r="L50" s="52"/>
      <c r="M50" s="52">
        <v>17</v>
      </c>
    </row>
    <row r="51" spans="1:13" x14ac:dyDescent="0.3">
      <c r="A51" s="57" t="s">
        <v>97</v>
      </c>
      <c r="B51" s="58">
        <v>165</v>
      </c>
      <c r="C51" s="54"/>
      <c r="D51" s="58">
        <v>99</v>
      </c>
      <c r="E51" s="58">
        <v>66</v>
      </c>
      <c r="F51" s="49"/>
      <c r="G51" s="30" t="s">
        <v>177</v>
      </c>
      <c r="I51" s="51" t="s">
        <v>197</v>
      </c>
      <c r="J51" s="52">
        <v>1430</v>
      </c>
      <c r="K51" s="52"/>
      <c r="L51" s="52">
        <v>11.5</v>
      </c>
      <c r="M51" s="52">
        <v>1418.5</v>
      </c>
    </row>
    <row r="52" spans="1:13" x14ac:dyDescent="0.3">
      <c r="A52" s="57" t="s">
        <v>98</v>
      </c>
      <c r="B52" s="58">
        <v>2</v>
      </c>
      <c r="C52" s="54"/>
      <c r="D52" s="54"/>
      <c r="E52" s="58">
        <v>2</v>
      </c>
      <c r="F52" s="49"/>
      <c r="G52" s="30" t="s">
        <v>178</v>
      </c>
      <c r="I52" s="51" t="s">
        <v>198</v>
      </c>
      <c r="J52" s="52">
        <v>193</v>
      </c>
      <c r="K52" s="52"/>
      <c r="L52" s="52">
        <v>2</v>
      </c>
      <c r="M52" s="52">
        <v>191</v>
      </c>
    </row>
    <row r="53" spans="1:13" x14ac:dyDescent="0.3">
      <c r="A53" s="57" t="s">
        <v>99</v>
      </c>
      <c r="B53" s="58">
        <v>-13</v>
      </c>
      <c r="C53" s="54"/>
      <c r="D53" s="54"/>
      <c r="E53" s="58">
        <v>-13</v>
      </c>
      <c r="F53" s="49"/>
      <c r="G53" s="30" t="s">
        <v>216</v>
      </c>
      <c r="I53" s="51" t="s">
        <v>199</v>
      </c>
      <c r="J53" s="52">
        <v>6</v>
      </c>
      <c r="K53" s="52">
        <v>10</v>
      </c>
      <c r="L53" s="52">
        <v>1</v>
      </c>
      <c r="M53" s="52">
        <v>15</v>
      </c>
    </row>
    <row r="54" spans="1:13" x14ac:dyDescent="0.3">
      <c r="A54" s="57" t="s">
        <v>100</v>
      </c>
      <c r="B54" s="58">
        <v>33</v>
      </c>
      <c r="C54" s="54"/>
      <c r="D54" s="54"/>
      <c r="E54" s="58">
        <v>33</v>
      </c>
      <c r="F54" s="49"/>
      <c r="G54" s="30" t="s">
        <v>216</v>
      </c>
      <c r="I54" s="51" t="s">
        <v>200</v>
      </c>
      <c r="J54" s="52">
        <v>171</v>
      </c>
      <c r="K54" s="52"/>
      <c r="L54" s="52">
        <v>9</v>
      </c>
      <c r="M54" s="52">
        <v>162</v>
      </c>
    </row>
    <row r="55" spans="1:13" x14ac:dyDescent="0.3">
      <c r="A55" s="57" t="s">
        <v>101</v>
      </c>
      <c r="B55" s="58">
        <v>40</v>
      </c>
      <c r="C55" s="54"/>
      <c r="D55" s="54"/>
      <c r="E55" s="58">
        <v>40</v>
      </c>
      <c r="F55" s="49"/>
      <c r="G55" s="30" t="s">
        <v>179</v>
      </c>
      <c r="I55" s="51" t="s">
        <v>201</v>
      </c>
      <c r="J55" s="52">
        <v>88</v>
      </c>
      <c r="K55" s="52"/>
      <c r="L55" s="52">
        <v>4</v>
      </c>
      <c r="M55" s="52">
        <v>84</v>
      </c>
    </row>
    <row r="56" spans="1:13" x14ac:dyDescent="0.3">
      <c r="A56" s="57" t="s">
        <v>102</v>
      </c>
      <c r="B56" s="58">
        <v>-10.75</v>
      </c>
      <c r="C56" s="54"/>
      <c r="D56" s="54"/>
      <c r="E56" s="58">
        <v>-10.75</v>
      </c>
      <c r="F56" s="49"/>
      <c r="G56" s="30" t="s">
        <v>232</v>
      </c>
      <c r="I56" s="51" t="s">
        <v>202</v>
      </c>
      <c r="J56" s="52">
        <v>51</v>
      </c>
      <c r="K56" s="52"/>
      <c r="L56" s="52">
        <v>1</v>
      </c>
      <c r="M56" s="52">
        <v>50</v>
      </c>
    </row>
    <row r="57" spans="1:13" x14ac:dyDescent="0.3">
      <c r="A57" s="57" t="s">
        <v>103</v>
      </c>
      <c r="B57" s="58">
        <v>86</v>
      </c>
      <c r="C57" s="54"/>
      <c r="D57" s="54"/>
      <c r="E57" s="58">
        <v>86</v>
      </c>
      <c r="F57" s="49"/>
      <c r="G57" s="30" t="s">
        <v>180</v>
      </c>
      <c r="I57" s="51" t="s">
        <v>203</v>
      </c>
      <c r="J57" s="52">
        <v>11</v>
      </c>
      <c r="K57" s="52"/>
      <c r="L57" s="52"/>
      <c r="M57" s="52">
        <v>11</v>
      </c>
    </row>
    <row r="58" spans="1:13" x14ac:dyDescent="0.3">
      <c r="A58" s="57" t="s">
        <v>104</v>
      </c>
      <c r="B58" s="58">
        <v>149</v>
      </c>
      <c r="C58" s="58">
        <v>40</v>
      </c>
      <c r="D58" s="58">
        <v>7</v>
      </c>
      <c r="E58" s="58">
        <v>182</v>
      </c>
      <c r="F58" s="49"/>
      <c r="G58" s="30" t="s">
        <v>181</v>
      </c>
      <c r="I58" s="51" t="s">
        <v>204</v>
      </c>
      <c r="J58" s="52">
        <v>15</v>
      </c>
      <c r="K58" s="52"/>
      <c r="L58" s="52"/>
      <c r="M58" s="52">
        <v>15</v>
      </c>
    </row>
    <row r="59" spans="1:13" x14ac:dyDescent="0.3">
      <c r="A59" s="57" t="s">
        <v>105</v>
      </c>
      <c r="B59" s="54"/>
      <c r="C59" s="58">
        <v>10</v>
      </c>
      <c r="D59" s="58">
        <v>2</v>
      </c>
      <c r="E59" s="58">
        <v>8</v>
      </c>
      <c r="F59" s="49"/>
      <c r="G59" s="30" t="s">
        <v>213</v>
      </c>
      <c r="I59" s="51" t="s">
        <v>205</v>
      </c>
      <c r="J59" s="52">
        <v>708</v>
      </c>
      <c r="K59" s="52"/>
      <c r="L59" s="52"/>
      <c r="M59" s="52">
        <v>708</v>
      </c>
    </row>
    <row r="60" spans="1:13" x14ac:dyDescent="0.3">
      <c r="A60" s="57" t="s">
        <v>106</v>
      </c>
      <c r="B60" s="54"/>
      <c r="C60" s="54"/>
      <c r="D60" s="54"/>
      <c r="E60" s="54"/>
      <c r="F60" s="49"/>
      <c r="G60" s="30" t="s">
        <v>182</v>
      </c>
      <c r="I60" s="51" t="s">
        <v>206</v>
      </c>
      <c r="J60" s="52">
        <v>389</v>
      </c>
      <c r="K60" s="52"/>
      <c r="L60" s="52"/>
      <c r="M60" s="52">
        <v>389</v>
      </c>
    </row>
    <row r="61" spans="1:13" x14ac:dyDescent="0.3">
      <c r="A61" s="57" t="s">
        <v>107</v>
      </c>
      <c r="B61" s="58">
        <v>-1</v>
      </c>
      <c r="C61" s="54"/>
      <c r="D61" s="54"/>
      <c r="E61" s="58">
        <v>-1</v>
      </c>
      <c r="F61" s="49"/>
      <c r="G61" s="30" t="s">
        <v>183</v>
      </c>
      <c r="I61" s="51" t="s">
        <v>207</v>
      </c>
      <c r="J61" s="52">
        <v>13</v>
      </c>
      <c r="K61" s="52"/>
      <c r="L61" s="52"/>
      <c r="M61" s="52">
        <v>13</v>
      </c>
    </row>
    <row r="62" spans="1:13" x14ac:dyDescent="0.3">
      <c r="A62" s="57" t="s">
        <v>108</v>
      </c>
      <c r="B62" s="58">
        <v>27</v>
      </c>
      <c r="C62" s="54"/>
      <c r="D62" s="54"/>
      <c r="E62" s="58">
        <v>27</v>
      </c>
      <c r="F62" s="49"/>
      <c r="G62" s="30" t="s">
        <v>184</v>
      </c>
      <c r="I62" s="51" t="s">
        <v>38</v>
      </c>
      <c r="J62" s="52">
        <v>371</v>
      </c>
      <c r="K62" s="52"/>
      <c r="L62" s="52"/>
      <c r="M62" s="52">
        <v>371</v>
      </c>
    </row>
    <row r="63" spans="1:13" x14ac:dyDescent="0.3">
      <c r="A63" s="57" t="s">
        <v>109</v>
      </c>
      <c r="B63" s="58">
        <v>95</v>
      </c>
      <c r="C63" s="54"/>
      <c r="D63" s="58">
        <v>8</v>
      </c>
      <c r="E63" s="58">
        <v>87</v>
      </c>
      <c r="F63" s="49"/>
      <c r="G63" s="30" t="s">
        <v>185</v>
      </c>
      <c r="I63" s="51" t="s">
        <v>208</v>
      </c>
      <c r="J63" s="52">
        <v>84</v>
      </c>
      <c r="K63" s="52"/>
      <c r="L63" s="52"/>
      <c r="M63" s="52">
        <v>84</v>
      </c>
    </row>
    <row r="64" spans="1:13" x14ac:dyDescent="0.3">
      <c r="A64" s="57" t="s">
        <v>110</v>
      </c>
      <c r="B64" s="58">
        <v>43</v>
      </c>
      <c r="C64" s="54"/>
      <c r="D64" s="54"/>
      <c r="E64" s="58">
        <v>43</v>
      </c>
      <c r="F64" s="49"/>
      <c r="G64" s="30" t="s">
        <v>186</v>
      </c>
      <c r="I64" s="51" t="s">
        <v>209</v>
      </c>
      <c r="J64" s="52">
        <v>38</v>
      </c>
      <c r="K64" s="52"/>
      <c r="L64" s="52"/>
      <c r="M64" s="52">
        <v>38</v>
      </c>
    </row>
    <row r="65" spans="1:13" x14ac:dyDescent="0.3">
      <c r="A65" s="57" t="s">
        <v>111</v>
      </c>
      <c r="B65" s="58">
        <v>-5</v>
      </c>
      <c r="C65" s="54"/>
      <c r="D65" s="54"/>
      <c r="E65" s="58">
        <v>-5</v>
      </c>
      <c r="F65" s="49"/>
      <c r="G65" s="30" t="s">
        <v>187</v>
      </c>
      <c r="I65" s="51" t="s">
        <v>210</v>
      </c>
      <c r="J65" s="52">
        <v>12</v>
      </c>
      <c r="K65" s="52"/>
      <c r="L65" s="52"/>
      <c r="M65" s="52">
        <v>12</v>
      </c>
    </row>
    <row r="66" spans="1:13" x14ac:dyDescent="0.3">
      <c r="A66" s="57" t="s">
        <v>112</v>
      </c>
      <c r="B66" s="58">
        <v>-19</v>
      </c>
      <c r="C66" s="54"/>
      <c r="D66" s="54"/>
      <c r="E66" s="58">
        <v>-19</v>
      </c>
      <c r="F66" s="49"/>
      <c r="G66" s="30" t="s">
        <v>214</v>
      </c>
      <c r="I66" s="51" t="s">
        <v>211</v>
      </c>
      <c r="J66" s="52">
        <v>22</v>
      </c>
      <c r="K66" s="52"/>
      <c r="L66" s="52"/>
      <c r="M66" s="52">
        <v>22</v>
      </c>
    </row>
    <row r="67" spans="1:13" x14ac:dyDescent="0.3">
      <c r="A67" s="57" t="s">
        <v>113</v>
      </c>
      <c r="B67" s="54"/>
      <c r="C67" s="54"/>
      <c r="D67" s="54"/>
      <c r="E67" s="54"/>
      <c r="F67" s="49"/>
      <c r="G67" s="30" t="s">
        <v>233</v>
      </c>
      <c r="I67" s="51" t="s">
        <v>212</v>
      </c>
      <c r="J67" s="52">
        <v>4</v>
      </c>
      <c r="K67" s="52"/>
      <c r="L67" s="52"/>
      <c r="M67" s="52">
        <v>4</v>
      </c>
    </row>
    <row r="68" spans="1:13" x14ac:dyDescent="0.3">
      <c r="A68" s="57" t="s">
        <v>114</v>
      </c>
      <c r="B68" s="58">
        <v>51</v>
      </c>
      <c r="C68" s="54"/>
      <c r="D68" s="54"/>
      <c r="E68" s="58">
        <v>51</v>
      </c>
      <c r="F68" s="49"/>
      <c r="G68" s="30" t="s">
        <v>234</v>
      </c>
      <c r="I68" s="51" t="s">
        <v>213</v>
      </c>
      <c r="J68" s="52"/>
      <c r="K68" s="52">
        <v>10</v>
      </c>
      <c r="L68" s="52">
        <v>2</v>
      </c>
      <c r="M68" s="52">
        <v>8</v>
      </c>
    </row>
    <row r="69" spans="1:13" x14ac:dyDescent="0.3">
      <c r="A69" s="57" t="s">
        <v>115</v>
      </c>
      <c r="B69" s="58">
        <v>33</v>
      </c>
      <c r="C69" s="54"/>
      <c r="D69" s="54"/>
      <c r="E69" s="58">
        <v>33</v>
      </c>
      <c r="F69" s="49"/>
      <c r="G69" s="30" t="s">
        <v>235</v>
      </c>
      <c r="I69" s="51" t="s">
        <v>214</v>
      </c>
      <c r="J69" s="52">
        <v>-19</v>
      </c>
      <c r="K69" s="52"/>
      <c r="L69" s="52"/>
      <c r="M69" s="52">
        <v>-19</v>
      </c>
    </row>
    <row r="70" spans="1:13" x14ac:dyDescent="0.3">
      <c r="A70" s="57" t="s">
        <v>116</v>
      </c>
      <c r="B70" s="58">
        <v>258</v>
      </c>
      <c r="C70" s="54"/>
      <c r="D70" s="54"/>
      <c r="E70" s="58">
        <v>258</v>
      </c>
      <c r="F70" s="49"/>
      <c r="G70" s="30" t="s">
        <v>236</v>
      </c>
      <c r="I70" s="51" t="s">
        <v>215</v>
      </c>
      <c r="J70" s="52">
        <v>-1</v>
      </c>
      <c r="K70" s="52"/>
      <c r="L70" s="52"/>
      <c r="M70" s="52">
        <v>-1</v>
      </c>
    </row>
    <row r="71" spans="1:13" x14ac:dyDescent="0.3">
      <c r="A71" s="57" t="s">
        <v>117</v>
      </c>
      <c r="B71" s="58">
        <v>400</v>
      </c>
      <c r="C71" s="54"/>
      <c r="D71" s="54"/>
      <c r="E71" s="58">
        <v>400</v>
      </c>
      <c r="F71" s="49"/>
      <c r="G71" s="30" t="s">
        <v>237</v>
      </c>
      <c r="I71" s="51" t="s">
        <v>216</v>
      </c>
      <c r="J71" s="52">
        <v>135</v>
      </c>
      <c r="K71" s="52">
        <v>1</v>
      </c>
      <c r="L71" s="52">
        <v>1</v>
      </c>
      <c r="M71" s="52">
        <v>135</v>
      </c>
    </row>
    <row r="72" spans="1:13" x14ac:dyDescent="0.3">
      <c r="A72" s="57" t="s">
        <v>118</v>
      </c>
      <c r="B72" s="58">
        <v>35</v>
      </c>
      <c r="C72" s="54"/>
      <c r="D72" s="54"/>
      <c r="E72" s="58">
        <v>35</v>
      </c>
      <c r="F72" s="49"/>
      <c r="G72" s="30" t="s">
        <v>217</v>
      </c>
      <c r="I72" s="51" t="s">
        <v>217</v>
      </c>
      <c r="J72" s="52">
        <v>35</v>
      </c>
      <c r="K72" s="52"/>
      <c r="L72" s="52"/>
      <c r="M72" s="52">
        <v>35</v>
      </c>
    </row>
    <row r="73" spans="1:13" x14ac:dyDescent="0.3">
      <c r="A73" s="57" t="s">
        <v>119</v>
      </c>
      <c r="B73" s="54"/>
      <c r="C73" s="54"/>
      <c r="D73" s="54"/>
      <c r="E73" s="54"/>
      <c r="F73" s="49"/>
      <c r="G73" s="30" t="s">
        <v>189</v>
      </c>
      <c r="I73" s="51" t="s">
        <v>218</v>
      </c>
      <c r="J73" s="52">
        <v>30</v>
      </c>
      <c r="K73" s="52"/>
      <c r="L73" s="52"/>
      <c r="M73" s="52">
        <v>30</v>
      </c>
    </row>
    <row r="74" spans="1:13" x14ac:dyDescent="0.3">
      <c r="A74" s="57" t="s">
        <v>120</v>
      </c>
      <c r="B74" s="58">
        <v>1347</v>
      </c>
      <c r="C74" s="54"/>
      <c r="D74" s="54"/>
      <c r="E74" s="58">
        <v>1347</v>
      </c>
      <c r="F74" s="49"/>
      <c r="G74" s="30" t="s">
        <v>188</v>
      </c>
      <c r="I74" s="51" t="s">
        <v>219</v>
      </c>
      <c r="J74" s="52">
        <v>10</v>
      </c>
      <c r="K74" s="52"/>
      <c r="L74" s="52">
        <v>7</v>
      </c>
      <c r="M74" s="52">
        <v>3</v>
      </c>
    </row>
    <row r="75" spans="1:13" x14ac:dyDescent="0.3">
      <c r="A75" s="57" t="s">
        <v>121</v>
      </c>
      <c r="B75" s="58">
        <v>426.4</v>
      </c>
      <c r="C75" s="54"/>
      <c r="D75" s="54"/>
      <c r="E75" s="58">
        <v>426.4</v>
      </c>
      <c r="F75" s="49"/>
      <c r="G75" s="30" t="s">
        <v>190</v>
      </c>
      <c r="I75" s="51" t="s">
        <v>220</v>
      </c>
      <c r="J75" s="52"/>
      <c r="K75" s="52"/>
      <c r="L75" s="52"/>
      <c r="M75" s="52"/>
    </row>
    <row r="76" spans="1:13" x14ac:dyDescent="0.3">
      <c r="A76" s="57" t="s">
        <v>122</v>
      </c>
      <c r="B76" s="58">
        <v>3339</v>
      </c>
      <c r="C76" s="54"/>
      <c r="D76" s="54"/>
      <c r="E76" s="58">
        <v>3339</v>
      </c>
      <c r="F76" s="49"/>
      <c r="G76" s="30" t="s">
        <v>191</v>
      </c>
      <c r="I76" s="51" t="s">
        <v>221</v>
      </c>
      <c r="J76" s="52">
        <v>386</v>
      </c>
      <c r="K76" s="52"/>
      <c r="L76" s="52"/>
      <c r="M76" s="52">
        <v>386</v>
      </c>
    </row>
    <row r="77" spans="1:13" x14ac:dyDescent="0.3">
      <c r="A77" s="57" t="s">
        <v>123</v>
      </c>
      <c r="B77" s="58">
        <v>418</v>
      </c>
      <c r="C77" s="54"/>
      <c r="D77" s="58">
        <v>14.3</v>
      </c>
      <c r="E77" s="58">
        <v>403.7</v>
      </c>
      <c r="F77" s="49"/>
      <c r="G77" s="30" t="s">
        <v>192</v>
      </c>
      <c r="I77" s="51" t="s">
        <v>222</v>
      </c>
      <c r="J77" s="52">
        <v>12</v>
      </c>
      <c r="K77" s="52">
        <v>20</v>
      </c>
      <c r="L77" s="52">
        <v>12</v>
      </c>
      <c r="M77" s="52">
        <v>20</v>
      </c>
    </row>
    <row r="78" spans="1:13" x14ac:dyDescent="0.3">
      <c r="A78" s="57" t="s">
        <v>124</v>
      </c>
      <c r="B78" s="58">
        <v>1022</v>
      </c>
      <c r="C78" s="58">
        <v>5</v>
      </c>
      <c r="D78" s="58">
        <v>8</v>
      </c>
      <c r="E78" s="58">
        <v>1019</v>
      </c>
      <c r="F78" s="49"/>
      <c r="G78" s="30" t="s">
        <v>193</v>
      </c>
      <c r="I78" s="51" t="s">
        <v>223</v>
      </c>
      <c r="J78" s="52">
        <v>2</v>
      </c>
      <c r="K78" s="52"/>
      <c r="L78" s="52"/>
      <c r="M78" s="52">
        <v>2</v>
      </c>
    </row>
    <row r="79" spans="1:13" x14ac:dyDescent="0.3">
      <c r="A79" s="57" t="s">
        <v>125</v>
      </c>
      <c r="B79" s="58">
        <v>1560</v>
      </c>
      <c r="C79" s="58">
        <v>5</v>
      </c>
      <c r="D79" s="58">
        <v>9</v>
      </c>
      <c r="E79" s="58">
        <v>1556</v>
      </c>
      <c r="F79" s="49"/>
      <c r="G79" s="30" t="s">
        <v>194</v>
      </c>
      <c r="I79" s="51" t="s">
        <v>224</v>
      </c>
      <c r="J79" s="52">
        <v>51</v>
      </c>
      <c r="K79" s="52"/>
      <c r="L79" s="52"/>
      <c r="M79" s="52">
        <v>51</v>
      </c>
    </row>
    <row r="80" spans="1:13" x14ac:dyDescent="0.3">
      <c r="A80" s="57" t="s">
        <v>126</v>
      </c>
      <c r="B80" s="58">
        <v>77</v>
      </c>
      <c r="C80" s="54"/>
      <c r="D80" s="54"/>
      <c r="E80" s="58">
        <v>77</v>
      </c>
      <c r="F80" s="49"/>
      <c r="G80" s="30" t="s">
        <v>195</v>
      </c>
      <c r="I80" s="51" t="s">
        <v>225</v>
      </c>
      <c r="J80" s="52">
        <v>100</v>
      </c>
      <c r="K80" s="52"/>
      <c r="L80" s="52"/>
      <c r="M80" s="52">
        <v>100</v>
      </c>
    </row>
    <row r="81" spans="1:13" x14ac:dyDescent="0.3">
      <c r="A81" s="57" t="s">
        <v>127</v>
      </c>
      <c r="B81" s="58">
        <v>38</v>
      </c>
      <c r="C81" s="54"/>
      <c r="D81" s="54"/>
      <c r="E81" s="58">
        <v>38</v>
      </c>
      <c r="F81" s="49"/>
      <c r="G81" s="30" t="s">
        <v>238</v>
      </c>
      <c r="I81" s="51" t="s">
        <v>226</v>
      </c>
      <c r="J81" s="52">
        <v>173</v>
      </c>
      <c r="K81" s="52"/>
      <c r="L81" s="52"/>
      <c r="M81" s="52">
        <v>173</v>
      </c>
    </row>
    <row r="82" spans="1:13" x14ac:dyDescent="0.3">
      <c r="A82" s="57" t="s">
        <v>128</v>
      </c>
      <c r="B82" s="54"/>
      <c r="C82" s="54"/>
      <c r="D82" s="54"/>
      <c r="E82" s="54"/>
      <c r="F82" s="49"/>
      <c r="G82" s="30" t="s">
        <v>248</v>
      </c>
      <c r="I82" s="51" t="s">
        <v>227</v>
      </c>
      <c r="J82" s="52">
        <v>8</v>
      </c>
      <c r="K82" s="52"/>
      <c r="L82" s="52"/>
      <c r="M82" s="52">
        <v>8</v>
      </c>
    </row>
    <row r="83" spans="1:13" x14ac:dyDescent="0.3">
      <c r="A83" s="57" t="s">
        <v>129</v>
      </c>
      <c r="B83" s="58">
        <v>17</v>
      </c>
      <c r="C83" s="54"/>
      <c r="D83" s="54"/>
      <c r="E83" s="58">
        <v>17</v>
      </c>
      <c r="F83" s="49"/>
      <c r="G83" s="30" t="s">
        <v>196</v>
      </c>
      <c r="I83" s="51" t="s">
        <v>228</v>
      </c>
      <c r="J83" s="52">
        <v>-2</v>
      </c>
      <c r="K83" s="52"/>
      <c r="L83" s="52"/>
      <c r="M83" s="52">
        <v>-2</v>
      </c>
    </row>
    <row r="84" spans="1:13" x14ac:dyDescent="0.3">
      <c r="A84" s="57" t="s">
        <v>130</v>
      </c>
      <c r="B84" s="58">
        <v>1290</v>
      </c>
      <c r="C84" s="54"/>
      <c r="D84" s="58">
        <v>11.5</v>
      </c>
      <c r="E84" s="58">
        <v>1278.5</v>
      </c>
      <c r="F84" s="49"/>
      <c r="G84" s="30" t="s">
        <v>197</v>
      </c>
      <c r="I84" s="51" t="s">
        <v>229</v>
      </c>
      <c r="J84" s="52">
        <v>1</v>
      </c>
      <c r="K84" s="52"/>
      <c r="L84" s="52"/>
      <c r="M84" s="52">
        <v>1</v>
      </c>
    </row>
    <row r="85" spans="1:13" x14ac:dyDescent="0.3">
      <c r="A85" s="57" t="s">
        <v>131</v>
      </c>
      <c r="B85" s="58">
        <v>140</v>
      </c>
      <c r="C85" s="54"/>
      <c r="D85" s="54"/>
      <c r="E85" s="58">
        <v>140</v>
      </c>
      <c r="F85" s="49"/>
      <c r="G85" s="30" t="s">
        <v>197</v>
      </c>
      <c r="I85" s="51" t="s">
        <v>230</v>
      </c>
      <c r="J85" s="52">
        <v>10</v>
      </c>
      <c r="K85" s="52"/>
      <c r="L85" s="52"/>
      <c r="M85" s="52">
        <v>10</v>
      </c>
    </row>
    <row r="86" spans="1:13" x14ac:dyDescent="0.3">
      <c r="A86" s="57" t="s">
        <v>132</v>
      </c>
      <c r="B86" s="58">
        <v>30</v>
      </c>
      <c r="C86" s="54"/>
      <c r="D86" s="54"/>
      <c r="E86" s="58">
        <v>30</v>
      </c>
      <c r="F86" s="49"/>
      <c r="G86" s="30" t="s">
        <v>218</v>
      </c>
      <c r="I86" s="51" t="s">
        <v>231</v>
      </c>
      <c r="J86" s="52">
        <v>-32</v>
      </c>
      <c r="K86" s="52"/>
      <c r="L86" s="52"/>
      <c r="M86" s="52">
        <v>-32</v>
      </c>
    </row>
    <row r="87" spans="1:13" x14ac:dyDescent="0.3">
      <c r="A87" s="57" t="s">
        <v>133</v>
      </c>
      <c r="B87" s="58">
        <v>10</v>
      </c>
      <c r="C87" s="54"/>
      <c r="D87" s="58">
        <v>7</v>
      </c>
      <c r="E87" s="58">
        <v>3</v>
      </c>
      <c r="F87" s="49"/>
      <c r="G87" s="30" t="s">
        <v>219</v>
      </c>
      <c r="I87" s="51" t="s">
        <v>232</v>
      </c>
      <c r="J87" s="52">
        <v>-10.75</v>
      </c>
      <c r="K87" s="52"/>
      <c r="L87" s="52"/>
      <c r="M87" s="52">
        <v>-10.75</v>
      </c>
    </row>
    <row r="88" spans="1:13" x14ac:dyDescent="0.3">
      <c r="A88" s="57" t="s">
        <v>134</v>
      </c>
      <c r="B88" s="54"/>
      <c r="C88" s="54"/>
      <c r="D88" s="54"/>
      <c r="E88" s="54"/>
      <c r="F88" s="49"/>
      <c r="G88" s="30" t="s">
        <v>220</v>
      </c>
      <c r="I88" s="51" t="s">
        <v>233</v>
      </c>
      <c r="J88" s="52"/>
      <c r="K88" s="52"/>
      <c r="L88" s="52"/>
      <c r="M88" s="52"/>
    </row>
    <row r="89" spans="1:13" x14ac:dyDescent="0.3">
      <c r="A89" s="57" t="s">
        <v>135</v>
      </c>
      <c r="B89" s="54"/>
      <c r="C89" s="54"/>
      <c r="D89" s="54"/>
      <c r="E89" s="54"/>
      <c r="F89" s="49"/>
      <c r="G89" s="30" t="s">
        <v>216</v>
      </c>
      <c r="I89" s="51" t="s">
        <v>234</v>
      </c>
      <c r="J89" s="52">
        <v>51</v>
      </c>
      <c r="K89" s="52"/>
      <c r="L89" s="52"/>
      <c r="M89" s="52">
        <v>51</v>
      </c>
    </row>
    <row r="90" spans="1:13" x14ac:dyDescent="0.3">
      <c r="A90" s="57" t="s">
        <v>136</v>
      </c>
      <c r="B90" s="58">
        <v>193</v>
      </c>
      <c r="C90" s="54"/>
      <c r="D90" s="58">
        <v>2</v>
      </c>
      <c r="E90" s="58">
        <v>191</v>
      </c>
      <c r="F90" s="49"/>
      <c r="G90" s="30" t="s">
        <v>198</v>
      </c>
      <c r="I90" s="51" t="s">
        <v>235</v>
      </c>
      <c r="J90" s="52">
        <v>33</v>
      </c>
      <c r="K90" s="52"/>
      <c r="L90" s="52"/>
      <c r="M90" s="52">
        <v>33</v>
      </c>
    </row>
    <row r="91" spans="1:13" x14ac:dyDescent="0.3">
      <c r="A91" s="57" t="s">
        <v>137</v>
      </c>
      <c r="B91" s="58">
        <v>171</v>
      </c>
      <c r="C91" s="54"/>
      <c r="D91" s="58">
        <v>9</v>
      </c>
      <c r="E91" s="58">
        <v>162</v>
      </c>
      <c r="F91" s="49"/>
      <c r="G91" s="30" t="s">
        <v>200</v>
      </c>
      <c r="I91" s="51" t="s">
        <v>236</v>
      </c>
      <c r="J91" s="52">
        <v>258</v>
      </c>
      <c r="K91" s="52"/>
      <c r="L91" s="52"/>
      <c r="M91" s="52">
        <v>258</v>
      </c>
    </row>
    <row r="92" spans="1:13" x14ac:dyDescent="0.3">
      <c r="A92" s="57" t="s">
        <v>138</v>
      </c>
      <c r="B92" s="58">
        <v>88</v>
      </c>
      <c r="C92" s="54"/>
      <c r="D92" s="58">
        <v>4</v>
      </c>
      <c r="E92" s="58">
        <v>84</v>
      </c>
      <c r="F92" s="49"/>
      <c r="G92" s="30" t="s">
        <v>201</v>
      </c>
      <c r="I92" s="51" t="s">
        <v>237</v>
      </c>
      <c r="J92" s="52">
        <v>400</v>
      </c>
      <c r="K92" s="52"/>
      <c r="L92" s="52"/>
      <c r="M92" s="52">
        <v>400</v>
      </c>
    </row>
    <row r="93" spans="1:13" x14ac:dyDescent="0.3">
      <c r="A93" s="57" t="s">
        <v>139</v>
      </c>
      <c r="B93" s="58">
        <v>6</v>
      </c>
      <c r="C93" s="58">
        <v>10</v>
      </c>
      <c r="D93" s="58">
        <v>1</v>
      </c>
      <c r="E93" s="58">
        <v>15</v>
      </c>
      <c r="F93" s="49"/>
      <c r="G93" s="30" t="s">
        <v>199</v>
      </c>
      <c r="I93" s="51" t="s">
        <v>238</v>
      </c>
      <c r="J93" s="52">
        <v>38</v>
      </c>
      <c r="K93" s="52"/>
      <c r="L93" s="52"/>
      <c r="M93" s="52">
        <v>38</v>
      </c>
    </row>
    <row r="94" spans="1:13" x14ac:dyDescent="0.3">
      <c r="A94" s="57" t="s">
        <v>140</v>
      </c>
      <c r="B94" s="58">
        <v>51</v>
      </c>
      <c r="C94" s="54"/>
      <c r="D94" s="58">
        <v>1</v>
      </c>
      <c r="E94" s="58">
        <v>50</v>
      </c>
      <c r="F94" s="49"/>
      <c r="G94" s="30" t="s">
        <v>202</v>
      </c>
      <c r="I94" s="51" t="s">
        <v>239</v>
      </c>
      <c r="J94" s="52">
        <v>94</v>
      </c>
      <c r="K94" s="52"/>
      <c r="L94" s="52"/>
      <c r="M94" s="52">
        <v>94</v>
      </c>
    </row>
    <row r="95" spans="1:13" x14ac:dyDescent="0.3">
      <c r="A95" s="57" t="s">
        <v>141</v>
      </c>
      <c r="B95" s="58">
        <v>386</v>
      </c>
      <c r="C95" s="54"/>
      <c r="D95" s="54"/>
      <c r="E95" s="58">
        <v>386</v>
      </c>
      <c r="F95" s="49"/>
      <c r="G95" s="30" t="s">
        <v>221</v>
      </c>
      <c r="I95" s="51" t="s">
        <v>24</v>
      </c>
      <c r="J95" s="52">
        <v>17802.650000000001</v>
      </c>
      <c r="K95" s="52">
        <v>97</v>
      </c>
      <c r="L95" s="52">
        <v>243.3</v>
      </c>
      <c r="M95" s="52">
        <v>17656.349999999999</v>
      </c>
    </row>
    <row r="96" spans="1:13" x14ac:dyDescent="0.3">
      <c r="A96" s="57" t="s">
        <v>142</v>
      </c>
      <c r="B96" s="58">
        <v>11</v>
      </c>
      <c r="C96" s="54"/>
      <c r="D96" s="54"/>
      <c r="E96" s="58">
        <v>11</v>
      </c>
      <c r="F96" s="49"/>
      <c r="G96" s="30" t="s">
        <v>203</v>
      </c>
    </row>
    <row r="97" spans="1:7" x14ac:dyDescent="0.3">
      <c r="A97" s="57" t="s">
        <v>143</v>
      </c>
      <c r="B97" s="58">
        <v>12</v>
      </c>
      <c r="C97" s="58">
        <v>20</v>
      </c>
      <c r="D97" s="58">
        <v>12</v>
      </c>
      <c r="E97" s="58">
        <v>20</v>
      </c>
      <c r="F97" s="49"/>
      <c r="G97" s="30" t="s">
        <v>222</v>
      </c>
    </row>
    <row r="98" spans="1:7" x14ac:dyDescent="0.3">
      <c r="A98" s="57" t="s">
        <v>144</v>
      </c>
      <c r="B98" s="58">
        <v>15</v>
      </c>
      <c r="C98" s="54"/>
      <c r="D98" s="54"/>
      <c r="E98" s="58">
        <v>15</v>
      </c>
      <c r="F98" s="49"/>
      <c r="G98" s="30" t="s">
        <v>204</v>
      </c>
    </row>
    <row r="99" spans="1:7" x14ac:dyDescent="0.3">
      <c r="A99" s="57" t="s">
        <v>145</v>
      </c>
      <c r="B99" s="58">
        <v>94</v>
      </c>
      <c r="C99" s="54"/>
      <c r="D99" s="54"/>
      <c r="E99" s="58">
        <v>94</v>
      </c>
      <c r="F99" s="49"/>
      <c r="G99" s="30" t="s">
        <v>239</v>
      </c>
    </row>
    <row r="100" spans="1:7" x14ac:dyDescent="0.3">
      <c r="A100" s="57" t="s">
        <v>146</v>
      </c>
      <c r="B100" s="58">
        <v>708</v>
      </c>
      <c r="C100" s="54"/>
      <c r="D100" s="54"/>
      <c r="E100" s="58">
        <v>708</v>
      </c>
      <c r="F100" s="49"/>
      <c r="G100" s="30" t="s">
        <v>205</v>
      </c>
    </row>
    <row r="101" spans="1:7" x14ac:dyDescent="0.3">
      <c r="A101" s="57" t="s">
        <v>147</v>
      </c>
      <c r="B101" s="58">
        <v>389</v>
      </c>
      <c r="C101" s="54"/>
      <c r="D101" s="54"/>
      <c r="E101" s="58">
        <v>389</v>
      </c>
      <c r="F101" s="49"/>
      <c r="G101" s="30" t="s">
        <v>206</v>
      </c>
    </row>
    <row r="102" spans="1:7" x14ac:dyDescent="0.3">
      <c r="A102" s="46"/>
      <c r="B102" s="53"/>
      <c r="C102" s="53"/>
      <c r="D102" s="53"/>
      <c r="E102" s="53"/>
      <c r="F102" s="49"/>
    </row>
    <row r="103" spans="1:7" x14ac:dyDescent="0.3">
      <c r="A103" s="46"/>
      <c r="B103" s="53"/>
      <c r="C103" s="53"/>
      <c r="D103" s="53"/>
      <c r="E103" s="53"/>
      <c r="F103" s="49"/>
    </row>
    <row r="104" spans="1:7" x14ac:dyDescent="0.3">
      <c r="A104" s="46"/>
      <c r="B104" s="53"/>
      <c r="C104" s="53"/>
      <c r="D104" s="53"/>
      <c r="E104" s="53"/>
      <c r="F104" s="49"/>
    </row>
    <row r="105" spans="1:7" x14ac:dyDescent="0.3">
      <c r="A105" s="46"/>
      <c r="B105" s="53"/>
      <c r="C105" s="53"/>
      <c r="D105" s="53"/>
      <c r="E105" s="53"/>
      <c r="F105" s="49"/>
    </row>
    <row r="106" spans="1:7" x14ac:dyDescent="0.3">
      <c r="A106" s="46"/>
      <c r="B106" s="53"/>
      <c r="C106" s="53"/>
      <c r="D106" s="53"/>
      <c r="E106" s="53"/>
      <c r="F106" s="49"/>
    </row>
    <row r="107" spans="1:7" x14ac:dyDescent="0.3">
      <c r="A107" s="46"/>
      <c r="B107" s="47"/>
      <c r="C107" s="47"/>
      <c r="D107" s="47"/>
      <c r="E107" s="47"/>
      <c r="F107" s="49"/>
    </row>
    <row r="108" spans="1:7" x14ac:dyDescent="0.3">
      <c r="A108" s="46"/>
      <c r="B108" s="53"/>
      <c r="C108" s="53"/>
      <c r="D108" s="53"/>
      <c r="E108" s="53"/>
      <c r="F108" s="49"/>
    </row>
    <row r="109" spans="1:7" x14ac:dyDescent="0.3">
      <c r="A109" s="46"/>
      <c r="B109" s="47"/>
      <c r="C109" s="47"/>
      <c r="D109" s="47"/>
      <c r="E109" s="53"/>
      <c r="F109" s="49"/>
    </row>
    <row r="110" spans="1:7" x14ac:dyDescent="0.3">
      <c r="A110" s="46"/>
      <c r="B110" s="53"/>
      <c r="C110" s="53"/>
      <c r="D110" s="53"/>
      <c r="E110" s="53"/>
      <c r="F110" s="49"/>
    </row>
    <row r="111" spans="1:7" x14ac:dyDescent="0.3">
      <c r="A111" s="46"/>
      <c r="B111" s="47"/>
      <c r="C111" s="47"/>
      <c r="D111" s="47"/>
      <c r="E111" s="53"/>
      <c r="F111" s="49"/>
    </row>
    <row r="112" spans="1:7" x14ac:dyDescent="0.3">
      <c r="F112" s="49"/>
    </row>
    <row r="113" spans="6:6" x14ac:dyDescent="0.3">
      <c r="F113" s="49"/>
    </row>
    <row r="114" spans="6:6" x14ac:dyDescent="0.3">
      <c r="F114" s="49"/>
    </row>
    <row r="115" spans="6:6" x14ac:dyDescent="0.3">
      <c r="F115" s="49"/>
    </row>
    <row r="116" spans="6:6" x14ac:dyDescent="0.3">
      <c r="F116" s="49"/>
    </row>
    <row r="117" spans="6:6" x14ac:dyDescent="0.3">
      <c r="F117" s="49"/>
    </row>
    <row r="118" spans="6:6" x14ac:dyDescent="0.3">
      <c r="F118" s="49"/>
    </row>
    <row r="119" spans="6:6" x14ac:dyDescent="0.3">
      <c r="F119" s="49"/>
    </row>
    <row r="120" spans="6:6" x14ac:dyDescent="0.3">
      <c r="F120" s="49"/>
    </row>
    <row r="121" spans="6:6" x14ac:dyDescent="0.3">
      <c r="F121" s="49"/>
    </row>
    <row r="122" spans="6:6" x14ac:dyDescent="0.3">
      <c r="F122" s="49"/>
    </row>
    <row r="123" spans="6:6" x14ac:dyDescent="0.3">
      <c r="F123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96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148</v>
      </c>
      <c r="C3" s="3"/>
      <c r="D3" s="4"/>
      <c r="E3" s="38">
        <f t="shared" ref="E3:E4" ca="1" si="0">VLOOKUP($B3,FinalDeal_Vlookup,2,0)</f>
        <v>-26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-26</v>
      </c>
    </row>
    <row r="4" spans="1:13" x14ac:dyDescent="0.3">
      <c r="A4" s="16"/>
      <c r="B4" s="4" t="s">
        <v>149</v>
      </c>
      <c r="C4" s="3"/>
      <c r="D4" s="4"/>
      <c r="E4" s="42">
        <f t="shared" ca="1" si="0"/>
        <v>35</v>
      </c>
      <c r="F4" s="39">
        <f t="shared" ref="F4:F95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35</v>
      </c>
    </row>
    <row r="5" spans="1:13" x14ac:dyDescent="0.3">
      <c r="A5" s="16"/>
      <c r="B5" s="4" t="s">
        <v>150</v>
      </c>
      <c r="C5" s="3"/>
      <c r="D5" s="4"/>
      <c r="E5" s="42">
        <f t="shared" ref="E5:E95" ca="1" si="4">VLOOKUP($B5,FinalDeal_Vlookup,2,0)</f>
        <v>244</v>
      </c>
      <c r="F5" s="39">
        <f t="shared" ca="1" si="3"/>
        <v>0</v>
      </c>
      <c r="G5" s="39">
        <v>0</v>
      </c>
      <c r="H5" s="39">
        <f t="shared" ref="H5:H95" ca="1" si="5">VLOOKUP($B5,FinalDeal_Vlookup,4,0)</f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95" ca="1" si="6">VLOOKUP($B5,FinalDeal_Vlookup,5,0)</f>
        <v>244</v>
      </c>
    </row>
    <row r="6" spans="1:13" x14ac:dyDescent="0.3">
      <c r="A6" s="16"/>
      <c r="B6" s="4" t="s">
        <v>151</v>
      </c>
      <c r="C6" s="3"/>
      <c r="D6" s="4"/>
      <c r="E6" s="42">
        <f t="shared" ca="1" si="4"/>
        <v>14</v>
      </c>
      <c r="F6" s="39">
        <f t="shared" ca="1" si="3"/>
        <v>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14</v>
      </c>
    </row>
    <row r="7" spans="1:13" x14ac:dyDescent="0.3">
      <c r="A7" s="16"/>
      <c r="B7" s="4" t="s">
        <v>152</v>
      </c>
      <c r="C7" s="3"/>
      <c r="D7" s="4"/>
      <c r="E7" s="42">
        <f t="shared" ca="1" si="4"/>
        <v>144</v>
      </c>
      <c r="F7" s="39">
        <f t="shared" ca="1" si="3"/>
        <v>0</v>
      </c>
      <c r="G7" s="39">
        <v>0</v>
      </c>
      <c r="H7" s="39">
        <f t="shared" ca="1" si="5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144</v>
      </c>
    </row>
    <row r="8" spans="1:13" x14ac:dyDescent="0.3">
      <c r="A8" s="16"/>
      <c r="B8" s="4" t="s">
        <v>153</v>
      </c>
      <c r="C8" s="3"/>
      <c r="D8" s="4"/>
      <c r="E8" s="42">
        <f t="shared" ca="1" si="4"/>
        <v>38</v>
      </c>
      <c r="F8" s="39">
        <f t="shared" ca="1" si="3"/>
        <v>0</v>
      </c>
      <c r="G8" s="39">
        <v>0</v>
      </c>
      <c r="H8" s="39">
        <f t="shared" ca="1" si="5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38</v>
      </c>
    </row>
    <row r="9" spans="1:13" x14ac:dyDescent="0.3">
      <c r="A9" s="16"/>
      <c r="B9" s="4" t="s">
        <v>154</v>
      </c>
      <c r="C9" s="3"/>
      <c r="D9" s="4"/>
      <c r="E9" s="42">
        <f t="shared" ca="1" si="4"/>
        <v>53</v>
      </c>
      <c r="F9" s="39">
        <f t="shared" ca="1" si="3"/>
        <v>0</v>
      </c>
      <c r="G9" s="39">
        <v>0</v>
      </c>
      <c r="H9" s="39">
        <f t="shared" ca="1" si="5"/>
        <v>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53</v>
      </c>
    </row>
    <row r="10" spans="1:13" x14ac:dyDescent="0.3">
      <c r="A10" s="16"/>
      <c r="B10" s="4" t="s">
        <v>155</v>
      </c>
      <c r="C10" s="3"/>
      <c r="D10" s="4"/>
      <c r="E10" s="42">
        <f t="shared" ca="1" si="4"/>
        <v>159</v>
      </c>
      <c r="F10" s="39">
        <f t="shared" ca="1" si="3"/>
        <v>4</v>
      </c>
      <c r="G10" s="39">
        <v>0</v>
      </c>
      <c r="H10" s="39">
        <f t="shared" ca="1" si="5"/>
        <v>33.5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129.5</v>
      </c>
    </row>
    <row r="11" spans="1:13" x14ac:dyDescent="0.3">
      <c r="A11" s="16"/>
      <c r="B11" s="4" t="s">
        <v>156</v>
      </c>
      <c r="C11" s="3"/>
      <c r="D11" s="4"/>
      <c r="E11" s="42">
        <f t="shared" ca="1" si="4"/>
        <v>457</v>
      </c>
      <c r="F11" s="39">
        <f t="shared" ca="1" si="3"/>
        <v>0</v>
      </c>
      <c r="G11" s="39">
        <v>0</v>
      </c>
      <c r="H11" s="39">
        <f t="shared" ca="1" si="5"/>
        <v>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457</v>
      </c>
    </row>
    <row r="12" spans="1:13" x14ac:dyDescent="0.3">
      <c r="A12" s="16"/>
      <c r="B12" s="4" t="s">
        <v>157</v>
      </c>
      <c r="C12" s="3"/>
      <c r="D12" s="4"/>
      <c r="E12" s="42">
        <f t="shared" ca="1" si="4"/>
        <v>123</v>
      </c>
      <c r="F12" s="39">
        <f t="shared" ca="1" si="3"/>
        <v>2</v>
      </c>
      <c r="G12" s="39">
        <v>0</v>
      </c>
      <c r="H12" s="39">
        <f t="shared" ca="1" si="5"/>
        <v>9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116</v>
      </c>
    </row>
    <row r="13" spans="1:13" x14ac:dyDescent="0.3">
      <c r="A13" s="16"/>
      <c r="B13" s="4" t="s">
        <v>158</v>
      </c>
      <c r="C13" s="3"/>
      <c r="D13" s="4"/>
      <c r="E13" s="42">
        <f t="shared" ca="1" si="4"/>
        <v>58</v>
      </c>
      <c r="F13" s="39">
        <f t="shared" ca="1" si="3"/>
        <v>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58</v>
      </c>
    </row>
    <row r="14" spans="1:13" x14ac:dyDescent="0.3">
      <c r="A14" s="16"/>
      <c r="B14" s="4" t="s">
        <v>159</v>
      </c>
      <c r="C14" s="3"/>
      <c r="D14" s="4"/>
      <c r="E14" s="42">
        <f t="shared" ca="1" si="4"/>
        <v>293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293</v>
      </c>
    </row>
    <row r="15" spans="1:13" x14ac:dyDescent="0.3">
      <c r="A15" s="16"/>
      <c r="B15" s="4" t="s">
        <v>160</v>
      </c>
      <c r="C15" s="3"/>
      <c r="D15" s="4"/>
      <c r="E15" s="42">
        <f t="shared" ca="1" si="4"/>
        <v>-1</v>
      </c>
      <c r="F15" s="39">
        <f t="shared" ca="1" si="3"/>
        <v>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-1</v>
      </c>
    </row>
    <row r="16" spans="1:13" x14ac:dyDescent="0.3">
      <c r="A16" s="16"/>
      <c r="B16" s="4" t="s">
        <v>161</v>
      </c>
      <c r="C16" s="3"/>
      <c r="D16" s="4"/>
      <c r="E16" s="42">
        <f t="shared" ca="1" si="4"/>
        <v>323</v>
      </c>
      <c r="F16" s="39">
        <f t="shared" ca="1" si="3"/>
        <v>0</v>
      </c>
      <c r="G16" s="39">
        <v>0</v>
      </c>
      <c r="H16" s="39">
        <f t="shared" ca="1" si="5"/>
        <v>1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322</v>
      </c>
    </row>
    <row r="17" spans="1:13" x14ac:dyDescent="0.3">
      <c r="A17" s="16"/>
      <c r="B17" s="4" t="s">
        <v>162</v>
      </c>
      <c r="C17" s="3"/>
      <c r="D17" s="4"/>
      <c r="E17" s="42">
        <f t="shared" ca="1" si="4"/>
        <v>-4</v>
      </c>
      <c r="F17" s="39">
        <f t="shared" ca="1" si="3"/>
        <v>0</v>
      </c>
      <c r="G17" s="39">
        <v>0</v>
      </c>
      <c r="H17" s="39">
        <f t="shared" ca="1" si="5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-4</v>
      </c>
    </row>
    <row r="18" spans="1:13" x14ac:dyDescent="0.3">
      <c r="A18" s="16"/>
      <c r="B18" s="4" t="s">
        <v>163</v>
      </c>
      <c r="C18" s="3"/>
      <c r="D18" s="4"/>
      <c r="E18" s="42">
        <f t="shared" ca="1" si="4"/>
        <v>58</v>
      </c>
      <c r="F18" s="39">
        <f t="shared" ca="1" si="3"/>
        <v>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58</v>
      </c>
    </row>
    <row r="19" spans="1:13" x14ac:dyDescent="0.3">
      <c r="A19" s="16"/>
      <c r="B19" s="4" t="s">
        <v>164</v>
      </c>
      <c r="C19" s="3"/>
      <c r="D19" s="4"/>
      <c r="E19" s="42">
        <f t="shared" ca="1" si="4"/>
        <v>283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283</v>
      </c>
    </row>
    <row r="20" spans="1:13" x14ac:dyDescent="0.3">
      <c r="A20" s="16"/>
      <c r="B20" s="4" t="s">
        <v>165</v>
      </c>
      <c r="C20" s="3"/>
      <c r="D20" s="4"/>
      <c r="E20" s="42">
        <f t="shared" ca="1" si="4"/>
        <v>12</v>
      </c>
      <c r="F20" s="39">
        <f t="shared" ca="1" si="3"/>
        <v>0</v>
      </c>
      <c r="G20" s="39">
        <v>0</v>
      </c>
      <c r="H20" s="39">
        <f t="shared" ca="1" si="5"/>
        <v>3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9</v>
      </c>
    </row>
    <row r="21" spans="1:13" x14ac:dyDescent="0.3">
      <c r="A21" s="16"/>
      <c r="B21" s="4" t="s">
        <v>166</v>
      </c>
      <c r="C21" s="3"/>
      <c r="D21" s="4"/>
      <c r="E21" s="42">
        <f t="shared" ca="1" si="4"/>
        <v>3</v>
      </c>
      <c r="F21" s="39">
        <f t="shared" ca="1" si="3"/>
        <v>0</v>
      </c>
      <c r="G21" s="39">
        <v>0</v>
      </c>
      <c r="H21" s="39">
        <f t="shared" ca="1" si="5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3</v>
      </c>
    </row>
    <row r="22" spans="1:13" x14ac:dyDescent="0.3">
      <c r="A22" s="16"/>
      <c r="B22" s="4" t="s">
        <v>167</v>
      </c>
      <c r="C22" s="3"/>
      <c r="D22" s="4"/>
      <c r="E22" s="42">
        <f t="shared" ca="1" si="4"/>
        <v>44</v>
      </c>
      <c r="F22" s="39">
        <f t="shared" ca="1" si="3"/>
        <v>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44</v>
      </c>
    </row>
    <row r="23" spans="1:13" x14ac:dyDescent="0.3">
      <c r="A23" s="16"/>
      <c r="B23" s="4" t="s">
        <v>168</v>
      </c>
      <c r="C23" s="3"/>
      <c r="D23" s="4"/>
      <c r="E23" s="42">
        <f t="shared" ca="1" si="4"/>
        <v>62</v>
      </c>
      <c r="F23" s="39">
        <f t="shared" ca="1" si="3"/>
        <v>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62</v>
      </c>
    </row>
    <row r="24" spans="1:13" x14ac:dyDescent="0.3">
      <c r="A24" s="16"/>
      <c r="B24" s="4" t="s">
        <v>169</v>
      </c>
      <c r="C24" s="3"/>
      <c r="D24" s="4"/>
      <c r="E24" s="42">
        <f t="shared" ca="1" si="4"/>
        <v>46</v>
      </c>
      <c r="F24" s="39">
        <f t="shared" ca="1" si="3"/>
        <v>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46</v>
      </c>
    </row>
    <row r="25" spans="1:13" x14ac:dyDescent="0.3">
      <c r="A25" s="16"/>
      <c r="B25" s="4" t="s">
        <v>170</v>
      </c>
      <c r="C25" s="3"/>
      <c r="D25" s="4"/>
      <c r="E25" s="42">
        <f t="shared" ca="1" si="4"/>
        <v>381</v>
      </c>
      <c r="F25" s="39">
        <f t="shared" ca="1" si="3"/>
        <v>0</v>
      </c>
      <c r="G25" s="39">
        <v>0</v>
      </c>
      <c r="H25" s="39">
        <f t="shared" ca="1" si="5"/>
        <v>1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380</v>
      </c>
    </row>
    <row r="26" spans="1:13" x14ac:dyDescent="0.3">
      <c r="A26" s="16"/>
      <c r="B26" s="4" t="s">
        <v>171</v>
      </c>
      <c r="C26" s="3"/>
      <c r="D26" s="4"/>
      <c r="E26" s="42">
        <f t="shared" ca="1" si="4"/>
        <v>29</v>
      </c>
      <c r="F26" s="39">
        <f t="shared" ca="1" si="3"/>
        <v>0</v>
      </c>
      <c r="G26" s="39">
        <v>0</v>
      </c>
      <c r="H26" s="39">
        <f t="shared" ca="1" si="5"/>
        <v>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29</v>
      </c>
    </row>
    <row r="27" spans="1:13" x14ac:dyDescent="0.3">
      <c r="A27" s="16"/>
      <c r="B27" s="4" t="s">
        <v>172</v>
      </c>
      <c r="C27" s="3"/>
      <c r="D27" s="4"/>
      <c r="E27" s="42">
        <f t="shared" ca="1" si="4"/>
        <v>415</v>
      </c>
      <c r="F27" s="39">
        <f t="shared" ca="1" si="3"/>
        <v>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415</v>
      </c>
    </row>
    <row r="28" spans="1:13" x14ac:dyDescent="0.3">
      <c r="A28" s="16"/>
      <c r="B28" s="4" t="s">
        <v>173</v>
      </c>
      <c r="C28" s="3"/>
      <c r="D28" s="4"/>
      <c r="E28" s="42">
        <f t="shared" ca="1" si="4"/>
        <v>253</v>
      </c>
      <c r="F28" s="39">
        <f t="shared" ca="1" si="3"/>
        <v>0</v>
      </c>
      <c r="G28" s="39">
        <v>0</v>
      </c>
      <c r="H28" s="39">
        <f t="shared" ca="1" si="5"/>
        <v>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253</v>
      </c>
    </row>
    <row r="29" spans="1:13" x14ac:dyDescent="0.3">
      <c r="A29" s="16"/>
      <c r="B29" s="4" t="s">
        <v>174</v>
      </c>
      <c r="C29" s="3"/>
      <c r="D29" s="4"/>
      <c r="E29" s="42">
        <f t="shared" ca="1" si="4"/>
        <v>8</v>
      </c>
      <c r="F29" s="39">
        <f t="shared" ca="1" si="3"/>
        <v>0</v>
      </c>
      <c r="G29" s="39">
        <v>0</v>
      </c>
      <c r="H29" s="39">
        <f t="shared" ca="1" si="5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8</v>
      </c>
    </row>
    <row r="30" spans="1:13" x14ac:dyDescent="0.3">
      <c r="A30" s="16"/>
      <c r="B30" s="4" t="s">
        <v>175</v>
      </c>
      <c r="C30" s="3"/>
      <c r="D30" s="4"/>
      <c r="E30" s="42">
        <f t="shared" ca="1" si="4"/>
        <v>52</v>
      </c>
      <c r="F30" s="39">
        <f t="shared" ca="1" si="3"/>
        <v>0</v>
      </c>
      <c r="G30" s="39">
        <v>0</v>
      </c>
      <c r="H30" s="39">
        <f t="shared" ca="1" si="5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52</v>
      </c>
    </row>
    <row r="31" spans="1:13" x14ac:dyDescent="0.3">
      <c r="A31" s="16"/>
      <c r="B31" s="4" t="s">
        <v>176</v>
      </c>
      <c r="C31" s="3"/>
      <c r="D31" s="4"/>
      <c r="E31" s="42">
        <f t="shared" ca="1" si="4"/>
        <v>71</v>
      </c>
      <c r="F31" s="39">
        <f t="shared" ca="1" si="3"/>
        <v>0</v>
      </c>
      <c r="G31" s="39">
        <v>0</v>
      </c>
      <c r="H31" s="39">
        <f t="shared" ca="1" si="5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71</v>
      </c>
    </row>
    <row r="32" spans="1:13" x14ac:dyDescent="0.3">
      <c r="A32" s="16"/>
      <c r="B32" s="4" t="s">
        <v>177</v>
      </c>
      <c r="C32" s="3"/>
      <c r="D32" s="4"/>
      <c r="E32" s="42">
        <f t="shared" ca="1" si="4"/>
        <v>165</v>
      </c>
      <c r="F32" s="39">
        <f t="shared" ca="1" si="3"/>
        <v>0</v>
      </c>
      <c r="G32" s="39">
        <v>0</v>
      </c>
      <c r="H32" s="39">
        <f t="shared" ca="1" si="5"/>
        <v>99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66</v>
      </c>
    </row>
    <row r="33" spans="1:13" x14ac:dyDescent="0.3">
      <c r="A33" s="16"/>
      <c r="B33" s="4" t="s">
        <v>178</v>
      </c>
      <c r="C33" s="3"/>
      <c r="D33" s="4"/>
      <c r="E33" s="42">
        <f t="shared" ca="1" si="4"/>
        <v>2</v>
      </c>
      <c r="F33" s="39">
        <f t="shared" ca="1" si="3"/>
        <v>0</v>
      </c>
      <c r="G33" s="39">
        <v>0</v>
      </c>
      <c r="H33" s="39">
        <f t="shared" ca="1" si="5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2</v>
      </c>
    </row>
    <row r="34" spans="1:13" x14ac:dyDescent="0.3">
      <c r="A34" s="16"/>
      <c r="B34" s="4" t="s">
        <v>179</v>
      </c>
      <c r="C34" s="3"/>
      <c r="D34" s="4"/>
      <c r="E34" s="42">
        <f t="shared" ca="1" si="4"/>
        <v>40</v>
      </c>
      <c r="F34" s="39">
        <f t="shared" ca="1" si="3"/>
        <v>0</v>
      </c>
      <c r="G34" s="39">
        <v>0</v>
      </c>
      <c r="H34" s="39">
        <f t="shared" ca="1" si="5"/>
        <v>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40</v>
      </c>
    </row>
    <row r="35" spans="1:13" x14ac:dyDescent="0.3">
      <c r="A35" s="16"/>
      <c r="B35" s="4" t="s">
        <v>180</v>
      </c>
      <c r="C35" s="3"/>
      <c r="D35" s="4"/>
      <c r="E35" s="42">
        <f t="shared" ca="1" si="4"/>
        <v>86</v>
      </c>
      <c r="F35" s="39">
        <f t="shared" ca="1" si="3"/>
        <v>0</v>
      </c>
      <c r="G35" s="39">
        <v>0</v>
      </c>
      <c r="H35" s="39">
        <f t="shared" ca="1" si="5"/>
        <v>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86</v>
      </c>
    </row>
    <row r="36" spans="1:13" x14ac:dyDescent="0.3">
      <c r="A36" s="16"/>
      <c r="B36" s="4" t="s">
        <v>181</v>
      </c>
      <c r="C36" s="3"/>
      <c r="D36" s="4"/>
      <c r="E36" s="42">
        <f t="shared" ca="1" si="4"/>
        <v>149</v>
      </c>
      <c r="F36" s="39">
        <f t="shared" ca="1" si="3"/>
        <v>40</v>
      </c>
      <c r="G36" s="39">
        <v>0</v>
      </c>
      <c r="H36" s="39">
        <f t="shared" ca="1" si="5"/>
        <v>7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182</v>
      </c>
    </row>
    <row r="37" spans="1:13" x14ac:dyDescent="0.3">
      <c r="A37" s="16"/>
      <c r="B37" s="4" t="s">
        <v>182</v>
      </c>
      <c r="C37" s="3"/>
      <c r="D37" s="4"/>
      <c r="E37" s="42">
        <f t="shared" ca="1" si="4"/>
        <v>0</v>
      </c>
      <c r="F37" s="39">
        <f t="shared" ca="1" si="3"/>
        <v>0</v>
      </c>
      <c r="G37" s="39">
        <v>0</v>
      </c>
      <c r="H37" s="39">
        <f t="shared" ca="1" si="5"/>
        <v>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0</v>
      </c>
    </row>
    <row r="38" spans="1:13" x14ac:dyDescent="0.3">
      <c r="A38" s="16"/>
      <c r="B38" s="4" t="s">
        <v>183</v>
      </c>
      <c r="C38" s="3"/>
      <c r="D38" s="4"/>
      <c r="E38" s="42">
        <f t="shared" ca="1" si="4"/>
        <v>-1</v>
      </c>
      <c r="F38" s="39">
        <f t="shared" ca="1" si="3"/>
        <v>0</v>
      </c>
      <c r="G38" s="39">
        <v>0</v>
      </c>
      <c r="H38" s="39">
        <f t="shared" ca="1" si="5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-1</v>
      </c>
    </row>
    <row r="39" spans="1:13" x14ac:dyDescent="0.3">
      <c r="A39" s="16"/>
      <c r="B39" s="4" t="s">
        <v>184</v>
      </c>
      <c r="C39" s="3"/>
      <c r="D39" s="4"/>
      <c r="E39" s="42">
        <f t="shared" ca="1" si="4"/>
        <v>27</v>
      </c>
      <c r="F39" s="39">
        <f t="shared" ca="1" si="3"/>
        <v>0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27</v>
      </c>
    </row>
    <row r="40" spans="1:13" x14ac:dyDescent="0.3">
      <c r="A40" s="16"/>
      <c r="B40" s="4" t="s">
        <v>185</v>
      </c>
      <c r="C40" s="3"/>
      <c r="D40" s="4"/>
      <c r="E40" s="42">
        <f t="shared" ca="1" si="4"/>
        <v>95</v>
      </c>
      <c r="F40" s="39">
        <f t="shared" ca="1" si="3"/>
        <v>0</v>
      </c>
      <c r="G40" s="39">
        <v>0</v>
      </c>
      <c r="H40" s="39">
        <f t="shared" ca="1" si="5"/>
        <v>8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87</v>
      </c>
    </row>
    <row r="41" spans="1:13" x14ac:dyDescent="0.3">
      <c r="A41" s="16"/>
      <c r="B41" s="4" t="s">
        <v>186</v>
      </c>
      <c r="C41" s="3"/>
      <c r="D41" s="4"/>
      <c r="E41" s="42">
        <f t="shared" ca="1" si="4"/>
        <v>43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43</v>
      </c>
    </row>
    <row r="42" spans="1:13" x14ac:dyDescent="0.3">
      <c r="A42" s="16"/>
      <c r="B42" s="4" t="s">
        <v>187</v>
      </c>
      <c r="C42" s="3"/>
      <c r="D42" s="4"/>
      <c r="E42" s="42">
        <f t="shared" ca="1" si="4"/>
        <v>-5</v>
      </c>
      <c r="F42" s="39">
        <f t="shared" ca="1" si="3"/>
        <v>0</v>
      </c>
      <c r="G42" s="39">
        <v>0</v>
      </c>
      <c r="H42" s="39">
        <f t="shared" ca="1" si="5"/>
        <v>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-5</v>
      </c>
    </row>
    <row r="43" spans="1:13" x14ac:dyDescent="0.3">
      <c r="A43" s="16"/>
      <c r="B43" s="4" t="s">
        <v>188</v>
      </c>
      <c r="C43" s="3"/>
      <c r="D43" s="4"/>
      <c r="E43" s="42">
        <f t="shared" ca="1" si="4"/>
        <v>1347</v>
      </c>
      <c r="F43" s="39">
        <f t="shared" ca="1" si="3"/>
        <v>0</v>
      </c>
      <c r="G43" s="39">
        <v>0</v>
      </c>
      <c r="H43" s="39">
        <f t="shared" ca="1" si="5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1347</v>
      </c>
    </row>
    <row r="44" spans="1:13" x14ac:dyDescent="0.3">
      <c r="A44" s="16"/>
      <c r="B44" s="4" t="s">
        <v>189</v>
      </c>
      <c r="C44" s="3"/>
      <c r="D44" s="4"/>
      <c r="E44" s="42">
        <f t="shared" ca="1" si="4"/>
        <v>0</v>
      </c>
      <c r="F44" s="39">
        <f t="shared" ca="1" si="3"/>
        <v>0</v>
      </c>
      <c r="G44" s="39">
        <v>0</v>
      </c>
      <c r="H44" s="39">
        <f t="shared" ca="1" si="5"/>
        <v>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0</v>
      </c>
    </row>
    <row r="45" spans="1:13" x14ac:dyDescent="0.3">
      <c r="A45" s="16"/>
      <c r="B45" s="4" t="s">
        <v>190</v>
      </c>
      <c r="C45" s="3"/>
      <c r="D45" s="4"/>
      <c r="E45" s="42">
        <f t="shared" ca="1" si="4"/>
        <v>426.4</v>
      </c>
      <c r="F45" s="39">
        <f t="shared" ca="1" si="3"/>
        <v>0</v>
      </c>
      <c r="G45" s="39">
        <v>0</v>
      </c>
      <c r="H45" s="39">
        <f t="shared" ca="1" si="5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426.4</v>
      </c>
    </row>
    <row r="46" spans="1:13" x14ac:dyDescent="0.3">
      <c r="A46" s="16"/>
      <c r="B46" s="4" t="s">
        <v>191</v>
      </c>
      <c r="C46" s="3"/>
      <c r="D46" s="4"/>
      <c r="E46" s="42">
        <f t="shared" ca="1" si="4"/>
        <v>3339</v>
      </c>
      <c r="F46" s="39">
        <f t="shared" ca="1" si="3"/>
        <v>0</v>
      </c>
      <c r="G46" s="39">
        <v>0</v>
      </c>
      <c r="H46" s="39">
        <f t="shared" ca="1" si="5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3339</v>
      </c>
    </row>
    <row r="47" spans="1:13" x14ac:dyDescent="0.3">
      <c r="A47" s="16"/>
      <c r="B47" s="4" t="s">
        <v>192</v>
      </c>
      <c r="C47" s="3"/>
      <c r="D47" s="4"/>
      <c r="E47" s="42">
        <f t="shared" ca="1" si="4"/>
        <v>418</v>
      </c>
      <c r="F47" s="39">
        <f t="shared" ca="1" si="3"/>
        <v>0</v>
      </c>
      <c r="G47" s="39">
        <v>0</v>
      </c>
      <c r="H47" s="39">
        <f t="shared" ca="1" si="5"/>
        <v>14.3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403.7</v>
      </c>
    </row>
    <row r="48" spans="1:13" x14ac:dyDescent="0.3">
      <c r="A48" s="16"/>
      <c r="B48" s="4" t="s">
        <v>193</v>
      </c>
      <c r="C48" s="3"/>
      <c r="D48" s="4"/>
      <c r="E48" s="42">
        <f t="shared" ca="1" si="4"/>
        <v>1022</v>
      </c>
      <c r="F48" s="39">
        <f t="shared" ca="1" si="3"/>
        <v>5</v>
      </c>
      <c r="G48" s="39">
        <v>0</v>
      </c>
      <c r="H48" s="39">
        <f t="shared" ca="1" si="5"/>
        <v>8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1019</v>
      </c>
    </row>
    <row r="49" spans="1:13" x14ac:dyDescent="0.3">
      <c r="A49" s="16"/>
      <c r="B49" s="4" t="s">
        <v>194</v>
      </c>
      <c r="C49" s="3"/>
      <c r="D49" s="4"/>
      <c r="E49" s="42">
        <f t="shared" ca="1" si="4"/>
        <v>1560</v>
      </c>
      <c r="F49" s="39">
        <f t="shared" ca="1" si="3"/>
        <v>5</v>
      </c>
      <c r="G49" s="39">
        <v>0</v>
      </c>
      <c r="H49" s="39">
        <f t="shared" ca="1" si="5"/>
        <v>9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1556</v>
      </c>
    </row>
    <row r="50" spans="1:13" x14ac:dyDescent="0.3">
      <c r="A50" s="16"/>
      <c r="B50" s="4" t="s">
        <v>195</v>
      </c>
      <c r="C50" s="3"/>
      <c r="D50" s="4"/>
      <c r="E50" s="42">
        <f t="shared" ca="1" si="4"/>
        <v>77</v>
      </c>
      <c r="F50" s="39">
        <f t="shared" ca="1" si="3"/>
        <v>0</v>
      </c>
      <c r="G50" s="39">
        <v>0</v>
      </c>
      <c r="H50" s="39">
        <f t="shared" ca="1" si="5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77</v>
      </c>
    </row>
    <row r="51" spans="1:13" x14ac:dyDescent="0.3">
      <c r="A51" s="16"/>
      <c r="B51" s="4" t="s">
        <v>196</v>
      </c>
      <c r="C51" s="3"/>
      <c r="D51" s="4"/>
      <c r="E51" s="42">
        <f t="shared" ca="1" si="4"/>
        <v>17</v>
      </c>
      <c r="F51" s="39">
        <f t="shared" ca="1" si="3"/>
        <v>0</v>
      </c>
      <c r="G51" s="39">
        <v>0</v>
      </c>
      <c r="H51" s="39">
        <f t="shared" ca="1" si="5"/>
        <v>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17</v>
      </c>
    </row>
    <row r="52" spans="1:13" x14ac:dyDescent="0.3">
      <c r="A52" s="16"/>
      <c r="B52" s="4" t="s">
        <v>197</v>
      </c>
      <c r="C52" s="3"/>
      <c r="D52" s="4"/>
      <c r="E52" s="42">
        <f t="shared" ca="1" si="4"/>
        <v>1430</v>
      </c>
      <c r="F52" s="39">
        <f t="shared" ca="1" si="3"/>
        <v>0</v>
      </c>
      <c r="G52" s="39">
        <v>0</v>
      </c>
      <c r="H52" s="39">
        <f t="shared" ca="1" si="5"/>
        <v>11.5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1418.5</v>
      </c>
    </row>
    <row r="53" spans="1:13" x14ac:dyDescent="0.3">
      <c r="A53" s="16"/>
      <c r="B53" s="4" t="s">
        <v>198</v>
      </c>
      <c r="C53" s="3"/>
      <c r="D53" s="4"/>
      <c r="E53" s="42">
        <f t="shared" ca="1" si="4"/>
        <v>193</v>
      </c>
      <c r="F53" s="39">
        <f t="shared" ca="1" si="3"/>
        <v>0</v>
      </c>
      <c r="G53" s="39">
        <v>0</v>
      </c>
      <c r="H53" s="39">
        <f t="shared" ca="1" si="5"/>
        <v>2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191</v>
      </c>
    </row>
    <row r="54" spans="1:13" x14ac:dyDescent="0.3">
      <c r="A54" s="16"/>
      <c r="B54" s="4" t="s">
        <v>199</v>
      </c>
      <c r="C54" s="3"/>
      <c r="D54" s="4"/>
      <c r="E54" s="42">
        <f t="shared" ca="1" si="4"/>
        <v>6</v>
      </c>
      <c r="F54" s="39">
        <f t="shared" ca="1" si="3"/>
        <v>10</v>
      </c>
      <c r="G54" s="39">
        <v>0</v>
      </c>
      <c r="H54" s="39">
        <f t="shared" ca="1" si="5"/>
        <v>1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15</v>
      </c>
    </row>
    <row r="55" spans="1:13" x14ac:dyDescent="0.3">
      <c r="A55" s="16"/>
      <c r="B55" s="4" t="s">
        <v>200</v>
      </c>
      <c r="C55" s="3"/>
      <c r="D55" s="4"/>
      <c r="E55" s="42">
        <f t="shared" ca="1" si="4"/>
        <v>171</v>
      </c>
      <c r="F55" s="39">
        <f t="shared" ca="1" si="3"/>
        <v>0</v>
      </c>
      <c r="G55" s="39">
        <v>0</v>
      </c>
      <c r="H55" s="39">
        <f t="shared" ca="1" si="5"/>
        <v>9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162</v>
      </c>
    </row>
    <row r="56" spans="1:13" x14ac:dyDescent="0.3">
      <c r="A56" s="16"/>
      <c r="B56" s="4" t="s">
        <v>201</v>
      </c>
      <c r="C56" s="3"/>
      <c r="D56" s="4"/>
      <c r="E56" s="42">
        <f t="shared" ca="1" si="4"/>
        <v>88</v>
      </c>
      <c r="F56" s="39">
        <f t="shared" ca="1" si="3"/>
        <v>0</v>
      </c>
      <c r="G56" s="39">
        <v>0</v>
      </c>
      <c r="H56" s="39">
        <f t="shared" ca="1" si="5"/>
        <v>4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84</v>
      </c>
    </row>
    <row r="57" spans="1:13" x14ac:dyDescent="0.3">
      <c r="A57" s="16"/>
      <c r="B57" s="4" t="s">
        <v>202</v>
      </c>
      <c r="C57" s="3"/>
      <c r="D57" s="4"/>
      <c r="E57" s="42">
        <f t="shared" ca="1" si="4"/>
        <v>51</v>
      </c>
      <c r="F57" s="39">
        <f t="shared" ca="1" si="3"/>
        <v>0</v>
      </c>
      <c r="G57" s="39">
        <v>0</v>
      </c>
      <c r="H57" s="39">
        <f t="shared" ca="1" si="5"/>
        <v>1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50</v>
      </c>
    </row>
    <row r="58" spans="1:13" x14ac:dyDescent="0.3">
      <c r="A58" s="16"/>
      <c r="B58" s="4" t="s">
        <v>203</v>
      </c>
      <c r="C58" s="3"/>
      <c r="D58" s="4"/>
      <c r="E58" s="42">
        <f t="shared" ca="1" si="4"/>
        <v>11</v>
      </c>
      <c r="F58" s="39">
        <f t="shared" ca="1" si="3"/>
        <v>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11</v>
      </c>
    </row>
    <row r="59" spans="1:13" x14ac:dyDescent="0.3">
      <c r="A59" s="16"/>
      <c r="B59" s="4" t="s">
        <v>204</v>
      </c>
      <c r="C59" s="3"/>
      <c r="D59" s="4"/>
      <c r="E59" s="42">
        <f t="shared" ca="1" si="4"/>
        <v>15</v>
      </c>
      <c r="F59" s="39">
        <f t="shared" ca="1" si="3"/>
        <v>0</v>
      </c>
      <c r="G59" s="39">
        <v>0</v>
      </c>
      <c r="H59" s="39">
        <f t="shared" ca="1" si="5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15</v>
      </c>
    </row>
    <row r="60" spans="1:13" x14ac:dyDescent="0.3">
      <c r="A60" s="16"/>
      <c r="B60" s="4" t="s">
        <v>205</v>
      </c>
      <c r="C60" s="3"/>
      <c r="D60" s="4"/>
      <c r="E60" s="42">
        <f t="shared" ca="1" si="4"/>
        <v>708</v>
      </c>
      <c r="F60" s="39">
        <f t="shared" ca="1" si="3"/>
        <v>0</v>
      </c>
      <c r="G60" s="39">
        <v>0</v>
      </c>
      <c r="H60" s="39">
        <f t="shared" ca="1" si="5"/>
        <v>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708</v>
      </c>
    </row>
    <row r="61" spans="1:13" x14ac:dyDescent="0.3">
      <c r="A61" s="16"/>
      <c r="B61" s="4" t="s">
        <v>206</v>
      </c>
      <c r="C61" s="3"/>
      <c r="D61" s="4"/>
      <c r="E61" s="42">
        <f t="shared" ca="1" si="4"/>
        <v>389</v>
      </c>
      <c r="F61" s="39">
        <f t="shared" ca="1" si="3"/>
        <v>0</v>
      </c>
      <c r="G61" s="39">
        <v>0</v>
      </c>
      <c r="H61" s="39">
        <f t="shared" ca="1" si="5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389</v>
      </c>
    </row>
    <row r="62" spans="1:13" x14ac:dyDescent="0.3">
      <c r="A62" s="16"/>
      <c r="B62" s="4" t="s">
        <v>207</v>
      </c>
      <c r="C62" s="3"/>
      <c r="D62" s="4"/>
      <c r="E62" s="42">
        <f t="shared" ca="1" si="4"/>
        <v>13</v>
      </c>
      <c r="F62" s="39">
        <f t="shared" ca="1" si="3"/>
        <v>0</v>
      </c>
      <c r="G62" s="39">
        <v>0</v>
      </c>
      <c r="H62" s="39">
        <f t="shared" ca="1" si="5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13</v>
      </c>
    </row>
    <row r="63" spans="1:13" x14ac:dyDescent="0.3">
      <c r="A63" s="16"/>
      <c r="B63" s="4" t="s">
        <v>38</v>
      </c>
      <c r="C63" s="3"/>
      <c r="D63" s="4"/>
      <c r="E63" s="42">
        <f t="shared" ca="1" si="4"/>
        <v>371</v>
      </c>
      <c r="F63" s="39">
        <f t="shared" ca="1" si="3"/>
        <v>0</v>
      </c>
      <c r="G63" s="39">
        <v>0</v>
      </c>
      <c r="H63" s="39">
        <f t="shared" ca="1" si="5"/>
        <v>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371</v>
      </c>
    </row>
    <row r="64" spans="1:13" x14ac:dyDescent="0.3">
      <c r="A64" s="16"/>
      <c r="B64" s="4" t="s">
        <v>208</v>
      </c>
      <c r="C64" s="3"/>
      <c r="D64" s="4"/>
      <c r="E64" s="42">
        <f t="shared" ca="1" si="4"/>
        <v>84</v>
      </c>
      <c r="F64" s="39">
        <f t="shared" ca="1" si="3"/>
        <v>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84</v>
      </c>
    </row>
    <row r="65" spans="1:13" x14ac:dyDescent="0.3">
      <c r="A65" s="16"/>
      <c r="B65" s="4" t="s">
        <v>209</v>
      </c>
      <c r="C65" s="3"/>
      <c r="D65" s="4"/>
      <c r="E65" s="42">
        <f t="shared" ca="1" si="4"/>
        <v>38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38</v>
      </c>
    </row>
    <row r="66" spans="1:13" x14ac:dyDescent="0.3">
      <c r="A66" s="16"/>
      <c r="B66" s="4" t="s">
        <v>210</v>
      </c>
      <c r="C66" s="3"/>
      <c r="D66" s="4"/>
      <c r="E66" s="42">
        <f t="shared" ca="1" si="4"/>
        <v>12</v>
      </c>
      <c r="F66" s="39">
        <f t="shared" ca="1" si="3"/>
        <v>0</v>
      </c>
      <c r="G66" s="39">
        <v>0</v>
      </c>
      <c r="H66" s="39">
        <f t="shared" ca="1" si="5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12</v>
      </c>
    </row>
    <row r="67" spans="1:13" x14ac:dyDescent="0.3">
      <c r="A67" s="16"/>
      <c r="B67" s="4" t="s">
        <v>211</v>
      </c>
      <c r="C67" s="3"/>
      <c r="D67" s="4"/>
      <c r="E67" s="42">
        <f t="shared" ca="1" si="4"/>
        <v>22</v>
      </c>
      <c r="F67" s="39">
        <f t="shared" ca="1" si="3"/>
        <v>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22</v>
      </c>
    </row>
    <row r="68" spans="1:13" x14ac:dyDescent="0.3">
      <c r="A68" s="16"/>
      <c r="B68" s="4" t="s">
        <v>212</v>
      </c>
      <c r="C68" s="3"/>
      <c r="D68" s="4"/>
      <c r="E68" s="42">
        <f t="shared" ca="1" si="4"/>
        <v>4</v>
      </c>
      <c r="F68" s="39">
        <f t="shared" ca="1" si="3"/>
        <v>0</v>
      </c>
      <c r="G68" s="39">
        <v>0</v>
      </c>
      <c r="H68" s="39">
        <f t="shared" ca="1" si="5"/>
        <v>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4</v>
      </c>
    </row>
    <row r="69" spans="1:13" x14ac:dyDescent="0.3">
      <c r="A69" s="16"/>
      <c r="B69" s="4" t="s">
        <v>213</v>
      </c>
      <c r="C69" s="3"/>
      <c r="D69" s="4"/>
      <c r="E69" s="42">
        <f t="shared" ca="1" si="4"/>
        <v>0</v>
      </c>
      <c r="F69" s="39">
        <f t="shared" ca="1" si="3"/>
        <v>10</v>
      </c>
      <c r="G69" s="39">
        <v>0</v>
      </c>
      <c r="H69" s="39">
        <f t="shared" ca="1" si="5"/>
        <v>2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8</v>
      </c>
    </row>
    <row r="70" spans="1:13" x14ac:dyDescent="0.3">
      <c r="A70" s="16"/>
      <c r="B70" s="4" t="s">
        <v>214</v>
      </c>
      <c r="C70" s="3"/>
      <c r="D70" s="4"/>
      <c r="E70" s="42">
        <f t="shared" ca="1" si="4"/>
        <v>-19</v>
      </c>
      <c r="F70" s="39">
        <f t="shared" ca="1" si="3"/>
        <v>0</v>
      </c>
      <c r="G70" s="39">
        <v>0</v>
      </c>
      <c r="H70" s="39">
        <f t="shared" ca="1" si="5"/>
        <v>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-19</v>
      </c>
    </row>
    <row r="71" spans="1:13" x14ac:dyDescent="0.3">
      <c r="A71" s="16"/>
      <c r="B71" s="4" t="s">
        <v>215</v>
      </c>
      <c r="C71" s="3"/>
      <c r="D71" s="4"/>
      <c r="E71" s="42">
        <f t="shared" ca="1" si="4"/>
        <v>-1</v>
      </c>
      <c r="F71" s="39">
        <f t="shared" ca="1" si="3"/>
        <v>0</v>
      </c>
      <c r="G71" s="39">
        <v>0</v>
      </c>
      <c r="H71" s="39">
        <f t="shared" ca="1" si="5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-1</v>
      </c>
    </row>
    <row r="72" spans="1:13" x14ac:dyDescent="0.3">
      <c r="A72" s="16"/>
      <c r="B72" s="4" t="s">
        <v>216</v>
      </c>
      <c r="C72" s="3"/>
      <c r="D72" s="4"/>
      <c r="E72" s="42">
        <f t="shared" ca="1" si="4"/>
        <v>135</v>
      </c>
      <c r="F72" s="39">
        <f t="shared" ca="1" si="3"/>
        <v>1</v>
      </c>
      <c r="G72" s="39">
        <v>0</v>
      </c>
      <c r="H72" s="39">
        <f t="shared" ca="1" si="5"/>
        <v>1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135</v>
      </c>
    </row>
    <row r="73" spans="1:13" x14ac:dyDescent="0.3">
      <c r="A73" s="16"/>
      <c r="B73" s="4" t="s">
        <v>217</v>
      </c>
      <c r="C73" s="3"/>
      <c r="D73" s="4"/>
      <c r="E73" s="42">
        <f t="shared" ca="1" si="4"/>
        <v>35</v>
      </c>
      <c r="F73" s="39">
        <f t="shared" ca="1" si="3"/>
        <v>0</v>
      </c>
      <c r="G73" s="39">
        <v>0</v>
      </c>
      <c r="H73" s="39">
        <f t="shared" ca="1" si="5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35</v>
      </c>
    </row>
    <row r="74" spans="1:13" x14ac:dyDescent="0.3">
      <c r="A74" s="16"/>
      <c r="B74" s="4" t="s">
        <v>218</v>
      </c>
      <c r="C74" s="3"/>
      <c r="D74" s="4"/>
      <c r="E74" s="42">
        <f t="shared" ca="1" si="4"/>
        <v>30</v>
      </c>
      <c r="F74" s="39">
        <f t="shared" ca="1" si="3"/>
        <v>0</v>
      </c>
      <c r="G74" s="39">
        <v>0</v>
      </c>
      <c r="H74" s="39">
        <f t="shared" ca="1" si="5"/>
        <v>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30</v>
      </c>
    </row>
    <row r="75" spans="1:13" x14ac:dyDescent="0.3">
      <c r="A75" s="16"/>
      <c r="B75" s="4" t="s">
        <v>219</v>
      </c>
      <c r="C75" s="3"/>
      <c r="D75" s="4"/>
      <c r="E75" s="42">
        <f t="shared" ca="1" si="4"/>
        <v>10</v>
      </c>
      <c r="F75" s="39">
        <f t="shared" ca="1" si="3"/>
        <v>0</v>
      </c>
      <c r="G75" s="39">
        <v>0</v>
      </c>
      <c r="H75" s="39">
        <f t="shared" ca="1" si="5"/>
        <v>7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3</v>
      </c>
    </row>
    <row r="76" spans="1:13" x14ac:dyDescent="0.3">
      <c r="A76" s="16"/>
      <c r="B76" s="4" t="s">
        <v>220</v>
      </c>
      <c r="C76" s="3"/>
      <c r="D76" s="4"/>
      <c r="E76" s="42">
        <f t="shared" ca="1" si="4"/>
        <v>0</v>
      </c>
      <c r="F76" s="39">
        <f t="shared" ca="1" si="3"/>
        <v>0</v>
      </c>
      <c r="G76" s="39">
        <v>0</v>
      </c>
      <c r="H76" s="39">
        <f t="shared" ca="1" si="5"/>
        <v>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0</v>
      </c>
    </row>
    <row r="77" spans="1:13" x14ac:dyDescent="0.3">
      <c r="A77" s="16"/>
      <c r="B77" s="4" t="s">
        <v>221</v>
      </c>
      <c r="C77" s="3"/>
      <c r="D77" s="4"/>
      <c r="E77" s="42">
        <f t="shared" ca="1" si="4"/>
        <v>386</v>
      </c>
      <c r="F77" s="39">
        <f t="shared" ca="1" si="3"/>
        <v>0</v>
      </c>
      <c r="G77" s="39">
        <v>0</v>
      </c>
      <c r="H77" s="39">
        <f t="shared" ca="1" si="5"/>
        <v>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386</v>
      </c>
    </row>
    <row r="78" spans="1:13" x14ac:dyDescent="0.3">
      <c r="A78" s="16"/>
      <c r="B78" s="4" t="s">
        <v>222</v>
      </c>
      <c r="C78" s="3"/>
      <c r="D78" s="4"/>
      <c r="E78" s="42">
        <f t="shared" ca="1" si="4"/>
        <v>12</v>
      </c>
      <c r="F78" s="39">
        <f t="shared" ca="1" si="3"/>
        <v>20</v>
      </c>
      <c r="G78" s="39">
        <v>0</v>
      </c>
      <c r="H78" s="39">
        <f t="shared" ca="1" si="5"/>
        <v>12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20</v>
      </c>
    </row>
    <row r="79" spans="1:13" x14ac:dyDescent="0.3">
      <c r="A79" s="16"/>
      <c r="B79" s="4" t="s">
        <v>223</v>
      </c>
      <c r="C79" s="3"/>
      <c r="D79" s="4"/>
      <c r="E79" s="42">
        <f t="shared" ca="1" si="4"/>
        <v>2</v>
      </c>
      <c r="F79" s="39">
        <f t="shared" ca="1" si="3"/>
        <v>0</v>
      </c>
      <c r="G79" s="39">
        <v>0</v>
      </c>
      <c r="H79" s="39">
        <f t="shared" ca="1" si="5"/>
        <v>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2</v>
      </c>
    </row>
    <row r="80" spans="1:13" x14ac:dyDescent="0.3">
      <c r="A80" s="16"/>
      <c r="B80" s="4" t="s">
        <v>224</v>
      </c>
      <c r="C80" s="3"/>
      <c r="D80" s="4"/>
      <c r="E80" s="42">
        <f t="shared" ca="1" si="4"/>
        <v>51</v>
      </c>
      <c r="F80" s="39">
        <f t="shared" ca="1" si="3"/>
        <v>0</v>
      </c>
      <c r="G80" s="39">
        <v>0</v>
      </c>
      <c r="H80" s="39">
        <f t="shared" ca="1" si="5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51</v>
      </c>
    </row>
    <row r="81" spans="1:13" x14ac:dyDescent="0.3">
      <c r="A81" s="16"/>
      <c r="B81" s="4" t="s">
        <v>225</v>
      </c>
      <c r="C81" s="3"/>
      <c r="D81" s="4"/>
      <c r="E81" s="42">
        <f t="shared" ca="1" si="4"/>
        <v>100</v>
      </c>
      <c r="F81" s="39">
        <f t="shared" ca="1" si="3"/>
        <v>0</v>
      </c>
      <c r="G81" s="39">
        <v>0</v>
      </c>
      <c r="H81" s="39">
        <f t="shared" ca="1" si="5"/>
        <v>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100</v>
      </c>
    </row>
    <row r="82" spans="1:13" x14ac:dyDescent="0.3">
      <c r="A82" s="16"/>
      <c r="B82" s="4" t="s">
        <v>226</v>
      </c>
      <c r="C82" s="3"/>
      <c r="D82" s="4"/>
      <c r="E82" s="42">
        <f t="shared" ca="1" si="4"/>
        <v>173</v>
      </c>
      <c r="F82" s="39">
        <f t="shared" ca="1" si="3"/>
        <v>0</v>
      </c>
      <c r="G82" s="39">
        <v>0</v>
      </c>
      <c r="H82" s="39">
        <f t="shared" ca="1" si="5"/>
        <v>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173</v>
      </c>
    </row>
    <row r="83" spans="1:13" x14ac:dyDescent="0.3">
      <c r="A83" s="16"/>
      <c r="B83" s="4" t="s">
        <v>227</v>
      </c>
      <c r="C83" s="3"/>
      <c r="D83" s="4"/>
      <c r="E83" s="42">
        <f t="shared" ca="1" si="4"/>
        <v>8</v>
      </c>
      <c r="F83" s="39">
        <f t="shared" ca="1" si="3"/>
        <v>0</v>
      </c>
      <c r="G83" s="39">
        <v>0</v>
      </c>
      <c r="H83" s="39">
        <f t="shared" ca="1" si="5"/>
        <v>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8</v>
      </c>
    </row>
    <row r="84" spans="1:13" x14ac:dyDescent="0.3">
      <c r="A84" s="16"/>
      <c r="B84" s="4" t="s">
        <v>228</v>
      </c>
      <c r="C84" s="3"/>
      <c r="D84" s="4"/>
      <c r="E84" s="42">
        <f t="shared" ca="1" si="4"/>
        <v>-2</v>
      </c>
      <c r="F84" s="39">
        <f t="shared" ca="1" si="3"/>
        <v>0</v>
      </c>
      <c r="G84" s="39">
        <v>0</v>
      </c>
      <c r="H84" s="39">
        <f t="shared" ca="1" si="5"/>
        <v>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-2</v>
      </c>
    </row>
    <row r="85" spans="1:13" x14ac:dyDescent="0.3">
      <c r="A85" s="16"/>
      <c r="B85" s="4" t="s">
        <v>229</v>
      </c>
      <c r="C85" s="3"/>
      <c r="D85" s="4"/>
      <c r="E85" s="42">
        <f t="shared" ca="1" si="4"/>
        <v>1</v>
      </c>
      <c r="F85" s="39">
        <f t="shared" ca="1" si="3"/>
        <v>0</v>
      </c>
      <c r="G85" s="39">
        <v>0</v>
      </c>
      <c r="H85" s="39">
        <f t="shared" ca="1" si="5"/>
        <v>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1</v>
      </c>
    </row>
    <row r="86" spans="1:13" x14ac:dyDescent="0.3">
      <c r="A86" s="16"/>
      <c r="B86" s="4" t="s">
        <v>230</v>
      </c>
      <c r="C86" s="3"/>
      <c r="D86" s="4"/>
      <c r="E86" s="42">
        <f t="shared" ca="1" si="4"/>
        <v>10</v>
      </c>
      <c r="F86" s="39">
        <f t="shared" ca="1" si="3"/>
        <v>0</v>
      </c>
      <c r="G86" s="39">
        <v>0</v>
      </c>
      <c r="H86" s="39">
        <f t="shared" ca="1" si="5"/>
        <v>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10</v>
      </c>
    </row>
    <row r="87" spans="1:13" x14ac:dyDescent="0.3">
      <c r="A87" s="16"/>
      <c r="B87" s="4" t="s">
        <v>231</v>
      </c>
      <c r="C87" s="3"/>
      <c r="D87" s="4"/>
      <c r="E87" s="42">
        <f t="shared" ca="1" si="4"/>
        <v>-32</v>
      </c>
      <c r="F87" s="39">
        <f t="shared" ca="1" si="3"/>
        <v>0</v>
      </c>
      <c r="G87" s="39">
        <v>0</v>
      </c>
      <c r="H87" s="39">
        <f t="shared" ca="1" si="5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-32</v>
      </c>
    </row>
    <row r="88" spans="1:13" x14ac:dyDescent="0.3">
      <c r="A88" s="16"/>
      <c r="B88" s="4" t="s">
        <v>232</v>
      </c>
      <c r="C88" s="3"/>
      <c r="D88" s="4"/>
      <c r="E88" s="42">
        <f t="shared" ca="1" si="4"/>
        <v>-10.75</v>
      </c>
      <c r="F88" s="39">
        <f t="shared" ca="1" si="3"/>
        <v>0</v>
      </c>
      <c r="G88" s="39">
        <v>0</v>
      </c>
      <c r="H88" s="39">
        <f t="shared" ca="1" si="5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-10.75</v>
      </c>
    </row>
    <row r="89" spans="1:13" x14ac:dyDescent="0.3">
      <c r="A89" s="16"/>
      <c r="B89" s="4" t="s">
        <v>233</v>
      </c>
      <c r="C89" s="3"/>
      <c r="D89" s="4"/>
      <c r="E89" s="42">
        <f t="shared" ca="1" si="4"/>
        <v>0</v>
      </c>
      <c r="F89" s="39">
        <f t="shared" ca="1" si="3"/>
        <v>0</v>
      </c>
      <c r="G89" s="39">
        <v>0</v>
      </c>
      <c r="H89" s="39">
        <f t="shared" ca="1" si="5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0</v>
      </c>
    </row>
    <row r="90" spans="1:13" x14ac:dyDescent="0.3">
      <c r="A90" s="16"/>
      <c r="B90" s="4" t="s">
        <v>234</v>
      </c>
      <c r="C90" s="3"/>
      <c r="D90" s="4"/>
      <c r="E90" s="42">
        <f t="shared" ca="1" si="4"/>
        <v>51</v>
      </c>
      <c r="F90" s="39">
        <f t="shared" ca="1" si="3"/>
        <v>0</v>
      </c>
      <c r="G90" s="39">
        <v>0</v>
      </c>
      <c r="H90" s="39">
        <f t="shared" ca="1" si="5"/>
        <v>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51</v>
      </c>
    </row>
    <row r="91" spans="1:13" x14ac:dyDescent="0.3">
      <c r="A91" s="16"/>
      <c r="B91" s="4" t="s">
        <v>235</v>
      </c>
      <c r="C91" s="3"/>
      <c r="D91" s="4"/>
      <c r="E91" s="42">
        <f t="shared" ca="1" si="4"/>
        <v>33</v>
      </c>
      <c r="F91" s="39">
        <f t="shared" ca="1" si="3"/>
        <v>0</v>
      </c>
      <c r="G91" s="39">
        <v>0</v>
      </c>
      <c r="H91" s="39">
        <f t="shared" ca="1" si="5"/>
        <v>0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33</v>
      </c>
    </row>
    <row r="92" spans="1:13" x14ac:dyDescent="0.3">
      <c r="A92" s="16"/>
      <c r="B92" s="4" t="s">
        <v>236</v>
      </c>
      <c r="C92" s="3"/>
      <c r="D92" s="4"/>
      <c r="E92" s="42">
        <f t="shared" ca="1" si="4"/>
        <v>258</v>
      </c>
      <c r="F92" s="39">
        <f t="shared" ca="1" si="3"/>
        <v>0</v>
      </c>
      <c r="G92" s="39">
        <v>0</v>
      </c>
      <c r="H92" s="39">
        <f t="shared" ca="1" si="5"/>
        <v>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258</v>
      </c>
    </row>
    <row r="93" spans="1:13" x14ac:dyDescent="0.3">
      <c r="A93" s="16"/>
      <c r="B93" s="4" t="s">
        <v>237</v>
      </c>
      <c r="C93" s="3"/>
      <c r="D93" s="4"/>
      <c r="E93" s="42">
        <f t="shared" ca="1" si="4"/>
        <v>400</v>
      </c>
      <c r="F93" s="39">
        <f t="shared" ca="1" si="3"/>
        <v>0</v>
      </c>
      <c r="G93" s="39">
        <v>0</v>
      </c>
      <c r="H93" s="39">
        <f t="shared" ca="1" si="5"/>
        <v>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400</v>
      </c>
    </row>
    <row r="94" spans="1:13" x14ac:dyDescent="0.3">
      <c r="A94" s="16"/>
      <c r="B94" s="4" t="s">
        <v>238</v>
      </c>
      <c r="C94" s="3"/>
      <c r="D94" s="4"/>
      <c r="E94" s="42">
        <f t="shared" ca="1" si="4"/>
        <v>38</v>
      </c>
      <c r="F94" s="39">
        <f t="shared" ca="1" si="3"/>
        <v>0</v>
      </c>
      <c r="G94" s="39">
        <v>0</v>
      </c>
      <c r="H94" s="39">
        <f t="shared" ca="1" si="5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38</v>
      </c>
    </row>
    <row r="95" spans="1:13" ht="15" thickBot="1" x14ac:dyDescent="0.35">
      <c r="A95" s="16"/>
      <c r="B95" s="4" t="s">
        <v>239</v>
      </c>
      <c r="C95" s="3"/>
      <c r="D95" s="4"/>
      <c r="E95" s="42">
        <f t="shared" ca="1" si="4"/>
        <v>94</v>
      </c>
      <c r="F95" s="39">
        <f t="shared" ca="1" si="3"/>
        <v>0</v>
      </c>
      <c r="G95" s="39">
        <v>0</v>
      </c>
      <c r="H95" s="39">
        <f t="shared" ca="1" si="5"/>
        <v>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94</v>
      </c>
    </row>
    <row r="96" spans="1:13" ht="15" thickBot="1" x14ac:dyDescent="0.35">
      <c r="A96" s="16"/>
      <c r="B96" s="19"/>
      <c r="C96" s="18"/>
      <c r="D96" s="19" t="s">
        <v>18</v>
      </c>
      <c r="E96" s="24">
        <f ca="1">SUM(E3:E95)</f>
        <v>17802.650000000001</v>
      </c>
      <c r="F96" s="24">
        <f ca="1">SUM(F3:F95)</f>
        <v>97</v>
      </c>
      <c r="G96" s="24">
        <f>SUM(G3:G95)</f>
        <v>0</v>
      </c>
      <c r="H96" s="24">
        <f ca="1">SUM(H3:H95)</f>
        <v>243.3</v>
      </c>
      <c r="I96" s="24">
        <f>SUM(I3:I95)</f>
        <v>0</v>
      </c>
      <c r="J96" s="24">
        <f>SUM(J3:J95)</f>
        <v>0</v>
      </c>
      <c r="K96" s="24">
        <f>SUM(K3:K95)</f>
        <v>0</v>
      </c>
      <c r="L96" s="24">
        <f>SUM(L3:L95)</f>
        <v>0</v>
      </c>
      <c r="M96" s="25">
        <f ca="1">SUM(M3:M95)</f>
        <v>17656.349999999999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9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4.4" customHeight="1" x14ac:dyDescent="0.3">
      <c r="A2" s="67" t="s">
        <v>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4" customHeight="1" x14ac:dyDescent="0.3">
      <c r="A3" s="67" t="s">
        <v>240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" customHeight="1" x14ac:dyDescent="0.3">
      <c r="A4" s="67" t="s">
        <v>245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4" customHeight="1" x14ac:dyDescent="0.3">
      <c r="A5" s="67" t="s">
        <v>34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" customHeight="1" x14ac:dyDescent="0.3">
      <c r="A6" s="66" t="s">
        <v>36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</row>
    <row r="7" spans="1:13" ht="14.4" customHeight="1" x14ac:dyDescent="0.3">
      <c r="A7" s="66" t="s">
        <v>241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ht="19.8" x14ac:dyDescent="0.3">
      <c r="A8" s="71" t="s">
        <v>12</v>
      </c>
      <c r="B8" s="71" t="s">
        <v>37</v>
      </c>
      <c r="C8" s="71" t="s">
        <v>35</v>
      </c>
      <c r="D8" s="71" t="s">
        <v>242</v>
      </c>
      <c r="E8" s="71" t="s">
        <v>3</v>
      </c>
      <c r="F8" s="71" t="s">
        <v>4</v>
      </c>
      <c r="G8" s="71" t="s">
        <v>5</v>
      </c>
      <c r="H8" s="71" t="s">
        <v>6</v>
      </c>
      <c r="I8" s="71" t="s">
        <v>7</v>
      </c>
      <c r="J8" s="71" t="s">
        <v>8</v>
      </c>
      <c r="K8" s="71" t="s">
        <v>9</v>
      </c>
      <c r="L8" s="71" t="s">
        <v>10</v>
      </c>
      <c r="M8" s="71" t="s">
        <v>11</v>
      </c>
    </row>
    <row r="9" spans="1:13" ht="19.8" x14ac:dyDescent="0.3">
      <c r="A9" s="72" t="s">
        <v>243</v>
      </c>
      <c r="B9" s="73">
        <v>9060996</v>
      </c>
      <c r="C9" s="72" t="s">
        <v>38</v>
      </c>
      <c r="D9" s="73">
        <v>79234988</v>
      </c>
      <c r="E9" s="73">
        <v>371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371</v>
      </c>
    </row>
    <row r="10" spans="1:13" ht="19.8" x14ac:dyDescent="0.3">
      <c r="A10" s="72" t="s">
        <v>243</v>
      </c>
      <c r="B10" s="73">
        <v>9060996</v>
      </c>
      <c r="C10" s="72" t="s">
        <v>207</v>
      </c>
      <c r="D10" s="73">
        <v>79277857</v>
      </c>
      <c r="E10" s="73">
        <v>13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13</v>
      </c>
    </row>
    <row r="11" spans="1:13" ht="19.8" x14ac:dyDescent="0.3">
      <c r="A11" s="72" t="s">
        <v>243</v>
      </c>
      <c r="B11" s="73">
        <v>9060996</v>
      </c>
      <c r="C11" s="72" t="s">
        <v>208</v>
      </c>
      <c r="D11" s="73">
        <v>79297696</v>
      </c>
      <c r="E11" s="73">
        <v>84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84</v>
      </c>
    </row>
    <row r="12" spans="1:13" ht="19.8" x14ac:dyDescent="0.3">
      <c r="A12" s="72" t="s">
        <v>243</v>
      </c>
      <c r="B12" s="73">
        <v>9060996</v>
      </c>
      <c r="C12" s="72" t="s">
        <v>148</v>
      </c>
      <c r="D12" s="73">
        <v>6101665</v>
      </c>
      <c r="E12" s="73">
        <v>-26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-26</v>
      </c>
    </row>
    <row r="13" spans="1:13" ht="19.8" x14ac:dyDescent="0.3">
      <c r="A13" s="72" t="s">
        <v>243</v>
      </c>
      <c r="B13" s="73">
        <v>9060996</v>
      </c>
      <c r="C13" s="72" t="s">
        <v>223</v>
      </c>
      <c r="D13" s="73">
        <v>79696000</v>
      </c>
      <c r="E13" s="73">
        <v>2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2</v>
      </c>
    </row>
    <row r="14" spans="1:13" ht="19.8" x14ac:dyDescent="0.3">
      <c r="A14" s="72" t="s">
        <v>243</v>
      </c>
      <c r="B14" s="73">
        <v>9060996</v>
      </c>
      <c r="C14" s="72" t="s">
        <v>224</v>
      </c>
      <c r="D14" s="73">
        <v>80194897</v>
      </c>
      <c r="E14" s="73">
        <v>51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51</v>
      </c>
    </row>
    <row r="15" spans="1:13" ht="19.8" x14ac:dyDescent="0.3">
      <c r="A15" s="72" t="s">
        <v>243</v>
      </c>
      <c r="B15" s="73">
        <v>9060996</v>
      </c>
      <c r="C15" s="72" t="s">
        <v>226</v>
      </c>
      <c r="D15" s="73">
        <v>80924100</v>
      </c>
      <c r="E15" s="73">
        <v>173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173</v>
      </c>
    </row>
    <row r="16" spans="1:13" ht="19.8" x14ac:dyDescent="0.3">
      <c r="A16" s="72" t="s">
        <v>243</v>
      </c>
      <c r="B16" s="73">
        <v>9060996</v>
      </c>
      <c r="C16" s="72" t="s">
        <v>227</v>
      </c>
      <c r="D16" s="73">
        <v>81018154</v>
      </c>
      <c r="E16" s="73">
        <v>8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8</v>
      </c>
    </row>
    <row r="17" spans="1:13" ht="19.8" x14ac:dyDescent="0.3">
      <c r="A17" s="72" t="s">
        <v>243</v>
      </c>
      <c r="B17" s="73">
        <v>9060996</v>
      </c>
      <c r="C17" s="72" t="s">
        <v>225</v>
      </c>
      <c r="D17" s="73">
        <v>80890362</v>
      </c>
      <c r="E17" s="73">
        <v>100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100</v>
      </c>
    </row>
    <row r="18" spans="1:13" ht="19.8" x14ac:dyDescent="0.3">
      <c r="A18" s="72" t="s">
        <v>243</v>
      </c>
      <c r="B18" s="73">
        <v>9060996</v>
      </c>
      <c r="C18" s="72" t="s">
        <v>210</v>
      </c>
      <c r="D18" s="73">
        <v>79934149</v>
      </c>
      <c r="E18" s="73">
        <v>12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12</v>
      </c>
    </row>
    <row r="19" spans="1:13" ht="19.8" x14ac:dyDescent="0.3">
      <c r="A19" s="72" t="s">
        <v>243</v>
      </c>
      <c r="B19" s="73">
        <v>9060996</v>
      </c>
      <c r="C19" s="72" t="s">
        <v>209</v>
      </c>
      <c r="D19" s="73">
        <v>79915713</v>
      </c>
      <c r="E19" s="73">
        <v>38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38</v>
      </c>
    </row>
    <row r="20" spans="1:13" ht="19.8" x14ac:dyDescent="0.3">
      <c r="A20" s="72" t="s">
        <v>243</v>
      </c>
      <c r="B20" s="73">
        <v>9060996</v>
      </c>
      <c r="C20" s="72" t="s">
        <v>149</v>
      </c>
      <c r="D20" s="73">
        <v>79901062</v>
      </c>
      <c r="E20" s="73">
        <v>35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35</v>
      </c>
    </row>
    <row r="21" spans="1:13" ht="19.8" x14ac:dyDescent="0.3">
      <c r="A21" s="72" t="s">
        <v>243</v>
      </c>
      <c r="B21" s="73">
        <v>9060996</v>
      </c>
      <c r="C21" s="72" t="s">
        <v>151</v>
      </c>
      <c r="D21" s="73">
        <v>3822323</v>
      </c>
      <c r="E21" s="73">
        <v>14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14</v>
      </c>
    </row>
    <row r="22" spans="1:13" ht="19.8" x14ac:dyDescent="0.3">
      <c r="A22" s="72" t="s">
        <v>243</v>
      </c>
      <c r="B22" s="73">
        <v>9060996</v>
      </c>
      <c r="C22" s="72" t="s">
        <v>152</v>
      </c>
      <c r="D22" s="73">
        <v>3822358</v>
      </c>
      <c r="E22" s="73">
        <v>144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144</v>
      </c>
    </row>
    <row r="23" spans="1:13" ht="19.8" x14ac:dyDescent="0.3">
      <c r="A23" s="72" t="s">
        <v>243</v>
      </c>
      <c r="B23" s="73">
        <v>9060996</v>
      </c>
      <c r="C23" s="72" t="s">
        <v>153</v>
      </c>
      <c r="D23" s="73">
        <v>3822366</v>
      </c>
      <c r="E23" s="73">
        <v>38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38</v>
      </c>
    </row>
    <row r="24" spans="1:13" ht="19.8" x14ac:dyDescent="0.3">
      <c r="A24" s="72" t="s">
        <v>243</v>
      </c>
      <c r="B24" s="73">
        <v>9060996</v>
      </c>
      <c r="C24" s="72" t="s">
        <v>150</v>
      </c>
      <c r="D24" s="73">
        <v>3822331</v>
      </c>
      <c r="E24" s="73">
        <v>244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244</v>
      </c>
    </row>
    <row r="25" spans="1:13" ht="19.8" x14ac:dyDescent="0.3">
      <c r="A25" s="72" t="s">
        <v>243</v>
      </c>
      <c r="B25" s="73">
        <v>9060996</v>
      </c>
      <c r="C25" s="72" t="s">
        <v>155</v>
      </c>
      <c r="D25" s="73">
        <v>6077322</v>
      </c>
      <c r="E25" s="73">
        <v>159</v>
      </c>
      <c r="F25" s="73">
        <v>0</v>
      </c>
      <c r="G25" s="73">
        <v>0</v>
      </c>
      <c r="H25" s="73">
        <v>33.5</v>
      </c>
      <c r="I25" s="73">
        <v>4</v>
      </c>
      <c r="J25" s="73">
        <v>0</v>
      </c>
      <c r="K25" s="73">
        <v>0</v>
      </c>
      <c r="L25" s="73">
        <v>0</v>
      </c>
      <c r="M25" s="73">
        <v>129.5</v>
      </c>
    </row>
    <row r="26" spans="1:13" ht="19.8" x14ac:dyDescent="0.3">
      <c r="A26" s="72" t="s">
        <v>243</v>
      </c>
      <c r="B26" s="73">
        <v>9060996</v>
      </c>
      <c r="C26" s="72" t="s">
        <v>157</v>
      </c>
      <c r="D26" s="73">
        <v>5999978</v>
      </c>
      <c r="E26" s="73">
        <v>123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123</v>
      </c>
    </row>
    <row r="27" spans="1:13" ht="19.8" x14ac:dyDescent="0.3">
      <c r="A27" s="72" t="s">
        <v>243</v>
      </c>
      <c r="B27" s="73">
        <v>9060996</v>
      </c>
      <c r="C27" s="72" t="s">
        <v>156</v>
      </c>
      <c r="D27" s="73">
        <v>6112179</v>
      </c>
      <c r="E27" s="73">
        <v>457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457</v>
      </c>
    </row>
    <row r="28" spans="1:13" ht="19.8" x14ac:dyDescent="0.3">
      <c r="A28" s="72" t="s">
        <v>243</v>
      </c>
      <c r="B28" s="73">
        <v>9060996</v>
      </c>
      <c r="C28" s="72" t="s">
        <v>154</v>
      </c>
      <c r="D28" s="73">
        <v>6113191</v>
      </c>
      <c r="E28" s="73">
        <v>53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53</v>
      </c>
    </row>
    <row r="29" spans="1:13" ht="19.8" x14ac:dyDescent="0.3">
      <c r="A29" s="72" t="s">
        <v>243</v>
      </c>
      <c r="B29" s="73">
        <v>9060996</v>
      </c>
      <c r="C29" s="72" t="s">
        <v>158</v>
      </c>
      <c r="D29" s="73">
        <v>79722869</v>
      </c>
      <c r="E29" s="73">
        <v>58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58</v>
      </c>
    </row>
    <row r="30" spans="1:13" ht="19.8" x14ac:dyDescent="0.3">
      <c r="A30" s="72" t="s">
        <v>243</v>
      </c>
      <c r="B30" s="73">
        <v>9060996</v>
      </c>
      <c r="C30" s="72" t="s">
        <v>163</v>
      </c>
      <c r="D30" s="73">
        <v>5708361</v>
      </c>
      <c r="E30" s="73">
        <v>58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58</v>
      </c>
    </row>
    <row r="31" spans="1:13" ht="19.8" x14ac:dyDescent="0.3">
      <c r="A31" s="72" t="s">
        <v>243</v>
      </c>
      <c r="B31" s="73">
        <v>9060996</v>
      </c>
      <c r="C31" s="72" t="s">
        <v>160</v>
      </c>
      <c r="D31" s="73">
        <v>5697343</v>
      </c>
      <c r="E31" s="73">
        <v>-1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-1</v>
      </c>
    </row>
    <row r="32" spans="1:13" ht="19.8" x14ac:dyDescent="0.3">
      <c r="A32" s="72" t="s">
        <v>243</v>
      </c>
      <c r="B32" s="73">
        <v>9060996</v>
      </c>
      <c r="C32" s="72" t="s">
        <v>161</v>
      </c>
      <c r="D32" s="73">
        <v>5699494</v>
      </c>
      <c r="E32" s="73">
        <v>323</v>
      </c>
      <c r="F32" s="73">
        <v>0</v>
      </c>
      <c r="G32" s="73">
        <v>0</v>
      </c>
      <c r="H32" s="73">
        <v>1</v>
      </c>
      <c r="I32" s="73">
        <v>0</v>
      </c>
      <c r="J32" s="73">
        <v>0</v>
      </c>
      <c r="K32" s="73">
        <v>0</v>
      </c>
      <c r="L32" s="73">
        <v>0</v>
      </c>
      <c r="M32" s="73">
        <v>322</v>
      </c>
    </row>
    <row r="33" spans="1:13" ht="19.8" x14ac:dyDescent="0.3">
      <c r="A33" s="72" t="s">
        <v>243</v>
      </c>
      <c r="B33" s="73">
        <v>9060996</v>
      </c>
      <c r="C33" s="72" t="s">
        <v>162</v>
      </c>
      <c r="D33" s="73">
        <v>5704439</v>
      </c>
      <c r="E33" s="73">
        <v>-4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-4</v>
      </c>
    </row>
    <row r="34" spans="1:13" ht="19.8" x14ac:dyDescent="0.3">
      <c r="A34" s="72" t="s">
        <v>243</v>
      </c>
      <c r="B34" s="73">
        <v>9060996</v>
      </c>
      <c r="C34" s="72" t="s">
        <v>159</v>
      </c>
      <c r="D34" s="73">
        <v>5703475</v>
      </c>
      <c r="E34" s="73">
        <v>293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293</v>
      </c>
    </row>
    <row r="35" spans="1:13" ht="19.8" x14ac:dyDescent="0.3">
      <c r="A35" s="72" t="s">
        <v>243</v>
      </c>
      <c r="B35" s="73">
        <v>9060996</v>
      </c>
      <c r="C35" s="72" t="s">
        <v>228</v>
      </c>
      <c r="D35" s="73">
        <v>79677731</v>
      </c>
      <c r="E35" s="73">
        <v>-2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-2</v>
      </c>
    </row>
    <row r="36" spans="1:13" ht="19.8" x14ac:dyDescent="0.3">
      <c r="A36" s="72" t="s">
        <v>243</v>
      </c>
      <c r="B36" s="73">
        <v>9060996</v>
      </c>
      <c r="C36" s="72" t="s">
        <v>165</v>
      </c>
      <c r="D36" s="73">
        <v>79710852</v>
      </c>
      <c r="E36" s="73">
        <v>12</v>
      </c>
      <c r="F36" s="73">
        <v>0</v>
      </c>
      <c r="G36" s="73">
        <v>0</v>
      </c>
      <c r="H36" s="73">
        <v>3</v>
      </c>
      <c r="I36" s="73">
        <v>0</v>
      </c>
      <c r="J36" s="73">
        <v>0</v>
      </c>
      <c r="K36" s="73">
        <v>0</v>
      </c>
      <c r="L36" s="73">
        <v>0</v>
      </c>
      <c r="M36" s="73">
        <v>9</v>
      </c>
    </row>
    <row r="37" spans="1:13" ht="19.8" x14ac:dyDescent="0.3">
      <c r="A37" s="72" t="s">
        <v>243</v>
      </c>
      <c r="B37" s="73">
        <v>9060996</v>
      </c>
      <c r="C37" s="72" t="s">
        <v>166</v>
      </c>
      <c r="D37" s="73">
        <v>79734727</v>
      </c>
      <c r="E37" s="73">
        <v>3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3</v>
      </c>
    </row>
    <row r="38" spans="1:13" ht="19.8" x14ac:dyDescent="0.3">
      <c r="A38" s="72" t="s">
        <v>243</v>
      </c>
      <c r="B38" s="73">
        <v>9060996</v>
      </c>
      <c r="C38" s="72" t="s">
        <v>164</v>
      </c>
      <c r="D38" s="73">
        <v>79735219</v>
      </c>
      <c r="E38" s="73">
        <v>283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283</v>
      </c>
    </row>
    <row r="39" spans="1:13" ht="19.8" x14ac:dyDescent="0.3">
      <c r="A39" s="72" t="s">
        <v>243</v>
      </c>
      <c r="B39" s="73">
        <v>9060996</v>
      </c>
      <c r="C39" s="72" t="s">
        <v>167</v>
      </c>
      <c r="D39" s="73">
        <v>79985169</v>
      </c>
      <c r="E39" s="73">
        <v>44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44</v>
      </c>
    </row>
    <row r="40" spans="1:13" ht="19.8" x14ac:dyDescent="0.3">
      <c r="A40" s="72" t="s">
        <v>243</v>
      </c>
      <c r="B40" s="73">
        <v>9060996</v>
      </c>
      <c r="C40" s="72" t="s">
        <v>229</v>
      </c>
      <c r="D40" s="73">
        <v>80855931</v>
      </c>
      <c r="E40" s="73">
        <v>1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1</v>
      </c>
    </row>
    <row r="41" spans="1:13" ht="19.8" x14ac:dyDescent="0.3">
      <c r="A41" s="72" t="s">
        <v>243</v>
      </c>
      <c r="B41" s="73">
        <v>9060996</v>
      </c>
      <c r="C41" s="72" t="s">
        <v>211</v>
      </c>
      <c r="D41" s="73">
        <v>84082430</v>
      </c>
      <c r="E41" s="73">
        <v>22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22</v>
      </c>
    </row>
    <row r="42" spans="1:13" ht="19.8" x14ac:dyDescent="0.3">
      <c r="A42" s="72" t="s">
        <v>243</v>
      </c>
      <c r="B42" s="73">
        <v>9060996</v>
      </c>
      <c r="C42" s="72" t="s">
        <v>168</v>
      </c>
      <c r="D42" s="73">
        <v>84065757</v>
      </c>
      <c r="E42" s="73">
        <v>62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62</v>
      </c>
    </row>
    <row r="43" spans="1:13" ht="19.8" x14ac:dyDescent="0.3">
      <c r="A43" s="72" t="s">
        <v>243</v>
      </c>
      <c r="B43" s="73">
        <v>9060996</v>
      </c>
      <c r="C43" s="72" t="s">
        <v>230</v>
      </c>
      <c r="D43" s="73">
        <v>85408089</v>
      </c>
      <c r="E43" s="73">
        <v>10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10</v>
      </c>
    </row>
    <row r="44" spans="1:13" ht="19.8" x14ac:dyDescent="0.3">
      <c r="A44" s="72" t="s">
        <v>243</v>
      </c>
      <c r="B44" s="73">
        <v>9060996</v>
      </c>
      <c r="C44" s="72" t="s">
        <v>212</v>
      </c>
      <c r="D44" s="73">
        <v>85425072</v>
      </c>
      <c r="E44" s="73">
        <v>4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4</v>
      </c>
    </row>
    <row r="45" spans="1:13" ht="19.8" x14ac:dyDescent="0.3">
      <c r="A45" s="72" t="s">
        <v>243</v>
      </c>
      <c r="B45" s="73">
        <v>9060996</v>
      </c>
      <c r="C45" s="72" t="s">
        <v>169</v>
      </c>
      <c r="D45" s="73">
        <v>84995681</v>
      </c>
      <c r="E45" s="73">
        <v>46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46</v>
      </c>
    </row>
    <row r="46" spans="1:13" ht="19.8" x14ac:dyDescent="0.3">
      <c r="A46" s="72" t="s">
        <v>243</v>
      </c>
      <c r="B46" s="73">
        <v>9060996</v>
      </c>
      <c r="C46" s="72" t="s">
        <v>171</v>
      </c>
      <c r="D46" s="73">
        <v>6005062</v>
      </c>
      <c r="E46" s="73">
        <v>29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29</v>
      </c>
    </row>
    <row r="47" spans="1:13" ht="19.8" x14ac:dyDescent="0.3">
      <c r="A47" s="72" t="s">
        <v>243</v>
      </c>
      <c r="B47" s="73">
        <v>9060996</v>
      </c>
      <c r="C47" s="72" t="s">
        <v>172</v>
      </c>
      <c r="D47" s="73">
        <v>6003167</v>
      </c>
      <c r="E47" s="73">
        <v>415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415</v>
      </c>
    </row>
    <row r="48" spans="1:13" ht="19.8" x14ac:dyDescent="0.3">
      <c r="A48" s="72" t="s">
        <v>243</v>
      </c>
      <c r="B48" s="73">
        <v>9060996</v>
      </c>
      <c r="C48" s="72" t="s">
        <v>173</v>
      </c>
      <c r="D48" s="73">
        <v>6005291</v>
      </c>
      <c r="E48" s="73">
        <v>253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253</v>
      </c>
    </row>
    <row r="49" spans="1:13" ht="19.8" x14ac:dyDescent="0.3">
      <c r="A49" s="72" t="s">
        <v>243</v>
      </c>
      <c r="B49" s="73">
        <v>9060996</v>
      </c>
      <c r="C49" s="72" t="s">
        <v>170</v>
      </c>
      <c r="D49" s="73">
        <v>5980436</v>
      </c>
      <c r="E49" s="73">
        <v>381</v>
      </c>
      <c r="F49" s="73">
        <v>0</v>
      </c>
      <c r="G49" s="73">
        <v>0</v>
      </c>
      <c r="H49" s="73">
        <v>1</v>
      </c>
      <c r="I49" s="73">
        <v>0</v>
      </c>
      <c r="J49" s="73">
        <v>0</v>
      </c>
      <c r="K49" s="73">
        <v>0</v>
      </c>
      <c r="L49" s="73">
        <v>0</v>
      </c>
      <c r="M49" s="73">
        <v>380</v>
      </c>
    </row>
    <row r="50" spans="1:13" ht="19.8" x14ac:dyDescent="0.3">
      <c r="A50" s="72" t="s">
        <v>243</v>
      </c>
      <c r="B50" s="73">
        <v>9060996</v>
      </c>
      <c r="C50" s="72" t="s">
        <v>174</v>
      </c>
      <c r="D50" s="73">
        <v>80491085</v>
      </c>
      <c r="E50" s="73">
        <v>8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73">
        <v>8</v>
      </c>
    </row>
    <row r="51" spans="1:13" ht="19.8" x14ac:dyDescent="0.3">
      <c r="A51" s="72" t="s">
        <v>243</v>
      </c>
      <c r="B51" s="73">
        <v>9060996</v>
      </c>
      <c r="C51" s="72" t="s">
        <v>176</v>
      </c>
      <c r="D51" s="73">
        <v>80500823</v>
      </c>
      <c r="E51" s="73">
        <v>71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71</v>
      </c>
    </row>
    <row r="52" spans="1:13" ht="19.8" x14ac:dyDescent="0.3">
      <c r="A52" s="72" t="s">
        <v>243</v>
      </c>
      <c r="B52" s="73">
        <v>9060996</v>
      </c>
      <c r="C52" s="72" t="s">
        <v>231</v>
      </c>
      <c r="D52" s="73">
        <v>80557817</v>
      </c>
      <c r="E52" s="73">
        <v>-32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0</v>
      </c>
      <c r="M52" s="73">
        <v>-32</v>
      </c>
    </row>
    <row r="53" spans="1:13" ht="19.8" x14ac:dyDescent="0.3">
      <c r="A53" s="72" t="s">
        <v>243</v>
      </c>
      <c r="B53" s="73">
        <v>9060996</v>
      </c>
      <c r="C53" s="72" t="s">
        <v>175</v>
      </c>
      <c r="D53" s="73">
        <v>80503385</v>
      </c>
      <c r="E53" s="73">
        <v>52</v>
      </c>
      <c r="F53" s="73">
        <v>0</v>
      </c>
      <c r="G53" s="73">
        <v>0</v>
      </c>
      <c r="H53" s="73">
        <v>0</v>
      </c>
      <c r="I53" s="73">
        <v>0</v>
      </c>
      <c r="J53" s="73">
        <v>0</v>
      </c>
      <c r="K53" s="73">
        <v>0</v>
      </c>
      <c r="L53" s="73">
        <v>0</v>
      </c>
      <c r="M53" s="73">
        <v>52</v>
      </c>
    </row>
    <row r="54" spans="1:13" ht="19.8" x14ac:dyDescent="0.3">
      <c r="A54" s="72" t="s">
        <v>243</v>
      </c>
      <c r="B54" s="73">
        <v>9060996</v>
      </c>
      <c r="C54" s="72" t="s">
        <v>177</v>
      </c>
      <c r="D54" s="73">
        <v>80994974</v>
      </c>
      <c r="E54" s="73">
        <v>165</v>
      </c>
      <c r="F54" s="73">
        <v>0</v>
      </c>
      <c r="G54" s="73">
        <v>0</v>
      </c>
      <c r="H54" s="73">
        <v>99</v>
      </c>
      <c r="I54" s="73">
        <v>0</v>
      </c>
      <c r="J54" s="73">
        <v>0</v>
      </c>
      <c r="K54" s="73">
        <v>0</v>
      </c>
      <c r="L54" s="73">
        <v>0</v>
      </c>
      <c r="M54" s="73">
        <v>66</v>
      </c>
    </row>
    <row r="55" spans="1:13" ht="19.8" x14ac:dyDescent="0.3">
      <c r="A55" s="72" t="s">
        <v>243</v>
      </c>
      <c r="B55" s="73">
        <v>9060996</v>
      </c>
      <c r="C55" s="72" t="s">
        <v>179</v>
      </c>
      <c r="D55" s="73">
        <v>80975252</v>
      </c>
      <c r="E55" s="73">
        <v>40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3">
        <v>40</v>
      </c>
    </row>
    <row r="56" spans="1:13" ht="19.8" x14ac:dyDescent="0.3">
      <c r="A56" s="72" t="s">
        <v>243</v>
      </c>
      <c r="B56" s="73">
        <v>9060996</v>
      </c>
      <c r="C56" s="72" t="s">
        <v>178</v>
      </c>
      <c r="D56" s="73">
        <v>5997541</v>
      </c>
      <c r="E56" s="73">
        <v>2</v>
      </c>
      <c r="F56" s="73">
        <v>0</v>
      </c>
      <c r="G56" s="73">
        <v>0</v>
      </c>
      <c r="H56" s="73">
        <v>0</v>
      </c>
      <c r="I56" s="73">
        <v>0</v>
      </c>
      <c r="J56" s="73">
        <v>0</v>
      </c>
      <c r="K56" s="73">
        <v>0</v>
      </c>
      <c r="L56" s="73">
        <v>0</v>
      </c>
      <c r="M56" s="73">
        <v>2</v>
      </c>
    </row>
    <row r="57" spans="1:13" ht="19.8" x14ac:dyDescent="0.3">
      <c r="A57" s="72" t="s">
        <v>243</v>
      </c>
      <c r="B57" s="73">
        <v>9060996</v>
      </c>
      <c r="C57" s="72" t="s">
        <v>213</v>
      </c>
      <c r="D57" s="73">
        <v>79556837</v>
      </c>
      <c r="E57" s="73">
        <v>0</v>
      </c>
      <c r="F57" s="73">
        <v>10</v>
      </c>
      <c r="G57" s="73">
        <v>0</v>
      </c>
      <c r="H57" s="73">
        <v>2</v>
      </c>
      <c r="I57" s="73">
        <v>0</v>
      </c>
      <c r="J57" s="73">
        <v>0</v>
      </c>
      <c r="K57" s="73">
        <v>0</v>
      </c>
      <c r="L57" s="73">
        <v>0</v>
      </c>
      <c r="M57" s="73">
        <v>8</v>
      </c>
    </row>
    <row r="58" spans="1:13" ht="19.8" x14ac:dyDescent="0.3">
      <c r="A58" s="72" t="s">
        <v>243</v>
      </c>
      <c r="B58" s="73">
        <v>9060996</v>
      </c>
      <c r="C58" s="72" t="s">
        <v>181</v>
      </c>
      <c r="D58" s="73">
        <v>79679505</v>
      </c>
      <c r="E58" s="73">
        <v>149</v>
      </c>
      <c r="F58" s="73">
        <v>40</v>
      </c>
      <c r="G58" s="73">
        <v>0</v>
      </c>
      <c r="H58" s="73">
        <v>7</v>
      </c>
      <c r="I58" s="73">
        <v>0</v>
      </c>
      <c r="J58" s="73">
        <v>0</v>
      </c>
      <c r="K58" s="73">
        <v>0</v>
      </c>
      <c r="L58" s="73">
        <v>0</v>
      </c>
      <c r="M58" s="73">
        <v>182</v>
      </c>
    </row>
    <row r="59" spans="1:13" ht="19.8" x14ac:dyDescent="0.3">
      <c r="A59" s="72" t="s">
        <v>243</v>
      </c>
      <c r="B59" s="73">
        <v>9060996</v>
      </c>
      <c r="C59" s="72" t="s">
        <v>180</v>
      </c>
      <c r="D59" s="73">
        <v>79722605</v>
      </c>
      <c r="E59" s="73">
        <v>86</v>
      </c>
      <c r="F59" s="73">
        <v>0</v>
      </c>
      <c r="G59" s="73">
        <v>0</v>
      </c>
      <c r="H59" s="73">
        <v>0</v>
      </c>
      <c r="I59" s="73">
        <v>0</v>
      </c>
      <c r="J59" s="73">
        <v>0</v>
      </c>
      <c r="K59" s="73">
        <v>0</v>
      </c>
      <c r="L59" s="73">
        <v>0</v>
      </c>
      <c r="M59" s="73">
        <v>86</v>
      </c>
    </row>
    <row r="60" spans="1:13" ht="19.8" x14ac:dyDescent="0.3">
      <c r="A60" s="72" t="s">
        <v>243</v>
      </c>
      <c r="B60" s="73">
        <v>9060996</v>
      </c>
      <c r="C60" s="72" t="s">
        <v>232</v>
      </c>
      <c r="D60" s="73">
        <v>81732884</v>
      </c>
      <c r="E60" s="73">
        <v>-10.75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0</v>
      </c>
      <c r="M60" s="73">
        <v>-10.75</v>
      </c>
    </row>
    <row r="61" spans="1:13" ht="19.8" x14ac:dyDescent="0.3">
      <c r="A61" s="72" t="s">
        <v>243</v>
      </c>
      <c r="B61" s="73">
        <v>9060996</v>
      </c>
      <c r="C61" s="72" t="s">
        <v>184</v>
      </c>
      <c r="D61" s="73">
        <v>80580061</v>
      </c>
      <c r="E61" s="73">
        <v>27</v>
      </c>
      <c r="F61" s="73">
        <v>0</v>
      </c>
      <c r="G61" s="73">
        <v>0</v>
      </c>
      <c r="H61" s="73">
        <v>0</v>
      </c>
      <c r="I61" s="73">
        <v>0</v>
      </c>
      <c r="J61" s="73">
        <v>0</v>
      </c>
      <c r="K61" s="73">
        <v>0</v>
      </c>
      <c r="L61" s="73">
        <v>0</v>
      </c>
      <c r="M61" s="73">
        <v>27</v>
      </c>
    </row>
    <row r="62" spans="1:13" ht="19.8" x14ac:dyDescent="0.3">
      <c r="A62" s="72" t="s">
        <v>243</v>
      </c>
      <c r="B62" s="73">
        <v>9060996</v>
      </c>
      <c r="C62" s="72" t="s">
        <v>183</v>
      </c>
      <c r="D62" s="73">
        <v>79198698</v>
      </c>
      <c r="E62" s="73">
        <v>-1</v>
      </c>
      <c r="F62" s="73">
        <v>0</v>
      </c>
      <c r="G62" s="73">
        <v>0</v>
      </c>
      <c r="H62" s="73">
        <v>0</v>
      </c>
      <c r="I62" s="73">
        <v>0</v>
      </c>
      <c r="J62" s="73">
        <v>0</v>
      </c>
      <c r="K62" s="73">
        <v>0</v>
      </c>
      <c r="L62" s="73">
        <v>0</v>
      </c>
      <c r="M62" s="73">
        <v>-1</v>
      </c>
    </row>
    <row r="63" spans="1:13" ht="19.8" x14ac:dyDescent="0.3">
      <c r="A63" s="72" t="s">
        <v>243</v>
      </c>
      <c r="B63" s="73">
        <v>9060996</v>
      </c>
      <c r="C63" s="72" t="s">
        <v>214</v>
      </c>
      <c r="D63" s="73">
        <v>80209037</v>
      </c>
      <c r="E63" s="73">
        <v>-19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73">
        <v>0</v>
      </c>
      <c r="L63" s="73">
        <v>0</v>
      </c>
      <c r="M63" s="73">
        <v>-19</v>
      </c>
    </row>
    <row r="64" spans="1:13" ht="19.8" x14ac:dyDescent="0.3">
      <c r="A64" s="72" t="s">
        <v>243</v>
      </c>
      <c r="B64" s="73">
        <v>9060996</v>
      </c>
      <c r="C64" s="72" t="s">
        <v>187</v>
      </c>
      <c r="D64" s="73">
        <v>80026471</v>
      </c>
      <c r="E64" s="73">
        <v>-5</v>
      </c>
      <c r="F64" s="73">
        <v>0</v>
      </c>
      <c r="G64" s="73">
        <v>0</v>
      </c>
      <c r="H64" s="73">
        <v>0</v>
      </c>
      <c r="I64" s="73">
        <v>0</v>
      </c>
      <c r="J64" s="73">
        <v>0</v>
      </c>
      <c r="K64" s="73">
        <v>0</v>
      </c>
      <c r="L64" s="73">
        <v>0</v>
      </c>
      <c r="M64" s="73">
        <v>-5</v>
      </c>
    </row>
    <row r="65" spans="1:13" ht="19.8" x14ac:dyDescent="0.3">
      <c r="A65" s="72" t="s">
        <v>243</v>
      </c>
      <c r="B65" s="73">
        <v>9060996</v>
      </c>
      <c r="C65" s="72" t="s">
        <v>186</v>
      </c>
      <c r="D65" s="73">
        <v>79971362</v>
      </c>
      <c r="E65" s="73">
        <v>43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0</v>
      </c>
      <c r="M65" s="73">
        <v>43</v>
      </c>
    </row>
    <row r="66" spans="1:13" ht="19.8" x14ac:dyDescent="0.3">
      <c r="A66" s="72" t="s">
        <v>243</v>
      </c>
      <c r="B66" s="73">
        <v>9060996</v>
      </c>
      <c r="C66" s="72" t="s">
        <v>185</v>
      </c>
      <c r="D66" s="73">
        <v>79998538</v>
      </c>
      <c r="E66" s="73">
        <v>95</v>
      </c>
      <c r="F66" s="73">
        <v>0</v>
      </c>
      <c r="G66" s="73">
        <v>0</v>
      </c>
      <c r="H66" s="73">
        <v>8</v>
      </c>
      <c r="I66" s="73">
        <v>0</v>
      </c>
      <c r="J66" s="73">
        <v>0</v>
      </c>
      <c r="K66" s="73">
        <v>0</v>
      </c>
      <c r="L66" s="73">
        <v>0</v>
      </c>
      <c r="M66" s="73">
        <v>87</v>
      </c>
    </row>
    <row r="67" spans="1:13" ht="19.8" x14ac:dyDescent="0.3">
      <c r="A67" s="72" t="s">
        <v>243</v>
      </c>
      <c r="B67" s="73">
        <v>9060996</v>
      </c>
      <c r="C67" s="72" t="s">
        <v>235</v>
      </c>
      <c r="D67" s="73">
        <v>3825349</v>
      </c>
      <c r="E67" s="73">
        <v>33</v>
      </c>
      <c r="F67" s="73">
        <v>0</v>
      </c>
      <c r="G67" s="73">
        <v>0</v>
      </c>
      <c r="H67" s="73">
        <v>0</v>
      </c>
      <c r="I67" s="73">
        <v>0</v>
      </c>
      <c r="J67" s="73">
        <v>0</v>
      </c>
      <c r="K67" s="73">
        <v>0</v>
      </c>
      <c r="L67" s="73">
        <v>0</v>
      </c>
      <c r="M67" s="73">
        <v>33</v>
      </c>
    </row>
    <row r="68" spans="1:13" ht="19.8" x14ac:dyDescent="0.3">
      <c r="A68" s="72" t="s">
        <v>243</v>
      </c>
      <c r="B68" s="73">
        <v>9060996</v>
      </c>
      <c r="C68" s="72" t="s">
        <v>234</v>
      </c>
      <c r="D68" s="73">
        <v>3825330</v>
      </c>
      <c r="E68" s="73">
        <v>51</v>
      </c>
      <c r="F68" s="73">
        <v>0</v>
      </c>
      <c r="G68" s="73">
        <v>0</v>
      </c>
      <c r="H68" s="73">
        <v>0</v>
      </c>
      <c r="I68" s="73">
        <v>0</v>
      </c>
      <c r="J68" s="73">
        <v>0</v>
      </c>
      <c r="K68" s="73">
        <v>0</v>
      </c>
      <c r="L68" s="73">
        <v>0</v>
      </c>
      <c r="M68" s="73">
        <v>51</v>
      </c>
    </row>
    <row r="69" spans="1:13" ht="19.8" x14ac:dyDescent="0.3">
      <c r="A69" s="72" t="s">
        <v>243</v>
      </c>
      <c r="B69" s="73">
        <v>9060996</v>
      </c>
      <c r="C69" s="72" t="s">
        <v>236</v>
      </c>
      <c r="D69" s="73">
        <v>79928386</v>
      </c>
      <c r="E69" s="73">
        <v>258</v>
      </c>
      <c r="F69" s="73">
        <v>0</v>
      </c>
      <c r="G69" s="73">
        <v>0</v>
      </c>
      <c r="H69" s="73">
        <v>0</v>
      </c>
      <c r="I69" s="73">
        <v>0</v>
      </c>
      <c r="J69" s="73">
        <v>0</v>
      </c>
      <c r="K69" s="73">
        <v>0</v>
      </c>
      <c r="L69" s="73">
        <v>0</v>
      </c>
      <c r="M69" s="73">
        <v>258</v>
      </c>
    </row>
    <row r="70" spans="1:13" ht="19.8" x14ac:dyDescent="0.3">
      <c r="A70" s="72" t="s">
        <v>243</v>
      </c>
      <c r="B70" s="73">
        <v>9060996</v>
      </c>
      <c r="C70" s="72" t="s">
        <v>237</v>
      </c>
      <c r="D70" s="73">
        <v>79923708</v>
      </c>
      <c r="E70" s="73">
        <v>400</v>
      </c>
      <c r="F70" s="73">
        <v>0</v>
      </c>
      <c r="G70" s="73">
        <v>0</v>
      </c>
      <c r="H70" s="73">
        <v>0</v>
      </c>
      <c r="I70" s="73">
        <v>0</v>
      </c>
      <c r="J70" s="73">
        <v>0</v>
      </c>
      <c r="K70" s="73">
        <v>0</v>
      </c>
      <c r="L70" s="73">
        <v>0</v>
      </c>
      <c r="M70" s="73">
        <v>400</v>
      </c>
    </row>
    <row r="71" spans="1:13" ht="19.8" x14ac:dyDescent="0.3">
      <c r="A71" s="72" t="s">
        <v>243</v>
      </c>
      <c r="B71" s="73">
        <v>9060996</v>
      </c>
      <c r="C71" s="72" t="s">
        <v>217</v>
      </c>
      <c r="D71" s="73">
        <v>79713282</v>
      </c>
      <c r="E71" s="73">
        <v>35</v>
      </c>
      <c r="F71" s="73">
        <v>0</v>
      </c>
      <c r="G71" s="73">
        <v>0</v>
      </c>
      <c r="H71" s="73">
        <v>0</v>
      </c>
      <c r="I71" s="73">
        <v>0</v>
      </c>
      <c r="J71" s="73">
        <v>0</v>
      </c>
      <c r="K71" s="73">
        <v>0</v>
      </c>
      <c r="L71" s="73">
        <v>0</v>
      </c>
      <c r="M71" s="73">
        <v>35</v>
      </c>
    </row>
    <row r="72" spans="1:13" ht="19.8" x14ac:dyDescent="0.3">
      <c r="A72" s="72" t="s">
        <v>243</v>
      </c>
      <c r="B72" s="73">
        <v>9060996</v>
      </c>
      <c r="C72" s="72" t="s">
        <v>193</v>
      </c>
      <c r="D72" s="73">
        <v>5976951</v>
      </c>
      <c r="E72" s="73">
        <v>1022</v>
      </c>
      <c r="F72" s="73">
        <v>0</v>
      </c>
      <c r="G72" s="73">
        <v>0</v>
      </c>
      <c r="H72" s="73">
        <v>8</v>
      </c>
      <c r="I72" s="73">
        <v>5</v>
      </c>
      <c r="J72" s="73">
        <v>0</v>
      </c>
      <c r="K72" s="73">
        <v>0</v>
      </c>
      <c r="L72" s="73">
        <v>0</v>
      </c>
      <c r="M72" s="73">
        <v>1019</v>
      </c>
    </row>
    <row r="73" spans="1:13" ht="19.8" x14ac:dyDescent="0.3">
      <c r="A73" s="72" t="s">
        <v>243</v>
      </c>
      <c r="B73" s="73">
        <v>9060996</v>
      </c>
      <c r="C73" s="72" t="s">
        <v>194</v>
      </c>
      <c r="D73" s="73">
        <v>5987678</v>
      </c>
      <c r="E73" s="73">
        <v>1560</v>
      </c>
      <c r="F73" s="73">
        <v>0</v>
      </c>
      <c r="G73" s="73">
        <v>0</v>
      </c>
      <c r="H73" s="73">
        <v>18</v>
      </c>
      <c r="I73" s="73">
        <v>7</v>
      </c>
      <c r="J73" s="73">
        <v>0</v>
      </c>
      <c r="K73" s="73">
        <v>0</v>
      </c>
      <c r="L73" s="73">
        <v>0</v>
      </c>
      <c r="M73" s="73">
        <v>1549</v>
      </c>
    </row>
    <row r="74" spans="1:13" ht="19.8" x14ac:dyDescent="0.3">
      <c r="A74" s="72" t="s">
        <v>243</v>
      </c>
      <c r="B74" s="73">
        <v>9060996</v>
      </c>
      <c r="C74" s="72" t="s">
        <v>191</v>
      </c>
      <c r="D74" s="73">
        <v>5975343</v>
      </c>
      <c r="E74" s="73">
        <v>3339</v>
      </c>
      <c r="F74" s="73">
        <v>0</v>
      </c>
      <c r="G74" s="73">
        <v>0</v>
      </c>
      <c r="H74" s="73">
        <v>0</v>
      </c>
      <c r="I74" s="73">
        <v>0</v>
      </c>
      <c r="J74" s="73">
        <v>0</v>
      </c>
      <c r="K74" s="73">
        <v>0</v>
      </c>
      <c r="L74" s="73">
        <v>0</v>
      </c>
      <c r="M74" s="73">
        <v>3339</v>
      </c>
    </row>
    <row r="75" spans="1:13" ht="19.8" x14ac:dyDescent="0.3">
      <c r="A75" s="72" t="s">
        <v>243</v>
      </c>
      <c r="B75" s="73">
        <v>9060996</v>
      </c>
      <c r="C75" s="72" t="s">
        <v>188</v>
      </c>
      <c r="D75" s="73">
        <v>79667140</v>
      </c>
      <c r="E75" s="73">
        <v>1347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73">
        <v>0</v>
      </c>
      <c r="L75" s="73">
        <v>0</v>
      </c>
      <c r="M75" s="73">
        <v>1347</v>
      </c>
    </row>
    <row r="76" spans="1:13" ht="19.8" x14ac:dyDescent="0.3">
      <c r="A76" s="72" t="s">
        <v>243</v>
      </c>
      <c r="B76" s="73">
        <v>9060996</v>
      </c>
      <c r="C76" s="72" t="s">
        <v>190</v>
      </c>
      <c r="D76" s="73">
        <v>80018703</v>
      </c>
      <c r="E76" s="73">
        <v>426.4</v>
      </c>
      <c r="F76" s="73">
        <v>0</v>
      </c>
      <c r="G76" s="73">
        <v>0</v>
      </c>
      <c r="H76" s="73">
        <v>0</v>
      </c>
      <c r="I76" s="73">
        <v>0</v>
      </c>
      <c r="J76" s="73">
        <v>0</v>
      </c>
      <c r="K76" s="73">
        <v>0</v>
      </c>
      <c r="L76" s="73">
        <v>0</v>
      </c>
      <c r="M76" s="73">
        <v>426.4</v>
      </c>
    </row>
    <row r="77" spans="1:13" ht="19.8" x14ac:dyDescent="0.3">
      <c r="A77" s="72" t="s">
        <v>243</v>
      </c>
      <c r="B77" s="73">
        <v>9060996</v>
      </c>
      <c r="C77" s="72" t="s">
        <v>238</v>
      </c>
      <c r="D77" s="73">
        <v>6132374</v>
      </c>
      <c r="E77" s="73">
        <v>38</v>
      </c>
      <c r="F77" s="73">
        <v>0</v>
      </c>
      <c r="G77" s="73">
        <v>0</v>
      </c>
      <c r="H77" s="73">
        <v>0</v>
      </c>
      <c r="I77" s="73">
        <v>0</v>
      </c>
      <c r="J77" s="73">
        <v>0</v>
      </c>
      <c r="K77" s="73">
        <v>0</v>
      </c>
      <c r="L77" s="73">
        <v>0</v>
      </c>
      <c r="M77" s="73">
        <v>38</v>
      </c>
    </row>
    <row r="78" spans="1:13" ht="19.8" x14ac:dyDescent="0.3">
      <c r="A78" s="72" t="s">
        <v>243</v>
      </c>
      <c r="B78" s="73">
        <v>9060996</v>
      </c>
      <c r="C78" s="72" t="s">
        <v>195</v>
      </c>
      <c r="D78" s="73">
        <v>5950812</v>
      </c>
      <c r="E78" s="73">
        <v>77</v>
      </c>
      <c r="F78" s="73">
        <v>0</v>
      </c>
      <c r="G78" s="73">
        <v>0</v>
      </c>
      <c r="H78" s="73">
        <v>0</v>
      </c>
      <c r="I78" s="73">
        <v>0</v>
      </c>
      <c r="J78" s="73">
        <v>0</v>
      </c>
      <c r="K78" s="73">
        <v>0</v>
      </c>
      <c r="L78" s="73">
        <v>0</v>
      </c>
      <c r="M78" s="73">
        <v>77</v>
      </c>
    </row>
    <row r="79" spans="1:13" ht="19.8" x14ac:dyDescent="0.3">
      <c r="A79" s="72" t="s">
        <v>243</v>
      </c>
      <c r="B79" s="73">
        <v>9060996</v>
      </c>
      <c r="C79" s="72" t="s">
        <v>197</v>
      </c>
      <c r="D79" s="73">
        <v>3825578</v>
      </c>
      <c r="E79" s="73">
        <v>1430</v>
      </c>
      <c r="F79" s="73">
        <v>0</v>
      </c>
      <c r="G79" s="73">
        <v>0</v>
      </c>
      <c r="H79" s="73">
        <v>11.5</v>
      </c>
      <c r="I79" s="73">
        <v>0</v>
      </c>
      <c r="J79" s="73">
        <v>0</v>
      </c>
      <c r="K79" s="73">
        <v>0</v>
      </c>
      <c r="L79" s="73">
        <v>0</v>
      </c>
      <c r="M79" s="73">
        <v>1418.5</v>
      </c>
    </row>
    <row r="80" spans="1:13" ht="19.8" x14ac:dyDescent="0.3">
      <c r="A80" s="72" t="s">
        <v>243</v>
      </c>
      <c r="B80" s="73">
        <v>9060996</v>
      </c>
      <c r="C80" s="72" t="s">
        <v>219</v>
      </c>
      <c r="D80" s="73">
        <v>80894104</v>
      </c>
      <c r="E80" s="73">
        <v>10</v>
      </c>
      <c r="F80" s="73">
        <v>0</v>
      </c>
      <c r="G80" s="73">
        <v>0</v>
      </c>
      <c r="H80" s="73">
        <v>7</v>
      </c>
      <c r="I80" s="73">
        <v>0</v>
      </c>
      <c r="J80" s="73">
        <v>0</v>
      </c>
      <c r="K80" s="73">
        <v>0</v>
      </c>
      <c r="L80" s="73">
        <v>0</v>
      </c>
      <c r="M80" s="73">
        <v>3</v>
      </c>
    </row>
    <row r="81" spans="1:13" ht="19.8" x14ac:dyDescent="0.3">
      <c r="A81" s="72" t="s">
        <v>243</v>
      </c>
      <c r="B81" s="73">
        <v>9060996</v>
      </c>
      <c r="C81" s="72" t="s">
        <v>218</v>
      </c>
      <c r="D81" s="73">
        <v>80961197</v>
      </c>
      <c r="E81" s="73">
        <v>30</v>
      </c>
      <c r="F81" s="73">
        <v>0</v>
      </c>
      <c r="G81" s="73">
        <v>0</v>
      </c>
      <c r="H81" s="73">
        <v>0</v>
      </c>
      <c r="I81" s="73">
        <v>0</v>
      </c>
      <c r="J81" s="73">
        <v>0</v>
      </c>
      <c r="K81" s="73">
        <v>0</v>
      </c>
      <c r="L81" s="73">
        <v>0</v>
      </c>
      <c r="M81" s="73">
        <v>30</v>
      </c>
    </row>
    <row r="82" spans="1:13" ht="19.8" x14ac:dyDescent="0.3">
      <c r="A82" s="72" t="s">
        <v>243</v>
      </c>
      <c r="B82" s="73">
        <v>9060996</v>
      </c>
      <c r="C82" s="72" t="s">
        <v>199</v>
      </c>
      <c r="D82" s="73">
        <v>79637365</v>
      </c>
      <c r="E82" s="73">
        <v>6</v>
      </c>
      <c r="F82" s="73">
        <v>10</v>
      </c>
      <c r="G82" s="73">
        <v>0</v>
      </c>
      <c r="H82" s="73">
        <v>1</v>
      </c>
      <c r="I82" s="73">
        <v>0</v>
      </c>
      <c r="J82" s="73">
        <v>0</v>
      </c>
      <c r="K82" s="73">
        <v>0</v>
      </c>
      <c r="L82" s="73">
        <v>0</v>
      </c>
      <c r="M82" s="73">
        <v>15</v>
      </c>
    </row>
    <row r="83" spans="1:13" ht="19.8" x14ac:dyDescent="0.3">
      <c r="A83" s="72" t="s">
        <v>243</v>
      </c>
      <c r="B83" s="73">
        <v>9060996</v>
      </c>
      <c r="C83" s="72" t="s">
        <v>201</v>
      </c>
      <c r="D83" s="73">
        <v>79987870</v>
      </c>
      <c r="E83" s="73">
        <v>88</v>
      </c>
      <c r="F83" s="73">
        <v>0</v>
      </c>
      <c r="G83" s="73">
        <v>0</v>
      </c>
      <c r="H83" s="73">
        <v>4</v>
      </c>
      <c r="I83" s="73">
        <v>0</v>
      </c>
      <c r="J83" s="73">
        <v>0</v>
      </c>
      <c r="K83" s="73">
        <v>0</v>
      </c>
      <c r="L83" s="73">
        <v>0</v>
      </c>
      <c r="M83" s="73">
        <v>84</v>
      </c>
    </row>
    <row r="84" spans="1:13" ht="19.8" x14ac:dyDescent="0.3">
      <c r="A84" s="72" t="s">
        <v>243</v>
      </c>
      <c r="B84" s="73">
        <v>9060996</v>
      </c>
      <c r="C84" s="72" t="s">
        <v>200</v>
      </c>
      <c r="D84" s="73">
        <v>79706723</v>
      </c>
      <c r="E84" s="73">
        <v>171</v>
      </c>
      <c r="F84" s="73">
        <v>0</v>
      </c>
      <c r="G84" s="73">
        <v>0</v>
      </c>
      <c r="H84" s="73">
        <v>9</v>
      </c>
      <c r="I84" s="73">
        <v>0</v>
      </c>
      <c r="J84" s="73">
        <v>0</v>
      </c>
      <c r="K84" s="73">
        <v>0</v>
      </c>
      <c r="L84" s="73">
        <v>0</v>
      </c>
      <c r="M84" s="73">
        <v>162</v>
      </c>
    </row>
    <row r="85" spans="1:13" ht="19.8" x14ac:dyDescent="0.3">
      <c r="A85" s="72" t="s">
        <v>243</v>
      </c>
      <c r="B85" s="73">
        <v>9060996</v>
      </c>
      <c r="C85" s="72" t="s">
        <v>198</v>
      </c>
      <c r="D85" s="73">
        <v>79641931</v>
      </c>
      <c r="E85" s="73">
        <v>193</v>
      </c>
      <c r="F85" s="73">
        <v>0</v>
      </c>
      <c r="G85" s="73">
        <v>0</v>
      </c>
      <c r="H85" s="73">
        <v>2</v>
      </c>
      <c r="I85" s="73">
        <v>0</v>
      </c>
      <c r="J85" s="73">
        <v>0</v>
      </c>
      <c r="K85" s="73">
        <v>0</v>
      </c>
      <c r="L85" s="73">
        <v>0</v>
      </c>
      <c r="M85" s="73">
        <v>191</v>
      </c>
    </row>
    <row r="86" spans="1:13" ht="19.8" x14ac:dyDescent="0.3">
      <c r="A86" s="72" t="s">
        <v>243</v>
      </c>
      <c r="B86" s="73">
        <v>9060996</v>
      </c>
      <c r="C86" s="72" t="s">
        <v>202</v>
      </c>
      <c r="D86" s="73">
        <v>3826566</v>
      </c>
      <c r="E86" s="73">
        <v>51</v>
      </c>
      <c r="F86" s="73">
        <v>0</v>
      </c>
      <c r="G86" s="73">
        <v>0</v>
      </c>
      <c r="H86" s="73">
        <v>1</v>
      </c>
      <c r="I86" s="73">
        <v>0</v>
      </c>
      <c r="J86" s="73">
        <v>0</v>
      </c>
      <c r="K86" s="73">
        <v>0</v>
      </c>
      <c r="L86" s="73">
        <v>0</v>
      </c>
      <c r="M86" s="73">
        <v>50</v>
      </c>
    </row>
    <row r="87" spans="1:13" ht="19.8" x14ac:dyDescent="0.3">
      <c r="A87" s="72" t="s">
        <v>243</v>
      </c>
      <c r="B87" s="73">
        <v>9060996</v>
      </c>
      <c r="C87" s="72" t="s">
        <v>221</v>
      </c>
      <c r="D87" s="73">
        <v>79109040</v>
      </c>
      <c r="E87" s="73">
        <v>386</v>
      </c>
      <c r="F87" s="73">
        <v>0</v>
      </c>
      <c r="G87" s="73">
        <v>0</v>
      </c>
      <c r="H87" s="73">
        <v>0</v>
      </c>
      <c r="I87" s="73">
        <v>0</v>
      </c>
      <c r="J87" s="73">
        <v>0</v>
      </c>
      <c r="K87" s="73">
        <v>0</v>
      </c>
      <c r="L87" s="73">
        <v>0</v>
      </c>
      <c r="M87" s="73">
        <v>386</v>
      </c>
    </row>
    <row r="88" spans="1:13" ht="19.8" x14ac:dyDescent="0.3">
      <c r="A88" s="72" t="s">
        <v>243</v>
      </c>
      <c r="B88" s="73">
        <v>9060996</v>
      </c>
      <c r="C88" s="72" t="s">
        <v>222</v>
      </c>
      <c r="D88" s="73">
        <v>84407038</v>
      </c>
      <c r="E88" s="73">
        <v>12</v>
      </c>
      <c r="F88" s="73">
        <v>20</v>
      </c>
      <c r="G88" s="73">
        <v>0</v>
      </c>
      <c r="H88" s="73">
        <v>12</v>
      </c>
      <c r="I88" s="73">
        <v>0</v>
      </c>
      <c r="J88" s="73">
        <v>0</v>
      </c>
      <c r="K88" s="73">
        <v>0</v>
      </c>
      <c r="L88" s="73">
        <v>0</v>
      </c>
      <c r="M88" s="73">
        <v>20</v>
      </c>
    </row>
    <row r="89" spans="1:13" ht="19.8" x14ac:dyDescent="0.3">
      <c r="A89" s="72" t="s">
        <v>243</v>
      </c>
      <c r="B89" s="73">
        <v>9060996</v>
      </c>
      <c r="C89" s="72" t="s">
        <v>203</v>
      </c>
      <c r="D89" s="73">
        <v>84474886</v>
      </c>
      <c r="E89" s="73">
        <v>11</v>
      </c>
      <c r="F89" s="73">
        <v>0</v>
      </c>
      <c r="G89" s="73">
        <v>0</v>
      </c>
      <c r="H89" s="73">
        <v>0</v>
      </c>
      <c r="I89" s="73">
        <v>0</v>
      </c>
      <c r="J89" s="73">
        <v>0</v>
      </c>
      <c r="K89" s="73">
        <v>0</v>
      </c>
      <c r="L89" s="73">
        <v>0</v>
      </c>
      <c r="M89" s="73">
        <v>11</v>
      </c>
    </row>
    <row r="90" spans="1:13" ht="19.8" x14ac:dyDescent="0.3">
      <c r="A90" s="72" t="s">
        <v>243</v>
      </c>
      <c r="B90" s="73">
        <v>9060996</v>
      </c>
      <c r="C90" s="72" t="s">
        <v>239</v>
      </c>
      <c r="D90" s="73">
        <v>5972697</v>
      </c>
      <c r="E90" s="73">
        <v>94</v>
      </c>
      <c r="F90" s="73">
        <v>0</v>
      </c>
      <c r="G90" s="73">
        <v>0</v>
      </c>
      <c r="H90" s="73">
        <v>0</v>
      </c>
      <c r="I90" s="73">
        <v>0</v>
      </c>
      <c r="J90" s="73">
        <v>0</v>
      </c>
      <c r="K90" s="73">
        <v>0</v>
      </c>
      <c r="L90" s="73">
        <v>0</v>
      </c>
      <c r="M90" s="73">
        <v>94</v>
      </c>
    </row>
    <row r="91" spans="1:13" ht="19.8" x14ac:dyDescent="0.3">
      <c r="A91" s="72" t="s">
        <v>243</v>
      </c>
      <c r="B91" s="73">
        <v>9060996</v>
      </c>
      <c r="C91" s="72" t="s">
        <v>206</v>
      </c>
      <c r="D91" s="73">
        <v>5955989</v>
      </c>
      <c r="E91" s="73">
        <v>389</v>
      </c>
      <c r="F91" s="73">
        <v>0</v>
      </c>
      <c r="G91" s="73">
        <v>0</v>
      </c>
      <c r="H91" s="73">
        <v>0</v>
      </c>
      <c r="I91" s="73">
        <v>0</v>
      </c>
      <c r="J91" s="73">
        <v>0</v>
      </c>
      <c r="K91" s="73">
        <v>0</v>
      </c>
      <c r="L91" s="73">
        <v>0</v>
      </c>
      <c r="M91" s="73">
        <v>389</v>
      </c>
    </row>
    <row r="92" spans="1:13" ht="19.8" x14ac:dyDescent="0.3">
      <c r="A92" s="72" t="s">
        <v>243</v>
      </c>
      <c r="B92" s="73">
        <v>9060996</v>
      </c>
      <c r="C92" s="72" t="s">
        <v>205</v>
      </c>
      <c r="D92" s="73">
        <v>5966131</v>
      </c>
      <c r="E92" s="73">
        <v>708</v>
      </c>
      <c r="F92" s="73">
        <v>0</v>
      </c>
      <c r="G92" s="73">
        <v>0</v>
      </c>
      <c r="H92" s="73">
        <v>0</v>
      </c>
      <c r="I92" s="73">
        <v>0</v>
      </c>
      <c r="J92" s="73">
        <v>0</v>
      </c>
      <c r="K92" s="73">
        <v>0</v>
      </c>
      <c r="L92" s="73">
        <v>0</v>
      </c>
      <c r="M92" s="73">
        <v>708</v>
      </c>
    </row>
    <row r="93" spans="1:13" ht="19.8" x14ac:dyDescent="0.3">
      <c r="A93" s="72" t="s">
        <v>243</v>
      </c>
      <c r="B93" s="73">
        <v>9060996</v>
      </c>
      <c r="C93" s="72" t="s">
        <v>204</v>
      </c>
      <c r="D93" s="73">
        <v>5994151</v>
      </c>
      <c r="E93" s="73">
        <v>15</v>
      </c>
      <c r="F93" s="73">
        <v>0</v>
      </c>
      <c r="G93" s="73">
        <v>0</v>
      </c>
      <c r="H93" s="73">
        <v>0</v>
      </c>
      <c r="I93" s="73">
        <v>0</v>
      </c>
      <c r="J93" s="73">
        <v>0</v>
      </c>
      <c r="K93" s="73">
        <v>0</v>
      </c>
      <c r="L93" s="73">
        <v>0</v>
      </c>
      <c r="M93" s="73">
        <v>15</v>
      </c>
    </row>
    <row r="94" spans="1:13" ht="19.8" x14ac:dyDescent="0.3">
      <c r="A94" s="72" t="s">
        <v>243</v>
      </c>
      <c r="B94" s="73">
        <v>9060996</v>
      </c>
      <c r="C94" s="72" t="s">
        <v>196</v>
      </c>
      <c r="D94" s="73">
        <v>6000664</v>
      </c>
      <c r="E94" s="73">
        <v>17</v>
      </c>
      <c r="F94" s="73">
        <v>0</v>
      </c>
      <c r="G94" s="73">
        <v>0</v>
      </c>
      <c r="H94" s="73">
        <v>0</v>
      </c>
      <c r="I94" s="73">
        <v>0</v>
      </c>
      <c r="J94" s="73">
        <v>0</v>
      </c>
      <c r="K94" s="73">
        <v>0</v>
      </c>
      <c r="L94" s="73">
        <v>0</v>
      </c>
      <c r="M94" s="73">
        <v>17</v>
      </c>
    </row>
    <row r="95" spans="1:13" ht="19.8" x14ac:dyDescent="0.3">
      <c r="A95" s="72" t="s">
        <v>243</v>
      </c>
      <c r="B95" s="73">
        <v>9060996</v>
      </c>
      <c r="C95" s="72" t="s">
        <v>192</v>
      </c>
      <c r="D95" s="73">
        <v>5962667</v>
      </c>
      <c r="E95" s="73">
        <v>418</v>
      </c>
      <c r="F95" s="73">
        <v>0</v>
      </c>
      <c r="G95" s="73">
        <v>0</v>
      </c>
      <c r="H95" s="73">
        <v>14.3</v>
      </c>
      <c r="I95" s="73">
        <v>0</v>
      </c>
      <c r="J95" s="73">
        <v>0</v>
      </c>
      <c r="K95" s="73">
        <v>0</v>
      </c>
      <c r="L95" s="73">
        <v>0</v>
      </c>
      <c r="M95" s="73">
        <v>403.7</v>
      </c>
    </row>
    <row r="96" spans="1:13" x14ac:dyDescent="0.3">
      <c r="A96" s="74" t="s">
        <v>244</v>
      </c>
      <c r="B96" s="72"/>
      <c r="C96" s="72"/>
      <c r="D96" s="72"/>
      <c r="E96" s="73">
        <v>17668.650000000001</v>
      </c>
      <c r="F96" s="73">
        <v>80</v>
      </c>
      <c r="G96" s="73">
        <v>0</v>
      </c>
      <c r="H96" s="73">
        <v>242.3</v>
      </c>
      <c r="I96" s="73">
        <v>16</v>
      </c>
      <c r="J96" s="73">
        <v>0</v>
      </c>
      <c r="K96" s="73">
        <v>0</v>
      </c>
      <c r="L96" s="73">
        <v>0</v>
      </c>
      <c r="M96" s="73">
        <v>17522.349999999999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91"/>
  <sheetViews>
    <sheetView topLeftCell="A60" workbookViewId="0">
      <selection activeCell="B1" sqref="B1:B91"/>
    </sheetView>
  </sheetViews>
  <sheetFormatPr defaultRowHeight="14.4" x14ac:dyDescent="0.3"/>
  <sheetData>
    <row r="1" spans="1:3" x14ac:dyDescent="0.3">
      <c r="A1" t="s">
        <v>155</v>
      </c>
      <c r="B1">
        <f>VLOOKUP(A1,'[2]Product Master Sheet'!$B$2:$F$506,5,0)</f>
        <v>42</v>
      </c>
      <c r="C1">
        <v>159</v>
      </c>
    </row>
    <row r="2" spans="1:3" x14ac:dyDescent="0.3">
      <c r="A2" t="s">
        <v>161</v>
      </c>
      <c r="B2" s="54">
        <f>VLOOKUP(A2,'[2]Product Master Sheet'!$B$2:$F$506,5,0)</f>
        <v>114</v>
      </c>
      <c r="C2">
        <v>323</v>
      </c>
    </row>
    <row r="3" spans="1:3" x14ac:dyDescent="0.3">
      <c r="A3" t="s">
        <v>165</v>
      </c>
      <c r="B3" s="54">
        <f>VLOOKUP(A3,'[2]Product Master Sheet'!$B$2:$F$506,5,0)</f>
        <v>118</v>
      </c>
      <c r="C3">
        <v>12</v>
      </c>
    </row>
    <row r="4" spans="1:3" x14ac:dyDescent="0.3">
      <c r="A4" t="s">
        <v>170</v>
      </c>
      <c r="B4" s="54">
        <f>VLOOKUP(A4,'[2]Product Master Sheet'!$B$2:$F$506,5,0)</f>
        <v>207</v>
      </c>
      <c r="C4">
        <v>381</v>
      </c>
    </row>
    <row r="5" spans="1:3" x14ac:dyDescent="0.3">
      <c r="A5" t="s">
        <v>177</v>
      </c>
      <c r="B5" s="54">
        <f>VLOOKUP(A5,'[2]Product Master Sheet'!$B$2:$F$506,5,0)</f>
        <v>228</v>
      </c>
      <c r="C5">
        <v>165</v>
      </c>
    </row>
    <row r="6" spans="1:3" x14ac:dyDescent="0.3">
      <c r="A6" t="s">
        <v>213</v>
      </c>
      <c r="B6" s="54">
        <f>VLOOKUP(A6,'[2]Product Master Sheet'!$B$2:$F$506,5,0)</f>
        <v>271</v>
      </c>
      <c r="C6">
        <v>0</v>
      </c>
    </row>
    <row r="7" spans="1:3" x14ac:dyDescent="0.3">
      <c r="A7" t="s">
        <v>181</v>
      </c>
      <c r="B7" s="54">
        <f>VLOOKUP(A7,'[2]Product Master Sheet'!$B$2:$F$506,5,0)</f>
        <v>273</v>
      </c>
      <c r="C7">
        <v>149</v>
      </c>
    </row>
    <row r="8" spans="1:3" x14ac:dyDescent="0.3">
      <c r="A8" t="s">
        <v>185</v>
      </c>
      <c r="B8" s="54">
        <f>VLOOKUP(A8,'[2]Product Master Sheet'!$B$2:$F$506,5,0)</f>
        <v>300</v>
      </c>
      <c r="C8">
        <v>95</v>
      </c>
    </row>
    <row r="9" spans="1:3" x14ac:dyDescent="0.3">
      <c r="A9" t="s">
        <v>193</v>
      </c>
      <c r="B9" s="54">
        <f>VLOOKUP(A9,'[2]Product Master Sheet'!$B$2:$F$506,5,0)</f>
        <v>325</v>
      </c>
      <c r="C9">
        <v>1022</v>
      </c>
    </row>
    <row r="10" spans="1:3" x14ac:dyDescent="0.3">
      <c r="A10" t="s">
        <v>194</v>
      </c>
      <c r="B10" s="54">
        <f>VLOOKUP(A10,'[2]Product Master Sheet'!$B$2:$F$506,5,0)</f>
        <v>326</v>
      </c>
      <c r="C10">
        <v>1560</v>
      </c>
    </row>
    <row r="11" spans="1:3" x14ac:dyDescent="0.3">
      <c r="A11" t="s">
        <v>197</v>
      </c>
      <c r="B11" s="54">
        <f>VLOOKUP(A11,'[2]Product Master Sheet'!$B$2:$F$506,5,0)</f>
        <v>353</v>
      </c>
      <c r="C11">
        <v>1430</v>
      </c>
    </row>
    <row r="12" spans="1:3" x14ac:dyDescent="0.3">
      <c r="A12" t="s">
        <v>219</v>
      </c>
      <c r="B12" s="54">
        <f>VLOOKUP(A12,'[2]Product Master Sheet'!$B$2:$F$506,5,0)</f>
        <v>359</v>
      </c>
      <c r="C12">
        <v>10</v>
      </c>
    </row>
    <row r="13" spans="1:3" x14ac:dyDescent="0.3">
      <c r="A13" t="s">
        <v>199</v>
      </c>
      <c r="B13" s="54">
        <f>VLOOKUP(A13,'[2]Product Master Sheet'!$B$2:$F$506,5,0)</f>
        <v>365</v>
      </c>
      <c r="C13">
        <v>6</v>
      </c>
    </row>
    <row r="14" spans="1:3" x14ac:dyDescent="0.3">
      <c r="A14" t="s">
        <v>201</v>
      </c>
      <c r="B14" s="54">
        <f>VLOOKUP(A14,'[2]Product Master Sheet'!$B$2:$F$506,5,0)</f>
        <v>366</v>
      </c>
      <c r="C14">
        <v>88</v>
      </c>
    </row>
    <row r="15" spans="1:3" x14ac:dyDescent="0.3">
      <c r="A15" t="s">
        <v>200</v>
      </c>
      <c r="B15" s="54">
        <f>VLOOKUP(A15,'[2]Product Master Sheet'!$B$2:$F$506,5,0)</f>
        <v>368</v>
      </c>
      <c r="C15">
        <v>171</v>
      </c>
    </row>
    <row r="16" spans="1:3" x14ac:dyDescent="0.3">
      <c r="A16" t="s">
        <v>198</v>
      </c>
      <c r="B16" s="54">
        <f>VLOOKUP(A16,'[2]Product Master Sheet'!$B$2:$F$506,5,0)</f>
        <v>370</v>
      </c>
      <c r="C16">
        <v>193</v>
      </c>
    </row>
    <row r="17" spans="1:3" x14ac:dyDescent="0.3">
      <c r="A17" t="s">
        <v>202</v>
      </c>
      <c r="B17" s="54">
        <f>VLOOKUP(A17,'[2]Product Master Sheet'!$B$2:$F$506,5,0)</f>
        <v>373</v>
      </c>
      <c r="C17">
        <v>51</v>
      </c>
    </row>
    <row r="18" spans="1:3" x14ac:dyDescent="0.3">
      <c r="A18" t="s">
        <v>222</v>
      </c>
      <c r="B18" s="54">
        <f>VLOOKUP(A18,'[2]Product Master Sheet'!$B$2:$F$506,5,0)</f>
        <v>400</v>
      </c>
      <c r="C18">
        <v>12</v>
      </c>
    </row>
    <row r="19" spans="1:3" x14ac:dyDescent="0.3">
      <c r="A19" t="s">
        <v>192</v>
      </c>
      <c r="B19" s="54">
        <f>VLOOKUP(A19,'[2]Product Master Sheet'!$B$2:$F$506,5,0)</f>
        <v>324</v>
      </c>
      <c r="C19">
        <v>418</v>
      </c>
    </row>
    <row r="20" spans="1:3" x14ac:dyDescent="0.3">
      <c r="A20" t="s">
        <v>148</v>
      </c>
      <c r="B20" s="54">
        <f>VLOOKUP(A20,'[2]Product Master Sheet'!$B$2:$F$506,5,0)</f>
        <v>16</v>
      </c>
      <c r="C20">
        <v>-26</v>
      </c>
    </row>
    <row r="21" spans="1:3" x14ac:dyDescent="0.3">
      <c r="A21" t="s">
        <v>149</v>
      </c>
      <c r="B21" s="54">
        <f>VLOOKUP(A21,'[2]Product Master Sheet'!$B$2:$F$506,5,0)</f>
        <v>30</v>
      </c>
      <c r="C21">
        <v>35</v>
      </c>
    </row>
    <row r="22" spans="1:3" x14ac:dyDescent="0.3">
      <c r="A22" t="s">
        <v>150</v>
      </c>
      <c r="B22" s="54">
        <f>VLOOKUP(A22,'[2]Product Master Sheet'!$B$2:$F$506,5,0)</f>
        <v>35</v>
      </c>
      <c r="C22">
        <v>244</v>
      </c>
    </row>
    <row r="23" spans="1:3" x14ac:dyDescent="0.3">
      <c r="A23" t="s">
        <v>151</v>
      </c>
      <c r="B23" s="54">
        <f>VLOOKUP(A23,'[2]Product Master Sheet'!$B$2:$F$506,5,0)</f>
        <v>31</v>
      </c>
      <c r="C23">
        <v>14</v>
      </c>
    </row>
    <row r="24" spans="1:3" x14ac:dyDescent="0.3">
      <c r="A24" t="s">
        <v>152</v>
      </c>
      <c r="B24" s="54">
        <f>VLOOKUP(A24,'[2]Product Master Sheet'!$B$2:$F$506,5,0)</f>
        <v>33</v>
      </c>
      <c r="C24">
        <v>144</v>
      </c>
    </row>
    <row r="25" spans="1:3" x14ac:dyDescent="0.3">
      <c r="A25" t="s">
        <v>153</v>
      </c>
      <c r="B25" s="54">
        <f>VLOOKUP(A25,'[2]Product Master Sheet'!$B$2:$F$506,5,0)</f>
        <v>34</v>
      </c>
      <c r="C25">
        <v>38</v>
      </c>
    </row>
    <row r="26" spans="1:3" x14ac:dyDescent="0.3">
      <c r="A26" t="s">
        <v>154</v>
      </c>
      <c r="B26" s="54">
        <f>VLOOKUP(A26,'[2]Product Master Sheet'!$B$2:$F$506,5,0)</f>
        <v>45</v>
      </c>
      <c r="C26">
        <v>53</v>
      </c>
    </row>
    <row r="27" spans="1:3" x14ac:dyDescent="0.3">
      <c r="A27" t="s">
        <v>156</v>
      </c>
      <c r="B27" s="54">
        <f>VLOOKUP(A27,'[2]Product Master Sheet'!$B$2:$F$506,5,0)</f>
        <v>44</v>
      </c>
      <c r="C27">
        <v>457</v>
      </c>
    </row>
    <row r="28" spans="1:3" x14ac:dyDescent="0.3">
      <c r="A28" t="s">
        <v>157</v>
      </c>
      <c r="B28" s="54">
        <f>VLOOKUP(A28,'[2]Product Master Sheet'!$B$2:$F$506,5,0)</f>
        <v>43</v>
      </c>
      <c r="C28">
        <v>123</v>
      </c>
    </row>
    <row r="29" spans="1:3" x14ac:dyDescent="0.3">
      <c r="A29" t="s">
        <v>158</v>
      </c>
      <c r="B29" s="54">
        <f>VLOOKUP(A29,'[2]Product Master Sheet'!$B$2:$F$506,5,0)</f>
        <v>111</v>
      </c>
      <c r="C29">
        <v>58</v>
      </c>
    </row>
    <row r="30" spans="1:3" x14ac:dyDescent="0.3">
      <c r="A30" t="s">
        <v>159</v>
      </c>
      <c r="B30" s="54">
        <f>VLOOKUP(A30,'[2]Product Master Sheet'!$B$2:$F$506,5,0)</f>
        <v>116</v>
      </c>
      <c r="C30">
        <v>293</v>
      </c>
    </row>
    <row r="31" spans="1:3" x14ac:dyDescent="0.3">
      <c r="A31" t="s">
        <v>160</v>
      </c>
      <c r="B31" s="54">
        <f>VLOOKUP(A31,'[2]Product Master Sheet'!$B$2:$F$506,5,0)</f>
        <v>113</v>
      </c>
      <c r="C31">
        <v>-1</v>
      </c>
    </row>
    <row r="32" spans="1:3" x14ac:dyDescent="0.3">
      <c r="A32" t="s">
        <v>162</v>
      </c>
      <c r="B32" s="54">
        <f>VLOOKUP(A32,'[2]Product Master Sheet'!$B$2:$F$506,5,0)</f>
        <v>115</v>
      </c>
      <c r="C32">
        <v>-4</v>
      </c>
    </row>
    <row r="33" spans="1:3" x14ac:dyDescent="0.3">
      <c r="A33" t="s">
        <v>163</v>
      </c>
      <c r="B33" s="54">
        <f>VLOOKUP(A33,'[2]Product Master Sheet'!$B$2:$F$506,5,0)</f>
        <v>112</v>
      </c>
      <c r="C33">
        <v>58</v>
      </c>
    </row>
    <row r="34" spans="1:3" x14ac:dyDescent="0.3">
      <c r="A34" t="s">
        <v>164</v>
      </c>
      <c r="B34" s="54">
        <f>VLOOKUP(A34,'[2]Product Master Sheet'!$B$2:$F$506,5,0)</f>
        <v>120</v>
      </c>
      <c r="C34">
        <v>283</v>
      </c>
    </row>
    <row r="35" spans="1:3" x14ac:dyDescent="0.3">
      <c r="A35" t="s">
        <v>166</v>
      </c>
      <c r="B35" s="54">
        <f>VLOOKUP(A35,'[2]Product Master Sheet'!$B$2:$F$506,5,0)</f>
        <v>119</v>
      </c>
      <c r="C35">
        <v>3</v>
      </c>
    </row>
    <row r="36" spans="1:3" x14ac:dyDescent="0.3">
      <c r="A36" t="s">
        <v>167</v>
      </c>
      <c r="B36" s="54">
        <f>VLOOKUP(A36,'[2]Product Master Sheet'!$B$2:$F$506,5,0)</f>
        <v>121</v>
      </c>
      <c r="C36">
        <v>44</v>
      </c>
    </row>
    <row r="37" spans="1:3" x14ac:dyDescent="0.3">
      <c r="A37" t="s">
        <v>168</v>
      </c>
      <c r="B37" s="54">
        <f>VLOOKUP(A37,'[2]Product Master Sheet'!$B$2:$F$506,5,0)</f>
        <v>143</v>
      </c>
      <c r="C37">
        <v>62</v>
      </c>
    </row>
    <row r="38" spans="1:3" x14ac:dyDescent="0.3">
      <c r="A38" t="s">
        <v>169</v>
      </c>
      <c r="B38" s="54">
        <f>VLOOKUP(A38,'[2]Product Master Sheet'!$B$2:$F$506,5,0)</f>
        <v>181</v>
      </c>
      <c r="C38">
        <v>46</v>
      </c>
    </row>
    <row r="39" spans="1:3" x14ac:dyDescent="0.3">
      <c r="A39" t="s">
        <v>171</v>
      </c>
      <c r="B39" s="54">
        <f>VLOOKUP(A39,'[2]Product Master Sheet'!$B$2:$F$506,5,0)</f>
        <v>204</v>
      </c>
      <c r="C39">
        <v>29</v>
      </c>
    </row>
    <row r="40" spans="1:3" x14ac:dyDescent="0.3">
      <c r="A40" t="s">
        <v>172</v>
      </c>
      <c r="B40" s="54">
        <f>VLOOKUP(A40,'[2]Product Master Sheet'!$B$2:$F$506,5,0)</f>
        <v>205</v>
      </c>
      <c r="C40">
        <v>415</v>
      </c>
    </row>
    <row r="41" spans="1:3" x14ac:dyDescent="0.3">
      <c r="A41" t="s">
        <v>173</v>
      </c>
      <c r="B41" s="54">
        <f>VLOOKUP(A41,'[2]Product Master Sheet'!$B$2:$F$506,5,0)</f>
        <v>206</v>
      </c>
      <c r="C41">
        <v>253</v>
      </c>
    </row>
    <row r="42" spans="1:3" x14ac:dyDescent="0.3">
      <c r="A42" t="s">
        <v>174</v>
      </c>
      <c r="B42" s="54">
        <f>VLOOKUP(A42,'[2]Product Master Sheet'!$B$2:$F$506,5,0)</f>
        <v>212</v>
      </c>
      <c r="C42">
        <v>8</v>
      </c>
    </row>
    <row r="43" spans="1:3" x14ac:dyDescent="0.3">
      <c r="A43" t="s">
        <v>175</v>
      </c>
      <c r="B43" s="54">
        <f>VLOOKUP(A43,'[2]Product Master Sheet'!$B$2:$F$506,5,0)</f>
        <v>219</v>
      </c>
      <c r="C43">
        <v>52</v>
      </c>
    </row>
    <row r="44" spans="1:3" x14ac:dyDescent="0.3">
      <c r="A44" t="s">
        <v>176</v>
      </c>
      <c r="B44" s="54">
        <f>VLOOKUP(A44,'[2]Product Master Sheet'!$B$2:$F$506,5,0)</f>
        <v>215</v>
      </c>
      <c r="C44">
        <v>71</v>
      </c>
    </row>
    <row r="45" spans="1:3" x14ac:dyDescent="0.3">
      <c r="A45" t="s">
        <v>178</v>
      </c>
      <c r="B45" s="54">
        <f>VLOOKUP(A45,'[2]Product Master Sheet'!$B$2:$F$506,5,0)</f>
        <v>233</v>
      </c>
      <c r="C45">
        <v>2</v>
      </c>
    </row>
    <row r="46" spans="1:3" x14ac:dyDescent="0.3">
      <c r="A46" t="s">
        <v>179</v>
      </c>
      <c r="B46" s="54">
        <f>VLOOKUP(A46,'[2]Product Master Sheet'!$B$2:$F$506,5,0)</f>
        <v>230</v>
      </c>
      <c r="C46">
        <v>40</v>
      </c>
    </row>
    <row r="47" spans="1:3" x14ac:dyDescent="0.3">
      <c r="A47" t="s">
        <v>180</v>
      </c>
      <c r="B47" s="54">
        <f>VLOOKUP(A47,'[2]Product Master Sheet'!$B$2:$F$506,5,0)</f>
        <v>274</v>
      </c>
      <c r="C47">
        <v>86</v>
      </c>
    </row>
    <row r="48" spans="1:3" x14ac:dyDescent="0.3">
      <c r="A48" t="s">
        <v>182</v>
      </c>
      <c r="B48" s="54">
        <f>VLOOKUP(A48,'[2]Product Master Sheet'!$B$2:$F$506,5,0)</f>
        <v>290</v>
      </c>
      <c r="C48">
        <v>0</v>
      </c>
    </row>
    <row r="49" spans="1:3" x14ac:dyDescent="0.3">
      <c r="A49" t="s">
        <v>183</v>
      </c>
      <c r="B49" s="54">
        <f>VLOOKUP(A49,'[2]Product Master Sheet'!$B$2:$F$506,5,0)</f>
        <v>292</v>
      </c>
      <c r="C49">
        <v>-1</v>
      </c>
    </row>
    <row r="50" spans="1:3" x14ac:dyDescent="0.3">
      <c r="A50" t="s">
        <v>184</v>
      </c>
      <c r="B50" s="54">
        <f>VLOOKUP(A50,'[2]Product Master Sheet'!$B$2:$F$506,5,0)</f>
        <v>289</v>
      </c>
      <c r="C50">
        <v>27</v>
      </c>
    </row>
    <row r="51" spans="1:3" x14ac:dyDescent="0.3">
      <c r="A51" t="s">
        <v>186</v>
      </c>
      <c r="B51" s="54">
        <f>VLOOKUP(A51,'[2]Product Master Sheet'!$B$2:$F$506,5,0)</f>
        <v>299</v>
      </c>
      <c r="C51">
        <v>43</v>
      </c>
    </row>
    <row r="52" spans="1:3" x14ac:dyDescent="0.3">
      <c r="A52" t="s">
        <v>187</v>
      </c>
      <c r="B52" s="54">
        <f>VLOOKUP(A52,'[2]Product Master Sheet'!$B$2:$F$506,5,0)</f>
        <v>297</v>
      </c>
      <c r="C52">
        <v>-5</v>
      </c>
    </row>
    <row r="53" spans="1:3" x14ac:dyDescent="0.3">
      <c r="A53" t="s">
        <v>188</v>
      </c>
      <c r="B53" s="54">
        <f>VLOOKUP(A53,'[2]Product Master Sheet'!$B$2:$F$506,5,0)</f>
        <v>335</v>
      </c>
      <c r="C53">
        <v>1347</v>
      </c>
    </row>
    <row r="54" spans="1:3" x14ac:dyDescent="0.3">
      <c r="A54" t="s">
        <v>189</v>
      </c>
      <c r="B54" s="54">
        <f>VLOOKUP(A54,'[2]Product Master Sheet'!$B$2:$F$506,5,0)</f>
        <v>333</v>
      </c>
      <c r="C54">
        <v>0</v>
      </c>
    </row>
    <row r="55" spans="1:3" x14ac:dyDescent="0.3">
      <c r="A55" t="s">
        <v>190</v>
      </c>
      <c r="B55" s="54">
        <f>VLOOKUP(A55,'[2]Product Master Sheet'!$B$2:$F$506,5,0)</f>
        <v>336</v>
      </c>
      <c r="C55">
        <v>426.4</v>
      </c>
    </row>
    <row r="56" spans="1:3" x14ac:dyDescent="0.3">
      <c r="A56" t="s">
        <v>191</v>
      </c>
      <c r="B56" s="54">
        <f>VLOOKUP(A56,'[2]Product Master Sheet'!$B$2:$F$506,5,0)</f>
        <v>327</v>
      </c>
      <c r="C56">
        <v>3339</v>
      </c>
    </row>
    <row r="57" spans="1:3" x14ac:dyDescent="0.3">
      <c r="A57" t="s">
        <v>195</v>
      </c>
      <c r="B57" s="54">
        <f>VLOOKUP(A57,'[2]Product Master Sheet'!$B$2:$F$506,5,0)</f>
        <v>346</v>
      </c>
      <c r="C57">
        <v>77</v>
      </c>
    </row>
    <row r="58" spans="1:3" x14ac:dyDescent="0.3">
      <c r="A58" t="s">
        <v>196</v>
      </c>
      <c r="B58" s="54">
        <f>VLOOKUP(A58,'[2]Product Master Sheet'!$B$2:$F$506,5,0)</f>
        <v>345</v>
      </c>
      <c r="C58">
        <v>17</v>
      </c>
    </row>
    <row r="59" spans="1:3" x14ac:dyDescent="0.3">
      <c r="A59" t="s">
        <v>203</v>
      </c>
      <c r="B59" s="54">
        <f>VLOOKUP(A59,'[2]Product Master Sheet'!$B$2:$F$506,5,0)</f>
        <v>401</v>
      </c>
      <c r="C59">
        <v>11</v>
      </c>
    </row>
    <row r="60" spans="1:3" x14ac:dyDescent="0.3">
      <c r="A60" t="s">
        <v>204</v>
      </c>
      <c r="B60" s="54">
        <f>VLOOKUP(A60,'[2]Product Master Sheet'!$B$2:$F$506,5,0)</f>
        <v>406</v>
      </c>
      <c r="C60">
        <v>15</v>
      </c>
    </row>
    <row r="61" spans="1:3" x14ac:dyDescent="0.3">
      <c r="A61" t="s">
        <v>205</v>
      </c>
      <c r="B61" s="54">
        <f>VLOOKUP(A61,'[2]Product Master Sheet'!$B$2:$F$506,5,0)</f>
        <v>405</v>
      </c>
      <c r="C61">
        <v>708</v>
      </c>
    </row>
    <row r="62" spans="1:3" x14ac:dyDescent="0.3">
      <c r="A62" t="s">
        <v>206</v>
      </c>
      <c r="B62" s="54">
        <f>VLOOKUP(A62,'[2]Product Master Sheet'!$B$2:$F$506,5,0)</f>
        <v>404</v>
      </c>
      <c r="C62">
        <v>389</v>
      </c>
    </row>
    <row r="63" spans="1:3" x14ac:dyDescent="0.3">
      <c r="A63" t="s">
        <v>207</v>
      </c>
      <c r="B63" s="54">
        <f>VLOOKUP(A63,'[2]Product Master Sheet'!$B$2:$F$506,5,0)</f>
        <v>14</v>
      </c>
      <c r="C63">
        <v>13</v>
      </c>
    </row>
    <row r="64" spans="1:3" x14ac:dyDescent="0.3">
      <c r="A64" t="s">
        <v>38</v>
      </c>
      <c r="B64" s="54">
        <f>VLOOKUP(A64,'[2]Product Master Sheet'!$B$2:$F$506,5,0)</f>
        <v>13</v>
      </c>
      <c r="C64">
        <v>371</v>
      </c>
    </row>
    <row r="65" spans="1:3" x14ac:dyDescent="0.3">
      <c r="A65" t="s">
        <v>208</v>
      </c>
      <c r="B65" s="54">
        <f>VLOOKUP(A65,'[2]Product Master Sheet'!$B$2:$F$506,5,0)</f>
        <v>15</v>
      </c>
      <c r="C65">
        <v>84</v>
      </c>
    </row>
    <row r="66" spans="1:3" x14ac:dyDescent="0.3">
      <c r="A66" t="s">
        <v>209</v>
      </c>
      <c r="B66" s="54">
        <f>VLOOKUP(A66,'[2]Product Master Sheet'!$B$2:$F$506,5,0)</f>
        <v>29</v>
      </c>
      <c r="C66">
        <v>38</v>
      </c>
    </row>
    <row r="67" spans="1:3" x14ac:dyDescent="0.3">
      <c r="A67" t="s">
        <v>210</v>
      </c>
      <c r="B67" s="54">
        <f>VLOOKUP(A67,'[2]Product Master Sheet'!$B$2:$F$506,5,0)</f>
        <v>28</v>
      </c>
      <c r="C67">
        <v>12</v>
      </c>
    </row>
    <row r="68" spans="1:3" x14ac:dyDescent="0.3">
      <c r="A68" t="s">
        <v>211</v>
      </c>
      <c r="B68" s="54">
        <f>VLOOKUP(A68,'[2]Product Master Sheet'!$B$2:$F$506,5,0)</f>
        <v>142</v>
      </c>
      <c r="C68">
        <v>22</v>
      </c>
    </row>
    <row r="69" spans="1:3" x14ac:dyDescent="0.3">
      <c r="A69" t="s">
        <v>212</v>
      </c>
      <c r="B69" s="54">
        <f>VLOOKUP(A69,'[2]Product Master Sheet'!$B$2:$F$506,5,0)</f>
        <v>155</v>
      </c>
      <c r="C69">
        <v>4</v>
      </c>
    </row>
    <row r="70" spans="1:3" x14ac:dyDescent="0.3">
      <c r="A70" t="s">
        <v>214</v>
      </c>
      <c r="B70" s="54">
        <f>VLOOKUP(A70,'[2]Product Master Sheet'!$B$2:$F$506,5,0)</f>
        <v>296</v>
      </c>
      <c r="C70">
        <v>-19</v>
      </c>
    </row>
    <row r="71" spans="1:3" x14ac:dyDescent="0.3">
      <c r="A71" t="s">
        <v>217</v>
      </c>
      <c r="B71" s="54">
        <f>VLOOKUP(A71,'[2]Product Master Sheet'!$B$2:$F$506,5,0)</f>
        <v>323</v>
      </c>
      <c r="C71">
        <v>35</v>
      </c>
    </row>
    <row r="72" spans="1:3" x14ac:dyDescent="0.3">
      <c r="A72" t="s">
        <v>218</v>
      </c>
      <c r="B72" s="54">
        <f>VLOOKUP(A72,'[2]Product Master Sheet'!$B$2:$F$506,5,0)</f>
        <v>362</v>
      </c>
      <c r="C72">
        <v>30</v>
      </c>
    </row>
    <row r="73" spans="1:3" x14ac:dyDescent="0.3">
      <c r="A73" t="s">
        <v>220</v>
      </c>
      <c r="B73" s="54">
        <f>VLOOKUP(A73,'[2]Product Master Sheet'!$B$2:$F$506,5,0)</f>
        <v>361</v>
      </c>
      <c r="C73">
        <v>0</v>
      </c>
    </row>
    <row r="74" spans="1:3" x14ac:dyDescent="0.3">
      <c r="A74" t="s">
        <v>221</v>
      </c>
      <c r="B74" s="54">
        <f>VLOOKUP(A74,'[2]Product Master Sheet'!$B$2:$F$506,5,0)</f>
        <v>395</v>
      </c>
      <c r="C74">
        <v>386</v>
      </c>
    </row>
    <row r="75" spans="1:3" x14ac:dyDescent="0.3">
      <c r="A75" t="s">
        <v>223</v>
      </c>
      <c r="B75" s="54">
        <f>VLOOKUP(A75,'[2]Product Master Sheet'!$B$2:$F$506,5,0)</f>
        <v>17</v>
      </c>
      <c r="C75">
        <v>2</v>
      </c>
    </row>
    <row r="76" spans="1:3" x14ac:dyDescent="0.3">
      <c r="A76" t="s">
        <v>224</v>
      </c>
      <c r="B76" s="54">
        <f>VLOOKUP(A76,'[2]Product Master Sheet'!$B$2:$F$506,5,0)</f>
        <v>18</v>
      </c>
      <c r="C76">
        <v>51</v>
      </c>
    </row>
    <row r="77" spans="1:3" x14ac:dyDescent="0.3">
      <c r="A77" t="s">
        <v>225</v>
      </c>
      <c r="B77" s="54">
        <f>VLOOKUP(A77,'[2]Product Master Sheet'!$B$2:$F$506,5,0)</f>
        <v>26</v>
      </c>
      <c r="C77">
        <v>100</v>
      </c>
    </row>
    <row r="78" spans="1:3" x14ac:dyDescent="0.3">
      <c r="A78" t="s">
        <v>226</v>
      </c>
      <c r="B78" s="54">
        <f>VLOOKUP(A78,'[2]Product Master Sheet'!$B$2:$F$506,5,0)</f>
        <v>24</v>
      </c>
      <c r="C78">
        <v>173</v>
      </c>
    </row>
    <row r="79" spans="1:3" x14ac:dyDescent="0.3">
      <c r="A79" t="s">
        <v>227</v>
      </c>
      <c r="B79" s="54">
        <f>VLOOKUP(A79,'[2]Product Master Sheet'!$B$2:$F$506,5,0)</f>
        <v>25</v>
      </c>
      <c r="C79">
        <v>8</v>
      </c>
    </row>
    <row r="80" spans="1:3" x14ac:dyDescent="0.3">
      <c r="A80" t="s">
        <v>228</v>
      </c>
      <c r="B80" s="54">
        <f>VLOOKUP(A80,'[2]Product Master Sheet'!$B$2:$F$506,5,0)</f>
        <v>117</v>
      </c>
      <c r="C80">
        <v>-2</v>
      </c>
    </row>
    <row r="81" spans="1:3" x14ac:dyDescent="0.3">
      <c r="A81" t="s">
        <v>229</v>
      </c>
      <c r="B81" s="54">
        <f>VLOOKUP(A81,'[2]Product Master Sheet'!$B$2:$F$506,5,0)</f>
        <v>132</v>
      </c>
      <c r="C81">
        <v>1</v>
      </c>
    </row>
    <row r="82" spans="1:3" x14ac:dyDescent="0.3">
      <c r="A82" t="s">
        <v>230</v>
      </c>
      <c r="B82" s="54">
        <f>VLOOKUP(A82,'[2]Product Master Sheet'!$B$2:$F$506,5,0)</f>
        <v>154</v>
      </c>
      <c r="C82">
        <v>10</v>
      </c>
    </row>
    <row r="83" spans="1:3" x14ac:dyDescent="0.3">
      <c r="A83" t="s">
        <v>231</v>
      </c>
      <c r="B83" s="54">
        <f>VLOOKUP(A83,'[2]Product Master Sheet'!$B$2:$F$506,5,0)</f>
        <v>217</v>
      </c>
      <c r="C83">
        <v>-32</v>
      </c>
    </row>
    <row r="84" spans="1:3" x14ac:dyDescent="0.3">
      <c r="A84" t="s">
        <v>232</v>
      </c>
      <c r="B84" s="54">
        <f>VLOOKUP(A84,'[2]Product Master Sheet'!$B$2:$F$506,5,0)</f>
        <v>275</v>
      </c>
      <c r="C84">
        <v>-10.75</v>
      </c>
    </row>
    <row r="85" spans="1:3" x14ac:dyDescent="0.3">
      <c r="A85" t="s">
        <v>233</v>
      </c>
      <c r="B85" s="54">
        <f>VLOOKUP(A85,'[2]Product Master Sheet'!$B$2:$F$506,5,0)</f>
        <v>313</v>
      </c>
      <c r="C85">
        <v>0</v>
      </c>
    </row>
    <row r="86" spans="1:3" x14ac:dyDescent="0.3">
      <c r="A86" t="s">
        <v>234</v>
      </c>
      <c r="B86" s="54">
        <f>VLOOKUP(A86,'[2]Product Master Sheet'!$B$2:$F$506,5,0)</f>
        <v>315</v>
      </c>
      <c r="C86">
        <v>51</v>
      </c>
    </row>
    <row r="87" spans="1:3" x14ac:dyDescent="0.3">
      <c r="A87" t="s">
        <v>235</v>
      </c>
      <c r="B87" s="54">
        <f>VLOOKUP(A87,'[2]Product Master Sheet'!$B$2:$F$506,5,0)</f>
        <v>314</v>
      </c>
      <c r="C87">
        <v>33</v>
      </c>
    </row>
    <row r="88" spans="1:3" x14ac:dyDescent="0.3">
      <c r="A88" t="s">
        <v>236</v>
      </c>
      <c r="B88" s="54">
        <f>VLOOKUP(A88,'[2]Product Master Sheet'!$B$2:$F$506,5,0)</f>
        <v>317</v>
      </c>
      <c r="C88">
        <v>258</v>
      </c>
    </row>
    <row r="89" spans="1:3" x14ac:dyDescent="0.3">
      <c r="A89" t="s">
        <v>237</v>
      </c>
      <c r="B89" s="54">
        <f>VLOOKUP(A89,'[2]Product Master Sheet'!$B$2:$F$506,5,0)</f>
        <v>318</v>
      </c>
      <c r="C89">
        <v>400</v>
      </c>
    </row>
    <row r="90" spans="1:3" x14ac:dyDescent="0.3">
      <c r="A90" t="s">
        <v>238</v>
      </c>
      <c r="B90" s="54">
        <f>VLOOKUP(A90,'[2]Product Master Sheet'!$B$2:$F$506,5,0)</f>
        <v>344</v>
      </c>
      <c r="C90">
        <v>38</v>
      </c>
    </row>
    <row r="91" spans="1:3" x14ac:dyDescent="0.3">
      <c r="A91" t="s">
        <v>239</v>
      </c>
      <c r="B91" s="54">
        <f>VLOOKUP(A91,'[2]Product Master Sheet'!$B$2:$F$506,5,0)</f>
        <v>403</v>
      </c>
      <c r="C91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95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8" t="s">
        <v>246</v>
      </c>
      <c r="C1" s="69"/>
      <c r="D1" s="69"/>
      <c r="E1" s="69"/>
      <c r="F1" s="69"/>
      <c r="G1" s="69"/>
      <c r="H1" s="69"/>
      <c r="I1" s="69"/>
      <c r="J1" s="70"/>
      <c r="K1" s="68" t="s">
        <v>247</v>
      </c>
      <c r="L1" s="69"/>
      <c r="M1" s="69"/>
      <c r="N1" s="69"/>
      <c r="O1" s="69"/>
      <c r="P1" s="69"/>
      <c r="Q1" s="69"/>
      <c r="R1" s="69"/>
      <c r="S1" s="70"/>
      <c r="T1" s="68" t="s">
        <v>13</v>
      </c>
      <c r="U1" s="69"/>
      <c r="V1" s="69"/>
      <c r="W1" s="69"/>
      <c r="X1" s="69"/>
      <c r="Y1" s="69"/>
      <c r="Z1" s="69"/>
      <c r="AA1" s="69"/>
      <c r="AB1" s="7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155</v>
      </c>
      <c r="B4" s="20">
        <v>159</v>
      </c>
      <c r="C4" s="20">
        <v>0</v>
      </c>
      <c r="D4" s="20">
        <v>0</v>
      </c>
      <c r="E4" s="20">
        <v>33.5</v>
      </c>
      <c r="F4" s="20">
        <v>4</v>
      </c>
      <c r="G4" s="20">
        <v>0</v>
      </c>
      <c r="H4" s="20">
        <v>0</v>
      </c>
      <c r="I4" s="20">
        <v>0</v>
      </c>
      <c r="J4" s="20">
        <v>129.5</v>
      </c>
      <c r="K4" s="27">
        <v>159</v>
      </c>
      <c r="L4" s="28">
        <v>4</v>
      </c>
      <c r="M4" s="28">
        <v>0</v>
      </c>
      <c r="N4" s="28">
        <v>33.5</v>
      </c>
      <c r="O4" s="28">
        <v>0</v>
      </c>
      <c r="P4" s="28">
        <v>0</v>
      </c>
      <c r="Q4" s="28">
        <v>0</v>
      </c>
      <c r="R4" s="28">
        <v>0</v>
      </c>
      <c r="S4" s="26">
        <v>129.5</v>
      </c>
      <c r="T4" s="28">
        <f>B4-K4</f>
        <v>0</v>
      </c>
      <c r="U4" s="28">
        <f t="shared" ref="U4:U57" si="0">C4-L4</f>
        <v>-4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4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161</v>
      </c>
      <c r="B5" s="20">
        <v>323</v>
      </c>
      <c r="C5" s="20">
        <v>0</v>
      </c>
      <c r="D5" s="20">
        <v>0</v>
      </c>
      <c r="E5" s="20">
        <v>1</v>
      </c>
      <c r="F5" s="20">
        <v>0</v>
      </c>
      <c r="G5" s="20">
        <v>0</v>
      </c>
      <c r="H5" s="20">
        <v>0</v>
      </c>
      <c r="I5" s="20">
        <v>0</v>
      </c>
      <c r="J5" s="20">
        <v>322</v>
      </c>
      <c r="K5" s="27">
        <v>323</v>
      </c>
      <c r="L5" s="20">
        <v>0</v>
      </c>
      <c r="M5" s="20">
        <v>0</v>
      </c>
      <c r="N5" s="20">
        <v>1</v>
      </c>
      <c r="O5" s="20">
        <v>0</v>
      </c>
      <c r="P5" s="20">
        <v>0</v>
      </c>
      <c r="Q5" s="20">
        <v>0</v>
      </c>
      <c r="R5" s="20">
        <v>0</v>
      </c>
      <c r="S5" s="26">
        <v>322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165</v>
      </c>
      <c r="B6" s="20">
        <v>12</v>
      </c>
      <c r="C6" s="20">
        <v>0</v>
      </c>
      <c r="D6" s="20">
        <v>0</v>
      </c>
      <c r="E6" s="20">
        <v>3</v>
      </c>
      <c r="F6" s="20">
        <v>0</v>
      </c>
      <c r="G6" s="20">
        <v>0</v>
      </c>
      <c r="H6" s="20">
        <v>0</v>
      </c>
      <c r="I6" s="20">
        <v>0</v>
      </c>
      <c r="J6" s="26">
        <v>9</v>
      </c>
      <c r="K6" s="27">
        <v>12</v>
      </c>
      <c r="L6" s="20">
        <v>0</v>
      </c>
      <c r="M6" s="20">
        <v>0</v>
      </c>
      <c r="N6" s="20">
        <v>3</v>
      </c>
      <c r="O6" s="20">
        <v>0</v>
      </c>
      <c r="P6" s="20">
        <v>0</v>
      </c>
      <c r="Q6" s="20">
        <v>0</v>
      </c>
      <c r="R6" s="20">
        <v>0</v>
      </c>
      <c r="S6" s="26">
        <v>9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170</v>
      </c>
      <c r="B7" s="20">
        <v>381</v>
      </c>
      <c r="C7" s="20">
        <v>0</v>
      </c>
      <c r="D7" s="20">
        <v>0</v>
      </c>
      <c r="E7" s="20">
        <v>1</v>
      </c>
      <c r="F7" s="20">
        <v>0</v>
      </c>
      <c r="G7" s="20">
        <v>0</v>
      </c>
      <c r="H7" s="20">
        <v>0</v>
      </c>
      <c r="I7" s="20">
        <v>0</v>
      </c>
      <c r="J7" s="26">
        <v>380</v>
      </c>
      <c r="K7" s="27">
        <v>381</v>
      </c>
      <c r="L7" s="20">
        <v>0</v>
      </c>
      <c r="M7" s="20">
        <v>0</v>
      </c>
      <c r="N7" s="20">
        <v>1</v>
      </c>
      <c r="O7" s="20">
        <v>0</v>
      </c>
      <c r="P7" s="20">
        <v>0</v>
      </c>
      <c r="Q7" s="20">
        <v>0</v>
      </c>
      <c r="R7" s="20">
        <v>0</v>
      </c>
      <c r="S7" s="26">
        <v>380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177</v>
      </c>
      <c r="B8" s="20">
        <v>165</v>
      </c>
      <c r="C8" s="20">
        <v>0</v>
      </c>
      <c r="D8" s="20">
        <v>0</v>
      </c>
      <c r="E8" s="20">
        <v>99</v>
      </c>
      <c r="F8" s="20">
        <v>0</v>
      </c>
      <c r="G8" s="20">
        <v>0</v>
      </c>
      <c r="H8" s="20">
        <v>0</v>
      </c>
      <c r="I8" s="20">
        <v>0</v>
      </c>
      <c r="J8" s="26">
        <v>66</v>
      </c>
      <c r="K8" s="27">
        <v>165</v>
      </c>
      <c r="L8" s="20">
        <v>0</v>
      </c>
      <c r="M8" s="20">
        <v>0</v>
      </c>
      <c r="N8" s="20">
        <v>99</v>
      </c>
      <c r="O8" s="20">
        <v>0</v>
      </c>
      <c r="P8" s="20">
        <v>0</v>
      </c>
      <c r="Q8" s="20">
        <v>0</v>
      </c>
      <c r="R8" s="20">
        <v>0</v>
      </c>
      <c r="S8" s="26">
        <v>66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213</v>
      </c>
      <c r="B9" s="20">
        <v>0</v>
      </c>
      <c r="C9" s="20">
        <v>10</v>
      </c>
      <c r="D9" s="20">
        <v>0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6">
        <v>8</v>
      </c>
      <c r="K9" s="27">
        <v>0</v>
      </c>
      <c r="L9" s="20">
        <v>10</v>
      </c>
      <c r="M9" s="20">
        <v>0</v>
      </c>
      <c r="N9" s="20">
        <v>2</v>
      </c>
      <c r="O9" s="20">
        <v>0</v>
      </c>
      <c r="P9" s="20">
        <v>0</v>
      </c>
      <c r="Q9" s="20">
        <v>0</v>
      </c>
      <c r="R9" s="20">
        <v>0</v>
      </c>
      <c r="S9" s="26">
        <v>8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181</v>
      </c>
      <c r="B10" s="20">
        <v>149</v>
      </c>
      <c r="C10" s="20">
        <v>40</v>
      </c>
      <c r="D10" s="20">
        <v>0</v>
      </c>
      <c r="E10" s="20">
        <v>7</v>
      </c>
      <c r="F10" s="20">
        <v>0</v>
      </c>
      <c r="G10" s="20">
        <v>0</v>
      </c>
      <c r="H10" s="20">
        <v>0</v>
      </c>
      <c r="I10" s="20">
        <v>0</v>
      </c>
      <c r="J10" s="26">
        <v>182</v>
      </c>
      <c r="K10" s="27">
        <v>149</v>
      </c>
      <c r="L10" s="20">
        <v>40</v>
      </c>
      <c r="M10" s="20">
        <v>0</v>
      </c>
      <c r="N10" s="20">
        <v>7</v>
      </c>
      <c r="O10" s="20">
        <v>0</v>
      </c>
      <c r="P10" s="20">
        <v>0</v>
      </c>
      <c r="Q10" s="20">
        <v>0</v>
      </c>
      <c r="R10" s="20">
        <v>0</v>
      </c>
      <c r="S10" s="26">
        <v>182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185</v>
      </c>
      <c r="B11" s="20">
        <v>95</v>
      </c>
      <c r="C11" s="20">
        <v>0</v>
      </c>
      <c r="D11" s="20">
        <v>0</v>
      </c>
      <c r="E11" s="20">
        <v>8</v>
      </c>
      <c r="F11" s="20">
        <v>0</v>
      </c>
      <c r="G11" s="20">
        <v>0</v>
      </c>
      <c r="H11" s="20">
        <v>0</v>
      </c>
      <c r="I11" s="20">
        <v>0</v>
      </c>
      <c r="J11" s="26">
        <v>87</v>
      </c>
      <c r="K11" s="27">
        <v>95</v>
      </c>
      <c r="L11" s="20">
        <v>0</v>
      </c>
      <c r="M11" s="20">
        <v>0</v>
      </c>
      <c r="N11" s="20">
        <v>8</v>
      </c>
      <c r="O11" s="20">
        <v>0</v>
      </c>
      <c r="P11" s="20">
        <v>0</v>
      </c>
      <c r="Q11" s="20">
        <v>0</v>
      </c>
      <c r="R11" s="20">
        <v>0</v>
      </c>
      <c r="S11" s="26">
        <v>87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193</v>
      </c>
      <c r="B12" s="20">
        <v>1022</v>
      </c>
      <c r="C12" s="20">
        <v>0</v>
      </c>
      <c r="D12" s="20">
        <v>0</v>
      </c>
      <c r="E12" s="20">
        <v>8</v>
      </c>
      <c r="F12" s="20">
        <v>5</v>
      </c>
      <c r="G12" s="20">
        <v>0</v>
      </c>
      <c r="H12" s="20">
        <v>0</v>
      </c>
      <c r="I12" s="20">
        <v>0</v>
      </c>
      <c r="J12" s="26">
        <v>1019</v>
      </c>
      <c r="K12" s="27">
        <v>1022</v>
      </c>
      <c r="L12" s="20">
        <v>5</v>
      </c>
      <c r="M12" s="20">
        <v>0</v>
      </c>
      <c r="N12" s="20">
        <v>8</v>
      </c>
      <c r="O12" s="20">
        <v>0</v>
      </c>
      <c r="P12" s="20">
        <v>0</v>
      </c>
      <c r="Q12" s="20">
        <v>0</v>
      </c>
      <c r="R12" s="20">
        <v>0</v>
      </c>
      <c r="S12" s="26">
        <v>1019</v>
      </c>
      <c r="T12" s="20">
        <f t="shared" si="8"/>
        <v>0</v>
      </c>
      <c r="U12" s="20">
        <f t="shared" si="0"/>
        <v>-5</v>
      </c>
      <c r="V12" s="20">
        <f t="shared" si="1"/>
        <v>0</v>
      </c>
      <c r="W12" s="20">
        <f t="shared" si="2"/>
        <v>0</v>
      </c>
      <c r="X12" s="20">
        <f t="shared" si="3"/>
        <v>5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194</v>
      </c>
      <c r="B13" s="20">
        <v>1560</v>
      </c>
      <c r="C13" s="20">
        <v>0</v>
      </c>
      <c r="D13" s="20">
        <v>0</v>
      </c>
      <c r="E13" s="20">
        <v>18</v>
      </c>
      <c r="F13" s="20">
        <v>7</v>
      </c>
      <c r="G13" s="20">
        <v>0</v>
      </c>
      <c r="H13" s="20">
        <v>0</v>
      </c>
      <c r="I13" s="20">
        <v>0</v>
      </c>
      <c r="J13" s="26">
        <v>1549</v>
      </c>
      <c r="K13" s="27">
        <v>1560</v>
      </c>
      <c r="L13" s="20">
        <v>5</v>
      </c>
      <c r="M13" s="20">
        <v>0</v>
      </c>
      <c r="N13" s="20">
        <v>9</v>
      </c>
      <c r="O13" s="20">
        <v>0</v>
      </c>
      <c r="P13" s="20">
        <v>0</v>
      </c>
      <c r="Q13" s="20">
        <v>0</v>
      </c>
      <c r="R13" s="20">
        <v>0</v>
      </c>
      <c r="S13" s="26">
        <v>1556</v>
      </c>
      <c r="T13" s="20">
        <f t="shared" si="8"/>
        <v>0</v>
      </c>
      <c r="U13" s="20">
        <f t="shared" si="0"/>
        <v>-5</v>
      </c>
      <c r="V13" s="20">
        <f t="shared" si="1"/>
        <v>0</v>
      </c>
      <c r="W13" s="20">
        <f t="shared" si="2"/>
        <v>9</v>
      </c>
      <c r="X13" s="20">
        <f t="shared" si="3"/>
        <v>7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-7</v>
      </c>
      <c r="AC13" s="17" t="str">
        <f t="shared" si="9"/>
        <v>Issue</v>
      </c>
    </row>
    <row r="14" spans="1:29" x14ac:dyDescent="0.3">
      <c r="A14" s="17" t="s">
        <v>197</v>
      </c>
      <c r="B14" s="20">
        <v>1430</v>
      </c>
      <c r="C14" s="20">
        <v>0</v>
      </c>
      <c r="D14" s="20">
        <v>0</v>
      </c>
      <c r="E14" s="20">
        <v>11.5</v>
      </c>
      <c r="F14" s="20">
        <v>0</v>
      </c>
      <c r="G14" s="20">
        <v>0</v>
      </c>
      <c r="H14" s="20">
        <v>0</v>
      </c>
      <c r="I14" s="20">
        <v>0</v>
      </c>
      <c r="J14" s="26">
        <v>1418.5</v>
      </c>
      <c r="K14" s="27">
        <v>1430</v>
      </c>
      <c r="L14" s="20">
        <v>0</v>
      </c>
      <c r="M14" s="20">
        <v>0</v>
      </c>
      <c r="N14" s="20">
        <v>11.5</v>
      </c>
      <c r="O14" s="20">
        <v>0</v>
      </c>
      <c r="P14" s="20">
        <v>0</v>
      </c>
      <c r="Q14" s="20">
        <v>0</v>
      </c>
      <c r="R14" s="20">
        <v>0</v>
      </c>
      <c r="S14" s="26">
        <v>1418.5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219</v>
      </c>
      <c r="B15" s="20">
        <v>10</v>
      </c>
      <c r="C15" s="20">
        <v>0</v>
      </c>
      <c r="D15" s="20">
        <v>0</v>
      </c>
      <c r="E15" s="20">
        <v>7</v>
      </c>
      <c r="F15" s="20">
        <v>0</v>
      </c>
      <c r="G15" s="20">
        <v>0</v>
      </c>
      <c r="H15" s="20">
        <v>0</v>
      </c>
      <c r="I15" s="20">
        <v>0</v>
      </c>
      <c r="J15" s="26">
        <v>3</v>
      </c>
      <c r="K15" s="27">
        <v>10</v>
      </c>
      <c r="L15" s="20">
        <v>0</v>
      </c>
      <c r="M15" s="20">
        <v>0</v>
      </c>
      <c r="N15" s="20">
        <v>7</v>
      </c>
      <c r="O15" s="20">
        <v>0</v>
      </c>
      <c r="P15" s="20">
        <v>0</v>
      </c>
      <c r="Q15" s="20">
        <v>0</v>
      </c>
      <c r="R15" s="20">
        <v>0</v>
      </c>
      <c r="S15" s="26">
        <v>3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199</v>
      </c>
      <c r="B16" s="20">
        <v>6</v>
      </c>
      <c r="C16" s="20">
        <v>10</v>
      </c>
      <c r="D16" s="20">
        <v>0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15</v>
      </c>
      <c r="K16" s="27">
        <v>6</v>
      </c>
      <c r="L16" s="20">
        <v>10</v>
      </c>
      <c r="M16" s="20">
        <v>0</v>
      </c>
      <c r="N16" s="20">
        <v>1</v>
      </c>
      <c r="O16" s="20">
        <v>0</v>
      </c>
      <c r="P16" s="20">
        <v>0</v>
      </c>
      <c r="Q16" s="20">
        <v>0</v>
      </c>
      <c r="R16" s="20">
        <v>0</v>
      </c>
      <c r="S16" s="26">
        <v>15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201</v>
      </c>
      <c r="B17" s="20">
        <v>88</v>
      </c>
      <c r="C17" s="20">
        <v>0</v>
      </c>
      <c r="D17" s="20">
        <v>0</v>
      </c>
      <c r="E17" s="20">
        <v>4</v>
      </c>
      <c r="F17" s="20">
        <v>0</v>
      </c>
      <c r="G17" s="20">
        <v>0</v>
      </c>
      <c r="H17" s="20">
        <v>0</v>
      </c>
      <c r="I17" s="20">
        <v>0</v>
      </c>
      <c r="J17" s="26">
        <v>84</v>
      </c>
      <c r="K17" s="27">
        <v>88</v>
      </c>
      <c r="L17" s="20">
        <v>0</v>
      </c>
      <c r="M17" s="20">
        <v>0</v>
      </c>
      <c r="N17" s="20">
        <v>4</v>
      </c>
      <c r="O17" s="20">
        <v>0</v>
      </c>
      <c r="P17" s="20">
        <v>0</v>
      </c>
      <c r="Q17" s="20">
        <v>0</v>
      </c>
      <c r="R17" s="20">
        <v>0</v>
      </c>
      <c r="S17" s="26">
        <v>84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200</v>
      </c>
      <c r="B18" s="20">
        <v>171</v>
      </c>
      <c r="C18" s="20">
        <v>0</v>
      </c>
      <c r="D18" s="20">
        <v>0</v>
      </c>
      <c r="E18" s="20">
        <v>9</v>
      </c>
      <c r="F18" s="20">
        <v>0</v>
      </c>
      <c r="G18" s="20">
        <v>0</v>
      </c>
      <c r="H18" s="20">
        <v>0</v>
      </c>
      <c r="I18" s="20">
        <v>0</v>
      </c>
      <c r="J18" s="26">
        <v>162</v>
      </c>
      <c r="K18" s="27">
        <v>171</v>
      </c>
      <c r="L18" s="20">
        <v>0</v>
      </c>
      <c r="M18" s="20">
        <v>0</v>
      </c>
      <c r="N18" s="20">
        <v>9</v>
      </c>
      <c r="O18" s="20">
        <v>0</v>
      </c>
      <c r="P18" s="20">
        <v>0</v>
      </c>
      <c r="Q18" s="20">
        <v>0</v>
      </c>
      <c r="R18" s="20">
        <v>0</v>
      </c>
      <c r="S18" s="26">
        <v>162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198</v>
      </c>
      <c r="B19" s="20">
        <v>193</v>
      </c>
      <c r="C19" s="20">
        <v>0</v>
      </c>
      <c r="D19" s="20">
        <v>0</v>
      </c>
      <c r="E19" s="20">
        <v>2</v>
      </c>
      <c r="F19" s="20">
        <v>0</v>
      </c>
      <c r="G19" s="20">
        <v>0</v>
      </c>
      <c r="H19" s="20">
        <v>0</v>
      </c>
      <c r="I19" s="20">
        <v>0</v>
      </c>
      <c r="J19" s="26">
        <v>191</v>
      </c>
      <c r="K19" s="27">
        <v>193</v>
      </c>
      <c r="L19" s="20">
        <v>0</v>
      </c>
      <c r="M19" s="20">
        <v>0</v>
      </c>
      <c r="N19" s="20">
        <v>2</v>
      </c>
      <c r="O19" s="20">
        <v>0</v>
      </c>
      <c r="P19" s="20">
        <v>0</v>
      </c>
      <c r="Q19" s="20">
        <v>0</v>
      </c>
      <c r="R19" s="20">
        <v>0</v>
      </c>
      <c r="S19" s="26">
        <v>191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202</v>
      </c>
      <c r="B20" s="20">
        <v>51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6">
        <v>50</v>
      </c>
      <c r="K20" s="27">
        <v>51</v>
      </c>
      <c r="L20" s="20">
        <v>0</v>
      </c>
      <c r="M20" s="20">
        <v>0</v>
      </c>
      <c r="N20" s="20">
        <v>1</v>
      </c>
      <c r="O20" s="20">
        <v>0</v>
      </c>
      <c r="P20" s="20">
        <v>0</v>
      </c>
      <c r="Q20" s="20">
        <v>0</v>
      </c>
      <c r="R20" s="20">
        <v>0</v>
      </c>
      <c r="S20" s="26">
        <v>50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222</v>
      </c>
      <c r="B21" s="20">
        <v>12</v>
      </c>
      <c r="C21" s="20">
        <v>20</v>
      </c>
      <c r="D21" s="20">
        <v>0</v>
      </c>
      <c r="E21" s="20">
        <v>12</v>
      </c>
      <c r="F21" s="20">
        <v>0</v>
      </c>
      <c r="G21" s="20">
        <v>0</v>
      </c>
      <c r="H21" s="20">
        <v>0</v>
      </c>
      <c r="I21" s="20">
        <v>0</v>
      </c>
      <c r="J21" s="26">
        <v>20</v>
      </c>
      <c r="K21" s="27">
        <v>12</v>
      </c>
      <c r="L21" s="20">
        <v>20</v>
      </c>
      <c r="M21" s="20">
        <v>0</v>
      </c>
      <c r="N21" s="20">
        <v>12</v>
      </c>
      <c r="O21" s="20">
        <v>0</v>
      </c>
      <c r="P21" s="20">
        <v>0</v>
      </c>
      <c r="Q21" s="20">
        <v>0</v>
      </c>
      <c r="R21" s="20">
        <v>0</v>
      </c>
      <c r="S21" s="26">
        <v>20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192</v>
      </c>
      <c r="B22" s="20">
        <v>418</v>
      </c>
      <c r="C22" s="20">
        <v>0</v>
      </c>
      <c r="D22" s="20">
        <v>0</v>
      </c>
      <c r="E22" s="20">
        <v>14.3</v>
      </c>
      <c r="F22" s="20">
        <v>0</v>
      </c>
      <c r="G22" s="20">
        <v>0</v>
      </c>
      <c r="H22" s="20">
        <v>0</v>
      </c>
      <c r="I22" s="20">
        <v>0</v>
      </c>
      <c r="J22" s="26">
        <v>403.7</v>
      </c>
      <c r="K22" s="27">
        <v>418</v>
      </c>
      <c r="L22" s="20">
        <v>0</v>
      </c>
      <c r="M22" s="20">
        <v>0</v>
      </c>
      <c r="N22" s="20">
        <v>14.3</v>
      </c>
      <c r="O22" s="20">
        <v>0</v>
      </c>
      <c r="P22" s="20">
        <v>0</v>
      </c>
      <c r="Q22" s="20">
        <v>0</v>
      </c>
      <c r="R22" s="20">
        <v>0</v>
      </c>
      <c r="S22" s="26">
        <v>403.7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148</v>
      </c>
      <c r="B23" s="20">
        <v>-26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-26</v>
      </c>
      <c r="K23" s="27">
        <v>-26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-26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149</v>
      </c>
      <c r="B24" s="20">
        <v>35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35</v>
      </c>
      <c r="K24" s="27">
        <v>35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35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150</v>
      </c>
      <c r="B25" s="20">
        <v>244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244</v>
      </c>
      <c r="K25" s="27">
        <v>244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244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151</v>
      </c>
      <c r="B26" s="20">
        <v>14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14</v>
      </c>
      <c r="K26" s="27">
        <v>14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14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152</v>
      </c>
      <c r="B27" s="20">
        <v>144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144</v>
      </c>
      <c r="K27" s="27">
        <v>144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144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153</v>
      </c>
      <c r="B28" s="20">
        <v>38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38</v>
      </c>
      <c r="K28" s="27">
        <v>38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38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154</v>
      </c>
      <c r="B29" s="20">
        <v>53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53</v>
      </c>
      <c r="K29" s="27">
        <v>53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53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156</v>
      </c>
      <c r="B30" s="20">
        <v>457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457</v>
      </c>
      <c r="K30" s="27">
        <v>457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457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157</v>
      </c>
      <c r="B31" s="20">
        <v>123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123</v>
      </c>
      <c r="K31" s="27">
        <v>123</v>
      </c>
      <c r="L31" s="20">
        <v>2</v>
      </c>
      <c r="M31" s="20">
        <v>0</v>
      </c>
      <c r="N31" s="20">
        <v>9</v>
      </c>
      <c r="O31" s="20">
        <v>0</v>
      </c>
      <c r="P31" s="20">
        <v>0</v>
      </c>
      <c r="Q31" s="20">
        <v>0</v>
      </c>
      <c r="R31" s="20">
        <v>0</v>
      </c>
      <c r="S31" s="26">
        <v>116</v>
      </c>
      <c r="T31" s="20">
        <f t="shared" si="8"/>
        <v>0</v>
      </c>
      <c r="U31" s="20">
        <f t="shared" si="0"/>
        <v>-2</v>
      </c>
      <c r="V31" s="20">
        <f t="shared" si="1"/>
        <v>0</v>
      </c>
      <c r="W31" s="20">
        <f t="shared" si="2"/>
        <v>-9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7</v>
      </c>
      <c r="AC31" s="17" t="str">
        <f t="shared" si="9"/>
        <v>Issue</v>
      </c>
    </row>
    <row r="32" spans="1:29" x14ac:dyDescent="0.3">
      <c r="A32" s="17" t="s">
        <v>158</v>
      </c>
      <c r="B32" s="20">
        <v>58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58</v>
      </c>
      <c r="K32" s="27">
        <v>58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58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159</v>
      </c>
      <c r="B33" s="20">
        <v>293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293</v>
      </c>
      <c r="K33" s="27">
        <v>293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293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160</v>
      </c>
      <c r="B34" s="20">
        <v>-1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-1</v>
      </c>
      <c r="K34" s="27">
        <v>-1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-1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162</v>
      </c>
      <c r="B35" s="20">
        <v>-4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-4</v>
      </c>
      <c r="K35" s="27">
        <v>-4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-4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163</v>
      </c>
      <c r="B36" s="20">
        <v>58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58</v>
      </c>
      <c r="K36" s="27">
        <v>58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58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164</v>
      </c>
      <c r="B37" s="20">
        <v>283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283</v>
      </c>
      <c r="K37" s="27">
        <v>283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283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166</v>
      </c>
      <c r="B38" s="20">
        <v>3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3</v>
      </c>
      <c r="K38" s="27">
        <v>3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3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167</v>
      </c>
      <c r="B39" s="20">
        <v>44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44</v>
      </c>
      <c r="K39" s="27">
        <v>44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44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168</v>
      </c>
      <c r="B40" s="20">
        <v>62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62</v>
      </c>
      <c r="K40" s="27">
        <v>62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62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169</v>
      </c>
      <c r="B41" s="20">
        <v>46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46</v>
      </c>
      <c r="K41" s="27">
        <v>46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46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171</v>
      </c>
      <c r="B42" s="20">
        <v>29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29</v>
      </c>
      <c r="K42" s="27">
        <v>29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29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172</v>
      </c>
      <c r="B43" s="20">
        <v>415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415</v>
      </c>
      <c r="K43" s="27">
        <v>415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415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173</v>
      </c>
      <c r="B44" s="20">
        <v>253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253</v>
      </c>
      <c r="K44" s="27">
        <v>253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253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174</v>
      </c>
      <c r="B45" s="20">
        <v>8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8</v>
      </c>
      <c r="K45" s="27">
        <v>8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8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175</v>
      </c>
      <c r="B46" s="20">
        <v>52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52</v>
      </c>
      <c r="K46" s="27">
        <v>52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52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176</v>
      </c>
      <c r="B47" s="20">
        <v>71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71</v>
      </c>
      <c r="K47" s="27">
        <v>71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71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178</v>
      </c>
      <c r="B48" s="20">
        <v>2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2</v>
      </c>
      <c r="K48" s="27">
        <v>2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2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179</v>
      </c>
      <c r="B49" s="20">
        <v>40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40</v>
      </c>
      <c r="K49" s="27">
        <v>40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40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180</v>
      </c>
      <c r="B50" s="20">
        <v>86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86</v>
      </c>
      <c r="K50" s="27">
        <v>86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86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182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183</v>
      </c>
      <c r="B52" s="20">
        <v>-1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-1</v>
      </c>
      <c r="K52" s="27">
        <v>-1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-1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184</v>
      </c>
      <c r="B53" s="20">
        <v>27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27</v>
      </c>
      <c r="K53" s="27">
        <v>27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27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186</v>
      </c>
      <c r="B54" s="20">
        <v>43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43</v>
      </c>
      <c r="K54" s="27">
        <v>43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43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187</v>
      </c>
      <c r="B55" s="20">
        <v>-5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-5</v>
      </c>
      <c r="K55" s="27">
        <v>-5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-5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188</v>
      </c>
      <c r="B56" s="20">
        <v>1347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1347</v>
      </c>
      <c r="K56" s="27">
        <v>1347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1347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189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190</v>
      </c>
      <c r="B58" s="20">
        <v>426.4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426.4</v>
      </c>
      <c r="K58" s="27">
        <v>426.4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426.4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191</v>
      </c>
      <c r="B59" s="20">
        <v>3339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3339</v>
      </c>
      <c r="K59" s="27">
        <v>3339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3339</v>
      </c>
      <c r="T59" s="20">
        <f t="shared" ref="T59:AB85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195</v>
      </c>
      <c r="B60" s="20">
        <v>77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77</v>
      </c>
      <c r="K60" s="27">
        <v>77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77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196</v>
      </c>
      <c r="B61" s="20">
        <v>17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17</v>
      </c>
      <c r="K61" s="27">
        <v>17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17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203</v>
      </c>
      <c r="B62" s="20">
        <v>11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11</v>
      </c>
      <c r="K62" s="27">
        <v>11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11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204</v>
      </c>
      <c r="B63" s="20">
        <v>15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15</v>
      </c>
      <c r="K63" s="27">
        <v>15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15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205</v>
      </c>
      <c r="B64" s="20">
        <v>708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708</v>
      </c>
      <c r="K64" s="27">
        <v>708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708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206</v>
      </c>
      <c r="B65" s="20">
        <v>389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389</v>
      </c>
      <c r="K65" s="27">
        <v>389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389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207</v>
      </c>
      <c r="B66" s="20">
        <v>13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13</v>
      </c>
      <c r="K66" s="27">
        <v>13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13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38</v>
      </c>
      <c r="B67" s="20">
        <v>371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371</v>
      </c>
      <c r="K67" s="27">
        <v>371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371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208</v>
      </c>
      <c r="B68" s="20">
        <v>84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84</v>
      </c>
      <c r="K68" s="27">
        <v>84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84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209</v>
      </c>
      <c r="B69" s="20">
        <v>38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38</v>
      </c>
      <c r="K69" s="27">
        <v>38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38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94" si="11">IF(AND(T69=0,AB69=0),"Ok","Issue")</f>
        <v>Ok</v>
      </c>
    </row>
    <row r="70" spans="1:29" x14ac:dyDescent="0.3">
      <c r="A70" s="17" t="s">
        <v>210</v>
      </c>
      <c r="B70" s="20">
        <v>12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12</v>
      </c>
      <c r="K70" s="27">
        <v>12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12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211</v>
      </c>
      <c r="B71" s="20">
        <v>22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22</v>
      </c>
      <c r="K71" s="27">
        <v>22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22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212</v>
      </c>
      <c r="B72" s="20">
        <v>4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4</v>
      </c>
      <c r="K72" s="27">
        <v>4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4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214</v>
      </c>
      <c r="B73" s="20">
        <v>-19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-19</v>
      </c>
      <c r="K73" s="27">
        <v>-19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-19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217</v>
      </c>
      <c r="B74" s="20">
        <v>35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35</v>
      </c>
      <c r="K74" s="27">
        <v>35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35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218</v>
      </c>
      <c r="B75" s="20">
        <v>30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30</v>
      </c>
      <c r="K75" s="27">
        <v>30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30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220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221</v>
      </c>
      <c r="B77" s="20">
        <v>386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386</v>
      </c>
      <c r="K77" s="27">
        <v>386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386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223</v>
      </c>
      <c r="B78" s="20">
        <v>2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2</v>
      </c>
      <c r="K78" s="27">
        <v>2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2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224</v>
      </c>
      <c r="B79" s="20">
        <v>51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51</v>
      </c>
      <c r="K79" s="27">
        <v>51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51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225</v>
      </c>
      <c r="B80" s="20">
        <v>100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100</v>
      </c>
      <c r="K80" s="27">
        <v>100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100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226</v>
      </c>
      <c r="B81" s="20">
        <v>173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173</v>
      </c>
      <c r="K81" s="27">
        <v>173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173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227</v>
      </c>
      <c r="B82" s="20">
        <v>8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8</v>
      </c>
      <c r="K82" s="27">
        <v>8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8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228</v>
      </c>
      <c r="B83" s="20">
        <v>-2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-2</v>
      </c>
      <c r="K83" s="27">
        <v>-2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-2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229</v>
      </c>
      <c r="B84" s="20">
        <v>1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1</v>
      </c>
      <c r="K84" s="27">
        <v>1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1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230</v>
      </c>
      <c r="B85" s="20">
        <v>10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10</v>
      </c>
      <c r="K85" s="27">
        <v>10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10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ref="W85:W94" si="12">E85-N85</f>
        <v>0</v>
      </c>
      <c r="X85" s="20">
        <f t="shared" ref="X85:X94" si="13">F85-O85</f>
        <v>0</v>
      </c>
      <c r="Y85" s="20">
        <f t="shared" ref="Y85:Y94" si="14">G85-P85</f>
        <v>0</v>
      </c>
      <c r="Z85" s="20">
        <f t="shared" ref="Z85:Z94" si="15">H85-Q85</f>
        <v>0</v>
      </c>
      <c r="AA85" s="20">
        <f t="shared" ref="AA85:AA94" si="16">I85-R85</f>
        <v>0</v>
      </c>
      <c r="AB85" s="20">
        <f t="shared" ref="AB85:AB94" si="17">J85-S85</f>
        <v>0</v>
      </c>
      <c r="AC85" s="17" t="str">
        <f t="shared" si="11"/>
        <v>Ok</v>
      </c>
    </row>
    <row r="86" spans="1:29" x14ac:dyDescent="0.3">
      <c r="A86" s="17" t="s">
        <v>231</v>
      </c>
      <c r="B86" s="20">
        <v>-32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-32</v>
      </c>
      <c r="K86" s="27">
        <v>-32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-32</v>
      </c>
      <c r="T86" s="20">
        <f t="shared" ref="T86:T94" si="18">B86-K86</f>
        <v>0</v>
      </c>
      <c r="U86" s="20">
        <f t="shared" ref="U86:U94" si="19">C86-L86</f>
        <v>0</v>
      </c>
      <c r="V86" s="20">
        <f t="shared" ref="V86:V94" si="20">D86-M86</f>
        <v>0</v>
      </c>
      <c r="W86" s="20">
        <f t="shared" si="12"/>
        <v>0</v>
      </c>
      <c r="X86" s="20">
        <f t="shared" si="13"/>
        <v>0</v>
      </c>
      <c r="Y86" s="20">
        <f t="shared" si="14"/>
        <v>0</v>
      </c>
      <c r="Z86" s="20">
        <f t="shared" si="15"/>
        <v>0</v>
      </c>
      <c r="AA86" s="20">
        <f t="shared" si="16"/>
        <v>0</v>
      </c>
      <c r="AB86" s="20">
        <f t="shared" si="17"/>
        <v>0</v>
      </c>
      <c r="AC86" s="17" t="str">
        <f t="shared" si="11"/>
        <v>Ok</v>
      </c>
    </row>
    <row r="87" spans="1:29" x14ac:dyDescent="0.3">
      <c r="A87" s="17" t="s">
        <v>232</v>
      </c>
      <c r="B87" s="20">
        <v>-10.75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-10.75</v>
      </c>
      <c r="K87" s="27">
        <v>-10.75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-10.75</v>
      </c>
      <c r="T87" s="20">
        <f t="shared" si="18"/>
        <v>0</v>
      </c>
      <c r="U87" s="20">
        <f t="shared" si="19"/>
        <v>0</v>
      </c>
      <c r="V87" s="20">
        <f t="shared" si="20"/>
        <v>0</v>
      </c>
      <c r="W87" s="20">
        <f t="shared" si="12"/>
        <v>0</v>
      </c>
      <c r="X87" s="20">
        <f t="shared" si="13"/>
        <v>0</v>
      </c>
      <c r="Y87" s="20">
        <f t="shared" si="14"/>
        <v>0</v>
      </c>
      <c r="Z87" s="20">
        <f t="shared" si="15"/>
        <v>0</v>
      </c>
      <c r="AA87" s="20">
        <f t="shared" si="16"/>
        <v>0</v>
      </c>
      <c r="AB87" s="20">
        <f t="shared" si="17"/>
        <v>0</v>
      </c>
      <c r="AC87" s="17" t="str">
        <f t="shared" si="11"/>
        <v>Ok</v>
      </c>
    </row>
    <row r="88" spans="1:29" x14ac:dyDescent="0.3">
      <c r="A88" s="17" t="s">
        <v>233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si="18"/>
        <v>0</v>
      </c>
      <c r="U88" s="20">
        <f t="shared" si="19"/>
        <v>0</v>
      </c>
      <c r="V88" s="20">
        <f t="shared" si="20"/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234</v>
      </c>
      <c r="B89" s="20">
        <v>51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51</v>
      </c>
      <c r="K89" s="27">
        <v>51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51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235</v>
      </c>
      <c r="B90" s="20">
        <v>33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33</v>
      </c>
      <c r="K90" s="27">
        <v>33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33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236</v>
      </c>
      <c r="B91" s="20">
        <v>258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258</v>
      </c>
      <c r="K91" s="27">
        <v>258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258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237</v>
      </c>
      <c r="B92" s="20">
        <v>400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400</v>
      </c>
      <c r="K92" s="27">
        <v>400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400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238</v>
      </c>
      <c r="B93" s="20">
        <v>38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38</v>
      </c>
      <c r="K93" s="27">
        <v>38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38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ht="15" thickBot="1" x14ac:dyDescent="0.35">
      <c r="A94" s="17" t="s">
        <v>239</v>
      </c>
      <c r="B94" s="20">
        <v>94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94</v>
      </c>
      <c r="K94" s="27">
        <v>94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94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0</v>
      </c>
      <c r="X94" s="20">
        <f t="shared" si="13"/>
        <v>0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s="37" customFormat="1" ht="16.2" thickBot="1" x14ac:dyDescent="0.35">
      <c r="A95" s="32" t="s">
        <v>19</v>
      </c>
      <c r="B95" s="33">
        <f>SUM(B4:B94)</f>
        <v>17668.650000000001</v>
      </c>
      <c r="C95" s="33">
        <f>SUM(C4:C94)</f>
        <v>80</v>
      </c>
      <c r="D95" s="33">
        <f>SUM(D4:D94)</f>
        <v>0</v>
      </c>
      <c r="E95" s="33">
        <f>SUM(E4:E94)</f>
        <v>242.3</v>
      </c>
      <c r="F95" s="33">
        <f>SUM(F4:F94)</f>
        <v>16</v>
      </c>
      <c r="G95" s="33">
        <f>SUM(G4:G94)</f>
        <v>0</v>
      </c>
      <c r="H95" s="33">
        <f>SUM(H4:H94)</f>
        <v>0</v>
      </c>
      <c r="I95" s="33">
        <f>SUM(I4:I94)</f>
        <v>0</v>
      </c>
      <c r="J95" s="34">
        <f>SUM(J4:J94)</f>
        <v>17522.349999999999</v>
      </c>
      <c r="K95" s="35">
        <f>SUM(K4:K94)</f>
        <v>17668.650000000001</v>
      </c>
      <c r="L95" s="33">
        <f>SUM(L4:L94)</f>
        <v>96</v>
      </c>
      <c r="M95" s="33">
        <f>SUM(M4:M94)</f>
        <v>0</v>
      </c>
      <c r="N95" s="33">
        <f>SUM(N4:N94)</f>
        <v>242.3</v>
      </c>
      <c r="O95" s="33">
        <f>SUM(O4:O94)</f>
        <v>0</v>
      </c>
      <c r="P95" s="33">
        <f>SUM(P4:P94)</f>
        <v>0</v>
      </c>
      <c r="Q95" s="33">
        <f>SUM(Q4:Q94)</f>
        <v>0</v>
      </c>
      <c r="R95" s="33">
        <f>SUM(R4:R94)</f>
        <v>0</v>
      </c>
      <c r="S95" s="34">
        <f>SUM(S4:S94)</f>
        <v>17522.349999999999</v>
      </c>
      <c r="T95" s="33">
        <f>SUM(T4:T94)</f>
        <v>0</v>
      </c>
      <c r="U95" s="33">
        <f>SUM(U4:U94)</f>
        <v>-16</v>
      </c>
      <c r="V95" s="33">
        <f>SUM(V4:V94)</f>
        <v>0</v>
      </c>
      <c r="W95" s="33">
        <f>SUM(W4:W94)</f>
        <v>0</v>
      </c>
      <c r="X95" s="33">
        <f>SUM(X4:X94)</f>
        <v>16</v>
      </c>
      <c r="Y95" s="33">
        <f>SUM(Y4:Y94)</f>
        <v>0</v>
      </c>
      <c r="Z95" s="33">
        <f>SUM(Z4:Z94)</f>
        <v>0</v>
      </c>
      <c r="AA95" s="33">
        <f>SUM(AA4:AA94)</f>
        <v>0</v>
      </c>
      <c r="AB95" s="34">
        <f>SUM(AB4:AB94)</f>
        <v>0</v>
      </c>
      <c r="AC95" s="36"/>
    </row>
  </sheetData>
  <mergeCells count="3">
    <mergeCell ref="B1:J1"/>
    <mergeCell ref="K1:S1"/>
    <mergeCell ref="T1:AB1"/>
  </mergeCells>
  <conditionalFormatting sqref="A56:A68">
    <cfRule type="duplicateValues" dxfId="10" priority="7"/>
  </conditionalFormatting>
  <conditionalFormatting sqref="A43:A55">
    <cfRule type="duplicateValues" dxfId="9" priority="6"/>
  </conditionalFormatting>
  <conditionalFormatting sqref="A30:A42">
    <cfRule type="duplicateValues" dxfId="8" priority="5"/>
  </conditionalFormatting>
  <conditionalFormatting sqref="A17:A29">
    <cfRule type="duplicateValues" dxfId="7" priority="4"/>
  </conditionalFormatting>
  <conditionalFormatting sqref="A81:A92">
    <cfRule type="duplicateValues" dxfId="6" priority="3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95:A1048576 A1:A3">
    <cfRule type="duplicateValues" dxfId="2" priority="32"/>
  </conditionalFormatting>
  <conditionalFormatting sqref="A80 A93:A94 A16">
    <cfRule type="duplicateValues" dxfId="1" priority="34"/>
  </conditionalFormatting>
  <conditionalFormatting sqref="A69:A79">
    <cfRule type="duplicateValues" dxfId="0" priority="3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2021-06-28T11:23:14Z</dcterms:modified>
</cp:coreProperties>
</file>