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9061069-SARVODAY KRISHI SEVA KENDRA,\"/>
    </mc:Choice>
  </mc:AlternateContent>
  <xr:revisionPtr revIDLastSave="0" documentId="13_ncr:1_{2E6BF3DA-380A-4A9E-B762-AA43E96F434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working'!$A$1:$O$117</definedName>
    <definedName name="_xlnm._FilterDatabase" localSheetId="5" hidden="1">Reco!$A$3:$AC$116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7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" i="6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AA65" i="4"/>
  <c r="Y66" i="4" l="1"/>
  <c r="W105" i="4"/>
  <c r="T109" i="4"/>
  <c r="V64" i="4"/>
  <c r="V36" i="4"/>
  <c r="Z65" i="4"/>
  <c r="X66" i="4"/>
  <c r="V28" i="4"/>
  <c r="Z34" i="4"/>
  <c r="V46" i="4"/>
  <c r="X11" i="4"/>
  <c r="V12" i="4"/>
  <c r="V16" i="4"/>
  <c r="V58" i="4"/>
  <c r="V10" i="4"/>
  <c r="V42" i="4"/>
  <c r="X65" i="4"/>
  <c r="V66" i="4"/>
  <c r="T105" i="4"/>
  <c r="T111" i="4"/>
  <c r="W111" i="4"/>
  <c r="V56" i="4"/>
  <c r="Z63" i="4"/>
  <c r="V30" i="4"/>
  <c r="V48" i="4"/>
  <c r="T53" i="4"/>
  <c r="AB53" i="4"/>
  <c r="Z54" i="4"/>
  <c r="V40" i="4"/>
  <c r="X60" i="4"/>
  <c r="V61" i="4"/>
  <c r="Y60" i="4"/>
  <c r="U62" i="4"/>
  <c r="AA66" i="4"/>
  <c r="AB31" i="4"/>
  <c r="T37" i="4"/>
  <c r="AB37" i="4"/>
  <c r="Z38" i="4"/>
  <c r="V20" i="4"/>
  <c r="V50" i="4"/>
  <c r="V44" i="4"/>
  <c r="X97" i="4"/>
  <c r="W35" i="4"/>
  <c r="T31" i="4"/>
  <c r="Y51" i="4"/>
  <c r="V9" i="4"/>
  <c r="V11" i="4"/>
  <c r="Z13" i="4"/>
  <c r="V15" i="4"/>
  <c r="T16" i="4"/>
  <c r="AB16" i="4"/>
  <c r="Z31" i="4"/>
  <c r="X32" i="4"/>
  <c r="X34" i="4"/>
  <c r="V35" i="4"/>
  <c r="Z37" i="4"/>
  <c r="X38" i="4"/>
  <c r="V39" i="4"/>
  <c r="V43" i="4"/>
  <c r="V45" i="4"/>
  <c r="Z53" i="4"/>
  <c r="X54" i="4"/>
  <c r="V55" i="4"/>
  <c r="V57" i="4"/>
  <c r="Z61" i="4"/>
  <c r="X62" i="4"/>
  <c r="V63" i="4"/>
  <c r="T66" i="4"/>
  <c r="AB66" i="4"/>
  <c r="Y83" i="4"/>
  <c r="T9" i="4"/>
  <c r="AB9" i="4"/>
  <c r="T27" i="4"/>
  <c r="AB27" i="4"/>
  <c r="Z30" i="4"/>
  <c r="V32" i="4"/>
  <c r="V34" i="4"/>
  <c r="T35" i="4"/>
  <c r="AB35" i="4"/>
  <c r="Z36" i="4"/>
  <c r="V38" i="4"/>
  <c r="T39" i="4"/>
  <c r="AB39" i="4"/>
  <c r="Z40" i="4"/>
  <c r="T43" i="4"/>
  <c r="AB43" i="4"/>
  <c r="T45" i="4"/>
  <c r="U9" i="4"/>
  <c r="Z11" i="4"/>
  <c r="V17" i="4"/>
  <c r="Z27" i="4"/>
  <c r="X48" i="4"/>
  <c r="AA27" i="4"/>
  <c r="AB45" i="4"/>
  <c r="Z46" i="4"/>
  <c r="Z48" i="4"/>
  <c r="V54" i="4"/>
  <c r="T55" i="4"/>
  <c r="AB55" i="4"/>
  <c r="T57" i="4"/>
  <c r="AB57" i="4"/>
  <c r="Z58" i="4"/>
  <c r="Z60" i="4"/>
  <c r="V62" i="4"/>
  <c r="T63" i="4"/>
  <c r="AB63" i="4"/>
  <c r="T65" i="4"/>
  <c r="AB65" i="4"/>
  <c r="Z66" i="4"/>
  <c r="U91" i="4"/>
  <c r="W104" i="4"/>
  <c r="AA8" i="4"/>
  <c r="Y58" i="4"/>
  <c r="W16" i="4"/>
  <c r="V41" i="4"/>
  <c r="V47" i="4"/>
  <c r="V49" i="4"/>
  <c r="V59" i="4"/>
  <c r="T106" i="4"/>
  <c r="AB106" i="4"/>
  <c r="Y108" i="4"/>
  <c r="Y42" i="4"/>
  <c r="Y44" i="4"/>
  <c r="Y50" i="4"/>
  <c r="Y56" i="4"/>
  <c r="W72" i="4"/>
  <c r="U73" i="4"/>
  <c r="U79" i="4"/>
  <c r="Y7" i="4"/>
  <c r="Z29" i="4"/>
  <c r="X8" i="4"/>
  <c r="Y24" i="4"/>
  <c r="X95" i="4"/>
  <c r="T110" i="4"/>
  <c r="AB110" i="4"/>
  <c r="V113" i="4"/>
  <c r="Y9" i="4"/>
  <c r="X9" i="4"/>
  <c r="Y23" i="4"/>
  <c r="AA23" i="4"/>
  <c r="Y27" i="4"/>
  <c r="U31" i="4"/>
  <c r="Z69" i="4"/>
  <c r="Y70" i="4"/>
  <c r="Y80" i="4"/>
  <c r="AA83" i="4"/>
  <c r="AA85" i="4"/>
  <c r="Z19" i="4"/>
  <c r="Z23" i="4"/>
  <c r="V53" i="4"/>
  <c r="X109" i="4"/>
  <c r="Z112" i="4"/>
  <c r="W113" i="4"/>
  <c r="X7" i="4"/>
  <c r="V8" i="4"/>
  <c r="AA9" i="4"/>
  <c r="Y16" i="4"/>
  <c r="Y28" i="4"/>
  <c r="U32" i="4"/>
  <c r="U34" i="4"/>
  <c r="Y36" i="4"/>
  <c r="U38" i="4"/>
  <c r="Y40" i="4"/>
  <c r="AA42" i="4"/>
  <c r="AA44" i="4"/>
  <c r="Y46" i="4"/>
  <c r="Y48" i="4"/>
  <c r="U54" i="4"/>
  <c r="T70" i="4"/>
  <c r="AB70" i="4"/>
  <c r="V85" i="4"/>
  <c r="X102" i="4"/>
  <c r="T104" i="4"/>
  <c r="Z105" i="4"/>
  <c r="V107" i="4"/>
  <c r="T108" i="4"/>
  <c r="AB108" i="4"/>
  <c r="AA16" i="4"/>
  <c r="Z16" i="4"/>
  <c r="Y17" i="4"/>
  <c r="W18" i="4"/>
  <c r="AA29" i="4"/>
  <c r="U45" i="4"/>
  <c r="AA47" i="4"/>
  <c r="AA49" i="4"/>
  <c r="Y53" i="4"/>
  <c r="AA114" i="4"/>
  <c r="AA6" i="4"/>
  <c r="T71" i="4"/>
  <c r="AB71" i="4"/>
  <c r="Z72" i="4"/>
  <c r="V74" i="4"/>
  <c r="Z84" i="4"/>
  <c r="Z102" i="4"/>
  <c r="X103" i="4"/>
  <c r="W107" i="4"/>
  <c r="T7" i="4"/>
  <c r="AB7" i="4"/>
  <c r="Z8" i="4"/>
  <c r="W9" i="4"/>
  <c r="V97" i="4"/>
  <c r="V99" i="4"/>
  <c r="AA108" i="4"/>
  <c r="V25" i="4"/>
  <c r="Y68" i="4"/>
  <c r="T112" i="4"/>
  <c r="X6" i="4"/>
  <c r="Z7" i="4"/>
  <c r="X13" i="4"/>
  <c r="V14" i="4"/>
  <c r="U18" i="4"/>
  <c r="AA22" i="4"/>
  <c r="AA26" i="4"/>
  <c r="X28" i="4"/>
  <c r="X30" i="4"/>
  <c r="V31" i="4"/>
  <c r="Z33" i="4"/>
  <c r="AA34" i="4"/>
  <c r="Z35" i="4"/>
  <c r="X36" i="4"/>
  <c r="W36" i="4"/>
  <c r="V37" i="4"/>
  <c r="AA38" i="4"/>
  <c r="Z39" i="4"/>
  <c r="X40" i="4"/>
  <c r="X42" i="4"/>
  <c r="Z43" i="4"/>
  <c r="X44" i="4"/>
  <c r="Z45" i="4"/>
  <c r="X46" i="4"/>
  <c r="W46" i="4"/>
  <c r="W48" i="4"/>
  <c r="X50" i="4"/>
  <c r="Z51" i="4"/>
  <c r="AA54" i="4"/>
  <c r="Z55" i="4"/>
  <c r="X56" i="4"/>
  <c r="Z57" i="4"/>
  <c r="X58" i="4"/>
  <c r="W58" i="4"/>
  <c r="X64" i="4"/>
  <c r="Z106" i="4"/>
  <c r="X107" i="4"/>
  <c r="AA50" i="4"/>
  <c r="AA56" i="4"/>
  <c r="Z68" i="4"/>
  <c r="W14" i="4"/>
  <c r="AA21" i="4"/>
  <c r="W31" i="4"/>
  <c r="U71" i="4"/>
  <c r="AB72" i="4"/>
  <c r="AA72" i="4"/>
  <c r="V75" i="4"/>
  <c r="Y85" i="4"/>
  <c r="Z87" i="4"/>
  <c r="X111" i="4"/>
  <c r="T12" i="4"/>
  <c r="Y14" i="4"/>
  <c r="X18" i="4"/>
  <c r="Z21" i="4"/>
  <c r="V23" i="4"/>
  <c r="Z25" i="4"/>
  <c r="V27" i="4"/>
  <c r="Y29" i="4"/>
  <c r="Y31" i="4"/>
  <c r="U35" i="4"/>
  <c r="Y37" i="4"/>
  <c r="U39" i="4"/>
  <c r="AA41" i="4"/>
  <c r="U43" i="4"/>
  <c r="U55" i="4"/>
  <c r="U57" i="4"/>
  <c r="Y61" i="4"/>
  <c r="U63" i="4"/>
  <c r="U65" i="4"/>
  <c r="AA78" i="4"/>
  <c r="AA82" i="4"/>
  <c r="AA24" i="4"/>
  <c r="X67" i="4"/>
  <c r="V68" i="4"/>
  <c r="Z90" i="4"/>
  <c r="X91" i="4"/>
  <c r="W91" i="4"/>
  <c r="X93" i="4"/>
  <c r="Z96" i="4"/>
  <c r="V98" i="4"/>
  <c r="Z104" i="4"/>
  <c r="W7" i="4"/>
  <c r="AA14" i="4"/>
  <c r="Y15" i="4"/>
  <c r="Z18" i="4"/>
  <c r="V22" i="4"/>
  <c r="Z24" i="4"/>
  <c r="U30" i="4"/>
  <c r="Y32" i="4"/>
  <c r="Y38" i="4"/>
  <c r="Y54" i="4"/>
  <c r="U58" i="4"/>
  <c r="U60" i="4"/>
  <c r="Y62" i="4"/>
  <c r="W63" i="4"/>
  <c r="W65" i="4"/>
  <c r="U66" i="4"/>
  <c r="Z70" i="4"/>
  <c r="Z76" i="4"/>
  <c r="Y20" i="4"/>
  <c r="AA20" i="4"/>
  <c r="Y25" i="4"/>
  <c r="AA25" i="4"/>
  <c r="Z26" i="4"/>
  <c r="W30" i="4"/>
  <c r="Y33" i="4"/>
  <c r="AA33" i="4"/>
  <c r="AA37" i="4"/>
  <c r="W39" i="4"/>
  <c r="W43" i="4"/>
  <c r="W45" i="4"/>
  <c r="Z52" i="4"/>
  <c r="AA53" i="4"/>
  <c r="W55" i="4"/>
  <c r="W57" i="4"/>
  <c r="V60" i="4"/>
  <c r="T61" i="4"/>
  <c r="AB61" i="4"/>
  <c r="Z62" i="4"/>
  <c r="V89" i="4"/>
  <c r="T68" i="4"/>
  <c r="AB68" i="4"/>
  <c r="Y97" i="4"/>
  <c r="Y98" i="4"/>
  <c r="Y100" i="4"/>
  <c r="Y101" i="4"/>
  <c r="AB104" i="4"/>
  <c r="X110" i="4"/>
  <c r="U8" i="4"/>
  <c r="T8" i="4"/>
  <c r="AB8" i="4"/>
  <c r="Z9" i="4"/>
  <c r="AB12" i="4"/>
  <c r="T15" i="4"/>
  <c r="AB15" i="4"/>
  <c r="AA18" i="4"/>
  <c r="Y19" i="4"/>
  <c r="AA19" i="4"/>
  <c r="Z20" i="4"/>
  <c r="X24" i="4"/>
  <c r="U27" i="4"/>
  <c r="Z28" i="4"/>
  <c r="Y30" i="4"/>
  <c r="AA32" i="4"/>
  <c r="Y35" i="4"/>
  <c r="U37" i="4"/>
  <c r="Y39" i="4"/>
  <c r="Y43" i="4"/>
  <c r="Y45" i="4"/>
  <c r="AA51" i="4"/>
  <c r="U53" i="4"/>
  <c r="Y55" i="4"/>
  <c r="Y57" i="4"/>
  <c r="U61" i="4"/>
  <c r="AA62" i="4"/>
  <c r="Y63" i="4"/>
  <c r="W66" i="4"/>
  <c r="V95" i="4"/>
  <c r="V21" i="4"/>
  <c r="AA28" i="4"/>
  <c r="W75" i="4"/>
  <c r="Z78" i="4"/>
  <c r="T81" i="4"/>
  <c r="AB81" i="4"/>
  <c r="Z82" i="4"/>
  <c r="T98" i="4"/>
  <c r="AB98" i="4"/>
  <c r="AA98" i="4"/>
  <c r="T100" i="4"/>
  <c r="AA100" i="4"/>
  <c r="Z103" i="4"/>
  <c r="Y103" i="4"/>
  <c r="AA106" i="4"/>
  <c r="V109" i="4"/>
  <c r="Z110" i="4"/>
  <c r="Z114" i="4"/>
  <c r="Z115" i="4"/>
  <c r="U16" i="4"/>
  <c r="X22" i="4"/>
  <c r="V26" i="4"/>
  <c r="W27" i="4"/>
  <c r="U28" i="4"/>
  <c r="AA30" i="4"/>
  <c r="AA35" i="4"/>
  <c r="W37" i="4"/>
  <c r="AA39" i="4"/>
  <c r="Z42" i="4"/>
  <c r="AA43" i="4"/>
  <c r="Z44" i="4"/>
  <c r="AA45" i="4"/>
  <c r="Z50" i="4"/>
  <c r="V52" i="4"/>
  <c r="W53" i="4"/>
  <c r="AA55" i="4"/>
  <c r="Z56" i="4"/>
  <c r="AA57" i="4"/>
  <c r="Z64" i="4"/>
  <c r="Y22" i="4"/>
  <c r="W32" i="4"/>
  <c r="V33" i="4"/>
  <c r="Y41" i="4"/>
  <c r="Y47" i="4"/>
  <c r="Y49" i="4"/>
  <c r="Y59" i="4"/>
  <c r="AA64" i="4"/>
  <c r="Z67" i="4"/>
  <c r="Y89" i="4"/>
  <c r="U98" i="4"/>
  <c r="Y111" i="4"/>
  <c r="AA115" i="4"/>
  <c r="Y8" i="4"/>
  <c r="V19" i="4"/>
  <c r="Y21" i="4"/>
  <c r="Z22" i="4"/>
  <c r="X26" i="4"/>
  <c r="AA31" i="4"/>
  <c r="W34" i="4"/>
  <c r="AA36" i="4"/>
  <c r="W38" i="4"/>
  <c r="AA40" i="4"/>
  <c r="Z41" i="4"/>
  <c r="AA46" i="4"/>
  <c r="Z47" i="4"/>
  <c r="AA48" i="4"/>
  <c r="Z49" i="4"/>
  <c r="V51" i="4"/>
  <c r="X52" i="4"/>
  <c r="W54" i="4"/>
  <c r="AA58" i="4"/>
  <c r="Z59" i="4"/>
  <c r="U69" i="4"/>
  <c r="Y77" i="4"/>
  <c r="X69" i="4"/>
  <c r="V70" i="4"/>
  <c r="AA71" i="4"/>
  <c r="Z71" i="4"/>
  <c r="V82" i="4"/>
  <c r="AA90" i="4"/>
  <c r="Z92" i="4"/>
  <c r="Y93" i="4"/>
  <c r="X94" i="4"/>
  <c r="Z108" i="4"/>
  <c r="U110" i="4"/>
  <c r="AB115" i="4"/>
  <c r="AA10" i="4"/>
  <c r="Z12" i="4"/>
  <c r="Z15" i="4"/>
  <c r="X20" i="4"/>
  <c r="V24" i="4"/>
  <c r="Y26" i="4"/>
  <c r="W28" i="4"/>
  <c r="V29" i="4"/>
  <c r="Z32" i="4"/>
  <c r="Y34" i="4"/>
  <c r="U36" i="4"/>
  <c r="U46" i="4"/>
  <c r="U48" i="4"/>
  <c r="Y52" i="4"/>
  <c r="AA52" i="4"/>
  <c r="T67" i="4"/>
  <c r="AB67" i="4"/>
  <c r="V69" i="4"/>
  <c r="X72" i="4"/>
  <c r="V73" i="4"/>
  <c r="AA74" i="4"/>
  <c r="Z75" i="4"/>
  <c r="Y79" i="4"/>
  <c r="U84" i="4"/>
  <c r="V87" i="4"/>
  <c r="AA88" i="4"/>
  <c r="V91" i="4"/>
  <c r="AA92" i="4"/>
  <c r="Y95" i="4"/>
  <c r="Z98" i="4"/>
  <c r="AB100" i="4"/>
  <c r="AA101" i="4"/>
  <c r="V103" i="4"/>
  <c r="X105" i="4"/>
  <c r="V106" i="4"/>
  <c r="U112" i="4"/>
  <c r="Z113" i="4"/>
  <c r="Y113" i="4"/>
  <c r="Z17" i="4"/>
  <c r="V77" i="4"/>
  <c r="X80" i="4"/>
  <c r="V81" i="4"/>
  <c r="Z83" i="4"/>
  <c r="W84" i="4"/>
  <c r="Z86" i="4"/>
  <c r="AA95" i="4"/>
  <c r="X99" i="4"/>
  <c r="U107" i="4"/>
  <c r="W112" i="4"/>
  <c r="AA113" i="4"/>
  <c r="Y114" i="4"/>
  <c r="T115" i="4"/>
  <c r="Y10" i="4"/>
  <c r="AA15" i="4"/>
  <c r="W73" i="4"/>
  <c r="V67" i="4"/>
  <c r="U68" i="4"/>
  <c r="X70" i="4"/>
  <c r="Y73" i="4"/>
  <c r="U75" i="4"/>
  <c r="AA76" i="4"/>
  <c r="V78" i="4"/>
  <c r="Z80" i="4"/>
  <c r="X81" i="4"/>
  <c r="W81" i="4"/>
  <c r="Y87" i="4"/>
  <c r="T93" i="4"/>
  <c r="AB93" i="4"/>
  <c r="X100" i="4"/>
  <c r="V101" i="4"/>
  <c r="T102" i="4"/>
  <c r="AB102" i="4"/>
  <c r="AA102" i="4"/>
  <c r="V104" i="4"/>
  <c r="U104" i="4"/>
  <c r="Y109" i="4"/>
  <c r="AA111" i="4"/>
  <c r="U113" i="4"/>
  <c r="V115" i="4"/>
  <c r="Z10" i="4"/>
  <c r="U67" i="4"/>
  <c r="Y67" i="4"/>
  <c r="T69" i="4"/>
  <c r="AB69" i="4"/>
  <c r="V71" i="4"/>
  <c r="Y74" i="4"/>
  <c r="V79" i="4"/>
  <c r="AA80" i="4"/>
  <c r="Y81" i="4"/>
  <c r="X82" i="4"/>
  <c r="V83" i="4"/>
  <c r="T90" i="4"/>
  <c r="AB90" i="4"/>
  <c r="Y92" i="4"/>
  <c r="V93" i="4"/>
  <c r="Z94" i="4"/>
  <c r="Z100" i="4"/>
  <c r="X101" i="4"/>
  <c r="U102" i="4"/>
  <c r="AA103" i="4"/>
  <c r="AB109" i="4"/>
  <c r="X115" i="4"/>
  <c r="U13" i="4"/>
  <c r="Z14" i="4"/>
  <c r="X68" i="4"/>
  <c r="X71" i="4"/>
  <c r="T73" i="4"/>
  <c r="AB73" i="4"/>
  <c r="Z74" i="4"/>
  <c r="Y78" i="4"/>
  <c r="W79" i="4"/>
  <c r="Z88" i="4"/>
  <c r="Z97" i="4"/>
  <c r="W102" i="4"/>
  <c r="V105" i="4"/>
  <c r="U109" i="4"/>
  <c r="V111" i="4"/>
  <c r="AB112" i="4"/>
  <c r="X113" i="4"/>
  <c r="V114" i="4"/>
  <c r="Y115" i="4"/>
  <c r="U11" i="4"/>
  <c r="Y12" i="4"/>
  <c r="V13" i="4"/>
  <c r="V18" i="4"/>
  <c r="Z6" i="4"/>
  <c r="Y6" i="4"/>
  <c r="W11" i="4"/>
  <c r="AA12" i="4"/>
  <c r="W13" i="4"/>
  <c r="AA17" i="4"/>
  <c r="AA7" i="4"/>
  <c r="Y11" i="4"/>
  <c r="Y13" i="4"/>
  <c r="U14" i="4"/>
  <c r="W15" i="4"/>
  <c r="U17" i="4"/>
  <c r="Y18" i="4"/>
  <c r="Y64" i="4"/>
  <c r="V65" i="4"/>
  <c r="V6" i="4"/>
  <c r="V7" i="4"/>
  <c r="U7" i="4"/>
  <c r="W8" i="4"/>
  <c r="AA11" i="4"/>
  <c r="W12" i="4"/>
  <c r="AA13" i="4"/>
  <c r="X14" i="4"/>
  <c r="X17" i="4"/>
  <c r="W17" i="4"/>
  <c r="AA60" i="4"/>
  <c r="W61" i="4"/>
  <c r="U15" i="4"/>
  <c r="X19" i="4"/>
  <c r="X21" i="4"/>
  <c r="X23" i="4"/>
  <c r="X25" i="4"/>
  <c r="X27" i="4"/>
  <c r="T28" i="4"/>
  <c r="AB28" i="4"/>
  <c r="X29" i="4"/>
  <c r="T30" i="4"/>
  <c r="AB30" i="4"/>
  <c r="X31" i="4"/>
  <c r="T32" i="4"/>
  <c r="AB32" i="4"/>
  <c r="X33" i="4"/>
  <c r="T34" i="4"/>
  <c r="AB34" i="4"/>
  <c r="X35" i="4"/>
  <c r="T36" i="4"/>
  <c r="AB36" i="4"/>
  <c r="X37" i="4"/>
  <c r="T38" i="4"/>
  <c r="AB38" i="4"/>
  <c r="X39" i="4"/>
  <c r="X41" i="4"/>
  <c r="X43" i="4"/>
  <c r="X45" i="4"/>
  <c r="T46" i="4"/>
  <c r="AB46" i="4"/>
  <c r="X47" i="4"/>
  <c r="T48" i="4"/>
  <c r="AB48" i="4"/>
  <c r="X49" i="4"/>
  <c r="X51" i="4"/>
  <c r="X53" i="4"/>
  <c r="T54" i="4"/>
  <c r="AB54" i="4"/>
  <c r="X55" i="4"/>
  <c r="X57" i="4"/>
  <c r="T58" i="4"/>
  <c r="AB58" i="4"/>
  <c r="X59" i="4"/>
  <c r="T60" i="4"/>
  <c r="AB60" i="4"/>
  <c r="X61" i="4"/>
  <c r="T62" i="4"/>
  <c r="AB62" i="4"/>
  <c r="X63" i="4"/>
  <c r="Y65" i="4"/>
  <c r="Y69" i="4"/>
  <c r="U70" i="4"/>
  <c r="Y71" i="4"/>
  <c r="U72" i="4"/>
  <c r="T72" i="4"/>
  <c r="Z73" i="4"/>
  <c r="W74" i="4"/>
  <c r="AA75" i="4"/>
  <c r="Z77" i="4"/>
  <c r="Z79" i="4"/>
  <c r="V80" i="4"/>
  <c r="X83" i="4"/>
  <c r="T84" i="4"/>
  <c r="AB84" i="4"/>
  <c r="AA84" i="4"/>
  <c r="X85" i="4"/>
  <c r="W85" i="4"/>
  <c r="AA86" i="4"/>
  <c r="U93" i="4"/>
  <c r="Y94" i="4"/>
  <c r="X96" i="4"/>
  <c r="AA97" i="4"/>
  <c r="W98" i="4"/>
  <c r="Z99" i="4"/>
  <c r="Y99" i="4"/>
  <c r="V100" i="4"/>
  <c r="U100" i="4"/>
  <c r="W103" i="4"/>
  <c r="AA104" i="4"/>
  <c r="Y110" i="4"/>
  <c r="AB111" i="4"/>
  <c r="X112" i="4"/>
  <c r="U115" i="4"/>
  <c r="X10" i="4"/>
  <c r="V72" i="4"/>
  <c r="AA73" i="4"/>
  <c r="X74" i="4"/>
  <c r="T75" i="4"/>
  <c r="AB75" i="4"/>
  <c r="Y76" i="4"/>
  <c r="AA77" i="4"/>
  <c r="X78" i="4"/>
  <c r="AA79" i="4"/>
  <c r="Z81" i="4"/>
  <c r="X87" i="4"/>
  <c r="X89" i="4"/>
  <c r="Y96" i="4"/>
  <c r="X98" i="4"/>
  <c r="AA99" i="4"/>
  <c r="W100" i="4"/>
  <c r="Z101" i="4"/>
  <c r="V102" i="4"/>
  <c r="U111" i="4"/>
  <c r="Y112" i="4"/>
  <c r="T113" i="4"/>
  <c r="AB113" i="4"/>
  <c r="X114" i="4"/>
  <c r="W115" i="4"/>
  <c r="X12" i="4"/>
  <c r="AA59" i="4"/>
  <c r="W60" i="4"/>
  <c r="AA61" i="4"/>
  <c r="W62" i="4"/>
  <c r="AA63" i="4"/>
  <c r="AA67" i="4"/>
  <c r="W68" i="4"/>
  <c r="AA69" i="4"/>
  <c r="W70" i="4"/>
  <c r="U90" i="4"/>
  <c r="W93" i="4"/>
  <c r="AA94" i="4"/>
  <c r="Y105" i="4"/>
  <c r="U106" i="4"/>
  <c r="W109" i="4"/>
  <c r="AA110" i="4"/>
  <c r="Y72" i="4"/>
  <c r="U81" i="4"/>
  <c r="Y82" i="4"/>
  <c r="X84" i="4"/>
  <c r="T85" i="4"/>
  <c r="AB85" i="4"/>
  <c r="X86" i="4"/>
  <c r="AA87" i="4"/>
  <c r="AA89" i="4"/>
  <c r="W90" i="4"/>
  <c r="Z91" i="4"/>
  <c r="Y91" i="4"/>
  <c r="V92" i="4"/>
  <c r="AA96" i="4"/>
  <c r="Y102" i="4"/>
  <c r="T103" i="4"/>
  <c r="AB103" i="4"/>
  <c r="X104" i="4"/>
  <c r="AA105" i="4"/>
  <c r="W106" i="4"/>
  <c r="Z107" i="4"/>
  <c r="Y107" i="4"/>
  <c r="V108" i="4"/>
  <c r="U108" i="4"/>
  <c r="AA112" i="4"/>
  <c r="T14" i="4"/>
  <c r="AB14" i="4"/>
  <c r="X16" i="4"/>
  <c r="T18" i="4"/>
  <c r="AB18" i="4"/>
  <c r="T74" i="4"/>
  <c r="AB74" i="4"/>
  <c r="X75" i="4"/>
  <c r="Y84" i="4"/>
  <c r="U85" i="4"/>
  <c r="Y86" i="4"/>
  <c r="X88" i="4"/>
  <c r="X90" i="4"/>
  <c r="AA91" i="4"/>
  <c r="Z93" i="4"/>
  <c r="V94" i="4"/>
  <c r="U103" i="4"/>
  <c r="Y104" i="4"/>
  <c r="AB105" i="4"/>
  <c r="X106" i="4"/>
  <c r="AA107" i="4"/>
  <c r="W108" i="4"/>
  <c r="Z109" i="4"/>
  <c r="V110" i="4"/>
  <c r="T13" i="4"/>
  <c r="AB13" i="4"/>
  <c r="W67" i="4"/>
  <c r="AA68" i="4"/>
  <c r="W69" i="4"/>
  <c r="AA70" i="4"/>
  <c r="W71" i="4"/>
  <c r="X73" i="4"/>
  <c r="U74" i="4"/>
  <c r="Y75" i="4"/>
  <c r="V76" i="4"/>
  <c r="X77" i="4"/>
  <c r="X79" i="4"/>
  <c r="Y88" i="4"/>
  <c r="Y90" i="4"/>
  <c r="T91" i="4"/>
  <c r="AB91" i="4"/>
  <c r="X92" i="4"/>
  <c r="AA93" i="4"/>
  <c r="Z95" i="4"/>
  <c r="V96" i="4"/>
  <c r="U105" i="4"/>
  <c r="Y106" i="4"/>
  <c r="T107" i="4"/>
  <c r="AB107" i="4"/>
  <c r="X108" i="4"/>
  <c r="AA109" i="4"/>
  <c r="W110" i="4"/>
  <c r="Z111" i="4"/>
  <c r="V112" i="4"/>
  <c r="T11" i="4"/>
  <c r="AB11" i="4"/>
  <c r="U12" i="4"/>
  <c r="X15" i="4"/>
  <c r="T17" i="4"/>
  <c r="AB17" i="4"/>
  <c r="V84" i="4"/>
  <c r="V88" i="4"/>
  <c r="AA81" i="4"/>
  <c r="X76" i="4"/>
  <c r="T79" i="4"/>
  <c r="AB79" i="4"/>
  <c r="Z85" i="4"/>
  <c r="Z89" i="4"/>
  <c r="V86" i="4"/>
  <c r="V90" i="4"/>
  <c r="AC115" i="4" l="1"/>
  <c r="AC53" i="4"/>
  <c r="AC31" i="4"/>
  <c r="AC37" i="4"/>
  <c r="AC45" i="4"/>
  <c r="AC66" i="4"/>
  <c r="AC16" i="4"/>
  <c r="AC70" i="4"/>
  <c r="AC55" i="4"/>
  <c r="AC39" i="4"/>
  <c r="AC9" i="4"/>
  <c r="AC35" i="4"/>
  <c r="AC43" i="4"/>
  <c r="AC104" i="4"/>
  <c r="AC27" i="4"/>
  <c r="AC12" i="4"/>
  <c r="AC103" i="4"/>
  <c r="AC8" i="4"/>
  <c r="AC72" i="4"/>
  <c r="AC57" i="4"/>
  <c r="AC65" i="4"/>
  <c r="AC63" i="4"/>
  <c r="AC110" i="4"/>
  <c r="AC106" i="4"/>
  <c r="AC98" i="4"/>
  <c r="AC15" i="4"/>
  <c r="AC108" i="4"/>
  <c r="AC112" i="4"/>
  <c r="AC109" i="4"/>
  <c r="AC7" i="4"/>
  <c r="AC71" i="4"/>
  <c r="AC81" i="4"/>
  <c r="AC107" i="4"/>
  <c r="AC93" i="4"/>
  <c r="AC68" i="4"/>
  <c r="AC28" i="4"/>
  <c r="AC67" i="4"/>
  <c r="AC90" i="4"/>
  <c r="AC100" i="4"/>
  <c r="AC60" i="4"/>
  <c r="AC32" i="4"/>
  <c r="AC48" i="4"/>
  <c r="AC61" i="4"/>
  <c r="AC11" i="4"/>
  <c r="AC34" i="4"/>
  <c r="AC36" i="4"/>
  <c r="AC102" i="4"/>
  <c r="AC58" i="4"/>
  <c r="AC62" i="4"/>
  <c r="AC46" i="4"/>
  <c r="AC30" i="4"/>
  <c r="AC18" i="4"/>
  <c r="AC69" i="4"/>
  <c r="AC73" i="4"/>
  <c r="AC54" i="4"/>
  <c r="AC38" i="4"/>
  <c r="AC91" i="4"/>
  <c r="AC84" i="4"/>
  <c r="AC14" i="4"/>
  <c r="AC17" i="4"/>
  <c r="AC13" i="4"/>
  <c r="AC74" i="4"/>
  <c r="AC75" i="4"/>
  <c r="AC111" i="4"/>
  <c r="AC113" i="4"/>
  <c r="AC105" i="4"/>
  <c r="AC85" i="4"/>
  <c r="AC79" i="4"/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2" i="5"/>
  <c r="AA5" i="4" l="1"/>
  <c r="X5" i="4"/>
  <c r="Z5" i="4"/>
  <c r="Y5" i="4"/>
  <c r="V5" i="4"/>
  <c r="AB51" i="4" l="1"/>
  <c r="W51" i="4"/>
  <c r="U51" i="4"/>
  <c r="T51" i="4"/>
  <c r="AB50" i="4"/>
  <c r="W50" i="4"/>
  <c r="U50" i="4"/>
  <c r="T50" i="4"/>
  <c r="AB49" i="4"/>
  <c r="W49" i="4"/>
  <c r="U49" i="4"/>
  <c r="T49" i="4"/>
  <c r="AB52" i="4"/>
  <c r="W52" i="4"/>
  <c r="U52" i="4"/>
  <c r="T52" i="4"/>
  <c r="AB47" i="4"/>
  <c r="W47" i="4"/>
  <c r="U47" i="4"/>
  <c r="T47" i="4"/>
  <c r="AB42" i="4"/>
  <c r="W42" i="4"/>
  <c r="U42" i="4"/>
  <c r="T42" i="4"/>
  <c r="AB41" i="4"/>
  <c r="W41" i="4"/>
  <c r="U41" i="4"/>
  <c r="T41" i="4"/>
  <c r="AB33" i="4"/>
  <c r="W33" i="4"/>
  <c r="U33" i="4"/>
  <c r="T33" i="4"/>
  <c r="AB29" i="4"/>
  <c r="W29" i="4"/>
  <c r="U29" i="4"/>
  <c r="T29" i="4"/>
  <c r="AB101" i="4"/>
  <c r="W101" i="4"/>
  <c r="U101" i="4"/>
  <c r="T101" i="4"/>
  <c r="AB24" i="4"/>
  <c r="W24" i="4"/>
  <c r="U24" i="4"/>
  <c r="T24" i="4"/>
  <c r="AB26" i="4"/>
  <c r="W26" i="4"/>
  <c r="U26" i="4"/>
  <c r="T26" i="4"/>
  <c r="AB22" i="4"/>
  <c r="W22" i="4"/>
  <c r="U22" i="4"/>
  <c r="T22" i="4"/>
  <c r="AB21" i="4"/>
  <c r="W21" i="4"/>
  <c r="U21" i="4"/>
  <c r="T21" i="4"/>
  <c r="AB20" i="4"/>
  <c r="W20" i="4"/>
  <c r="U20" i="4"/>
  <c r="T20" i="4"/>
  <c r="AB23" i="4"/>
  <c r="W23" i="4"/>
  <c r="U23" i="4"/>
  <c r="T23" i="4"/>
  <c r="AB10" i="4"/>
  <c r="W10" i="4"/>
  <c r="U10" i="4"/>
  <c r="T10" i="4"/>
  <c r="AB6" i="4"/>
  <c r="W6" i="4"/>
  <c r="U6" i="4"/>
  <c r="T6" i="4"/>
  <c r="AB89" i="4"/>
  <c r="W89" i="4"/>
  <c r="U89" i="4"/>
  <c r="T89" i="4"/>
  <c r="AB25" i="4"/>
  <c r="W25" i="4"/>
  <c r="U25" i="4"/>
  <c r="T25" i="4"/>
  <c r="AB19" i="4"/>
  <c r="W19" i="4"/>
  <c r="U19" i="4"/>
  <c r="T19" i="4"/>
  <c r="AB95" i="4"/>
  <c r="W95" i="4"/>
  <c r="U95" i="4"/>
  <c r="T95" i="4"/>
  <c r="AB96" i="4"/>
  <c r="W96" i="4"/>
  <c r="U96" i="4"/>
  <c r="T96" i="4"/>
  <c r="AB94" i="4"/>
  <c r="W94" i="4"/>
  <c r="U94" i="4"/>
  <c r="T94" i="4"/>
  <c r="AB97" i="4"/>
  <c r="W97" i="4"/>
  <c r="U97" i="4"/>
  <c r="T97" i="4"/>
  <c r="AB87" i="4"/>
  <c r="W87" i="4"/>
  <c r="U87" i="4"/>
  <c r="T87" i="4"/>
  <c r="AB83" i="4"/>
  <c r="W83" i="4"/>
  <c r="U83" i="4"/>
  <c r="T83" i="4"/>
  <c r="AB82" i="4"/>
  <c r="W82" i="4"/>
  <c r="U82" i="4"/>
  <c r="T82" i="4"/>
  <c r="AB80" i="4"/>
  <c r="W80" i="4"/>
  <c r="U80" i="4"/>
  <c r="T80" i="4"/>
  <c r="AB76" i="4"/>
  <c r="W76" i="4"/>
  <c r="U76" i="4"/>
  <c r="T76" i="4"/>
  <c r="AB77" i="4"/>
  <c r="W77" i="4"/>
  <c r="U77" i="4"/>
  <c r="T77" i="4"/>
  <c r="AB78" i="4"/>
  <c r="W78" i="4"/>
  <c r="U78" i="4"/>
  <c r="T78" i="4"/>
  <c r="AB64" i="4"/>
  <c r="W64" i="4"/>
  <c r="U64" i="4"/>
  <c r="T64" i="4"/>
  <c r="AB59" i="4"/>
  <c r="W59" i="4"/>
  <c r="U59" i="4"/>
  <c r="T59" i="4"/>
  <c r="AB92" i="4"/>
  <c r="W92" i="4"/>
  <c r="U92" i="4"/>
  <c r="T92" i="4"/>
  <c r="AB114" i="4"/>
  <c r="W114" i="4"/>
  <c r="U114" i="4"/>
  <c r="T114" i="4"/>
  <c r="AB99" i="4"/>
  <c r="W99" i="4"/>
  <c r="U99" i="4"/>
  <c r="T99" i="4"/>
  <c r="AB88" i="4"/>
  <c r="W88" i="4"/>
  <c r="U88" i="4"/>
  <c r="T88" i="4"/>
  <c r="AB86" i="4"/>
  <c r="W86" i="4"/>
  <c r="U86" i="4"/>
  <c r="T86" i="4"/>
  <c r="AB56" i="4"/>
  <c r="W56" i="4"/>
  <c r="U56" i="4"/>
  <c r="T56" i="4"/>
  <c r="AC86" i="4" l="1"/>
  <c r="AC99" i="4"/>
  <c r="AC114" i="4"/>
  <c r="AC64" i="4"/>
  <c r="AC77" i="4"/>
  <c r="AC80" i="4"/>
  <c r="AC82" i="4"/>
  <c r="AC83" i="4"/>
  <c r="AC97" i="4"/>
  <c r="AC96" i="4"/>
  <c r="AC19" i="4"/>
  <c r="AC89" i="4"/>
  <c r="AC10" i="4"/>
  <c r="AC20" i="4"/>
  <c r="AC22" i="4"/>
  <c r="AC24" i="4"/>
  <c r="AC29" i="4"/>
  <c r="AC42" i="4"/>
  <c r="AC52" i="4"/>
  <c r="AC50" i="4"/>
  <c r="AC56" i="4"/>
  <c r="AC88" i="4"/>
  <c r="AC92" i="4"/>
  <c r="AC59" i="4"/>
  <c r="AC78" i="4"/>
  <c r="AC76" i="4"/>
  <c r="AC87" i="4"/>
  <c r="AC94" i="4"/>
  <c r="AC95" i="4"/>
  <c r="AC25" i="4"/>
  <c r="AC6" i="4"/>
  <c r="AC23" i="4"/>
  <c r="AC21" i="4"/>
  <c r="AC26" i="4"/>
  <c r="AC101" i="4"/>
  <c r="AC33" i="4"/>
  <c r="AC41" i="4"/>
  <c r="AC47" i="4"/>
  <c r="AC49" i="4"/>
  <c r="AC51" i="4"/>
  <c r="U5" i="4"/>
  <c r="T5" i="4"/>
  <c r="W5" i="4"/>
  <c r="AB5" i="4"/>
  <c r="M3" i="2"/>
  <c r="H3" i="2"/>
  <c r="F3" i="2"/>
  <c r="E3" i="2"/>
  <c r="U44" i="4" l="1"/>
  <c r="U40" i="4"/>
  <c r="W44" i="4"/>
  <c r="W40" i="4"/>
  <c r="AB44" i="4"/>
  <c r="AB40" i="4"/>
  <c r="T44" i="4"/>
  <c r="T40" i="4"/>
  <c r="AC5" i="4"/>
  <c r="AC40" i="4" l="1"/>
  <c r="AC44" i="4"/>
  <c r="M116" i="2" l="1"/>
  <c r="L116" i="2"/>
  <c r="K116" i="2"/>
  <c r="J116" i="2"/>
  <c r="I116" i="2"/>
  <c r="H116" i="2"/>
  <c r="G116" i="2"/>
  <c r="F116" i="2"/>
  <c r="E116" i="2"/>
  <c r="S116" i="4" l="1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AB4" i="4"/>
  <c r="AA4" i="4"/>
  <c r="Z4" i="4"/>
  <c r="Y4" i="4"/>
  <c r="X4" i="4"/>
  <c r="W4" i="4"/>
  <c r="V4" i="4"/>
  <c r="U4" i="4"/>
  <c r="T4" i="4"/>
  <c r="AC4" i="4" l="1"/>
  <c r="V116" i="4"/>
  <c r="Z116" i="4"/>
  <c r="W116" i="4"/>
  <c r="AA116" i="4"/>
  <c r="T116" i="4"/>
  <c r="X116" i="4"/>
  <c r="AB116" i="4"/>
  <c r="U116" i="4"/>
  <c r="Y116" i="4"/>
</calcChain>
</file>

<file path=xl/sharedStrings.xml><?xml version="1.0" encoding="utf-8"?>
<sst xmlns="http://schemas.openxmlformats.org/spreadsheetml/2006/main" count="1135" uniqueCount="298">
  <si>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</si>
  <si>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</si>
  <si>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</si>
  <si>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</si>
  <si>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</si>
  <si>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</si>
  <si>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</si>
  <si>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</si>
  <si>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</si>
  <si>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</si>
  <si>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</si>
  <si>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</si>
  <si>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</si>
  <si>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</si>
  <si>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</si>
  <si>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</si>
  <si>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</si>
  <si>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</si>
  <si>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</si>
  <si>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</si>
  <si>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</si>
  <si>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</si>
  <si>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</si>
  <si>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</si>
  <si>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</si>
  <si>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</si>
  <si>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</si>
  <si>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</si>
  <si>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</si>
  <si>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</si>
  <si>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</si>
  <si>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</si>
  <si>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</si>
  <si>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</si>
  <si>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</si>
  <si>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</si>
  <si>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</si>
  <si>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</si>
  <si>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</si>
  <si>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</si>
  <si>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</si>
  <si>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</si>
  <si>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</si>
  <si>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</si>
  <si>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</si>
  <si>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</si>
  <si>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</si>
  <si>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</si>
  <si>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</si>
  <si>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</si>
  <si>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</si>
  <si>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</si>
  <si>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</si>
  <si>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</si>
  <si>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</si>
  <si>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</si>
  <si>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</si>
  <si>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ITEMALIAS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</si>
  <si>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</si>
  <si>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</si>
  <si>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</si>
  <si>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</si>
  <si>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</si>
  <si>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</si>
  <si>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</si>
  <si>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DECIS EC 28 40X250ML BOT IN</t>
  </si>
  <si>
    <t>GAUCHO FS600 50X100ML BOT IN</t>
  </si>
  <si>
    <t>JUMP WG80 160X(10X2GR) BAG IN</t>
  </si>
  <si>
    <t>LARVIN (T) WP75 20X250GR BAG IN</t>
  </si>
  <si>
    <t>LARVIN (T) WP75 40X100GR BAG IN</t>
  </si>
  <si>
    <t>LUNA EXPERIENCE SC400 40X250ML BOT IN</t>
  </si>
  <si>
    <t>OBERON (T) SC240 20X500ML BOT IN</t>
  </si>
  <si>
    <t>OBERON (T) SC240 40X200ML BOT IN</t>
  </si>
  <si>
    <t>OBERON (T) SC240 50X100ML BOT IN</t>
  </si>
  <si>
    <t>PROFILER WG71 11 10X1KG BAG IN</t>
  </si>
  <si>
    <t>REGENT (T) SC50 20X250ML BOT IN</t>
  </si>
  <si>
    <t>REGENT (T) SC50 20X500ML BOT IN</t>
  </si>
  <si>
    <t>REGENT GR0 3 1X25KG BOX WW</t>
  </si>
  <si>
    <t>REGENT GR0 3 20X1KG BAG IN</t>
  </si>
  <si>
    <t>REGENT GR0 3 4X5KG BAG IN</t>
  </si>
  <si>
    <t>REGENT ULTRA GR0 6 20X1KG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</si>
  <si>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</si>
  <si>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</si>
  <si>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</si>
  <si>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</si>
  <si>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</si>
  <si>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VELUM PRIME SC400 20X500ML BOT IN</t>
  </si>
  <si>
    <t>DECIS EC 28 50X100ML BOT IN</t>
  </si>
  <si>
    <t>GRANDTOTAL</t>
  </si>
  <si>
    <t>ALIETTE WP80 20X500GR BAG IN</t>
  </si>
  <si>
    <t>FAME (T) SC480 10X(20X10ML) BOT IN</t>
  </si>
  <si>
    <t>GAUCHO FS600 2X(5X1L) BOT IN</t>
  </si>
  <si>
    <t>GAUCHO FS600 2X5L BOT IN</t>
  </si>
  <si>
    <t>LARVIN (T) WP75 10X1KG BAG IN</t>
  </si>
  <si>
    <t>LARVIN (T) WP75 20X500GR BAG IN</t>
  </si>
  <si>
    <t>MOVENTO ENERGY SC240 10X1L BOT IN</t>
  </si>
  <si>
    <t>CONFIDOR SUPER (T) SC350 20X500ML BOT IN</t>
  </si>
  <si>
    <t>LESENTA WG80 20X250GR BAG IN</t>
  </si>
  <si>
    <t>GAUCHO FS600 5X(20X9)ML BOT IN</t>
  </si>
  <si>
    <t>SIVANTO PRIME SL200 20X500ML BOT IN</t>
  </si>
  <si>
    <t>SARVODAY KRUSHI SEVA KENDRA</t>
  </si>
  <si>
    <t>8th Lane, Azad Chowk,</t>
  </si>
  <si>
    <t>Station Road, Jaysingpur</t>
  </si>
  <si>
    <t>BAYER CROP SCI</t>
  </si>
  <si>
    <t>1-Jan-2020 to 30-Jun-2021</t>
  </si>
  <si>
    <t>ADMIRE 2 GMS</t>
  </si>
  <si>
    <t>ADMIRE 300 GMS</t>
  </si>
  <si>
    <t>ADMIRE 30 GMS</t>
  </si>
  <si>
    <t>ADMIRE 75 GMS</t>
  </si>
  <si>
    <t>ALIETTE 100 GMS</t>
  </si>
  <si>
    <t>ALIETTE 1 KG</t>
  </si>
  <si>
    <t>ALIETTE 250 GMS</t>
  </si>
  <si>
    <t>ALIETTE 500 GMS</t>
  </si>
  <si>
    <t>AMBITION 1 LTR</t>
  </si>
  <si>
    <t>AMBITION 250 ML</t>
  </si>
  <si>
    <t>AMBITION 500 ML</t>
  </si>
  <si>
    <t>ANTRACOL 100 GMS</t>
  </si>
  <si>
    <t>ANTRACOL 1 KG</t>
  </si>
  <si>
    <t>ANTRACOL 250 GMS</t>
  </si>
  <si>
    <t>ANTRACOL 500 GMS</t>
  </si>
  <si>
    <t>BAYFOLAN ALGAE 250 ML</t>
  </si>
  <si>
    <t>BAYFOLAN ALGAE 500 ML</t>
  </si>
  <si>
    <t>BUONOS 250 ML</t>
  </si>
  <si>
    <t>CONFIDOR 100 ML</t>
  </si>
  <si>
    <t>CONFIDOR 1 LTR</t>
  </si>
  <si>
    <t>CONFIDOR 250 ML</t>
  </si>
  <si>
    <t>CONFIDOR 500 ML</t>
  </si>
  <si>
    <t>CONFIDOR 50 ML</t>
  </si>
  <si>
    <t>CONFIDOR SUPER 100 ML</t>
  </si>
  <si>
    <t>CONFIDOR SUPER 250 ML</t>
  </si>
  <si>
    <t>CONFIDOR SUPER 500 ML</t>
  </si>
  <si>
    <t>CONFIDOR SUPER 50 ML</t>
  </si>
  <si>
    <t>DECIS 100 - 100 ML</t>
  </si>
  <si>
    <t>DECIS 100 - 250 ML</t>
  </si>
  <si>
    <t>DECIS 100 - 500 ML</t>
  </si>
  <si>
    <t>DECIS 100 ML</t>
  </si>
  <si>
    <t>DECIS 1 LTR</t>
  </si>
  <si>
    <t>DECIS 250 ML</t>
  </si>
  <si>
    <t>DECIS 500 ML</t>
  </si>
  <si>
    <t>ETHREL 100 ML</t>
  </si>
  <si>
    <t>EVERGOL XTEND 100 ML</t>
  </si>
  <si>
    <t>EVERGOL XTEND 250 ML</t>
  </si>
  <si>
    <t>FAME 10 ML</t>
  </si>
  <si>
    <t>FAME 50 ML</t>
  </si>
  <si>
    <t>FENOS QUICK 100 ML</t>
  </si>
  <si>
    <t>FITREST 100 GMS</t>
  </si>
  <si>
    <t>FITREST 50 GMS</t>
  </si>
  <si>
    <t>FLOTIS 1 LTR</t>
  </si>
  <si>
    <t>FLOTIS 500 ML</t>
  </si>
  <si>
    <t>FOLICUR 100 ML</t>
  </si>
  <si>
    <t>FOLICUR 1 LTR</t>
  </si>
  <si>
    <t>FOLICUR 250 ML</t>
  </si>
  <si>
    <t>FOLICUR 500 ML</t>
  </si>
  <si>
    <t>FOOST 500 GMS</t>
  </si>
  <si>
    <t>GAUCHO 100 ML</t>
  </si>
  <si>
    <t>GAUCHO 1 LTR</t>
  </si>
  <si>
    <t>GAUCHO 250 ML</t>
  </si>
  <si>
    <t>GAUCHO 50 ML</t>
  </si>
  <si>
    <t>GAUCHO 5 LTR</t>
  </si>
  <si>
    <t>GAUCHO 9 ML</t>
  </si>
  <si>
    <t>INFINITO 100 ML</t>
  </si>
  <si>
    <t>INFINITO 500 ML</t>
  </si>
  <si>
    <t>JUMP 2 GMS</t>
  </si>
  <si>
    <t>JUMP 40 GMS</t>
  </si>
  <si>
    <t>LARVIN 100 GMS</t>
  </si>
  <si>
    <t>LARVIN 1 KG</t>
  </si>
  <si>
    <t>LARVIN 250 GMS</t>
  </si>
  <si>
    <t>LARVIN 500 GMS</t>
  </si>
  <si>
    <t>LAUDIS 115 ML</t>
  </si>
  <si>
    <t>LAUDIS 57.5 ML</t>
  </si>
  <si>
    <t>LESENTA 100 GMS</t>
  </si>
  <si>
    <t>LESENTA 250 GMS</t>
  </si>
  <si>
    <t>LESENTA 40 GMS</t>
  </si>
  <si>
    <t>LUNA EXPERIENCE 100 ML</t>
  </si>
  <si>
    <t>LUNA EXPERIENCE 1 LTR</t>
  </si>
  <si>
    <t>LUNA EXPERIENCE 250 ML</t>
  </si>
  <si>
    <t>MELIDY DUO 800 GMS</t>
  </si>
  <si>
    <t>MELODY DUO 100 GMS</t>
  </si>
  <si>
    <t>MELODY DUO 400 GMS</t>
  </si>
  <si>
    <t>MELODY DUO 800 GMS</t>
  </si>
  <si>
    <t>MOVENTO ENERGY 1 LTR</t>
  </si>
  <si>
    <t>MOVENTO ENERGY 250 ML</t>
  </si>
  <si>
    <t>MOVENTO OD 1 LTR</t>
  </si>
  <si>
    <t>MOVENTO OD 250 ML</t>
  </si>
  <si>
    <t>MOVENTO OD 500 ML</t>
  </si>
  <si>
    <t>NATIVO 100 GMS</t>
  </si>
  <si>
    <t>NATIVO 10 GMS</t>
  </si>
  <si>
    <t>NATIVO 1 KG</t>
  </si>
  <si>
    <t>NATIVO 250 GMS</t>
  </si>
  <si>
    <t>NATIVO 500 GMS</t>
  </si>
  <si>
    <t>NATIVO 50 GMS</t>
  </si>
  <si>
    <t>OBERON 100 ML</t>
  </si>
  <si>
    <t>OBERON 1 LTR</t>
  </si>
  <si>
    <t>OBERON 200 ML</t>
  </si>
  <si>
    <t>OBERON 500 ML</t>
  </si>
  <si>
    <t>PLANOFIX 100 ML</t>
  </si>
  <si>
    <t>PLANOFIX 1 LTR</t>
  </si>
  <si>
    <t>PROFILER 1 KG</t>
  </si>
  <si>
    <t>PROFILER 250 GMS</t>
  </si>
  <si>
    <t>PROFILER 2 KG</t>
  </si>
  <si>
    <t>REGENT GOLD 250 ML</t>
  </si>
  <si>
    <t>REGENT GR 1 KG</t>
  </si>
  <si>
    <t>REGENT GR 25 KG</t>
  </si>
  <si>
    <t>REGENT GR 5 KG</t>
  </si>
  <si>
    <t>REGENT SC 100 ML</t>
  </si>
  <si>
    <t>REGENT SC 1 LTR</t>
  </si>
  <si>
    <t>REGENT SC 250 ML</t>
  </si>
  <si>
    <t>REGENT SC 500 ML</t>
  </si>
  <si>
    <t>REGENT ULTRA 1 KG</t>
  </si>
  <si>
    <t>REGENT ULTRA 4 KG</t>
  </si>
  <si>
    <t>SENCOR 100 GMS</t>
  </si>
  <si>
    <t>SENCOR 500 GMS</t>
  </si>
  <si>
    <t>SIVANTO 250 ML</t>
  </si>
  <si>
    <t>SIVANTO 500 ML</t>
  </si>
  <si>
    <t>SOLOMAN 100 ML</t>
  </si>
  <si>
    <t>SOLOMAN 1 LTR</t>
  </si>
  <si>
    <t>SOLOMAN 250 ML</t>
  </si>
  <si>
    <t>SOLOMAN 500 ML</t>
  </si>
  <si>
    <t>SUNRICE 50 GMS</t>
  </si>
  <si>
    <t>VELUM PRIME 250 ML</t>
  </si>
  <si>
    <t>VELUM PRIME 500 ML</t>
  </si>
  <si>
    <t>DECIS EC 28 20X500ML BOT IN</t>
  </si>
  <si>
    <t>DECIS EC 28 10X1L BOT IN</t>
  </si>
  <si>
    <t>FITREST SG5 40X100GR BOT IN</t>
  </si>
  <si>
    <t>FITREST SG5 80X50GR BOT IN</t>
  </si>
  <si>
    <t>FLOTIS (T) SC262 5 10X1L BOT IN</t>
  </si>
  <si>
    <t>FLOTIS (T) SC262 5 20X500ML BOT IN</t>
  </si>
  <si>
    <t>GAUCHO FS600 100X50ML BOT IN</t>
  </si>
  <si>
    <t>MELODY DUO WP66 8 10X800G BAG IN</t>
  </si>
  <si>
    <t>PLANOFIX SL45 10X1L BOT IN</t>
  </si>
  <si>
    <t>PROFILER WG71 11 5X2KG BAG IN</t>
  </si>
  <si>
    <t>ADMIRE WG70 20X300GR BAG IN</t>
  </si>
  <si>
    <t>ADMIRE (T) WG70 150X30GR BOT IN</t>
  </si>
  <si>
    <t>ADMIRE (T) WG70 60X75GR BOT IN</t>
  </si>
  <si>
    <t>ALIETTE WP80 40X100GR BAG IN</t>
  </si>
  <si>
    <t>ALIETTE WP80 10X1KG BAG IN</t>
  </si>
  <si>
    <t>ALIETTE WP80 20X250GR BAG IN</t>
  </si>
  <si>
    <t>AMBITION 10X1L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</si>
  <si>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</si>
  <si>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</si>
  <si>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</si>
  <si>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</si>
  <si>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</si>
  <si>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</si>
  <si>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BAYFOLAN ALGAE 40X250ML BOT IN</t>
  </si>
  <si>
    <t>BAYFOLAN ALGAE 20X500ML BOT IN</t>
  </si>
  <si>
    <t>BUONOS SC430 40X250ML BOT IN</t>
  </si>
  <si>
    <t>CONFIDOR SUPER (T) SC350 50X50ML BOT IN</t>
  </si>
  <si>
    <t>DECIS EC101-2 50X100ML BOX IN</t>
  </si>
  <si>
    <t>DECIS EC101-2 40X250ML BOT IN</t>
  </si>
  <si>
    <t>ETHREL SL39 50X100ML BOT IN</t>
  </si>
  <si>
    <t>EVERGOL XTEND FS308 50X100ML BOT IN</t>
  </si>
  <si>
    <t>EVERGOL XTEND FS308 40X250ML BOT IN</t>
  </si>
  <si>
    <t>FAME (T) SC480 40X50ML BOT IN</t>
  </si>
  <si>
    <t>FENOS QUICK SC150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</si>
  <si>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</si>
  <si>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</si>
  <si>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</si>
  <si>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</si>
  <si>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24X500G BAG IN</t>
  </si>
  <si>
    <t>GAUCHO FS600 40X250ML BOT IN</t>
  </si>
  <si>
    <t>INFINITO SC687 5 50X100ML BOT IN</t>
  </si>
  <si>
    <t>INFINITO SC687 5 20X500ML BOT IN</t>
  </si>
  <si>
    <t>JUMP WG80 80X40GR BAG IN</t>
  </si>
  <si>
    <t>LAUDIS SC630 8X115ML BOT IN</t>
  </si>
  <si>
    <t>LAUDIS SC630 10X57.5ML BOT IN</t>
  </si>
  <si>
    <t>LESENTA WG80 50X100GR BAG IN</t>
  </si>
  <si>
    <t>LESENTA WG80 100X40GR BAG IN</t>
  </si>
  <si>
    <t>LUNA EXPERIENCE SC400 50X100ML BOT IN</t>
  </si>
  <si>
    <t>LUNA EXPERIENCE SC400 10X1L BOT IN</t>
  </si>
  <si>
    <t>MELODY DUO WP66 8 50X100GR BAG IN</t>
  </si>
  <si>
    <t>MELODY DUO WP66 8 10X400GR BAG IN</t>
  </si>
  <si>
    <t>MOVENTO ENERGY SC240 40X250ML BOT IN</t>
  </si>
  <si>
    <t>MOVENTO OD150 10X1L BOT IN</t>
  </si>
  <si>
    <t>MOVENTO OD150 40X250ML BOT IN</t>
  </si>
  <si>
    <t>MOVENTO OD150 20X500ML BOT IN</t>
  </si>
  <si>
    <t>NATIVO WG75 50X100GR BAG IN</t>
  </si>
  <si>
    <t>NATIVO WG75 20X(10X10GR) BAG IN</t>
  </si>
  <si>
    <t>NATIVO WG75 10X1KG BAG IN</t>
  </si>
  <si>
    <t>NATIVO WG75 40X250GR BAG IN</t>
  </si>
  <si>
    <t>NATIVO WG75 20X500GR BAG IN</t>
  </si>
  <si>
    <t>NATIVO WG75 100X50GR BAG IN</t>
  </si>
  <si>
    <t>OBERON (T) SC240 10X1L BOT IN</t>
  </si>
  <si>
    <t>PLANOFIX SL4 5 50X100ML BOT IN</t>
  </si>
  <si>
    <t>PROFILER WG71 11 20X250GR BAG IN</t>
  </si>
  <si>
    <t>REGENT GOLD SC200 40X250ML BOT IN</t>
  </si>
  <si>
    <t>REGENT (T) SC50 50X100ML BOT IN</t>
  </si>
  <si>
    <t>SECTIN WG60 50X100GR BAG IN</t>
  </si>
  <si>
    <t>SENCOR WP70 20X500GR BOX IN</t>
  </si>
  <si>
    <t>SIVANTO PRIME SL200 40X250ML BOT IN</t>
  </si>
  <si>
    <t>SUNRICE WG15 100X50GR BOT IN</t>
  </si>
  <si>
    <t>VELUM PRIME SC400 40X250ML BOT IN</t>
  </si>
  <si>
    <t>Stock and Sales FOR THE PERIOD 01-Jan-2020 TO 30-Jun-2021</t>
  </si>
  <si>
    <t>DISTRIBUTOR:Sarvoday Krishi Seva Kendra,</t>
  </si>
  <si>
    <t>Sarvoday Krishi Seva Kendra</t>
  </si>
  <si>
    <t>Generated on 7/12/2021 10:28:27 AM</t>
  </si>
  <si>
    <t>Zylem Report - 01-Jan-2020 TO 30-Jun-2021</t>
  </si>
  <si>
    <t>Dealer Report - 01-Jan-2020 TO 30-Jun-2021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</si>
</sst>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Nos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7"/>
      <color rgb="FFFFFFFF"/>
      <name val="Verdana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8" fillId="0" borderId="0" applyNumberFormat="0" applyFill="0" applyBorder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1" fillId="0" borderId="3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36" applyNumberFormat="0" applyAlignment="0" applyProtection="0"/>
    <xf numFmtId="0" fontId="26" fillId="11" borderId="37" applyNumberFormat="0" applyAlignment="0" applyProtection="0"/>
    <xf numFmtId="0" fontId="27" fillId="11" borderId="36" applyNumberFormat="0" applyAlignment="0" applyProtection="0"/>
    <xf numFmtId="0" fontId="28" fillId="0" borderId="38" applyNumberFormat="0" applyFill="0" applyAlignment="0" applyProtection="0"/>
    <xf numFmtId="0" fontId="29" fillId="12" borderId="39" applyNumberFormat="0" applyAlignment="0" applyProtection="0"/>
    <xf numFmtId="0" fontId="30" fillId="0" borderId="0" applyNumberFormat="0" applyFill="0" applyBorder="0" applyAlignment="0" applyProtection="0"/>
    <xf numFmtId="0" fontId="17" fillId="13" borderId="40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41" applyNumberFormat="0" applyFill="0" applyAlignment="0" applyProtection="0"/>
    <xf numFmtId="0" fontId="3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5" borderId="13" xfId="0" applyFont="1" applyFill="1" applyBorder="1" applyAlignment="1">
      <alignment horizontal="left" vertical="center"/>
    </xf>
    <xf numFmtId="0" fontId="0" fillId="0" borderId="4" xfId="0" applyBorder="1"/>
    <xf numFmtId="0" fontId="0" fillId="0" borderId="9" xfId="0" applyBorder="1"/>
    <xf numFmtId="0" fontId="0" fillId="0" borderId="2" xfId="0" applyBorder="1"/>
    <xf numFmtId="2" fontId="0" fillId="0" borderId="9" xfId="0" applyNumberFormat="1" applyBorder="1"/>
    <xf numFmtId="2" fontId="0" fillId="0" borderId="2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66" fontId="16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49" fontId="6" fillId="0" borderId="28" xfId="0" applyNumberFormat="1" applyFont="1" applyBorder="1" applyAlignment="1">
      <alignment horizontal="left" vertical="top" indent="2"/>
    </xf>
    <xf numFmtId="49" fontId="6" fillId="0" borderId="30" xfId="0" applyNumberFormat="1" applyFont="1" applyBorder="1" applyAlignment="1">
      <alignment horizontal="left" vertical="top" indent="2"/>
    </xf>
    <xf numFmtId="49" fontId="7" fillId="0" borderId="30" xfId="0" applyNumberFormat="1" applyFont="1" applyBorder="1" applyAlignment="1">
      <alignment horizontal="center" vertical="top"/>
    </xf>
    <xf numFmtId="49" fontId="12" fillId="0" borderId="30" xfId="0" applyNumberFormat="1" applyFont="1" applyBorder="1" applyAlignment="1">
      <alignment horizontal="center" vertical="top"/>
    </xf>
    <xf numFmtId="168" fontId="7" fillId="0" borderId="23" xfId="0" applyNumberFormat="1" applyFont="1" applyBorder="1" applyAlignment="1">
      <alignment horizontal="right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9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8" fontId="7" fillId="0" borderId="22" xfId="0" applyNumberFormat="1" applyFont="1" applyBorder="1" applyAlignment="1">
      <alignment horizontal="right" vertical="top"/>
    </xf>
    <xf numFmtId="167" fontId="7" fillId="0" borderId="31" xfId="0" applyNumberFormat="1" applyFont="1" applyBorder="1" applyAlignment="1">
      <alignment horizontal="right" vertical="top"/>
    </xf>
    <xf numFmtId="166" fontId="7" fillId="0" borderId="31" xfId="0" applyNumberFormat="1" applyFont="1" applyBorder="1" applyAlignment="1">
      <alignment horizontal="right" vertical="top"/>
    </xf>
    <xf numFmtId="168" fontId="7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67" fontId="7" fillId="0" borderId="32" xfId="0" applyNumberFormat="1" applyFont="1" applyBorder="1" applyAlignment="1">
      <alignment horizontal="right" vertical="top"/>
    </xf>
    <xf numFmtId="167" fontId="7" fillId="0" borderId="25" xfId="0" applyNumberFormat="1" applyFont="1" applyBorder="1" applyAlignment="1">
      <alignment horizontal="right" vertical="top"/>
    </xf>
    <xf numFmtId="168" fontId="6" fillId="0" borderId="27" xfId="0" applyNumberFormat="1" applyFont="1" applyBorder="1" applyAlignment="1">
      <alignment horizontal="right"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6" xfId="0" applyNumberFormat="1" applyFont="1" applyBorder="1" applyAlignment="1">
      <alignment horizontal="center" vertical="top" wrapText="1"/>
    </xf>
    <xf numFmtId="49" fontId="7" fillId="0" borderId="25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2" fontId="0" fillId="0" borderId="0" xfId="0" applyNumberFormat="1" applyBorder="1" applyAlignment="1"/>
    <xf numFmtId="0" fontId="0" fillId="0" borderId="12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left" vertical="center"/>
    </xf>
    <xf numFmtId="2" fontId="5" fillId="0" borderId="9" xfId="0" applyNumberFormat="1" applyFont="1" applyBorder="1" applyAlignment="1"/>
    <xf numFmtId="0" fontId="2" fillId="5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2" fillId="5" borderId="17" xfId="0" applyFont="1" applyFill="1" applyBorder="1" applyAlignment="1">
      <alignment horizontal="left" vertical="center"/>
    </xf>
    <xf numFmtId="0" fontId="5" fillId="0" borderId="0" xfId="0" applyFont="1" applyAlignment="1"/>
    <xf numFmtId="0" fontId="0" fillId="0" borderId="3" xfId="0" applyBorder="1" applyAlignment="1"/>
    <xf numFmtId="0" fontId="2" fillId="5" borderId="16" xfId="0" applyFont="1" applyFill="1" applyBorder="1" applyAlignment="1">
      <alignment horizontal="left" vertical="center"/>
    </xf>
    <xf numFmtId="0" fontId="5" fillId="0" borderId="19" xfId="0" applyFont="1" applyBorder="1" applyAlignment="1"/>
    <xf numFmtId="0" fontId="0" fillId="0" borderId="21" xfId="0" applyBorder="1" applyAlignment="1"/>
    <xf numFmtId="0" fontId="2" fillId="5" borderId="15" xfId="0" applyFont="1" applyFill="1" applyBorder="1" applyAlignment="1">
      <alignment horizontal="left" vertical="center"/>
    </xf>
    <xf numFmtId="2" fontId="5" fillId="0" borderId="10" xfId="0" applyNumberFormat="1" applyFont="1" applyBorder="1" applyAlignment="1"/>
    <xf numFmtId="0" fontId="2" fillId="5" borderId="7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2" fontId="5" fillId="0" borderId="2" xfId="0" applyNumberFormat="1" applyFont="1" applyBorder="1" applyAlignment="1"/>
    <xf numFmtId="0" fontId="2" fillId="5" borderId="0" xfId="0" applyFont="1" applyFill="1" applyAlignment="1">
      <alignment horizontal="left" vertical="center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  <cell r="C1" t="str">
            <v>Volume</v>
          </cell>
          <cell r="D1" t="str">
            <v>BottlePerCase</v>
          </cell>
          <cell r="E1" t="str">
            <v>Alias</v>
          </cell>
          <cell r="F1" t="str">
            <v>Id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89.661166782411" createdVersion="6" refreshedVersion="7" minRefreshableVersion="3" recordCount="116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-13910" maxValue="2594"/>
    </cacheField>
    <cacheField name="Opening Balance Rate" numFmtId="0">
      <sharedItems containsString="0" containsBlank="1" containsNumber="1" minValue="2.0699999999999998" maxValue="17547.23"/>
    </cacheField>
    <cacheField name="Opening Balance Value" numFmtId="0">
      <sharedItems containsString="0" containsBlank="1" containsNumber="1" minValue="-28829.63" maxValue="1033366.22"/>
    </cacheField>
    <cacheField name="Inwards Quantity" numFmtId="0">
      <sharedItems containsString="0" containsBlank="1" containsNumber="1" containsInteger="1" minValue="-200" maxValue="19380"/>
    </cacheField>
    <cacheField name="Inwards Rate" numFmtId="0">
      <sharedItems containsString="0" containsBlank="1" containsNumber="1" minValue="17.940000000000001" maxValue="9031.52"/>
    </cacheField>
    <cacheField name="Inwards Value" numFmtId="0">
      <sharedItems containsString="0" containsBlank="1" containsNumber="1" minValue="-433694" maxValue="3373373.65"/>
    </cacheField>
    <cacheField name="Outwards Quantity" numFmtId="0">
      <sharedItems containsString="0" containsBlank="1" containsNumber="1" containsInteger="1" minValue="5" maxValue="13317"/>
    </cacheField>
    <cacheField name="Outwards Rate" numFmtId="0">
      <sharedItems containsString="0" containsBlank="1" containsNumber="1" minValue="17.75" maxValue="9487.17"/>
    </cacheField>
    <cacheField name="Outwards Value" numFmtId="0">
      <sharedItems containsString="0" containsBlank="1" containsNumber="1" minValue="2865.2" maxValue="2343988.7599999998"/>
    </cacheField>
    <cacheField name="Closing Balance Quantity" numFmtId="0">
      <sharedItems containsString="0" containsBlank="1" containsNumber="1" containsInteger="1" minValue="-7847" maxValue="1038"/>
    </cacheField>
    <cacheField name="Closing Balance Rate" numFmtId="0">
      <sharedItems containsString="0" containsBlank="1" containsNumber="1" minValue="2.2599999999999998" maxValue="26320.85"/>
    </cacheField>
    <cacheField name="Closing Balance Value" numFmtId="0">
      <sharedItems containsString="0" containsBlank="1" containsNumber="1" minValue="-204934.96" maxValue="1165033.94"/>
    </cacheField>
    <cacheField name="Combi Name" numFmtId="165">
      <sharedItems/>
    </cacheField>
    <cacheField name="Master Name" numFmtId="165">
      <sharedItems count="206">
        <s v="ADMIRE WG70 125X(8X2GR) BAG IN"/>
        <s v="ADMIRE WG70 20X300GR BAG IN"/>
        <s v="ADMIRE (T) WG70 150X30GR BOT IN"/>
        <s v="ADMIRE (T) WG70 60X75GR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AYFOLAN ALGAE 40X250ML BOT IN"/>
        <s v="BAYFOLAN ALGAE 20X500ML BOT IN"/>
        <s v="BUONOS SC430 40X25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20X500ML BOT IN"/>
        <s v="CONFIDOR SUPER (T) SC350 50X50ML BOT IN"/>
        <s v="DECIS EC101-2 50X100ML BOX IN"/>
        <s v="DECIS EC101-2 40X250ML BOT IN"/>
        <s v="DECIS EC 28 20X500ML BOT IN"/>
        <s v="DECIS EC 28 50X100ML BOT IN"/>
        <s v="DECIS EC 28 10X1L BOT IN"/>
        <s v="DECIS EC 28 40X250ML BOT IN"/>
        <s v="ETHREL SL39 50X100ML BOT IN"/>
        <s v="EVERGOL XTEND FS308 50X100ML BOT IN"/>
        <s v="EVERGOL XTEND FS308 40X250ML BOT IN"/>
        <s v="FAME (T) SC480 10X(20X10ML) BOT IN"/>
        <s v="FAME (T) SC480 40X50ML BOT IN"/>
        <s v="FENOS QUICK SC150 50X100ML BOT IN"/>
        <s v="FITREST SG5 40X100GR BOT IN"/>
        <s v="FITREST SG5 80X50GR BOT IN"/>
        <s v="FLOTIS (T) SC262 5 10X1L BOT IN"/>
        <s v="FLOTIS (T) SC262 5 20X500ML BOT IN"/>
        <s v="FOLICUR (T) EC250 50X10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2X(5X1L) BOT IN"/>
        <s v="GAUCHO FS600 40X250ML BOT IN"/>
        <s v="GAUCHO FS600 100X50ML BOT IN"/>
        <s v="GAUCHO FS600 2X5L BOT IN"/>
        <s v="GAUCHO FS600 5X(20X9)ML BOT IN"/>
        <s v="INFINITO SC687 5 50X100ML BOT IN"/>
        <s v="INFINITO SC687 5 20X500ML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10X57.5ML BOT IN"/>
        <s v="LESENTA WG80 50X100GR BAG IN"/>
        <s v="LESENTA WG80 20X250GR BAG IN"/>
        <s v="LESENTA WG80 100X40GR BAG IN"/>
        <s v="LUNA EXPERIENCE SC400 50X100ML BOT IN"/>
        <s v="LUNA EXPERIENCE SC400 10X1L BOT IN"/>
        <s v="LUNA EXPERIENCE SC400 40X250ML BOT IN"/>
        <s v="MELODY DUO WP66 8 10X800G BAG IN"/>
        <s v="MELODY DUO WP66 8 50X100GR BAG IN"/>
        <s v="MELODY DUO WP66 8 10X400GR BAG IN"/>
        <s v="MOVENTO ENERGY SC240 10X1L BOT IN"/>
        <s v="MOVENTO ENERGY SC240 40X250ML BOT IN"/>
        <s v="MOVENTO OD150 10X1L BOT IN"/>
        <s v="MOVENTO OD150 40X250ML BOT IN"/>
        <s v="MOVENTO OD150 20X50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PLANOFIX SL4 5 50X100ML BOT IN"/>
        <s v="PLANOFIX SL45 10X1L BOT IN"/>
        <s v="PROFILER WG71 11 10X1KG BAG IN"/>
        <s v="PROFILER WG71 11 20X250GR BAG IN"/>
        <s v="PROFILER WG71 11 5X2KG BAG IN"/>
        <s v="REGENT GOLD SC200 40X250ML BOT IN"/>
        <s v="REGENT GR0 3 20X1KG BAG IN"/>
        <s v="REGENT GR0 3 1X25KG BOX WW"/>
        <s v="REGENT GR0 3 4X5KG BAG IN"/>
        <s v="REGENT (T) SC50 50X100ML BOT IN"/>
        <s v="REGENT (T) SC50 20X250ML BOT IN"/>
        <s v="REGENT (T) SC50 20X500ML BOT IN"/>
        <s v="REGENT ULTRA GR0 6 20X1KG BAG IN"/>
        <s v="REGENT ULTRA GR0 6 5X4KG BAG IN"/>
        <s v="SECTIN WG60 50X100GR BAG IN"/>
        <s v="SENCOR WP70 20X500GR BOX IN"/>
        <s v="SIVANTO PRIME SL200 40X250ML BOT IN"/>
        <s v="SIVANTO PRIME SL200 20X500ML BOT IN"/>
        <s v="SOLOMON OD300 50X100ML BOT IN"/>
        <s v="SOLOMON OD300 10X1L BOT IN"/>
        <s v="SOLOMON OD300 40X250ML BOT IN"/>
        <s v="SOLOMON OD300 20X500ML BOT IN"/>
        <s v="SUNRICE WG15 100X50GR BOT IN"/>
        <s v="VELUM PRIME SC400 40X250ML BOT IN"/>
        <s v="VELUM PRIME SC400 20X500ML BOT IN"/>
        <s v="PREMISE SC350 10X1L BOT IN" u="1"/>
        <s v="SOLFAC EW50 10X1L BOT IN" u="1"/>
        <s v="SECTIN WG60 20X600GR BAG IN" u="1"/>
        <s v="RAXIL (T) DS2 5X(10X100GR) BAG IN" u="1"/>
        <s v="EMESTO PRIME FS240 40X250ML BOT IN" u="1"/>
        <s v="EMESTO PRIME FS240 50X100ML BOT IN" u="1"/>
        <s v="LUCIFER (T) WP15 25X160GR BAG IN" u="1"/>
        <s v="FOOST WP50 20X250G BAG IN" u="1"/>
        <s v="BELT EXPERT SC480 100X50ML BOT IN" u="1"/>
        <s v="BELT EXPERT SC480 40X250ML BOT IN" u="1"/>
        <s v="BELT EXPERT SC480 50X100ML BOT IN" u="1"/>
        <s v="SOLFAC WP10 1X5KG BOT IN" u="1"/>
        <s v="SIMBOLA (T) SG20 10X1KG BOT IN" u="1"/>
        <s v="RICESTAR EC69 20X500ML BOT IN" u="1"/>
        <s v="RESPONSAR SC25 10X1L BOT IN" u="1"/>
        <s v="ALION PLUS SC560 4X5L BOT IN" u="1"/>
        <e v="#N/A" u="1"/>
        <s v="AGENDA EC25 20X500ML BOT IN" u="1"/>
        <s v="AGENDA EC25 50X100ML BOT IN" u="1"/>
        <s v="REGENT (T) SC50 10X1L BOT IN" u="1"/>
        <s v="VELUM PRIME SC400 50X100ML BOT IN" u="1"/>
        <s v="SENCOR WP70 60X100GR BAG IN" u="1"/>
        <s v="FLOTIS (T) SC262 5 40X250ML BOT IN" u="1"/>
        <s v="SOLFAC WP10 100X20GR BAG IN" u="1"/>
        <s v="TOPSTAR (T) WP80 8X(20X22.5GR) BOX IN" u="1"/>
        <s v="ADMIRE (T) WG70 30X150GR BOT IN" u="1"/>
        <s v="FENOS QUICK SC150 40X250ML BOT IN" u="1"/>
        <s v="DISCOUNTINUE PRODUCT" u="1"/>
        <s v="RACUMIN SURE RB0 005 10X(20X100G) BAG IN" u="1"/>
        <s v="FITREST SG5 16X250GR BOT IN" u="1"/>
        <s v="PLANOFIX SL4 5 20X500ML BOT IN" u="1"/>
        <s v="PLANOFIX SL4 5 40X250ML BOT IN" u="1"/>
        <s v="GLAMORE WG80 50X(10X5GR) BAG IN" u="1"/>
        <s v="SIMBOLA (T) SG20 10X500G BOT IN" u="1"/>
        <s v="SIMBOLA (T) SG20 50X100G BOT IN" u="1"/>
        <s v="AGENDA EC25 2X5L BOT IN" u="1"/>
        <s v="JUMP WG80 2X(15X100GR) BOT IN" u="1"/>
        <s v="SECTIN WG60 10X1KG BAG IN" u="1"/>
        <s v="RAXIL (T) DS2 5X(25X40GR) BAG IN" u="1"/>
        <s v="OBERON (T) SC240 100X50ML BOT IN" u="1"/>
        <s v="TOPSTAR (T) WP80 10X(10X35GR) BOX IN" u="1"/>
        <s v="TOPSTAR (T) WP80 4X(10X100GR) BOX IN" u="1"/>
        <s v="REGENT GOLD SC200 20X500ML BOT IN" u="1"/>
        <s v="REGENT GOLD SC200 50X100ML BOT IN" u="1"/>
        <s v="FAME (T) SC480 4X500ML BOT IN" u="1"/>
        <s v="FAME (T) SC480 8X250ML BOT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RAXIL EASY FS60 10X1L BOT IN" u="1"/>
        <s v="NEWPRODUCT_9060327" u="1"/>
        <s v="MOMIJI WG85 50X60G BOT IN" u="1"/>
        <s v="INFINITO SC687 5 10X1L BOT IN" u="1"/>
        <s v="RAXIL EASY FS60 10X(20X13.4ML) BOT IN" u="1"/>
        <s v="LAUDIS SC630 3X230ML BOT IN" u="1"/>
        <s v="PREMISE SC350 2X5L BOT IN" u="1"/>
        <s v="GLAMORE WG80 40X50GR BOT IN" u="1"/>
        <s v="SPINTOR SC495 10X(20X7ML) BOT IN" u="1"/>
        <s v="MONCEREN SC250 10X1L BOT IN" u="1"/>
        <s v="SIVANTO PRIME SL200 50X100ML BOT IN" u="1"/>
        <s v="SPINTOR SC495 20X75ML BOT IN" u="1"/>
        <s v="PREMISE SC350 40X250ML BOT IN" u="1"/>
        <s v="CONFIDOR SUPER (T) SC350 10X1L BOT IN" u="1"/>
        <s v="COUNCIL ACTIV WG30 12X(5X90GR) BOX IN" u="1"/>
        <s v="COUNCIL ACTIV WG30 8X(10X45GR) BOX IN" u="1"/>
        <s v="MOVENTO ENERGY SC240 20X500ML BOT IN" u="1"/>
        <s v="MOVENTO ENERGY SC240 50X100ML BOT IN" u="1"/>
        <s v="GLAMORE WG80 20X100GR BOT IN" u="1"/>
        <s v="ATLANTIS KL3 6 15X160GR BOT IN" u="1"/>
        <s v="ALANTO (T) SC240 10X1L BOT IN" u="1"/>
        <s v="WHIPSUPER (T) EC90 20X500ML BOT IN" u="1"/>
        <s v="WHIPSUPER (T) EC90 40X250ML BOT IN" u="1"/>
        <s v="WHIPSUPER (T) EC90 50X100ML BOT IN" u="1"/>
        <s v="ALANTO (T) SC240 20X500ML BOT IN" u="1"/>
        <s v="ALANTO (T) SC240 40X250ML BOT IN" u="1"/>
        <s v="ALANTO (T) SC240 50X100ML BOT IN" u="1"/>
        <s v="MONCEREN SC250 20X500ML BOT IN" u="1"/>
        <s v="MONCEREN SC250 40X250ML BOT IN" u="1"/>
        <s v="MONCEREN SC250 50X100ML BOT IN" u="1"/>
        <s v="FLOTIS (T) SC262 5 2X5L BOT IN" u="1"/>
        <s v="AMBITION 50X100ML BOT IN" u="1"/>
        <s v="GLAMORE WG80 8X250GR BAG IN" u="1"/>
        <s v="ETHREL SL39 20X500ML BOT IN" u="1"/>
        <s v="QUICK BAYT GR0 5 2X(20X50GR) BAG IN" u="1"/>
        <s v="ETHREL SL39 10X1L BOT IN" u="1"/>
        <s v="BASTA SL150 10X1L BOT IN" u="1"/>
        <s v="K-OTHRINE SC25 5 15X1L BOT IN" u="1"/>
        <s v="DECIS EC101-2 100X50ML BOT IN" u="1"/>
        <s v="GLAMORE WG80 2X(10X100)G BAG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">
  <r>
    <s v="ADMIRE 2 GMS"/>
    <n v="2594"/>
    <n v="20.59"/>
    <n v="53409.48"/>
    <n v="6000"/>
    <n v="17.940000000000001"/>
    <n v="107643.75"/>
    <n v="7874"/>
    <n v="17.75"/>
    <n v="139751.99"/>
    <n v="720"/>
    <n v="28.95"/>
    <n v="20846.02"/>
    <s v="ADMIRE 2 GMS"/>
    <x v="0"/>
  </r>
  <r>
    <s v="ADMIRE 300 GMS"/>
    <n v="17"/>
    <n v="4483.62"/>
    <n v="76221.460000000006"/>
    <m/>
    <m/>
    <m/>
    <n v="144"/>
    <n v="1861.89"/>
    <n v="268111.7"/>
    <n v="-127"/>
    <n v="1613.66"/>
    <n v="-204934.96"/>
    <s v="ADMIRE 300 GMS"/>
    <x v="1"/>
  </r>
  <r>
    <s v="ADMIRE 30 GMS"/>
    <n v="661"/>
    <n v="239.18"/>
    <n v="158094.79999999999"/>
    <n v="600"/>
    <n v="219.62"/>
    <n v="131769"/>
    <n v="827"/>
    <n v="219.53"/>
    <n v="181551.97"/>
    <n v="434"/>
    <n v="248.6"/>
    <n v="107893.46"/>
    <s v="ADMIRE 30 GMS"/>
    <x v="2"/>
  </r>
  <r>
    <s v="ADMIRE 75 GMS"/>
    <n v="-36"/>
    <n v="319.91000000000003"/>
    <n v="11516.58"/>
    <n v="60"/>
    <n v="530.4"/>
    <n v="31824"/>
    <n v="76"/>
    <n v="520.5"/>
    <n v="39558.36"/>
    <n v="-52"/>
    <n v="57.12"/>
    <n v="2970.18"/>
    <s v="ADMIRE 75 GMS"/>
    <x v="3"/>
  </r>
  <r>
    <s v="ALIETTE 100 GMS"/>
    <n v="958"/>
    <n v="218.47"/>
    <n v="209298.61"/>
    <n v="320"/>
    <n v="201.52"/>
    <n v="64486.400000000001"/>
    <n v="862"/>
    <n v="193.58"/>
    <n v="166864.93"/>
    <n v="416"/>
    <n v="287.76"/>
    <n v="119710.18"/>
    <s v="ALIETTE 100 GMS"/>
    <x v="4"/>
  </r>
  <r>
    <s v="ALIETTE 1 KG"/>
    <n v="199"/>
    <n v="1666.33"/>
    <n v="331599.3"/>
    <n v="210"/>
    <n v="1740.32"/>
    <n v="365467.2"/>
    <n v="274"/>
    <n v="1704.33"/>
    <n v="466987.25"/>
    <n v="135"/>
    <n v="1676.31"/>
    <n v="226302.38"/>
    <s v="ALIETTE 1 KG"/>
    <x v="5"/>
  </r>
  <r>
    <s v="ALIETTE 250 GMS"/>
    <n v="476"/>
    <n v="467.64"/>
    <n v="222595.63"/>
    <n v="680"/>
    <n v="475.81"/>
    <n v="323552.8"/>
    <n v="874"/>
    <n v="459.22"/>
    <n v="401360.11"/>
    <n v="282"/>
    <n v="482.33"/>
    <n v="136017.44"/>
    <s v="ALIETTE 250 GMS"/>
    <x v="6"/>
  </r>
  <r>
    <s v="ALIETTE 500 GMS"/>
    <n v="342"/>
    <n v="964.82"/>
    <n v="329969.90000000002"/>
    <n v="360"/>
    <n v="897.57"/>
    <n v="323124.8"/>
    <n v="370"/>
    <n v="871.49"/>
    <n v="322451.58"/>
    <n v="332"/>
    <n v="978.29"/>
    <n v="324792.75"/>
    <s v="ALIETTE 500 GMS"/>
    <x v="7"/>
  </r>
  <r>
    <s v="AMBITION 1 LTR"/>
    <n v="99"/>
    <n v="777.7"/>
    <n v="76992.3"/>
    <n v="180"/>
    <n v="802.47"/>
    <n v="144444"/>
    <n v="295"/>
    <n v="815.2"/>
    <n v="240484.32"/>
    <n v="-16"/>
    <n v="850.19"/>
    <n v="-13603.04"/>
    <s v="AMBITION 1 LTR"/>
    <x v="8"/>
  </r>
  <r>
    <s v="AMBITION 250 ML"/>
    <n v="3"/>
    <n v="202.24"/>
    <n v="606.72"/>
    <n v="280"/>
    <n v="211.37"/>
    <n v="59184"/>
    <n v="259"/>
    <n v="213.99"/>
    <n v="55424.29"/>
    <n v="24"/>
    <n v="211.75"/>
    <n v="5081.92"/>
    <s v="AMBITION 250 ML"/>
    <x v="9"/>
  </r>
  <r>
    <s v="AMBITION 500 ML"/>
    <n v="247"/>
    <n v="400.97"/>
    <n v="99039.59"/>
    <n v="200"/>
    <n v="416.48"/>
    <n v="83296"/>
    <n v="415"/>
    <n v="419.38"/>
    <n v="174040.89"/>
    <n v="32"/>
    <n v="433.43"/>
    <n v="13869.8"/>
    <s v="AMBITION 500 ML"/>
    <x v="10"/>
  </r>
  <r>
    <s v="ANTRACOL 100 GMS"/>
    <n v="-14"/>
    <n v="253.29"/>
    <n v="3546.02"/>
    <n v="900"/>
    <n v="62.05"/>
    <n v="55848"/>
    <n v="596"/>
    <n v="59.46"/>
    <n v="35437.31"/>
    <n v="290"/>
    <n v="80.61"/>
    <n v="23375.72"/>
    <s v="ANTRACOL 100 GMS"/>
    <x v="11"/>
  </r>
  <r>
    <s v="ANTRACOL 1 KG"/>
    <n v="141"/>
    <n v="472.76"/>
    <n v="66659.14"/>
    <n v="470"/>
    <n v="486.64"/>
    <n v="228722.8"/>
    <n v="464"/>
    <n v="469.79"/>
    <n v="217984.05"/>
    <n v="147"/>
    <n v="480.58"/>
    <n v="70644.58"/>
    <s v="ANTRACOL 1 KG"/>
    <x v="12"/>
  </r>
  <r>
    <s v="ANTRACOL 250 GMS"/>
    <n v="734"/>
    <n v="142.65"/>
    <n v="104706.02"/>
    <n v="1162"/>
    <n v="138.94999999999999"/>
    <n v="161454.24"/>
    <n v="1773"/>
    <n v="135.03"/>
    <n v="239409.16"/>
    <n v="123"/>
    <n v="229.36"/>
    <n v="28211.52"/>
    <s v="ANTRACOL 250 GMS"/>
    <x v="13"/>
  </r>
  <r>
    <s v="ANTRACOL 500 GMS"/>
    <n v="29"/>
    <n v="980.04"/>
    <n v="28421.279999999999"/>
    <n v="720"/>
    <n v="259.81"/>
    <n v="187061.4"/>
    <n v="596"/>
    <n v="254.66"/>
    <n v="151780.29"/>
    <n v="153"/>
    <n v="411.36"/>
    <n v="62937.89"/>
    <s v="ANTRACOL 500 GMS"/>
    <x v="14"/>
  </r>
  <r>
    <s v="BAYFOLAN ALGAE 250 ML"/>
    <m/>
    <m/>
    <m/>
    <n v="120"/>
    <n v="219.83"/>
    <n v="26380"/>
    <n v="27"/>
    <n v="252.46"/>
    <n v="6816.29"/>
    <n v="93"/>
    <n v="220.59"/>
    <n v="20514.95"/>
    <s v="BAYFOLAN ALGAE 250 ML"/>
    <x v="15"/>
  </r>
  <r>
    <s v="BAYFOLAN ALGAE 500 ML"/>
    <m/>
    <m/>
    <m/>
    <n v="40"/>
    <n v="425.5"/>
    <n v="17020"/>
    <n v="21"/>
    <n v="472.74"/>
    <n v="9927.57"/>
    <n v="19"/>
    <n v="433.83"/>
    <n v="8242.83"/>
    <s v="BAYFOLAN ALGAE 500 ML"/>
    <x v="16"/>
  </r>
  <r>
    <s v="BUONOS 250 ML"/>
    <m/>
    <m/>
    <m/>
    <n v="160"/>
    <n v="345"/>
    <n v="55200"/>
    <n v="80"/>
    <n v="424.43"/>
    <n v="33954.21"/>
    <n v="80"/>
    <n v="345"/>
    <n v="27600"/>
    <s v="BUONOS 250 ML"/>
    <x v="17"/>
  </r>
  <r>
    <s v="CONFIDOR 100 ML"/>
    <n v="867"/>
    <n v="224.52"/>
    <n v="194661.49"/>
    <n v="200"/>
    <n v="207.5"/>
    <n v="41500"/>
    <n v="942"/>
    <n v="218.88"/>
    <n v="206188.62"/>
    <n v="125"/>
    <n v="314.69"/>
    <n v="39336.71"/>
    <s v="CONFIDOR 100 ML"/>
    <x v="18"/>
  </r>
  <r>
    <s v="CONFIDOR 1 LTR"/>
    <n v="207"/>
    <n v="2221.3200000000002"/>
    <n v="459814.01"/>
    <n v="-70"/>
    <n v="2151.7800000000002"/>
    <n v="-150624.6"/>
    <n v="92"/>
    <n v="2160.38"/>
    <n v="198755.03"/>
    <n v="45"/>
    <n v="2565.23"/>
    <n v="115435.15"/>
    <s v="CONFIDOR 1 LTR"/>
    <x v="19"/>
  </r>
  <r>
    <s v="CONFIDOR 250 ML"/>
    <n v="667"/>
    <n v="534.98"/>
    <n v="356830.24"/>
    <m/>
    <m/>
    <m/>
    <n v="242"/>
    <n v="547.78"/>
    <n v="132562.87"/>
    <n v="425"/>
    <n v="542.17999999999995"/>
    <n v="230427.94"/>
    <s v="CONFIDOR 250 ML"/>
    <x v="20"/>
  </r>
  <r>
    <s v="CONFIDOR 500 ML"/>
    <n v="224"/>
    <n v="1117.56"/>
    <n v="250332.33"/>
    <n v="-100"/>
    <n v="1104.17"/>
    <n v="-110417"/>
    <n v="70"/>
    <n v="1051.68"/>
    <n v="73617.8"/>
    <n v="54"/>
    <n v="1159.69"/>
    <n v="62623.43"/>
    <s v="CONFIDOR 500 ML"/>
    <x v="21"/>
  </r>
  <r>
    <s v="CONFIDOR 50 ML"/>
    <n v="1312"/>
    <n v="123.66"/>
    <n v="162241.88"/>
    <m/>
    <m/>
    <m/>
    <n v="834"/>
    <n v="119.32"/>
    <n v="99512.89"/>
    <n v="478"/>
    <n v="123.89"/>
    <n v="59221.38"/>
    <s v="CONFIDOR 50 ML"/>
    <x v="22"/>
  </r>
  <r>
    <s v="CONFIDOR SUPER 100 ML"/>
    <n v="42"/>
    <n v="537.47"/>
    <n v="22573.71"/>
    <n v="350"/>
    <n v="385.44"/>
    <n v="134905"/>
    <n v="349"/>
    <n v="384.05"/>
    <n v="134033.62"/>
    <n v="43"/>
    <n v="538.39"/>
    <n v="23150.76"/>
    <s v="CONFIDOR SUPER 100 ML"/>
    <x v="23"/>
  </r>
  <r>
    <s v="CONFIDOR SUPER 250 ML"/>
    <n v="9"/>
    <n v="1247.77"/>
    <n v="11229.92"/>
    <n v="20"/>
    <n v="927.3"/>
    <n v="18546"/>
    <n v="40"/>
    <n v="922.2"/>
    <n v="36888.120000000003"/>
    <n v="-11"/>
    <n v="667.22"/>
    <n v="-7339.37"/>
    <s v="CONFIDOR SUPER 250 ML"/>
    <x v="24"/>
  </r>
  <r>
    <s v="CONFIDOR SUPER 500 ML"/>
    <m/>
    <m/>
    <n v="25858.65"/>
    <m/>
    <m/>
    <m/>
    <n v="18"/>
    <n v="1848.78"/>
    <n v="33278.019999999997"/>
    <n v="-18"/>
    <n v="391.75"/>
    <n v="-7051.47"/>
    <s v="CONFIDOR SUPER 500 ML"/>
    <x v="25"/>
  </r>
  <r>
    <s v="CONFIDOR SUPER 50 ML"/>
    <n v="77"/>
    <n v="251.35"/>
    <n v="19354"/>
    <n v="350"/>
    <n v="194.58"/>
    <n v="68104"/>
    <n v="337"/>
    <n v="193.05"/>
    <n v="65057.49"/>
    <n v="90"/>
    <n v="244.25"/>
    <n v="21982.28"/>
    <s v="CONFIDOR SUPER 50 ML"/>
    <x v="26"/>
  </r>
  <r>
    <s v="DECIS 100 - 100 ML"/>
    <n v="264"/>
    <n v="167.44"/>
    <n v="44203.41"/>
    <m/>
    <m/>
    <m/>
    <n v="269"/>
    <n v="183.21"/>
    <n v="49283.66"/>
    <n v="-5"/>
    <n v="578.08000000000004"/>
    <n v="2890.39"/>
    <s v="DECIS 100 - 100 ML"/>
    <x v="27"/>
  </r>
  <r>
    <s v="DECIS 100 - 250 ML"/>
    <n v="32"/>
    <n v="833.35"/>
    <n v="26667.18"/>
    <n v="80"/>
    <n v="360.13"/>
    <n v="28810"/>
    <n v="80"/>
    <n v="349.37"/>
    <n v="27949.9"/>
    <n v="32"/>
    <n v="847.65"/>
    <n v="27124.880000000001"/>
    <s v="DECIS 100 - 250 ML"/>
    <x v="28"/>
  </r>
  <r>
    <s v="DECIS 100 - 500 ML"/>
    <m/>
    <m/>
    <m/>
    <m/>
    <m/>
    <m/>
    <m/>
    <m/>
    <m/>
    <m/>
    <m/>
    <m/>
    <s v="DECIS 100 - 500 ML"/>
    <x v="29"/>
  </r>
  <r>
    <s v="DECIS 100 ML"/>
    <n v="31"/>
    <n v="103.94"/>
    <n v="3222.05"/>
    <m/>
    <m/>
    <m/>
    <n v="45"/>
    <n v="74.010000000000005"/>
    <n v="3330.38"/>
    <n v="-14"/>
    <n v="42.17"/>
    <n v="590.36"/>
    <s v="DECIS 100 ML"/>
    <x v="30"/>
  </r>
  <r>
    <s v="DECIS 1 LTR"/>
    <m/>
    <m/>
    <m/>
    <m/>
    <m/>
    <m/>
    <m/>
    <m/>
    <m/>
    <m/>
    <m/>
    <m/>
    <s v="DECIS 1 LTR"/>
    <x v="31"/>
  </r>
  <r>
    <s v="DECIS 250 ML"/>
    <n v="29"/>
    <n v="229.03"/>
    <n v="6641.76"/>
    <n v="120"/>
    <n v="138.34"/>
    <n v="16600.400000000001"/>
    <n v="128"/>
    <n v="132.16999999999999"/>
    <n v="16917.63"/>
    <n v="21"/>
    <n v="266.86"/>
    <n v="5604.06"/>
    <s v="DECIS 250 ML"/>
    <x v="32"/>
  </r>
  <r>
    <s v="DECIS 500 ML"/>
    <n v="13"/>
    <n v="391.57"/>
    <n v="5090.3999999999996"/>
    <n v="100"/>
    <n v="253.85"/>
    <n v="25385.4"/>
    <n v="104"/>
    <n v="262.87"/>
    <n v="27338.97"/>
    <n v="9"/>
    <n v="453.06"/>
    <n v="4077.54"/>
    <s v="DECIS 500 ML"/>
    <x v="29"/>
  </r>
  <r>
    <s v="ETHREL 100 ML"/>
    <n v="-88"/>
    <n v="42.34"/>
    <n v="3726.04"/>
    <n v="450"/>
    <n v="160.27000000000001"/>
    <n v="72121"/>
    <n v="331"/>
    <n v="161.84"/>
    <n v="53568.89"/>
    <n v="31"/>
    <n v="642.91"/>
    <n v="19930.29"/>
    <s v="ETHREL 100 ML"/>
    <x v="33"/>
  </r>
  <r>
    <s v="EVERGOL XTEND 100 ML"/>
    <n v="50"/>
    <n v="580.75"/>
    <n v="29037.5"/>
    <n v="100"/>
    <n v="582.38"/>
    <n v="58237.5"/>
    <n v="86"/>
    <n v="600.96"/>
    <n v="51682.33"/>
    <n v="64"/>
    <n v="582.38"/>
    <n v="37272"/>
    <s v="EVERGOL XTEND 100 ML"/>
    <x v="34"/>
  </r>
  <r>
    <s v="EVERGOL XTEND 250 ML"/>
    <n v="73"/>
    <n v="1403.9"/>
    <n v="102484.7"/>
    <n v="160"/>
    <n v="1400.61"/>
    <n v="224098"/>
    <n v="203"/>
    <n v="1401.97"/>
    <n v="284599.34000000003"/>
    <n v="30"/>
    <n v="1437.79"/>
    <n v="43133.65"/>
    <s v="EVERGOL XTEND 250 ML"/>
    <x v="35"/>
  </r>
  <r>
    <s v="FAME 10 ML"/>
    <n v="38"/>
    <n v="617.4"/>
    <n v="23461.02"/>
    <n v="200"/>
    <n v="152"/>
    <n v="30400"/>
    <n v="241"/>
    <n v="149.86000000000001"/>
    <n v="36117.06"/>
    <n v="-3"/>
    <n v="5674.67"/>
    <n v="17024"/>
    <s v="FAME 10 ML"/>
    <x v="36"/>
  </r>
  <r>
    <s v="FAME 50 ML"/>
    <n v="10"/>
    <n v="3440.78"/>
    <n v="34407.800000000003"/>
    <n v="80"/>
    <n v="696.5"/>
    <n v="55720"/>
    <n v="109"/>
    <n v="724.27"/>
    <n v="78945.75"/>
    <n v="-19"/>
    <n v="756.12"/>
    <n v="14366.24"/>
    <s v="FAME 50 ML"/>
    <x v="37"/>
  </r>
  <r>
    <s v="FENOS QUICK 100 ML"/>
    <m/>
    <m/>
    <m/>
    <n v="100"/>
    <n v="245.5"/>
    <n v="24550"/>
    <n v="39"/>
    <n v="509.41"/>
    <n v="19866.93"/>
    <n v="61"/>
    <n v="247.1"/>
    <n v="15073"/>
    <s v="FENOS QUICK 100 ML"/>
    <x v="38"/>
  </r>
  <r>
    <s v="FITREST 100 GMS"/>
    <n v="1"/>
    <n v="310.42"/>
    <n v="310.42"/>
    <m/>
    <m/>
    <m/>
    <m/>
    <m/>
    <m/>
    <n v="1"/>
    <n v="310.42"/>
    <n v="310.42"/>
    <s v="FITREST 100 GMS"/>
    <x v="39"/>
  </r>
  <r>
    <s v="FITREST 50 GMS"/>
    <n v="2"/>
    <n v="157.35"/>
    <n v="314.7"/>
    <m/>
    <m/>
    <m/>
    <m/>
    <m/>
    <m/>
    <n v="2"/>
    <n v="157.35"/>
    <n v="314.7"/>
    <s v="FITREST 50 GMS"/>
    <x v="40"/>
  </r>
  <r>
    <s v="FLOTIS 1 LTR"/>
    <m/>
    <m/>
    <m/>
    <m/>
    <m/>
    <m/>
    <m/>
    <m/>
    <m/>
    <m/>
    <m/>
    <m/>
    <s v="FLOTIS 1 LTR"/>
    <x v="41"/>
  </r>
  <r>
    <s v="FLOTIS 500 ML"/>
    <m/>
    <m/>
    <m/>
    <m/>
    <m/>
    <m/>
    <m/>
    <m/>
    <m/>
    <m/>
    <m/>
    <m/>
    <s v="FLOTIS 500 ML"/>
    <x v="42"/>
  </r>
  <r>
    <s v="FOLICUR 100 ML"/>
    <n v="-196"/>
    <n v="224.72"/>
    <n v="44045.4"/>
    <n v="1050"/>
    <n v="203.65"/>
    <n v="213835"/>
    <n v="933"/>
    <n v="200.65"/>
    <n v="187202.04"/>
    <n v="-79"/>
    <n v="873.56"/>
    <n v="69011.14"/>
    <s v="FOLICUR 100 ML"/>
    <x v="43"/>
  </r>
  <r>
    <s v="FOLICUR 1 LTR"/>
    <n v="90"/>
    <n v="1758.2"/>
    <n v="158238"/>
    <n v="320"/>
    <n v="1788.5"/>
    <n v="572320"/>
    <n v="313"/>
    <n v="1702.72"/>
    <n v="532952.48"/>
    <n v="97"/>
    <n v="1795"/>
    <n v="174115"/>
    <s v="FOLICUR 1 LTR"/>
    <x v="44"/>
  </r>
  <r>
    <s v="FOLICUR 250 ML"/>
    <n v="-341"/>
    <n v="175.57"/>
    <n v="59870.49"/>
    <n v="1005"/>
    <n v="464.65"/>
    <n v="466968.73"/>
    <n v="716"/>
    <n v="453.87"/>
    <n v="324968.3"/>
    <n v="-52"/>
    <n v="3779.79"/>
    <n v="196548.96"/>
    <s v="FOLICUR 250 ML"/>
    <x v="45"/>
  </r>
  <r>
    <s v="FOLICUR 500 ML"/>
    <n v="127"/>
    <n v="1330.49"/>
    <n v="168971.95"/>
    <n v="300"/>
    <n v="908.03"/>
    <n v="272408"/>
    <n v="419"/>
    <n v="886.87"/>
    <n v="371599.22"/>
    <n v="8"/>
    <n v="8557.1299999999992"/>
    <n v="68457.070000000007"/>
    <s v="FOLICUR 500 ML"/>
    <x v="46"/>
  </r>
  <r>
    <s v="FOOST 500 GMS"/>
    <n v="8"/>
    <n v="135.43"/>
    <n v="1083.44"/>
    <n v="192"/>
    <n v="126.17"/>
    <n v="24224.639999999999"/>
    <n v="168"/>
    <n v="129.53"/>
    <n v="21760.23"/>
    <n v="32"/>
    <n v="225.48"/>
    <n v="7215.44"/>
    <s v="FOOST 500 GMS"/>
    <x v="47"/>
  </r>
  <r>
    <s v="GAUCHO 100 ML"/>
    <n v="249"/>
    <n v="312.14999999999998"/>
    <n v="77725.350000000006"/>
    <n v="350"/>
    <n v="313.52"/>
    <n v="109733"/>
    <n v="469"/>
    <n v="307.26"/>
    <n v="144103.72"/>
    <n v="130"/>
    <n v="310.89"/>
    <n v="40415.980000000003"/>
    <s v="GAUCHO 100 ML"/>
    <x v="48"/>
  </r>
  <r>
    <s v="GAUCHO 1 LTR"/>
    <n v="16"/>
    <n v="2619.16"/>
    <n v="41906.480000000003"/>
    <n v="140"/>
    <n v="2627.12"/>
    <n v="367796.2"/>
    <n v="152"/>
    <n v="2551.23"/>
    <n v="387786.48"/>
    <n v="4"/>
    <n v="1796.73"/>
    <n v="7186.9"/>
    <s v="GAUCHO 1 LTR"/>
    <x v="49"/>
  </r>
  <r>
    <s v="GAUCHO 250 ML"/>
    <n v="138"/>
    <n v="712.2"/>
    <n v="98283.6"/>
    <n v="440"/>
    <n v="714.99"/>
    <n v="314595.20000000001"/>
    <n v="555"/>
    <n v="700.87"/>
    <n v="388981.45"/>
    <n v="23"/>
    <n v="1901.95"/>
    <n v="43744.94"/>
    <s v="GAUCHO 250 ML"/>
    <x v="50"/>
  </r>
  <r>
    <s v="GAUCHO 50 ML"/>
    <n v="-298"/>
    <n v="2.2599999999999998"/>
    <n v="674.09"/>
    <m/>
    <m/>
    <m/>
    <m/>
    <m/>
    <m/>
    <n v="-298"/>
    <n v="2.2599999999999998"/>
    <n v="674.09"/>
    <s v="GAUCHO 50 ML"/>
    <x v="51"/>
  </r>
  <r>
    <s v="GAUCHO 5 LTR"/>
    <n v="3"/>
    <n v="9420.5"/>
    <n v="28261.5"/>
    <n v="88"/>
    <n v="9031.52"/>
    <n v="794773.92"/>
    <n v="72"/>
    <n v="9487.17"/>
    <n v="683076.36"/>
    <n v="19"/>
    <n v="7414.66"/>
    <n v="140878.5"/>
    <s v="GAUCHO 5 LTR"/>
    <x v="52"/>
  </r>
  <r>
    <s v="GAUCHO 9 ML"/>
    <n v="-2"/>
    <m/>
    <m/>
    <m/>
    <m/>
    <m/>
    <m/>
    <m/>
    <m/>
    <n v="-2"/>
    <m/>
    <m/>
    <s v="GAUCHO 9 ML"/>
    <x v="53"/>
  </r>
  <r>
    <s v="INFINITO 100 ML"/>
    <n v="98"/>
    <n v="171.7"/>
    <n v="16826.599999999999"/>
    <n v="100"/>
    <n v="170"/>
    <n v="17000"/>
    <n v="149"/>
    <n v="176.96"/>
    <n v="26367.54"/>
    <n v="49"/>
    <n v="170"/>
    <n v="8330"/>
    <s v="INFINITO 100 ML"/>
    <x v="54"/>
  </r>
  <r>
    <s v="INFINITO 500 ML"/>
    <n v="5"/>
    <n v="808"/>
    <n v="4040"/>
    <n v="100"/>
    <n v="803.2"/>
    <n v="80320"/>
    <n v="59"/>
    <n v="867.92"/>
    <n v="51207.5"/>
    <n v="46"/>
    <n v="806.96"/>
    <n v="37120"/>
    <s v="INFINITO 500 ML"/>
    <x v="55"/>
  </r>
  <r>
    <s v="JUMP 2 GMS"/>
    <n v="1264"/>
    <n v="61.06"/>
    <n v="77179.75"/>
    <n v="3200"/>
    <n v="31.2"/>
    <n v="99840"/>
    <n v="3426"/>
    <n v="34.5"/>
    <n v="118186.36"/>
    <n v="1038"/>
    <n v="59.75"/>
    <n v="62023"/>
    <s v="JUMP 2 GMS"/>
    <x v="56"/>
  </r>
  <r>
    <s v="JUMP 40 GMS"/>
    <n v="54"/>
    <n v="1036.31"/>
    <n v="55960.86"/>
    <n v="80"/>
    <n v="698.84"/>
    <n v="55907.199999999997"/>
    <n v="193"/>
    <n v="702.33"/>
    <n v="135550.23000000001"/>
    <n v="-59"/>
    <n v="359.72"/>
    <n v="-21223.74"/>
    <s v="JUMP 40 GMS"/>
    <x v="57"/>
  </r>
  <r>
    <s v="LARVIN 100 GMS"/>
    <n v="836"/>
    <n v="302.95"/>
    <n v="253266.09"/>
    <m/>
    <m/>
    <m/>
    <n v="874"/>
    <n v="244.01"/>
    <n v="213260.66"/>
    <n v="-38"/>
    <n v="1019.62"/>
    <n v="38745.370000000003"/>
    <s v="LARVIN 100 GMS"/>
    <x v="58"/>
  </r>
  <r>
    <s v="LARVIN 1 KG"/>
    <n v="24"/>
    <n v="3655.67"/>
    <n v="87736.14"/>
    <n v="-10"/>
    <n v="2054.0700000000002"/>
    <n v="-20540.7"/>
    <n v="34"/>
    <n v="2351.0700000000002"/>
    <n v="79936.41"/>
    <n v="-20"/>
    <n v="516.58000000000004"/>
    <n v="-10331.5"/>
    <s v="LARVIN 1 KG"/>
    <x v="59"/>
  </r>
  <r>
    <s v="LARVIN 250 GMS"/>
    <n v="105"/>
    <n v="1910.18"/>
    <n v="200568.55"/>
    <n v="360"/>
    <n v="611.28"/>
    <n v="220060"/>
    <n v="782"/>
    <n v="575.95000000000005"/>
    <n v="450396.45"/>
    <n v="-317"/>
    <n v="112.87"/>
    <n v="-35781.040000000001"/>
    <s v="LARVIN 250 GMS"/>
    <x v="60"/>
  </r>
  <r>
    <s v="LARVIN 500 GMS"/>
    <n v="207"/>
    <n v="1483.65"/>
    <n v="307115.71999999997"/>
    <n v="120"/>
    <n v="1268.95"/>
    <n v="152274.20000000001"/>
    <n v="331"/>
    <n v="1158.43"/>
    <n v="383439.14"/>
    <n v="-4"/>
    <n v="19624.47"/>
    <n v="78497.88"/>
    <s v="LARVIN 500 GMS"/>
    <x v="61"/>
  </r>
  <r>
    <s v="LAUDIS 115 ML"/>
    <n v="-18"/>
    <n v="539.41"/>
    <n v="9709.35"/>
    <n v="8"/>
    <n v="1188.47"/>
    <n v="9507.7199999999993"/>
    <n v="20"/>
    <n v="1137.6300000000001"/>
    <n v="22752.58"/>
    <n v="-30"/>
    <n v="149.11000000000001"/>
    <n v="-4473.32"/>
    <s v="LAUDIS 115 ML"/>
    <x v="62"/>
  </r>
  <r>
    <s v="LAUDIS 57.5 ML"/>
    <n v="-26"/>
    <n v="491.28"/>
    <n v="12773.35"/>
    <n v="10"/>
    <n v="641.94000000000005"/>
    <n v="6419.37"/>
    <n v="30"/>
    <n v="606.55999999999995"/>
    <n v="18196.650000000001"/>
    <n v="-46"/>
    <n v="27.91"/>
    <n v="1283.8699999999999"/>
    <s v="LAUDIS 57.5 ML"/>
    <x v="63"/>
  </r>
  <r>
    <s v="LESENTA 100 GMS"/>
    <n v="-158"/>
    <n v="542.76"/>
    <n v="85756.03"/>
    <n v="450"/>
    <n v="946.78"/>
    <n v="426051"/>
    <n v="597"/>
    <n v="891.9"/>
    <n v="532464.23"/>
    <n v="-305"/>
    <n v="151.55000000000001"/>
    <n v="-46223.91"/>
    <s v="LESENTA 100 GMS"/>
    <x v="64"/>
  </r>
  <r>
    <s v="LESENTA 250 GMS"/>
    <n v="-9"/>
    <n v="2533.69"/>
    <n v="22803.200000000001"/>
    <n v="40"/>
    <n v="2354.34"/>
    <n v="94173.6"/>
    <n v="41"/>
    <n v="2202.64"/>
    <n v="90308.44"/>
    <n v="-10"/>
    <n v="2219.16"/>
    <n v="22191.58"/>
    <s v="LESENTA 250 GMS"/>
    <x v="65"/>
  </r>
  <r>
    <s v="LESENTA 40 GMS"/>
    <n v="483"/>
    <n v="545.9"/>
    <n v="263670.02"/>
    <n v="200"/>
    <n v="379.48"/>
    <n v="75896"/>
    <n v="849"/>
    <n v="352.21"/>
    <n v="299029.15999999997"/>
    <n v="-166"/>
    <n v="146.32"/>
    <n v="24288.33"/>
    <s v="LESENTA 40 GMS"/>
    <x v="66"/>
  </r>
  <r>
    <s v="LUNA EXPERIENCE 100 ML"/>
    <n v="992"/>
    <n v="502.66"/>
    <n v="498635.68"/>
    <n v="250"/>
    <n v="463"/>
    <n v="115750"/>
    <n v="1016"/>
    <n v="455.81"/>
    <n v="463098.89"/>
    <n v="226"/>
    <n v="631.14"/>
    <n v="142638.23000000001"/>
    <s v="LUNA EXPERIENCE 100 ML"/>
    <x v="67"/>
  </r>
  <r>
    <s v="LUNA EXPERIENCE 1 LTR"/>
    <n v="133"/>
    <n v="4499.9799999999996"/>
    <n v="598497.72"/>
    <n v="-100"/>
    <n v="4336.9399999999996"/>
    <n v="-433694"/>
    <n v="33"/>
    <n v="4250.3599999999997"/>
    <n v="140261.88"/>
    <m/>
    <m/>
    <n v="21684.7"/>
    <s v="LUNA EXPERIENCE 1 LTR"/>
    <x v="68"/>
  </r>
  <r>
    <s v="LUNA EXPERIENCE 250 ML"/>
    <n v="869"/>
    <n v="1189.1400000000001"/>
    <n v="1033366.22"/>
    <n v="160"/>
    <n v="1087.6099999999999"/>
    <n v="174018"/>
    <n v="564"/>
    <n v="1104.43"/>
    <n v="622897.78"/>
    <n v="465"/>
    <n v="1243.98"/>
    <n v="578448.98"/>
    <s v="LUNA EXPERIENCE 250 ML"/>
    <x v="69"/>
  </r>
  <r>
    <s v="MELIDY DUO 800 GMS"/>
    <n v="-2"/>
    <n v="627.33000000000004"/>
    <n v="1254.6600000000001"/>
    <m/>
    <m/>
    <m/>
    <m/>
    <m/>
    <m/>
    <n v="-2"/>
    <n v="627.33000000000004"/>
    <n v="1254.6600000000001"/>
    <s v="MELIDY DUO 800 GMS"/>
    <x v="70"/>
  </r>
  <r>
    <s v="MELODY DUO 100 GMS"/>
    <n v="48"/>
    <n v="181.94"/>
    <n v="8733.2000000000007"/>
    <m/>
    <m/>
    <m/>
    <n v="48"/>
    <n v="180.71"/>
    <n v="8673.84"/>
    <m/>
    <m/>
    <n v="206.29"/>
    <s v="MELODY DUO 100 GMS"/>
    <x v="71"/>
  </r>
  <r>
    <s v="MELODY DUO 400 GMS"/>
    <n v="-3"/>
    <n v="2375.58"/>
    <n v="7126.73"/>
    <n v="40"/>
    <n v="665.16"/>
    <n v="26606.5"/>
    <n v="40"/>
    <n v="641.79999999999995"/>
    <n v="25672.01"/>
    <n v="-3"/>
    <n v="2420.42"/>
    <n v="7261.26"/>
    <s v="MELODY DUO 400 GMS"/>
    <x v="72"/>
  </r>
  <r>
    <s v="MELODY DUO 800 GMS"/>
    <n v="66"/>
    <n v="1425.75"/>
    <n v="94099.5"/>
    <n v="360"/>
    <n v="1273.8399999999999"/>
    <n v="458582.4"/>
    <n v="418"/>
    <n v="1182.1500000000001"/>
    <n v="494139.59"/>
    <n v="8"/>
    <n v="2699.72"/>
    <n v="21597.74"/>
    <s v="MELODY DUO 800 GMS"/>
    <x v="70"/>
  </r>
  <r>
    <s v="MOVENTO ENERGY 1 LTR"/>
    <n v="72"/>
    <n v="2304.34"/>
    <n v="165912.69"/>
    <n v="-20"/>
    <n v="2301.79"/>
    <n v="-46035.8"/>
    <n v="22"/>
    <n v="2243.1799999999998"/>
    <n v="49349.93"/>
    <n v="30"/>
    <n v="2307.92"/>
    <n v="69237.509999999995"/>
    <s v="MOVENTO ENERGY 1 LTR"/>
    <x v="73"/>
  </r>
  <r>
    <s v="MOVENTO ENERGY 250 ML"/>
    <n v="78"/>
    <n v="726.63"/>
    <n v="56677.45"/>
    <n v="240"/>
    <n v="611.79999999999995"/>
    <n v="146832"/>
    <n v="327"/>
    <n v="592.86"/>
    <n v="193863.79"/>
    <n v="-9"/>
    <n v="727.31"/>
    <n v="6545.83"/>
    <s v="MOVENTO ENERGY 250 ML"/>
    <x v="74"/>
  </r>
  <r>
    <s v="MOVENTO OD 1 LTR"/>
    <n v="5"/>
    <n v="2594.69"/>
    <n v="12973.45"/>
    <n v="10"/>
    <n v="2659.3"/>
    <n v="26593"/>
    <n v="16"/>
    <n v="2624.53"/>
    <n v="41992.41"/>
    <n v="-1"/>
    <n v="2659.3"/>
    <n v="-2659.3"/>
    <s v="MOVENTO OD 1 LTR"/>
    <x v="75"/>
  </r>
  <r>
    <s v="MOVENTO OD 250 ML"/>
    <n v="43"/>
    <n v="668.62"/>
    <n v="28750.66"/>
    <n v="120"/>
    <n v="701.76"/>
    <n v="84210.8"/>
    <n v="119"/>
    <n v="678.04"/>
    <n v="80686.66"/>
    <n v="44"/>
    <n v="710.71"/>
    <n v="31271.29"/>
    <s v="MOVENTO OD 250 ML"/>
    <x v="76"/>
  </r>
  <r>
    <s v="MOVENTO OD 500 ML"/>
    <n v="20"/>
    <n v="1391.36"/>
    <n v="27827.13"/>
    <n v="80"/>
    <n v="1363.29"/>
    <n v="109063.2"/>
    <n v="102"/>
    <n v="1331.11"/>
    <n v="135773.59"/>
    <n v="-2"/>
    <n v="1391.36"/>
    <n v="-2782.71"/>
    <s v="MOVENTO OD 500 ML"/>
    <x v="77"/>
  </r>
  <r>
    <s v="NATIVO 100 GMS"/>
    <n v="568"/>
    <n v="646.29999999999995"/>
    <n v="367098.77"/>
    <n v="400"/>
    <n v="630.32000000000005"/>
    <n v="252129"/>
    <n v="554"/>
    <n v="619.64"/>
    <n v="343278.3"/>
    <n v="414"/>
    <n v="657.27"/>
    <n v="272110.32"/>
    <s v="NATIVO 100 GMS"/>
    <x v="78"/>
  </r>
  <r>
    <s v="NATIVO 10 GMS"/>
    <n v="-244"/>
    <n v="216.18"/>
    <n v="52747.54"/>
    <n v="600"/>
    <n v="77.180000000000007"/>
    <n v="46308"/>
    <n v="1106"/>
    <n v="80.58"/>
    <n v="89120.320000000007"/>
    <n v="-750"/>
    <n v="18.93"/>
    <n v="14200.09"/>
    <s v="NATIVO 10 GMS"/>
    <x v="79"/>
  </r>
  <r>
    <s v="NATIVO 1 KG"/>
    <n v="3"/>
    <n v="17547.23"/>
    <n v="52641.7"/>
    <m/>
    <m/>
    <m/>
    <n v="5"/>
    <n v="4745.76"/>
    <n v="23728.799999999999"/>
    <n v="-2"/>
    <n v="26320.85"/>
    <n v="52641.7"/>
    <s v="NATIVO 1 KG"/>
    <x v="80"/>
  </r>
  <r>
    <s v="NATIVO 250 GMS"/>
    <n v="262"/>
    <n v="1558.36"/>
    <n v="408291.23"/>
    <n v="-200"/>
    <n v="1459.68"/>
    <n v="-291935.2"/>
    <n v="116"/>
    <n v="1403.39"/>
    <n v="162793.19"/>
    <n v="-54"/>
    <n v="993.64"/>
    <n v="-53656.59"/>
    <s v="NATIVO 250 GMS"/>
    <x v="81"/>
  </r>
  <r>
    <s v="NATIVO 500 GMS"/>
    <n v="15"/>
    <n v="727.51"/>
    <n v="10912.69"/>
    <m/>
    <m/>
    <m/>
    <n v="44"/>
    <n v="2835.98"/>
    <n v="124783.11"/>
    <n v="-29"/>
    <n v="794.5"/>
    <n v="-23040.59"/>
    <s v="NATIVO 500 GMS"/>
    <x v="82"/>
  </r>
  <r>
    <s v="NATIVO 50 GMS"/>
    <n v="620"/>
    <n v="340.57"/>
    <n v="211152.39"/>
    <n v="300"/>
    <n v="317.19"/>
    <n v="95157"/>
    <n v="1043"/>
    <n v="311.76"/>
    <n v="325160.92"/>
    <n v="-123"/>
    <n v="199.35"/>
    <n v="-24519.78"/>
    <s v="NATIVO 50 GMS"/>
    <x v="83"/>
  </r>
  <r>
    <s v="OBERON 100 ML"/>
    <n v="-3"/>
    <n v="238.58"/>
    <n v="715.74"/>
    <n v="200"/>
    <n v="377.1"/>
    <n v="75420"/>
    <n v="177"/>
    <n v="373.74"/>
    <n v="66152.52"/>
    <n v="20"/>
    <n v="466.96"/>
    <n v="9339.19"/>
    <s v="OBERON 100 ML"/>
    <x v="84"/>
  </r>
  <r>
    <s v="OBERON 1 LTR"/>
    <n v="15"/>
    <n v="3260.76"/>
    <n v="48911.4"/>
    <m/>
    <m/>
    <m/>
    <n v="15"/>
    <n v="3274.97"/>
    <n v="49124.57"/>
    <m/>
    <m/>
    <n v="35868.36"/>
    <s v="OBERON 1 LTR"/>
    <x v="85"/>
  </r>
  <r>
    <s v="OBERON 200 ML"/>
    <n v="394"/>
    <n v="724.05"/>
    <n v="285274.62"/>
    <n v="200"/>
    <n v="749.31"/>
    <n v="149861.6"/>
    <n v="419"/>
    <n v="728.18"/>
    <n v="305109"/>
    <n v="175"/>
    <n v="719.74"/>
    <n v="125953.94"/>
    <s v="OBERON 200 ML"/>
    <x v="86"/>
  </r>
  <r>
    <s v="OBERON 500 ML"/>
    <n v="108"/>
    <n v="1952.58"/>
    <n v="210878.72"/>
    <n v="40"/>
    <n v="1703.25"/>
    <n v="68130"/>
    <n v="158"/>
    <n v="1679.41"/>
    <n v="265347.01"/>
    <n v="-10"/>
    <n v="1197.8499999999999"/>
    <n v="11978.54"/>
    <s v="OBERON 500 ML"/>
    <x v="87"/>
  </r>
  <r>
    <s v="PLANOFIX 100 ML"/>
    <n v="-55"/>
    <n v="81.59"/>
    <n v="4487.41"/>
    <n v="415"/>
    <n v="67.92"/>
    <n v="28186.95"/>
    <n v="365"/>
    <n v="68.209999999999994"/>
    <n v="24897.919999999998"/>
    <n v="-5"/>
    <n v="1615.7"/>
    <n v="8078.52"/>
    <s v="PLANOFIX 100 ML"/>
    <x v="88"/>
  </r>
  <r>
    <s v="PLANOFIX 1 LTR"/>
    <n v="2"/>
    <n v="572.88"/>
    <n v="1145.76"/>
    <m/>
    <m/>
    <m/>
    <m/>
    <m/>
    <m/>
    <n v="2"/>
    <n v="572.88"/>
    <n v="1145.76"/>
    <s v="PLANOFIX 1 LTR"/>
    <x v="89"/>
  </r>
  <r>
    <s v="PROFILER 1 KG"/>
    <n v="3"/>
    <n v="4655.74"/>
    <n v="13967.21"/>
    <n v="90"/>
    <n v="2088.5300000000002"/>
    <n v="187967.7"/>
    <n v="102"/>
    <n v="2117.7399999999998"/>
    <n v="216009.48"/>
    <n v="-9"/>
    <n v="1211.99"/>
    <n v="-10907.89"/>
    <s v="PROFILER 1 KG"/>
    <x v="90"/>
  </r>
  <r>
    <s v="PROFILER 250 GMS"/>
    <n v="269"/>
    <n v="554.16"/>
    <n v="149069.04"/>
    <n v="-140"/>
    <n v="551.83000000000004"/>
    <n v="-77256.800000000003"/>
    <n v="109"/>
    <n v="541.61"/>
    <n v="59035.59"/>
    <n v="20"/>
    <n v="559"/>
    <n v="11180"/>
    <s v="PROFILER 250 GMS"/>
    <x v="91"/>
  </r>
  <r>
    <s v="PROFILER 2 KG"/>
    <n v="-5"/>
    <m/>
    <m/>
    <m/>
    <m/>
    <m/>
    <m/>
    <m/>
    <m/>
    <n v="-5"/>
    <m/>
    <m/>
    <s v="PROFILER 2 KG"/>
    <x v="92"/>
  </r>
  <r>
    <s v="REGENT GOLD 250 ML"/>
    <n v="2"/>
    <n v="951.72"/>
    <n v="1903.44"/>
    <n v="40"/>
    <n v="721"/>
    <n v="28840"/>
    <n v="33"/>
    <n v="769.75"/>
    <n v="25401.68"/>
    <n v="9"/>
    <n v="772.27"/>
    <n v="6950.44"/>
    <s v="REGENT GOLD 250 ML"/>
    <x v="93"/>
  </r>
  <r>
    <s v="REGENT GR 1 KG"/>
    <n v="1050"/>
    <n v="95.51"/>
    <n v="100286.63"/>
    <n v="600"/>
    <n v="86.24"/>
    <n v="51744"/>
    <n v="1538"/>
    <n v="78.31"/>
    <n v="120440.2"/>
    <n v="112"/>
    <n v="235.27"/>
    <n v="26349.87"/>
    <s v="REGENT GR 1 KG"/>
    <x v="94"/>
  </r>
  <r>
    <s v="REGENT GR 25 KG"/>
    <n v="1"/>
    <n v="1723.3"/>
    <n v="1723.3"/>
    <m/>
    <m/>
    <m/>
    <m/>
    <m/>
    <m/>
    <n v="1"/>
    <n v="1723.3"/>
    <n v="1723.3"/>
    <s v="REGENT GR 25 KG"/>
    <x v="95"/>
  </r>
  <r>
    <s v="REGENT GR 5 KG"/>
    <n v="-42"/>
    <n v="4612.91"/>
    <n v="193742.34"/>
    <n v="920"/>
    <n v="410.29"/>
    <n v="377465"/>
    <n v="1013"/>
    <n v="385.2"/>
    <n v="390210.89"/>
    <n v="-135"/>
    <n v="1265.3699999999999"/>
    <n v="170825.05"/>
    <s v="REGENT GR 5 KG"/>
    <x v="96"/>
  </r>
  <r>
    <s v="REGENT SC 100 ML"/>
    <n v="281"/>
    <n v="114.66"/>
    <n v="32219.46"/>
    <n v="50"/>
    <n v="101.5"/>
    <n v="5075"/>
    <n v="263"/>
    <n v="114.6"/>
    <n v="30140.68"/>
    <n v="68"/>
    <n v="285.79000000000002"/>
    <n v="19433.82"/>
    <s v="REGENT SC 100 ML"/>
    <x v="97"/>
  </r>
  <r>
    <s v="REGENT SC 1 LTR"/>
    <n v="249"/>
    <n v="1044.3699999999999"/>
    <n v="260048.32"/>
    <n v="-60"/>
    <n v="1088.52"/>
    <n v="-65311"/>
    <n v="122"/>
    <n v="987.27"/>
    <n v="120446.6"/>
    <n v="67"/>
    <n v="1116.67"/>
    <n v="74816.740000000005"/>
    <s v="REGENT SC 1 LTR"/>
    <x v="94"/>
  </r>
  <r>
    <s v="REGENT SC 250 ML"/>
    <n v="484"/>
    <n v="314.47000000000003"/>
    <n v="152205.81"/>
    <n v="200"/>
    <n v="206.04"/>
    <n v="41208"/>
    <n v="629"/>
    <n v="258.27"/>
    <n v="162449.47"/>
    <n v="55"/>
    <n v="605.70000000000005"/>
    <n v="33313.51"/>
    <s v="REGENT SC 250 ML"/>
    <x v="98"/>
  </r>
  <r>
    <s v="REGENT SC 500 ML"/>
    <n v="386"/>
    <n v="529.41"/>
    <n v="204350.74"/>
    <n v="120"/>
    <n v="391.28"/>
    <n v="46953.599999999999"/>
    <n v="380"/>
    <n v="498.19"/>
    <n v="189313.25"/>
    <n v="126"/>
    <n v="482.87"/>
    <n v="60841.47"/>
    <s v="REGENT SC 500 ML"/>
    <x v="99"/>
  </r>
  <r>
    <s v="REGENT ULTRA 1 KG"/>
    <n v="22"/>
    <n v="160.76"/>
    <n v="3536.8"/>
    <m/>
    <m/>
    <m/>
    <n v="17"/>
    <n v="168.54"/>
    <n v="2865.2"/>
    <n v="5"/>
    <n v="707.36"/>
    <n v="3536.8"/>
    <s v="REGENT ULTRA 1 KG"/>
    <x v="100"/>
  </r>
  <r>
    <s v="REGENT ULTRA 4 KG"/>
    <n v="201"/>
    <n v="620.72"/>
    <n v="124764.42"/>
    <n v="250"/>
    <n v="564.96"/>
    <n v="141240"/>
    <n v="434"/>
    <n v="653.66999999999996"/>
    <n v="283691.48"/>
    <n v="17"/>
    <n v="436.57"/>
    <n v="7421.72"/>
    <s v="REGENT ULTRA 4 KG"/>
    <x v="101"/>
  </r>
  <r>
    <s v="SENCOR 100 GMS"/>
    <n v="-13910"/>
    <n v="2.0699999999999998"/>
    <n v="-28829.63"/>
    <n v="19380"/>
    <n v="174.06"/>
    <n v="3373373.65"/>
    <n v="13317"/>
    <n v="176.01"/>
    <n v="2343988.7599999998"/>
    <n v="-7847"/>
    <n v="148.47"/>
    <n v="1165033.94"/>
    <s v="SENCOR 100 GMS"/>
    <x v="102"/>
  </r>
  <r>
    <s v="SENCOR 500 GMS"/>
    <n v="-532"/>
    <n v="61.45"/>
    <n v="32693.26"/>
    <n v="460"/>
    <n v="819.89"/>
    <n v="377151.53"/>
    <n v="402"/>
    <n v="843.52"/>
    <n v="339095.27"/>
    <n v="-474"/>
    <n v="129.12"/>
    <n v="61203.96"/>
    <s v="SENCOR 500 GMS"/>
    <x v="103"/>
  </r>
  <r>
    <s v="SIVANTO 250 ML"/>
    <n v="6"/>
    <n v="987.39"/>
    <n v="5924.32"/>
    <m/>
    <m/>
    <m/>
    <n v="6"/>
    <n v="731.5"/>
    <n v="4388.99"/>
    <m/>
    <m/>
    <n v="5924.32"/>
    <s v="SIVANTO 250 ML"/>
    <x v="104"/>
  </r>
  <r>
    <s v="SIVANTO 500 ML"/>
    <n v="12"/>
    <n v="1573.73"/>
    <n v="18884.71"/>
    <m/>
    <m/>
    <m/>
    <n v="7"/>
    <n v="1447.46"/>
    <n v="10132.219999999999"/>
    <n v="5"/>
    <n v="3776.94"/>
    <n v="18884.71"/>
    <s v="SIVANTO 500 ML"/>
    <x v="105"/>
  </r>
  <r>
    <s v="SOLOMAN 100 ML"/>
    <n v="752"/>
    <n v="225.33"/>
    <n v="169446.36"/>
    <n v="400"/>
    <n v="173.69"/>
    <n v="69474"/>
    <n v="944"/>
    <n v="206.12"/>
    <n v="194573.98"/>
    <n v="208"/>
    <n v="202.41"/>
    <n v="42100.4"/>
    <s v="SOLOMAN 100 ML"/>
    <x v="106"/>
  </r>
  <r>
    <s v="SOLOMAN 1 LTR"/>
    <n v="106"/>
    <n v="2047.87"/>
    <n v="217074.02"/>
    <n v="-50"/>
    <n v="2205.77"/>
    <n v="-110288.5"/>
    <n v="57"/>
    <n v="1962.31"/>
    <n v="111851.73"/>
    <n v="-1"/>
    <n v="1797.77"/>
    <n v="-1797.77"/>
    <s v="SOLOMAN 1 LTR"/>
    <x v="107"/>
  </r>
  <r>
    <s v="SOLOMAN 250 ML"/>
    <n v="609"/>
    <n v="625.24"/>
    <n v="380772.22"/>
    <n v="200"/>
    <n v="425.42"/>
    <n v="85083.6"/>
    <n v="667"/>
    <n v="533.1"/>
    <n v="355577.72"/>
    <n v="142"/>
    <n v="765.12"/>
    <n v="108646.51"/>
    <s v="SOLOMAN 250 ML"/>
    <x v="108"/>
  </r>
  <r>
    <s v="SOLOMAN 500 ML"/>
    <n v="204"/>
    <n v="1131.19"/>
    <n v="230762.77"/>
    <n v="-40"/>
    <n v="1548.28"/>
    <n v="-61931"/>
    <n v="160"/>
    <n v="950.25"/>
    <n v="152040.39000000001"/>
    <n v="4"/>
    <n v="5767.14"/>
    <n v="23068.560000000001"/>
    <s v="SOLOMAN 500 ML"/>
    <x v="109"/>
  </r>
  <r>
    <s v="SUNRICE 50 GMS"/>
    <n v="-70"/>
    <n v="2491.6799999999998"/>
    <n v="174417.61"/>
    <m/>
    <m/>
    <n v="4874"/>
    <n v="467"/>
    <n v="262.33"/>
    <n v="122507.17"/>
    <n v="-537"/>
    <n v="103.07"/>
    <n v="55351.27"/>
    <s v="SUNRICE 50 GMS"/>
    <x v="110"/>
  </r>
  <r>
    <s v="VELUM PRIME 250 ML"/>
    <n v="114"/>
    <n v="1515"/>
    <n v="172710"/>
    <n v="40"/>
    <n v="1470"/>
    <n v="58800"/>
    <n v="124"/>
    <n v="1491.02"/>
    <n v="184887.09"/>
    <n v="30"/>
    <n v="1521.5"/>
    <n v="45645"/>
    <s v="VELUM PRIME 250 ML"/>
    <x v="111"/>
  </r>
  <r>
    <s v="VELUM PRIME 500 ML"/>
    <n v="36"/>
    <n v="2929"/>
    <n v="105444"/>
    <n v="60"/>
    <n v="2901"/>
    <n v="174060"/>
    <n v="77"/>
    <n v="2967.91"/>
    <n v="228528.82"/>
    <n v="19"/>
    <n v="4173.63"/>
    <n v="79299"/>
    <s v="VELUM PRIME 500 ML"/>
    <x v="1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2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Q1:U115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207">
        <item m="1" x="129"/>
        <item m="1" x="123"/>
        <item x="47"/>
        <item x="48"/>
        <item x="101"/>
        <item m="1" x="138"/>
        <item x="0"/>
        <item m="1" x="191"/>
        <item m="1" x="185"/>
        <item m="1" x="190"/>
        <item m="1" x="189"/>
        <item x="4"/>
        <item x="5"/>
        <item x="6"/>
        <item x="7"/>
        <item x="11"/>
        <item x="12"/>
        <item x="13"/>
        <item x="14"/>
        <item m="1" x="184"/>
        <item x="18"/>
        <item x="19"/>
        <item x="20"/>
        <item x="21"/>
        <item x="23"/>
        <item x="24"/>
        <item m="1" x="180"/>
        <item m="1" x="179"/>
        <item x="31"/>
        <item x="30"/>
        <item x="32"/>
        <item x="29"/>
        <item m="1" x="117"/>
        <item x="36"/>
        <item m="1" x="205"/>
        <item m="1" x="158"/>
        <item m="1" x="157"/>
        <item x="37"/>
        <item x="46"/>
        <item x="44"/>
        <item x="49"/>
        <item x="52"/>
        <item x="51"/>
        <item m="1" x="204"/>
        <item x="54"/>
        <item m="1" x="168"/>
        <item x="55"/>
        <item x="56"/>
        <item x="57"/>
        <item x="58"/>
        <item x="59"/>
        <item x="60"/>
        <item x="61"/>
        <item x="62"/>
        <item m="1" x="170"/>
        <item x="63"/>
        <item m="1" x="119"/>
        <item x="69"/>
        <item x="72"/>
        <item m="1" x="167"/>
        <item m="1" x="174"/>
        <item m="1" x="193"/>
        <item m="1" x="192"/>
        <item x="73"/>
        <item x="81"/>
        <item x="78"/>
        <item x="42"/>
        <item x="84"/>
        <item x="86"/>
        <item x="87"/>
        <item x="88"/>
        <item x="90"/>
        <item x="91"/>
        <item m="1" x="116"/>
        <item m="1" x="151"/>
        <item m="1" x="169"/>
        <item x="97"/>
        <item x="98"/>
        <item x="95"/>
        <item x="99"/>
        <item x="96"/>
        <item m="1" x="132"/>
        <item m="1" x="162"/>
        <item m="1" x="126"/>
        <item x="102"/>
        <item m="1" x="150"/>
        <item m="1" x="115"/>
        <item m="1" x="134"/>
        <item x="103"/>
        <item m="1" x="125"/>
        <item m="1" x="146"/>
        <item m="1" x="175"/>
        <item x="104"/>
        <item x="106"/>
        <item x="107"/>
        <item x="108"/>
        <item x="109"/>
        <item m="1" x="176"/>
        <item x="110"/>
        <item m="1" x="137"/>
        <item m="1" x="188"/>
        <item m="1" x="187"/>
        <item m="1" x="197"/>
        <item x="70"/>
        <item m="1" x="166"/>
        <item m="1" x="165"/>
        <item x="2"/>
        <item x="1"/>
        <item x="3"/>
        <item m="1" x="128"/>
        <item x="8"/>
        <item x="10"/>
        <item x="9"/>
        <item m="1" x="196"/>
        <item m="1" x="201"/>
        <item m="1" x="140"/>
        <item m="1" x="121"/>
        <item m="1" x="122"/>
        <item x="22"/>
        <item m="1" x="178"/>
        <item x="25"/>
        <item x="26"/>
        <item m="1" x="203"/>
        <item m="1" x="118"/>
        <item m="1" x="200"/>
        <item m="1" x="198"/>
        <item x="33"/>
        <item x="34"/>
        <item m="1" x="139"/>
        <item x="38"/>
        <item m="1" x="142"/>
        <item x="39"/>
        <item x="40"/>
        <item x="41"/>
        <item m="1" x="195"/>
        <item m="1" x="135"/>
        <item x="45"/>
        <item x="43"/>
        <item m="1" x="120"/>
        <item m="1" x="183"/>
        <item m="1" x="172"/>
        <item m="1" x="145"/>
        <item m="1" x="149"/>
        <item x="66"/>
        <item x="65"/>
        <item x="64"/>
        <item x="68"/>
        <item x="67"/>
        <item x="71"/>
        <item m="1" x="194"/>
        <item x="74"/>
        <item m="1" x="182"/>
        <item x="76"/>
        <item x="75"/>
        <item x="77"/>
        <item x="83"/>
        <item x="80"/>
        <item x="79"/>
        <item x="82"/>
        <item m="1" x="152"/>
        <item x="85"/>
        <item x="89"/>
        <item m="1" x="143"/>
        <item m="1" x="144"/>
        <item x="92"/>
        <item m="1" x="160"/>
        <item m="1" x="161"/>
        <item m="1" x="155"/>
        <item x="93"/>
        <item m="1" x="156"/>
        <item x="94"/>
        <item x="100"/>
        <item m="1" x="147"/>
        <item m="1" x="173"/>
        <item m="1" x="153"/>
        <item m="1" x="154"/>
        <item x="112"/>
        <item x="111"/>
        <item m="1" x="133"/>
        <item m="1" x="159"/>
        <item m="1" x="186"/>
        <item m="1" x="131"/>
        <item m="1" x="130"/>
        <item m="1" x="148"/>
        <item x="53"/>
        <item m="1" x="202"/>
        <item m="1" x="181"/>
        <item m="1" x="113"/>
        <item m="1" x="171"/>
        <item m="1" x="177"/>
        <item m="1" x="199"/>
        <item m="1" x="141"/>
        <item m="1" x="127"/>
        <item x="105"/>
        <item m="1" x="114"/>
        <item m="1" x="136"/>
        <item m="1" x="124"/>
        <item m="1" x="164"/>
        <item m="1" x="163"/>
        <item x="15"/>
        <item x="16"/>
        <item x="17"/>
        <item x="27"/>
        <item x="28"/>
        <item x="35"/>
        <item x="50"/>
        <item t="default"/>
      </items>
    </pivotField>
  </pivotFields>
  <rowFields count="1">
    <field x="14"/>
  </rowFields>
  <rowItems count="114">
    <i>
      <x v="2"/>
    </i>
    <i>
      <x v="3"/>
    </i>
    <i>
      <x v="4"/>
    </i>
    <i>
      <x v="6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8"/>
    </i>
    <i>
      <x v="29"/>
    </i>
    <i>
      <x v="30"/>
    </i>
    <i>
      <x v="31"/>
    </i>
    <i>
      <x v="33"/>
    </i>
    <i>
      <x v="37"/>
    </i>
    <i>
      <x v="38"/>
    </i>
    <i>
      <x v="39"/>
    </i>
    <i>
      <x v="40"/>
    </i>
    <i>
      <x v="41"/>
    </i>
    <i>
      <x v="42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5"/>
    </i>
    <i>
      <x v="57"/>
    </i>
    <i>
      <x v="58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6"/>
    </i>
    <i>
      <x v="77"/>
    </i>
    <i>
      <x v="78"/>
    </i>
    <i>
      <x v="79"/>
    </i>
    <i>
      <x v="80"/>
    </i>
    <i>
      <x v="84"/>
    </i>
    <i>
      <x v="88"/>
    </i>
    <i>
      <x v="92"/>
    </i>
    <i>
      <x v="93"/>
    </i>
    <i>
      <x v="94"/>
    </i>
    <i>
      <x v="95"/>
    </i>
    <i>
      <x v="96"/>
    </i>
    <i>
      <x v="98"/>
    </i>
    <i>
      <x v="103"/>
    </i>
    <i>
      <x v="106"/>
    </i>
    <i>
      <x v="107"/>
    </i>
    <i>
      <x v="108"/>
    </i>
    <i>
      <x v="110"/>
    </i>
    <i>
      <x v="111"/>
    </i>
    <i>
      <x v="112"/>
    </i>
    <i>
      <x v="118"/>
    </i>
    <i>
      <x v="120"/>
    </i>
    <i>
      <x v="121"/>
    </i>
    <i>
      <x v="126"/>
    </i>
    <i>
      <x v="127"/>
    </i>
    <i>
      <x v="129"/>
    </i>
    <i>
      <x v="131"/>
    </i>
    <i>
      <x v="132"/>
    </i>
    <i>
      <x v="133"/>
    </i>
    <i>
      <x v="136"/>
    </i>
    <i>
      <x v="137"/>
    </i>
    <i>
      <x v="143"/>
    </i>
    <i>
      <x v="144"/>
    </i>
    <i>
      <x v="145"/>
    </i>
    <i>
      <x v="146"/>
    </i>
    <i>
      <x v="147"/>
    </i>
    <i>
      <x v="148"/>
    </i>
    <i>
      <x v="150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60"/>
    </i>
    <i>
      <x v="161"/>
    </i>
    <i>
      <x v="164"/>
    </i>
    <i>
      <x v="168"/>
    </i>
    <i>
      <x v="170"/>
    </i>
    <i>
      <x v="171"/>
    </i>
    <i>
      <x v="176"/>
    </i>
    <i>
      <x v="177"/>
    </i>
    <i>
      <x v="184"/>
    </i>
    <i>
      <x v="193"/>
    </i>
    <i>
      <x v="199"/>
    </i>
    <i>
      <x v="200"/>
    </i>
    <i>
      <x v="201"/>
    </i>
    <i>
      <x v="202"/>
    </i>
    <i>
      <x v="203"/>
    </i>
    <i>
      <x v="204"/>
    </i>
    <i>
      <x v="20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14" type="button" dataOnly="0" labelOnly="1" outline="0" axis="axisRow" fieldPosition="0"/>
    </format>
    <format dxfId="36">
      <pivotArea dataOnly="0" labelOnly="1" grandRow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14" type="button" dataOnly="0" labelOnly="1" outline="0" axis="axisRow" fieldPosition="0"/>
    </format>
    <format dxfId="3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8"/>
  <sheetViews>
    <sheetView workbookViewId="0">
      <selection activeCell="I17" sqref="I17"/>
    </sheetView>
  </sheetViews>
  <sheetFormatPr defaultRowHeight="14.4" x14ac:dyDescent="0.3"/>
  <cols>
    <col min="1" max="1" width="23.5546875" bestFit="1" customWidth="1"/>
    <col min="2" max="2" width="10.33203125" bestFit="1" customWidth="1"/>
    <col min="3" max="3" width="9" bestFit="1" customWidth="1"/>
    <col min="4" max="4" width="11.44140625" bestFit="1" customWidth="1"/>
    <col min="5" max="5" width="9.6640625" bestFit="1" customWidth="1"/>
    <col min="6" max="6" width="8" bestFit="1" customWidth="1"/>
    <col min="7" max="7" width="11.44140625" bestFit="1" customWidth="1"/>
    <col min="8" max="8" width="9.6640625" bestFit="1" customWidth="1"/>
    <col min="9" max="9" width="8" bestFit="1" customWidth="1"/>
    <col min="10" max="10" width="11.44140625" bestFit="1" customWidth="1"/>
    <col min="11" max="11" width="9.33203125" bestFit="1" customWidth="1"/>
    <col min="12" max="12" width="9" bestFit="1" customWidth="1"/>
    <col min="13" max="13" width="10.44140625" bestFit="1" customWidth="1"/>
  </cols>
  <sheetData>
    <row r="1" spans="1:13" ht="15.6" x14ac:dyDescent="0.3">
      <c r="A1" s="64" t="s">
        <v>100</v>
      </c>
      <c r="B1" s="64"/>
      <c r="C1" s="64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3">
      <c r="A2" s="65" t="s">
        <v>101</v>
      </c>
      <c r="B2" s="65"/>
      <c r="C2" s="65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3">
      <c r="A3" s="66" t="s">
        <v>102</v>
      </c>
      <c r="B3" s="66"/>
      <c r="C3" s="66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6" x14ac:dyDescent="0.3">
      <c r="A4" s="67" t="s">
        <v>103</v>
      </c>
      <c r="B4" s="67"/>
      <c r="C4" s="67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3">
      <c r="A5" s="65" t="s">
        <v>45</v>
      </c>
      <c r="B5" s="65"/>
      <c r="C5" s="65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3">
      <c r="A6" s="66" t="s">
        <v>104</v>
      </c>
      <c r="B6" s="66"/>
      <c r="C6" s="66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3">
      <c r="A7" s="34" t="s">
        <v>46</v>
      </c>
      <c r="B7" s="68" t="s">
        <v>103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x14ac:dyDescent="0.3">
      <c r="A8" s="35" t="s">
        <v>46</v>
      </c>
      <c r="B8" s="60" t="s">
        <v>100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3">
      <c r="A9" s="41" t="s">
        <v>47</v>
      </c>
      <c r="B9" s="62" t="s">
        <v>104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x14ac:dyDescent="0.3">
      <c r="A10" s="41" t="s">
        <v>46</v>
      </c>
      <c r="B10" s="57" t="s">
        <v>48</v>
      </c>
      <c r="C10" s="58"/>
      <c r="D10" s="59"/>
      <c r="E10" s="57" t="s">
        <v>49</v>
      </c>
      <c r="F10" s="58"/>
      <c r="G10" s="59"/>
      <c r="H10" s="57" t="s">
        <v>50</v>
      </c>
      <c r="I10" s="58"/>
      <c r="J10" s="59"/>
      <c r="K10" s="57" t="s">
        <v>51</v>
      </c>
      <c r="L10" s="58"/>
      <c r="M10" s="58"/>
    </row>
    <row r="11" spans="1:13" x14ac:dyDescent="0.3">
      <c r="A11" s="42" t="s">
        <v>46</v>
      </c>
      <c r="B11" s="43" t="s">
        <v>52</v>
      </c>
      <c r="C11" s="44" t="s">
        <v>53</v>
      </c>
      <c r="D11" s="43" t="s">
        <v>54</v>
      </c>
      <c r="E11" s="43" t="s">
        <v>52</v>
      </c>
      <c r="F11" s="44" t="s">
        <v>53</v>
      </c>
      <c r="G11" s="43" t="s">
        <v>54</v>
      </c>
      <c r="H11" s="43" t="s">
        <v>52</v>
      </c>
      <c r="I11" s="44" t="s">
        <v>53</v>
      </c>
      <c r="J11" s="43" t="s">
        <v>54</v>
      </c>
      <c r="K11" s="43" t="s">
        <v>52</v>
      </c>
      <c r="L11" s="44" t="s">
        <v>53</v>
      </c>
      <c r="M11" s="33" t="s">
        <v>54</v>
      </c>
    </row>
    <row r="12" spans="1:13" x14ac:dyDescent="0.3">
      <c r="A12" s="36" t="s">
        <v>105</v>
      </c>
      <c r="B12" s="45">
        <v>2594</v>
      </c>
      <c r="C12" s="46">
        <v>20.59</v>
      </c>
      <c r="D12" s="47">
        <v>53409.48</v>
      </c>
      <c r="E12" s="45">
        <v>6000</v>
      </c>
      <c r="F12" s="46">
        <v>17.940000000000001</v>
      </c>
      <c r="G12" s="47">
        <v>107643.75</v>
      </c>
      <c r="H12" s="45">
        <v>7874</v>
      </c>
      <c r="I12" s="46">
        <v>17.75</v>
      </c>
      <c r="J12" s="47">
        <v>139751.99</v>
      </c>
      <c r="K12" s="45">
        <v>720</v>
      </c>
      <c r="L12" s="46">
        <v>28.95</v>
      </c>
      <c r="M12" s="48">
        <v>20846.02</v>
      </c>
    </row>
    <row r="13" spans="1:13" x14ac:dyDescent="0.3">
      <c r="A13" s="36" t="s">
        <v>106</v>
      </c>
      <c r="B13" s="49">
        <v>17</v>
      </c>
      <c r="C13" s="28">
        <v>4483.62</v>
      </c>
      <c r="D13" s="50">
        <v>76221.460000000006</v>
      </c>
      <c r="E13" s="37"/>
      <c r="F13" s="30"/>
      <c r="G13" s="51"/>
      <c r="H13" s="49">
        <v>144</v>
      </c>
      <c r="I13" s="28">
        <v>1861.89</v>
      </c>
      <c r="J13" s="50">
        <v>268111.7</v>
      </c>
      <c r="K13" s="49">
        <v>-127</v>
      </c>
      <c r="L13" s="28">
        <v>1613.66</v>
      </c>
      <c r="M13" s="29">
        <v>-204934.96</v>
      </c>
    </row>
    <row r="14" spans="1:13" x14ac:dyDescent="0.3">
      <c r="A14" s="36" t="s">
        <v>107</v>
      </c>
      <c r="B14" s="49">
        <v>661</v>
      </c>
      <c r="C14" s="28">
        <v>239.18</v>
      </c>
      <c r="D14" s="50">
        <v>158094.79999999999</v>
      </c>
      <c r="E14" s="49">
        <v>600</v>
      </c>
      <c r="F14" s="28">
        <v>219.62</v>
      </c>
      <c r="G14" s="50">
        <v>131769</v>
      </c>
      <c r="H14" s="49">
        <v>827</v>
      </c>
      <c r="I14" s="28">
        <v>219.53</v>
      </c>
      <c r="J14" s="50">
        <v>181551.97</v>
      </c>
      <c r="K14" s="49">
        <v>434</v>
      </c>
      <c r="L14" s="28">
        <v>248.6</v>
      </c>
      <c r="M14" s="29">
        <v>107893.46</v>
      </c>
    </row>
    <row r="15" spans="1:13" x14ac:dyDescent="0.3">
      <c r="A15" s="36" t="s">
        <v>108</v>
      </c>
      <c r="B15" s="49">
        <v>-36</v>
      </c>
      <c r="C15" s="28">
        <v>319.91000000000003</v>
      </c>
      <c r="D15" s="50">
        <v>11516.58</v>
      </c>
      <c r="E15" s="49">
        <v>60</v>
      </c>
      <c r="F15" s="28">
        <v>530.4</v>
      </c>
      <c r="G15" s="50">
        <v>31824</v>
      </c>
      <c r="H15" s="49">
        <v>76</v>
      </c>
      <c r="I15" s="28">
        <v>520.5</v>
      </c>
      <c r="J15" s="50">
        <v>39558.36</v>
      </c>
      <c r="K15" s="49">
        <v>-52</v>
      </c>
      <c r="L15" s="28">
        <v>57.12</v>
      </c>
      <c r="M15" s="29">
        <v>2970.18</v>
      </c>
    </row>
    <row r="16" spans="1:13" x14ac:dyDescent="0.3">
      <c r="A16" s="36" t="s">
        <v>109</v>
      </c>
      <c r="B16" s="49">
        <v>958</v>
      </c>
      <c r="C16" s="28">
        <v>218.47</v>
      </c>
      <c r="D16" s="50">
        <v>209298.61</v>
      </c>
      <c r="E16" s="49">
        <v>320</v>
      </c>
      <c r="F16" s="28">
        <v>201.52</v>
      </c>
      <c r="G16" s="50">
        <v>64486.400000000001</v>
      </c>
      <c r="H16" s="49">
        <v>862</v>
      </c>
      <c r="I16" s="28">
        <v>193.58</v>
      </c>
      <c r="J16" s="50">
        <v>166864.93</v>
      </c>
      <c r="K16" s="49">
        <v>416</v>
      </c>
      <c r="L16" s="28">
        <v>287.76</v>
      </c>
      <c r="M16" s="29">
        <v>119710.18</v>
      </c>
    </row>
    <row r="17" spans="1:13" x14ac:dyDescent="0.3">
      <c r="A17" s="36" t="s">
        <v>110</v>
      </c>
      <c r="B17" s="49">
        <v>199</v>
      </c>
      <c r="C17" s="28">
        <v>1666.33</v>
      </c>
      <c r="D17" s="50">
        <v>331599.3</v>
      </c>
      <c r="E17" s="49">
        <v>210</v>
      </c>
      <c r="F17" s="28">
        <v>1740.32</v>
      </c>
      <c r="G17" s="50">
        <v>365467.2</v>
      </c>
      <c r="H17" s="49">
        <v>274</v>
      </c>
      <c r="I17" s="28">
        <v>1704.33</v>
      </c>
      <c r="J17" s="50">
        <v>466987.25</v>
      </c>
      <c r="K17" s="49">
        <v>135</v>
      </c>
      <c r="L17" s="28">
        <v>1676.31</v>
      </c>
      <c r="M17" s="29">
        <v>226302.38</v>
      </c>
    </row>
    <row r="18" spans="1:13" x14ac:dyDescent="0.3">
      <c r="A18" s="36" t="s">
        <v>111</v>
      </c>
      <c r="B18" s="49">
        <v>476</v>
      </c>
      <c r="C18" s="28">
        <v>467.64</v>
      </c>
      <c r="D18" s="50">
        <v>222595.63</v>
      </c>
      <c r="E18" s="49">
        <v>680</v>
      </c>
      <c r="F18" s="28">
        <v>475.81</v>
      </c>
      <c r="G18" s="50">
        <v>323552.8</v>
      </c>
      <c r="H18" s="49">
        <v>874</v>
      </c>
      <c r="I18" s="28">
        <v>459.22</v>
      </c>
      <c r="J18" s="50">
        <v>401360.11</v>
      </c>
      <c r="K18" s="49">
        <v>282</v>
      </c>
      <c r="L18" s="28">
        <v>482.33</v>
      </c>
      <c r="M18" s="29">
        <v>136017.44</v>
      </c>
    </row>
    <row r="19" spans="1:13" x14ac:dyDescent="0.3">
      <c r="A19" s="36" t="s">
        <v>112</v>
      </c>
      <c r="B19" s="49">
        <v>342</v>
      </c>
      <c r="C19" s="28">
        <v>964.82</v>
      </c>
      <c r="D19" s="50">
        <v>329969.90000000002</v>
      </c>
      <c r="E19" s="49">
        <v>360</v>
      </c>
      <c r="F19" s="28">
        <v>897.57</v>
      </c>
      <c r="G19" s="50">
        <v>323124.8</v>
      </c>
      <c r="H19" s="49">
        <v>370</v>
      </c>
      <c r="I19" s="28">
        <v>871.49</v>
      </c>
      <c r="J19" s="50">
        <v>322451.58</v>
      </c>
      <c r="K19" s="49">
        <v>332</v>
      </c>
      <c r="L19" s="28">
        <v>978.29</v>
      </c>
      <c r="M19" s="29">
        <v>324792.75</v>
      </c>
    </row>
    <row r="20" spans="1:13" x14ac:dyDescent="0.3">
      <c r="A20" s="36" t="s">
        <v>113</v>
      </c>
      <c r="B20" s="49">
        <v>99</v>
      </c>
      <c r="C20" s="28">
        <v>777.7</v>
      </c>
      <c r="D20" s="50">
        <v>76992.3</v>
      </c>
      <c r="E20" s="49">
        <v>180</v>
      </c>
      <c r="F20" s="28">
        <v>802.47</v>
      </c>
      <c r="G20" s="50">
        <v>144444</v>
      </c>
      <c r="H20" s="49">
        <v>295</v>
      </c>
      <c r="I20" s="28">
        <v>815.2</v>
      </c>
      <c r="J20" s="50">
        <v>240484.32</v>
      </c>
      <c r="K20" s="49">
        <v>-16</v>
      </c>
      <c r="L20" s="28">
        <v>850.19</v>
      </c>
      <c r="M20" s="29">
        <v>-13603.04</v>
      </c>
    </row>
    <row r="21" spans="1:13" x14ac:dyDescent="0.3">
      <c r="A21" s="36" t="s">
        <v>114</v>
      </c>
      <c r="B21" s="49">
        <v>3</v>
      </c>
      <c r="C21" s="28">
        <v>202.24</v>
      </c>
      <c r="D21" s="50">
        <v>606.72</v>
      </c>
      <c r="E21" s="49">
        <v>280</v>
      </c>
      <c r="F21" s="28">
        <v>211.37</v>
      </c>
      <c r="G21" s="50">
        <v>59184</v>
      </c>
      <c r="H21" s="49">
        <v>259</v>
      </c>
      <c r="I21" s="28">
        <v>213.99</v>
      </c>
      <c r="J21" s="50">
        <v>55424.29</v>
      </c>
      <c r="K21" s="49">
        <v>24</v>
      </c>
      <c r="L21" s="28">
        <v>211.75</v>
      </c>
      <c r="M21" s="29">
        <v>5081.92</v>
      </c>
    </row>
    <row r="22" spans="1:13" x14ac:dyDescent="0.3">
      <c r="A22" s="36" t="s">
        <v>115</v>
      </c>
      <c r="B22" s="49">
        <v>247</v>
      </c>
      <c r="C22" s="28">
        <v>400.97</v>
      </c>
      <c r="D22" s="50">
        <v>99039.59</v>
      </c>
      <c r="E22" s="49">
        <v>200</v>
      </c>
      <c r="F22" s="28">
        <v>416.48</v>
      </c>
      <c r="G22" s="50">
        <v>83296</v>
      </c>
      <c r="H22" s="49">
        <v>415</v>
      </c>
      <c r="I22" s="28">
        <v>419.38</v>
      </c>
      <c r="J22" s="50">
        <v>174040.89</v>
      </c>
      <c r="K22" s="49">
        <v>32</v>
      </c>
      <c r="L22" s="28">
        <v>433.43</v>
      </c>
      <c r="M22" s="29">
        <v>13869.8</v>
      </c>
    </row>
    <row r="23" spans="1:13" x14ac:dyDescent="0.3">
      <c r="A23" s="36" t="s">
        <v>116</v>
      </c>
      <c r="B23" s="49">
        <v>-14</v>
      </c>
      <c r="C23" s="28">
        <v>253.29</v>
      </c>
      <c r="D23" s="50">
        <v>3546.02</v>
      </c>
      <c r="E23" s="49">
        <v>900</v>
      </c>
      <c r="F23" s="28">
        <v>62.05</v>
      </c>
      <c r="G23" s="50">
        <v>55848</v>
      </c>
      <c r="H23" s="49">
        <v>596</v>
      </c>
      <c r="I23" s="28">
        <v>59.46</v>
      </c>
      <c r="J23" s="50">
        <v>35437.31</v>
      </c>
      <c r="K23" s="49">
        <v>290</v>
      </c>
      <c r="L23" s="28">
        <v>80.61</v>
      </c>
      <c r="M23" s="29">
        <v>23375.72</v>
      </c>
    </row>
    <row r="24" spans="1:13" x14ac:dyDescent="0.3">
      <c r="A24" s="36" t="s">
        <v>117</v>
      </c>
      <c r="B24" s="49">
        <v>141</v>
      </c>
      <c r="C24" s="28">
        <v>472.76</v>
      </c>
      <c r="D24" s="50">
        <v>66659.14</v>
      </c>
      <c r="E24" s="49">
        <v>470</v>
      </c>
      <c r="F24" s="28">
        <v>486.64</v>
      </c>
      <c r="G24" s="50">
        <v>228722.8</v>
      </c>
      <c r="H24" s="49">
        <v>464</v>
      </c>
      <c r="I24" s="28">
        <v>469.79</v>
      </c>
      <c r="J24" s="50">
        <v>217984.05</v>
      </c>
      <c r="K24" s="49">
        <v>147</v>
      </c>
      <c r="L24" s="28">
        <v>480.58</v>
      </c>
      <c r="M24" s="29">
        <v>70644.58</v>
      </c>
    </row>
    <row r="25" spans="1:13" x14ac:dyDescent="0.3">
      <c r="A25" s="36" t="s">
        <v>118</v>
      </c>
      <c r="B25" s="49">
        <v>734</v>
      </c>
      <c r="C25" s="28">
        <v>142.65</v>
      </c>
      <c r="D25" s="50">
        <v>104706.02</v>
      </c>
      <c r="E25" s="49">
        <v>1162</v>
      </c>
      <c r="F25" s="28">
        <v>138.94999999999999</v>
      </c>
      <c r="G25" s="50">
        <v>161454.24</v>
      </c>
      <c r="H25" s="49">
        <v>1773</v>
      </c>
      <c r="I25" s="28">
        <v>135.03</v>
      </c>
      <c r="J25" s="50">
        <v>239409.16</v>
      </c>
      <c r="K25" s="49">
        <v>123</v>
      </c>
      <c r="L25" s="28">
        <v>229.36</v>
      </c>
      <c r="M25" s="29">
        <v>28211.52</v>
      </c>
    </row>
    <row r="26" spans="1:13" x14ac:dyDescent="0.3">
      <c r="A26" s="36" t="s">
        <v>119</v>
      </c>
      <c r="B26" s="49">
        <v>29</v>
      </c>
      <c r="C26" s="28">
        <v>980.04</v>
      </c>
      <c r="D26" s="50">
        <v>28421.279999999999</v>
      </c>
      <c r="E26" s="49">
        <v>720</v>
      </c>
      <c r="F26" s="28">
        <v>259.81</v>
      </c>
      <c r="G26" s="50">
        <v>187061.4</v>
      </c>
      <c r="H26" s="49">
        <v>596</v>
      </c>
      <c r="I26" s="28">
        <v>254.66</v>
      </c>
      <c r="J26" s="50">
        <v>151780.29</v>
      </c>
      <c r="K26" s="49">
        <v>153</v>
      </c>
      <c r="L26" s="28">
        <v>411.36</v>
      </c>
      <c r="M26" s="29">
        <v>62937.89</v>
      </c>
    </row>
    <row r="27" spans="1:13" x14ac:dyDescent="0.3">
      <c r="A27" s="36" t="s">
        <v>120</v>
      </c>
      <c r="B27" s="37"/>
      <c r="C27" s="30"/>
      <c r="D27" s="51"/>
      <c r="E27" s="49">
        <v>120</v>
      </c>
      <c r="F27" s="28">
        <v>219.83</v>
      </c>
      <c r="G27" s="50">
        <v>26380</v>
      </c>
      <c r="H27" s="49">
        <v>27</v>
      </c>
      <c r="I27" s="28">
        <v>252.46</v>
      </c>
      <c r="J27" s="50">
        <v>6816.29</v>
      </c>
      <c r="K27" s="49">
        <v>93</v>
      </c>
      <c r="L27" s="28">
        <v>220.59</v>
      </c>
      <c r="M27" s="29">
        <v>20514.95</v>
      </c>
    </row>
    <row r="28" spans="1:13" x14ac:dyDescent="0.3">
      <c r="A28" s="36" t="s">
        <v>121</v>
      </c>
      <c r="B28" s="37"/>
      <c r="C28" s="30"/>
      <c r="D28" s="51"/>
      <c r="E28" s="49">
        <v>40</v>
      </c>
      <c r="F28" s="28">
        <v>425.5</v>
      </c>
      <c r="G28" s="50">
        <v>17020</v>
      </c>
      <c r="H28" s="49">
        <v>21</v>
      </c>
      <c r="I28" s="28">
        <v>472.74</v>
      </c>
      <c r="J28" s="50">
        <v>9927.57</v>
      </c>
      <c r="K28" s="49">
        <v>19</v>
      </c>
      <c r="L28" s="28">
        <v>433.83</v>
      </c>
      <c r="M28" s="29">
        <v>8242.83</v>
      </c>
    </row>
    <row r="29" spans="1:13" x14ac:dyDescent="0.3">
      <c r="A29" s="36" t="s">
        <v>122</v>
      </c>
      <c r="B29" s="37"/>
      <c r="C29" s="30"/>
      <c r="D29" s="51"/>
      <c r="E29" s="49">
        <v>160</v>
      </c>
      <c r="F29" s="28">
        <v>345</v>
      </c>
      <c r="G29" s="50">
        <v>55200</v>
      </c>
      <c r="H29" s="49">
        <v>80</v>
      </c>
      <c r="I29" s="28">
        <v>424.43</v>
      </c>
      <c r="J29" s="50">
        <v>33954.21</v>
      </c>
      <c r="K29" s="49">
        <v>80</v>
      </c>
      <c r="L29" s="28">
        <v>345</v>
      </c>
      <c r="M29" s="29">
        <v>27600</v>
      </c>
    </row>
    <row r="30" spans="1:13" x14ac:dyDescent="0.3">
      <c r="A30" s="36" t="s">
        <v>123</v>
      </c>
      <c r="B30" s="49">
        <v>867</v>
      </c>
      <c r="C30" s="28">
        <v>224.52</v>
      </c>
      <c r="D30" s="50">
        <v>194661.49</v>
      </c>
      <c r="E30" s="49">
        <v>200</v>
      </c>
      <c r="F30" s="28">
        <v>207.5</v>
      </c>
      <c r="G30" s="50">
        <v>41500</v>
      </c>
      <c r="H30" s="49">
        <v>942</v>
      </c>
      <c r="I30" s="28">
        <v>218.88</v>
      </c>
      <c r="J30" s="50">
        <v>206188.62</v>
      </c>
      <c r="K30" s="49">
        <v>125</v>
      </c>
      <c r="L30" s="28">
        <v>314.69</v>
      </c>
      <c r="M30" s="29">
        <v>39336.71</v>
      </c>
    </row>
    <row r="31" spans="1:13" x14ac:dyDescent="0.3">
      <c r="A31" s="36" t="s">
        <v>124</v>
      </c>
      <c r="B31" s="49">
        <v>207</v>
      </c>
      <c r="C31" s="28">
        <v>2221.3200000000002</v>
      </c>
      <c r="D31" s="50">
        <v>459814.01</v>
      </c>
      <c r="E31" s="49">
        <v>-70</v>
      </c>
      <c r="F31" s="28">
        <v>2151.7800000000002</v>
      </c>
      <c r="G31" s="50">
        <v>-150624.6</v>
      </c>
      <c r="H31" s="49">
        <v>92</v>
      </c>
      <c r="I31" s="28">
        <v>2160.38</v>
      </c>
      <c r="J31" s="50">
        <v>198755.03</v>
      </c>
      <c r="K31" s="49">
        <v>45</v>
      </c>
      <c r="L31" s="28">
        <v>2565.23</v>
      </c>
      <c r="M31" s="29">
        <v>115435.15</v>
      </c>
    </row>
    <row r="32" spans="1:13" x14ac:dyDescent="0.3">
      <c r="A32" s="36" t="s">
        <v>125</v>
      </c>
      <c r="B32" s="49">
        <v>667</v>
      </c>
      <c r="C32" s="28">
        <v>534.98</v>
      </c>
      <c r="D32" s="50">
        <v>356830.24</v>
      </c>
      <c r="E32" s="37"/>
      <c r="F32" s="30"/>
      <c r="G32" s="51"/>
      <c r="H32" s="49">
        <v>242</v>
      </c>
      <c r="I32" s="28">
        <v>547.78</v>
      </c>
      <c r="J32" s="50">
        <v>132562.87</v>
      </c>
      <c r="K32" s="49">
        <v>425</v>
      </c>
      <c r="L32" s="28">
        <v>542.17999999999995</v>
      </c>
      <c r="M32" s="29">
        <v>230427.94</v>
      </c>
    </row>
    <row r="33" spans="1:13" x14ac:dyDescent="0.3">
      <c r="A33" s="36" t="s">
        <v>126</v>
      </c>
      <c r="B33" s="49">
        <v>224</v>
      </c>
      <c r="C33" s="28">
        <v>1117.56</v>
      </c>
      <c r="D33" s="50">
        <v>250332.33</v>
      </c>
      <c r="E33" s="49">
        <v>-100</v>
      </c>
      <c r="F33" s="28">
        <v>1104.17</v>
      </c>
      <c r="G33" s="50">
        <v>-110417</v>
      </c>
      <c r="H33" s="49">
        <v>70</v>
      </c>
      <c r="I33" s="28">
        <v>1051.68</v>
      </c>
      <c r="J33" s="50">
        <v>73617.8</v>
      </c>
      <c r="K33" s="49">
        <v>54</v>
      </c>
      <c r="L33" s="28">
        <v>1159.69</v>
      </c>
      <c r="M33" s="29">
        <v>62623.43</v>
      </c>
    </row>
    <row r="34" spans="1:13" x14ac:dyDescent="0.3">
      <c r="A34" s="36" t="s">
        <v>127</v>
      </c>
      <c r="B34" s="49">
        <v>1312</v>
      </c>
      <c r="C34" s="28">
        <v>123.66</v>
      </c>
      <c r="D34" s="50">
        <v>162241.88</v>
      </c>
      <c r="E34" s="37"/>
      <c r="F34" s="30"/>
      <c r="G34" s="51"/>
      <c r="H34" s="49">
        <v>834</v>
      </c>
      <c r="I34" s="28">
        <v>119.32</v>
      </c>
      <c r="J34" s="50">
        <v>99512.89</v>
      </c>
      <c r="K34" s="49">
        <v>478</v>
      </c>
      <c r="L34" s="28">
        <v>123.89</v>
      </c>
      <c r="M34" s="29">
        <v>59221.38</v>
      </c>
    </row>
    <row r="35" spans="1:13" x14ac:dyDescent="0.3">
      <c r="A35" s="36" t="s">
        <v>128</v>
      </c>
      <c r="B35" s="49">
        <v>42</v>
      </c>
      <c r="C35" s="28">
        <v>537.47</v>
      </c>
      <c r="D35" s="50">
        <v>22573.71</v>
      </c>
      <c r="E35" s="49">
        <v>350</v>
      </c>
      <c r="F35" s="28">
        <v>385.44</v>
      </c>
      <c r="G35" s="50">
        <v>134905</v>
      </c>
      <c r="H35" s="49">
        <v>349</v>
      </c>
      <c r="I35" s="28">
        <v>384.05</v>
      </c>
      <c r="J35" s="50">
        <v>134033.62</v>
      </c>
      <c r="K35" s="49">
        <v>43</v>
      </c>
      <c r="L35" s="28">
        <v>538.39</v>
      </c>
      <c r="M35" s="29">
        <v>23150.76</v>
      </c>
    </row>
    <row r="36" spans="1:13" x14ac:dyDescent="0.3">
      <c r="A36" s="36" t="s">
        <v>129</v>
      </c>
      <c r="B36" s="49">
        <v>9</v>
      </c>
      <c r="C36" s="28">
        <v>1247.77</v>
      </c>
      <c r="D36" s="50">
        <v>11229.92</v>
      </c>
      <c r="E36" s="49">
        <v>20</v>
      </c>
      <c r="F36" s="28">
        <v>927.3</v>
      </c>
      <c r="G36" s="50">
        <v>18546</v>
      </c>
      <c r="H36" s="49">
        <v>40</v>
      </c>
      <c r="I36" s="28">
        <v>922.2</v>
      </c>
      <c r="J36" s="50">
        <v>36888.120000000003</v>
      </c>
      <c r="K36" s="49">
        <v>-11</v>
      </c>
      <c r="L36" s="28">
        <v>667.22</v>
      </c>
      <c r="M36" s="29">
        <v>-7339.37</v>
      </c>
    </row>
    <row r="37" spans="1:13" x14ac:dyDescent="0.3">
      <c r="A37" s="36" t="s">
        <v>130</v>
      </c>
      <c r="B37" s="37"/>
      <c r="C37" s="30"/>
      <c r="D37" s="50">
        <v>25858.65</v>
      </c>
      <c r="E37" s="37"/>
      <c r="F37" s="30"/>
      <c r="G37" s="51"/>
      <c r="H37" s="49">
        <v>18</v>
      </c>
      <c r="I37" s="28">
        <v>1848.78</v>
      </c>
      <c r="J37" s="50">
        <v>33278.019999999997</v>
      </c>
      <c r="K37" s="49">
        <v>-18</v>
      </c>
      <c r="L37" s="28">
        <v>391.75</v>
      </c>
      <c r="M37" s="29">
        <v>-7051.47</v>
      </c>
    </row>
    <row r="38" spans="1:13" x14ac:dyDescent="0.3">
      <c r="A38" s="36" t="s">
        <v>131</v>
      </c>
      <c r="B38" s="49">
        <v>77</v>
      </c>
      <c r="C38" s="28">
        <v>251.35</v>
      </c>
      <c r="D38" s="50">
        <v>19354</v>
      </c>
      <c r="E38" s="49">
        <v>350</v>
      </c>
      <c r="F38" s="28">
        <v>194.58</v>
      </c>
      <c r="G38" s="50">
        <v>68104</v>
      </c>
      <c r="H38" s="49">
        <v>337</v>
      </c>
      <c r="I38" s="28">
        <v>193.05</v>
      </c>
      <c r="J38" s="50">
        <v>65057.49</v>
      </c>
      <c r="K38" s="49">
        <v>90</v>
      </c>
      <c r="L38" s="28">
        <v>244.25</v>
      </c>
      <c r="M38" s="29">
        <v>21982.28</v>
      </c>
    </row>
    <row r="39" spans="1:13" x14ac:dyDescent="0.3">
      <c r="A39" s="36" t="s">
        <v>132</v>
      </c>
      <c r="B39" s="49">
        <v>264</v>
      </c>
      <c r="C39" s="28">
        <v>167.44</v>
      </c>
      <c r="D39" s="50">
        <v>44203.41</v>
      </c>
      <c r="E39" s="37"/>
      <c r="F39" s="30"/>
      <c r="G39" s="51"/>
      <c r="H39" s="49">
        <v>269</v>
      </c>
      <c r="I39" s="28">
        <v>183.21</v>
      </c>
      <c r="J39" s="50">
        <v>49283.66</v>
      </c>
      <c r="K39" s="49">
        <v>-5</v>
      </c>
      <c r="L39" s="28">
        <v>578.08000000000004</v>
      </c>
      <c r="M39" s="29">
        <v>2890.39</v>
      </c>
    </row>
    <row r="40" spans="1:13" x14ac:dyDescent="0.3">
      <c r="A40" s="36" t="s">
        <v>133</v>
      </c>
      <c r="B40" s="49">
        <v>32</v>
      </c>
      <c r="C40" s="28">
        <v>833.35</v>
      </c>
      <c r="D40" s="50">
        <v>26667.18</v>
      </c>
      <c r="E40" s="49">
        <v>80</v>
      </c>
      <c r="F40" s="28">
        <v>360.13</v>
      </c>
      <c r="G40" s="50">
        <v>28810</v>
      </c>
      <c r="H40" s="49">
        <v>80</v>
      </c>
      <c r="I40" s="28">
        <v>349.37</v>
      </c>
      <c r="J40" s="50">
        <v>27949.9</v>
      </c>
      <c r="K40" s="49">
        <v>32</v>
      </c>
      <c r="L40" s="28">
        <v>847.65</v>
      </c>
      <c r="M40" s="29">
        <v>27124.880000000001</v>
      </c>
    </row>
    <row r="41" spans="1:13" x14ac:dyDescent="0.3">
      <c r="A41" s="36" t="s">
        <v>134</v>
      </c>
      <c r="B41" s="37"/>
      <c r="C41" s="30"/>
      <c r="D41" s="51"/>
      <c r="E41" s="37"/>
      <c r="F41" s="30"/>
      <c r="G41" s="51"/>
      <c r="H41" s="37"/>
      <c r="I41" s="30"/>
      <c r="J41" s="51"/>
      <c r="K41" s="37"/>
      <c r="L41" s="30"/>
      <c r="M41" s="31"/>
    </row>
    <row r="42" spans="1:13" x14ac:dyDescent="0.3">
      <c r="A42" s="36" t="s">
        <v>135</v>
      </c>
      <c r="B42" s="49">
        <v>31</v>
      </c>
      <c r="C42" s="28">
        <v>103.94</v>
      </c>
      <c r="D42" s="50">
        <v>3222.05</v>
      </c>
      <c r="E42" s="37"/>
      <c r="F42" s="30"/>
      <c r="G42" s="51"/>
      <c r="H42" s="49">
        <v>45</v>
      </c>
      <c r="I42" s="28">
        <v>74.010000000000005</v>
      </c>
      <c r="J42" s="50">
        <v>3330.38</v>
      </c>
      <c r="K42" s="49">
        <v>-14</v>
      </c>
      <c r="L42" s="28">
        <v>42.17</v>
      </c>
      <c r="M42" s="29">
        <v>590.36</v>
      </c>
    </row>
    <row r="43" spans="1:13" x14ac:dyDescent="0.3">
      <c r="A43" s="36" t="s">
        <v>136</v>
      </c>
      <c r="B43" s="37"/>
      <c r="C43" s="30"/>
      <c r="D43" s="51"/>
      <c r="E43" s="37"/>
      <c r="F43" s="30"/>
      <c r="G43" s="51"/>
      <c r="H43" s="37"/>
      <c r="I43" s="30"/>
      <c r="J43" s="51"/>
      <c r="K43" s="37"/>
      <c r="L43" s="30"/>
      <c r="M43" s="31"/>
    </row>
    <row r="44" spans="1:13" x14ac:dyDescent="0.3">
      <c r="A44" s="36" t="s">
        <v>137</v>
      </c>
      <c r="B44" s="49">
        <v>29</v>
      </c>
      <c r="C44" s="28">
        <v>229.03</v>
      </c>
      <c r="D44" s="50">
        <v>6641.76</v>
      </c>
      <c r="E44" s="49">
        <v>120</v>
      </c>
      <c r="F44" s="28">
        <v>138.34</v>
      </c>
      <c r="G44" s="50">
        <v>16600.400000000001</v>
      </c>
      <c r="H44" s="49">
        <v>128</v>
      </c>
      <c r="I44" s="28">
        <v>132.16999999999999</v>
      </c>
      <c r="J44" s="50">
        <v>16917.63</v>
      </c>
      <c r="K44" s="49">
        <v>21</v>
      </c>
      <c r="L44" s="28">
        <v>266.86</v>
      </c>
      <c r="M44" s="29">
        <v>5604.06</v>
      </c>
    </row>
    <row r="45" spans="1:13" x14ac:dyDescent="0.3">
      <c r="A45" s="36" t="s">
        <v>138</v>
      </c>
      <c r="B45" s="49">
        <v>13</v>
      </c>
      <c r="C45" s="28">
        <v>391.57</v>
      </c>
      <c r="D45" s="50">
        <v>5090.3999999999996</v>
      </c>
      <c r="E45" s="49">
        <v>100</v>
      </c>
      <c r="F45" s="28">
        <v>253.85</v>
      </c>
      <c r="G45" s="50">
        <v>25385.4</v>
      </c>
      <c r="H45" s="49">
        <v>104</v>
      </c>
      <c r="I45" s="28">
        <v>262.87</v>
      </c>
      <c r="J45" s="50">
        <v>27338.97</v>
      </c>
      <c r="K45" s="49">
        <v>9</v>
      </c>
      <c r="L45" s="28">
        <v>453.06</v>
      </c>
      <c r="M45" s="29">
        <v>4077.54</v>
      </c>
    </row>
    <row r="46" spans="1:13" x14ac:dyDescent="0.3">
      <c r="A46" s="36" t="s">
        <v>139</v>
      </c>
      <c r="B46" s="49">
        <v>-88</v>
      </c>
      <c r="C46" s="28">
        <v>42.34</v>
      </c>
      <c r="D46" s="50">
        <v>3726.04</v>
      </c>
      <c r="E46" s="49">
        <v>450</v>
      </c>
      <c r="F46" s="28">
        <v>160.27000000000001</v>
      </c>
      <c r="G46" s="50">
        <v>72121</v>
      </c>
      <c r="H46" s="49">
        <v>331</v>
      </c>
      <c r="I46" s="28">
        <v>161.84</v>
      </c>
      <c r="J46" s="50">
        <v>53568.89</v>
      </c>
      <c r="K46" s="49">
        <v>31</v>
      </c>
      <c r="L46" s="28">
        <v>642.91</v>
      </c>
      <c r="M46" s="29">
        <v>19930.29</v>
      </c>
    </row>
    <row r="47" spans="1:13" x14ac:dyDescent="0.3">
      <c r="A47" s="36" t="s">
        <v>140</v>
      </c>
      <c r="B47" s="49">
        <v>50</v>
      </c>
      <c r="C47" s="28">
        <v>580.75</v>
      </c>
      <c r="D47" s="50">
        <v>29037.5</v>
      </c>
      <c r="E47" s="49">
        <v>100</v>
      </c>
      <c r="F47" s="28">
        <v>582.38</v>
      </c>
      <c r="G47" s="50">
        <v>58237.5</v>
      </c>
      <c r="H47" s="49">
        <v>86</v>
      </c>
      <c r="I47" s="28">
        <v>600.96</v>
      </c>
      <c r="J47" s="50">
        <v>51682.33</v>
      </c>
      <c r="K47" s="49">
        <v>64</v>
      </c>
      <c r="L47" s="28">
        <v>582.38</v>
      </c>
      <c r="M47" s="29">
        <v>37272</v>
      </c>
    </row>
    <row r="48" spans="1:13" x14ac:dyDescent="0.3">
      <c r="A48" s="36" t="s">
        <v>141</v>
      </c>
      <c r="B48" s="49">
        <v>73</v>
      </c>
      <c r="C48" s="28">
        <v>1403.9</v>
      </c>
      <c r="D48" s="50">
        <v>102484.7</v>
      </c>
      <c r="E48" s="49">
        <v>160</v>
      </c>
      <c r="F48" s="28">
        <v>1400.61</v>
      </c>
      <c r="G48" s="50">
        <v>224098</v>
      </c>
      <c r="H48" s="49">
        <v>203</v>
      </c>
      <c r="I48" s="28">
        <v>1401.97</v>
      </c>
      <c r="J48" s="50">
        <v>284599.34000000003</v>
      </c>
      <c r="K48" s="49">
        <v>30</v>
      </c>
      <c r="L48" s="28">
        <v>1437.79</v>
      </c>
      <c r="M48" s="29">
        <v>43133.65</v>
      </c>
    </row>
    <row r="49" spans="1:13" x14ac:dyDescent="0.3">
      <c r="A49" s="36" t="s">
        <v>142</v>
      </c>
      <c r="B49" s="49">
        <v>38</v>
      </c>
      <c r="C49" s="28">
        <v>617.4</v>
      </c>
      <c r="D49" s="50">
        <v>23461.02</v>
      </c>
      <c r="E49" s="49">
        <v>200</v>
      </c>
      <c r="F49" s="28">
        <v>152</v>
      </c>
      <c r="G49" s="50">
        <v>30400</v>
      </c>
      <c r="H49" s="49">
        <v>241</v>
      </c>
      <c r="I49" s="28">
        <v>149.86000000000001</v>
      </c>
      <c r="J49" s="50">
        <v>36117.06</v>
      </c>
      <c r="K49" s="49">
        <v>-3</v>
      </c>
      <c r="L49" s="28">
        <v>5674.67</v>
      </c>
      <c r="M49" s="29">
        <v>17024</v>
      </c>
    </row>
    <row r="50" spans="1:13" x14ac:dyDescent="0.3">
      <c r="A50" s="36" t="s">
        <v>143</v>
      </c>
      <c r="B50" s="49">
        <v>10</v>
      </c>
      <c r="C50" s="28">
        <v>3440.78</v>
      </c>
      <c r="D50" s="50">
        <v>34407.800000000003</v>
      </c>
      <c r="E50" s="49">
        <v>80</v>
      </c>
      <c r="F50" s="28">
        <v>696.5</v>
      </c>
      <c r="G50" s="50">
        <v>55720</v>
      </c>
      <c r="H50" s="49">
        <v>109</v>
      </c>
      <c r="I50" s="28">
        <v>724.27</v>
      </c>
      <c r="J50" s="50">
        <v>78945.75</v>
      </c>
      <c r="K50" s="49">
        <v>-19</v>
      </c>
      <c r="L50" s="28">
        <v>756.12</v>
      </c>
      <c r="M50" s="29">
        <v>14366.24</v>
      </c>
    </row>
    <row r="51" spans="1:13" x14ac:dyDescent="0.3">
      <c r="A51" s="36" t="s">
        <v>144</v>
      </c>
      <c r="B51" s="37"/>
      <c r="C51" s="30"/>
      <c r="D51" s="51"/>
      <c r="E51" s="49">
        <v>100</v>
      </c>
      <c r="F51" s="28">
        <v>245.5</v>
      </c>
      <c r="G51" s="50">
        <v>24550</v>
      </c>
      <c r="H51" s="49">
        <v>39</v>
      </c>
      <c r="I51" s="28">
        <v>509.41</v>
      </c>
      <c r="J51" s="50">
        <v>19866.93</v>
      </c>
      <c r="K51" s="49">
        <v>61</v>
      </c>
      <c r="L51" s="28">
        <v>247.1</v>
      </c>
      <c r="M51" s="29">
        <v>15073</v>
      </c>
    </row>
    <row r="52" spans="1:13" x14ac:dyDescent="0.3">
      <c r="A52" s="36" t="s">
        <v>145</v>
      </c>
      <c r="B52" s="49">
        <v>1</v>
      </c>
      <c r="C52" s="28">
        <v>310.42</v>
      </c>
      <c r="D52" s="50">
        <v>310.42</v>
      </c>
      <c r="E52" s="37"/>
      <c r="F52" s="30"/>
      <c r="G52" s="51"/>
      <c r="H52" s="37"/>
      <c r="I52" s="30"/>
      <c r="J52" s="51"/>
      <c r="K52" s="49">
        <v>1</v>
      </c>
      <c r="L52" s="28">
        <v>310.42</v>
      </c>
      <c r="M52" s="29">
        <v>310.42</v>
      </c>
    </row>
    <row r="53" spans="1:13" x14ac:dyDescent="0.3">
      <c r="A53" s="36" t="s">
        <v>146</v>
      </c>
      <c r="B53" s="49">
        <v>2</v>
      </c>
      <c r="C53" s="28">
        <v>157.35</v>
      </c>
      <c r="D53" s="50">
        <v>314.7</v>
      </c>
      <c r="E53" s="37"/>
      <c r="F53" s="30"/>
      <c r="G53" s="51"/>
      <c r="H53" s="37"/>
      <c r="I53" s="30"/>
      <c r="J53" s="51"/>
      <c r="K53" s="49">
        <v>2</v>
      </c>
      <c r="L53" s="28">
        <v>157.35</v>
      </c>
      <c r="M53" s="29">
        <v>314.7</v>
      </c>
    </row>
    <row r="54" spans="1:13" x14ac:dyDescent="0.3">
      <c r="A54" s="36" t="s">
        <v>147</v>
      </c>
      <c r="B54" s="37"/>
      <c r="C54" s="30"/>
      <c r="D54" s="51"/>
      <c r="E54" s="37"/>
      <c r="F54" s="30"/>
      <c r="G54" s="51"/>
      <c r="H54" s="37"/>
      <c r="I54" s="30"/>
      <c r="J54" s="51"/>
      <c r="K54" s="37"/>
      <c r="L54" s="30"/>
      <c r="M54" s="31"/>
    </row>
    <row r="55" spans="1:13" x14ac:dyDescent="0.3">
      <c r="A55" s="36" t="s">
        <v>148</v>
      </c>
      <c r="B55" s="37"/>
      <c r="C55" s="30"/>
      <c r="D55" s="51"/>
      <c r="E55" s="37"/>
      <c r="F55" s="30"/>
      <c r="G55" s="51"/>
      <c r="H55" s="37"/>
      <c r="I55" s="30"/>
      <c r="J55" s="51"/>
      <c r="K55" s="37"/>
      <c r="L55" s="30"/>
      <c r="M55" s="31"/>
    </row>
    <row r="56" spans="1:13" x14ac:dyDescent="0.3">
      <c r="A56" s="36" t="s">
        <v>149</v>
      </c>
      <c r="B56" s="49">
        <v>-196</v>
      </c>
      <c r="C56" s="28">
        <v>224.72</v>
      </c>
      <c r="D56" s="50">
        <v>44045.4</v>
      </c>
      <c r="E56" s="49">
        <v>1050</v>
      </c>
      <c r="F56" s="28">
        <v>203.65</v>
      </c>
      <c r="G56" s="50">
        <v>213835</v>
      </c>
      <c r="H56" s="49">
        <v>933</v>
      </c>
      <c r="I56" s="28">
        <v>200.65</v>
      </c>
      <c r="J56" s="50">
        <v>187202.04</v>
      </c>
      <c r="K56" s="49">
        <v>-79</v>
      </c>
      <c r="L56" s="28">
        <v>873.56</v>
      </c>
      <c r="M56" s="29">
        <v>69011.14</v>
      </c>
    </row>
    <row r="57" spans="1:13" x14ac:dyDescent="0.3">
      <c r="A57" s="36" t="s">
        <v>150</v>
      </c>
      <c r="B57" s="49">
        <v>90</v>
      </c>
      <c r="C57" s="28">
        <v>1758.2</v>
      </c>
      <c r="D57" s="50">
        <v>158238</v>
      </c>
      <c r="E57" s="49">
        <v>320</v>
      </c>
      <c r="F57" s="28">
        <v>1788.5</v>
      </c>
      <c r="G57" s="50">
        <v>572320</v>
      </c>
      <c r="H57" s="49">
        <v>313</v>
      </c>
      <c r="I57" s="28">
        <v>1702.72</v>
      </c>
      <c r="J57" s="50">
        <v>532952.48</v>
      </c>
      <c r="K57" s="49">
        <v>97</v>
      </c>
      <c r="L57" s="28">
        <v>1795</v>
      </c>
      <c r="M57" s="29">
        <v>174115</v>
      </c>
    </row>
    <row r="58" spans="1:13" x14ac:dyDescent="0.3">
      <c r="A58" s="36" t="s">
        <v>151</v>
      </c>
      <c r="B58" s="49">
        <v>-341</v>
      </c>
      <c r="C58" s="28">
        <v>175.57</v>
      </c>
      <c r="D58" s="50">
        <v>59870.49</v>
      </c>
      <c r="E58" s="49">
        <v>1005</v>
      </c>
      <c r="F58" s="28">
        <v>464.65</v>
      </c>
      <c r="G58" s="50">
        <v>466968.73</v>
      </c>
      <c r="H58" s="49">
        <v>716</v>
      </c>
      <c r="I58" s="28">
        <v>453.87</v>
      </c>
      <c r="J58" s="50">
        <v>324968.3</v>
      </c>
      <c r="K58" s="49">
        <v>-52</v>
      </c>
      <c r="L58" s="28">
        <v>3779.79</v>
      </c>
      <c r="M58" s="29">
        <v>196548.96</v>
      </c>
    </row>
    <row r="59" spans="1:13" x14ac:dyDescent="0.3">
      <c r="A59" s="36" t="s">
        <v>152</v>
      </c>
      <c r="B59" s="49">
        <v>127</v>
      </c>
      <c r="C59" s="28">
        <v>1330.49</v>
      </c>
      <c r="D59" s="50">
        <v>168971.95</v>
      </c>
      <c r="E59" s="49">
        <v>300</v>
      </c>
      <c r="F59" s="28">
        <v>908.03</v>
      </c>
      <c r="G59" s="50">
        <v>272408</v>
      </c>
      <c r="H59" s="49">
        <v>419</v>
      </c>
      <c r="I59" s="28">
        <v>886.87</v>
      </c>
      <c r="J59" s="50">
        <v>371599.22</v>
      </c>
      <c r="K59" s="49">
        <v>8</v>
      </c>
      <c r="L59" s="28">
        <v>8557.1299999999992</v>
      </c>
      <c r="M59" s="29">
        <v>68457.070000000007</v>
      </c>
    </row>
    <row r="60" spans="1:13" x14ac:dyDescent="0.3">
      <c r="A60" s="36" t="s">
        <v>153</v>
      </c>
      <c r="B60" s="49">
        <v>8</v>
      </c>
      <c r="C60" s="28">
        <v>135.43</v>
      </c>
      <c r="D60" s="50">
        <v>1083.44</v>
      </c>
      <c r="E60" s="49">
        <v>192</v>
      </c>
      <c r="F60" s="28">
        <v>126.17</v>
      </c>
      <c r="G60" s="50">
        <v>24224.639999999999</v>
      </c>
      <c r="H60" s="49">
        <v>168</v>
      </c>
      <c r="I60" s="28">
        <v>129.53</v>
      </c>
      <c r="J60" s="50">
        <v>21760.23</v>
      </c>
      <c r="K60" s="49">
        <v>32</v>
      </c>
      <c r="L60" s="28">
        <v>225.48</v>
      </c>
      <c r="M60" s="29">
        <v>7215.44</v>
      </c>
    </row>
    <row r="61" spans="1:13" x14ac:dyDescent="0.3">
      <c r="A61" s="36" t="s">
        <v>154</v>
      </c>
      <c r="B61" s="49">
        <v>249</v>
      </c>
      <c r="C61" s="28">
        <v>312.14999999999998</v>
      </c>
      <c r="D61" s="50">
        <v>77725.350000000006</v>
      </c>
      <c r="E61" s="49">
        <v>350</v>
      </c>
      <c r="F61" s="28">
        <v>313.52</v>
      </c>
      <c r="G61" s="50">
        <v>109733</v>
      </c>
      <c r="H61" s="49">
        <v>469</v>
      </c>
      <c r="I61" s="28">
        <v>307.26</v>
      </c>
      <c r="J61" s="50">
        <v>144103.72</v>
      </c>
      <c r="K61" s="49">
        <v>130</v>
      </c>
      <c r="L61" s="28">
        <v>310.89</v>
      </c>
      <c r="M61" s="29">
        <v>40415.980000000003</v>
      </c>
    </row>
    <row r="62" spans="1:13" x14ac:dyDescent="0.3">
      <c r="A62" s="36" t="s">
        <v>155</v>
      </c>
      <c r="B62" s="49">
        <v>16</v>
      </c>
      <c r="C62" s="28">
        <v>2619.16</v>
      </c>
      <c r="D62" s="50">
        <v>41906.480000000003</v>
      </c>
      <c r="E62" s="49">
        <v>140</v>
      </c>
      <c r="F62" s="28">
        <v>2627.12</v>
      </c>
      <c r="G62" s="50">
        <v>367796.2</v>
      </c>
      <c r="H62" s="49">
        <v>152</v>
      </c>
      <c r="I62" s="28">
        <v>2551.23</v>
      </c>
      <c r="J62" s="50">
        <v>387786.48</v>
      </c>
      <c r="K62" s="49">
        <v>4</v>
      </c>
      <c r="L62" s="28">
        <v>1796.73</v>
      </c>
      <c r="M62" s="29">
        <v>7186.9</v>
      </c>
    </row>
    <row r="63" spans="1:13" x14ac:dyDescent="0.3">
      <c r="A63" s="36" t="s">
        <v>156</v>
      </c>
      <c r="B63" s="49">
        <v>138</v>
      </c>
      <c r="C63" s="28">
        <v>712.2</v>
      </c>
      <c r="D63" s="50">
        <v>98283.6</v>
      </c>
      <c r="E63" s="49">
        <v>440</v>
      </c>
      <c r="F63" s="28">
        <v>714.99</v>
      </c>
      <c r="G63" s="50">
        <v>314595.20000000001</v>
      </c>
      <c r="H63" s="49">
        <v>555</v>
      </c>
      <c r="I63" s="28">
        <v>700.87</v>
      </c>
      <c r="J63" s="50">
        <v>388981.45</v>
      </c>
      <c r="K63" s="49">
        <v>23</v>
      </c>
      <c r="L63" s="28">
        <v>1901.95</v>
      </c>
      <c r="M63" s="29">
        <v>43744.94</v>
      </c>
    </row>
    <row r="64" spans="1:13" x14ac:dyDescent="0.3">
      <c r="A64" s="36" t="s">
        <v>157</v>
      </c>
      <c r="B64" s="49">
        <v>-298</v>
      </c>
      <c r="C64" s="28">
        <v>2.2599999999999998</v>
      </c>
      <c r="D64" s="50">
        <v>674.09</v>
      </c>
      <c r="E64" s="37"/>
      <c r="F64" s="30"/>
      <c r="G64" s="51"/>
      <c r="H64" s="37"/>
      <c r="I64" s="30"/>
      <c r="J64" s="51"/>
      <c r="K64" s="49">
        <v>-298</v>
      </c>
      <c r="L64" s="28">
        <v>2.2599999999999998</v>
      </c>
      <c r="M64" s="29">
        <v>674.09</v>
      </c>
    </row>
    <row r="65" spans="1:13" x14ac:dyDescent="0.3">
      <c r="A65" s="36" t="s">
        <v>158</v>
      </c>
      <c r="B65" s="49">
        <v>3</v>
      </c>
      <c r="C65" s="28">
        <v>9420.5</v>
      </c>
      <c r="D65" s="50">
        <v>28261.5</v>
      </c>
      <c r="E65" s="49">
        <v>88</v>
      </c>
      <c r="F65" s="28">
        <v>9031.52</v>
      </c>
      <c r="G65" s="50">
        <v>794773.92</v>
      </c>
      <c r="H65" s="49">
        <v>72</v>
      </c>
      <c r="I65" s="28">
        <v>9487.17</v>
      </c>
      <c r="J65" s="50">
        <v>683076.36</v>
      </c>
      <c r="K65" s="49">
        <v>19</v>
      </c>
      <c r="L65" s="28">
        <v>7414.66</v>
      </c>
      <c r="M65" s="29">
        <v>140878.5</v>
      </c>
    </row>
    <row r="66" spans="1:13" x14ac:dyDescent="0.3">
      <c r="A66" s="36" t="s">
        <v>159</v>
      </c>
      <c r="B66" s="49">
        <v>-2</v>
      </c>
      <c r="C66" s="30"/>
      <c r="D66" s="51"/>
      <c r="E66" s="37"/>
      <c r="F66" s="30"/>
      <c r="G66" s="51"/>
      <c r="H66" s="37"/>
      <c r="I66" s="30"/>
      <c r="J66" s="51"/>
      <c r="K66" s="49">
        <v>-2</v>
      </c>
      <c r="L66" s="30"/>
      <c r="M66" s="31"/>
    </row>
    <row r="67" spans="1:13" x14ac:dyDescent="0.3">
      <c r="A67" s="36" t="s">
        <v>160</v>
      </c>
      <c r="B67" s="49">
        <v>98</v>
      </c>
      <c r="C67" s="28">
        <v>171.7</v>
      </c>
      <c r="D67" s="50">
        <v>16826.599999999999</v>
      </c>
      <c r="E67" s="49">
        <v>100</v>
      </c>
      <c r="F67" s="28">
        <v>170</v>
      </c>
      <c r="G67" s="50">
        <v>17000</v>
      </c>
      <c r="H67" s="49">
        <v>149</v>
      </c>
      <c r="I67" s="28">
        <v>176.96</v>
      </c>
      <c r="J67" s="50">
        <v>26367.54</v>
      </c>
      <c r="K67" s="49">
        <v>49</v>
      </c>
      <c r="L67" s="28">
        <v>170</v>
      </c>
      <c r="M67" s="29">
        <v>8330</v>
      </c>
    </row>
    <row r="68" spans="1:13" x14ac:dyDescent="0.3">
      <c r="A68" s="36" t="s">
        <v>161</v>
      </c>
      <c r="B68" s="49">
        <v>5</v>
      </c>
      <c r="C68" s="28">
        <v>808</v>
      </c>
      <c r="D68" s="50">
        <v>4040</v>
      </c>
      <c r="E68" s="49">
        <v>100</v>
      </c>
      <c r="F68" s="28">
        <v>803.2</v>
      </c>
      <c r="G68" s="50">
        <v>80320</v>
      </c>
      <c r="H68" s="49">
        <v>59</v>
      </c>
      <c r="I68" s="28">
        <v>867.92</v>
      </c>
      <c r="J68" s="50">
        <v>51207.5</v>
      </c>
      <c r="K68" s="49">
        <v>46</v>
      </c>
      <c r="L68" s="28">
        <v>806.96</v>
      </c>
      <c r="M68" s="29">
        <v>37120</v>
      </c>
    </row>
    <row r="69" spans="1:13" x14ac:dyDescent="0.3">
      <c r="A69" s="36" t="s">
        <v>162</v>
      </c>
      <c r="B69" s="49">
        <v>1264</v>
      </c>
      <c r="C69" s="28">
        <v>61.06</v>
      </c>
      <c r="D69" s="50">
        <v>77179.75</v>
      </c>
      <c r="E69" s="49">
        <v>3200</v>
      </c>
      <c r="F69" s="28">
        <v>31.2</v>
      </c>
      <c r="G69" s="50">
        <v>99840</v>
      </c>
      <c r="H69" s="49">
        <v>3426</v>
      </c>
      <c r="I69" s="28">
        <v>34.5</v>
      </c>
      <c r="J69" s="50">
        <v>118186.36</v>
      </c>
      <c r="K69" s="49">
        <v>1038</v>
      </c>
      <c r="L69" s="28">
        <v>59.75</v>
      </c>
      <c r="M69" s="29">
        <v>62023</v>
      </c>
    </row>
    <row r="70" spans="1:13" x14ac:dyDescent="0.3">
      <c r="A70" s="36" t="s">
        <v>163</v>
      </c>
      <c r="B70" s="49">
        <v>54</v>
      </c>
      <c r="C70" s="28">
        <v>1036.31</v>
      </c>
      <c r="D70" s="50">
        <v>55960.86</v>
      </c>
      <c r="E70" s="49">
        <v>80</v>
      </c>
      <c r="F70" s="28">
        <v>698.84</v>
      </c>
      <c r="G70" s="50">
        <v>55907.199999999997</v>
      </c>
      <c r="H70" s="49">
        <v>193</v>
      </c>
      <c r="I70" s="28">
        <v>702.33</v>
      </c>
      <c r="J70" s="50">
        <v>135550.23000000001</v>
      </c>
      <c r="K70" s="49">
        <v>-59</v>
      </c>
      <c r="L70" s="28">
        <v>359.72</v>
      </c>
      <c r="M70" s="29">
        <v>-21223.74</v>
      </c>
    </row>
    <row r="71" spans="1:13" x14ac:dyDescent="0.3">
      <c r="A71" s="36" t="s">
        <v>164</v>
      </c>
      <c r="B71" s="49">
        <v>836</v>
      </c>
      <c r="C71" s="28">
        <v>302.95</v>
      </c>
      <c r="D71" s="50">
        <v>253266.09</v>
      </c>
      <c r="E71" s="37"/>
      <c r="F71" s="30"/>
      <c r="G71" s="51"/>
      <c r="H71" s="49">
        <v>874</v>
      </c>
      <c r="I71" s="28">
        <v>244.01</v>
      </c>
      <c r="J71" s="50">
        <v>213260.66</v>
      </c>
      <c r="K71" s="49">
        <v>-38</v>
      </c>
      <c r="L71" s="28">
        <v>1019.62</v>
      </c>
      <c r="M71" s="29">
        <v>38745.370000000003</v>
      </c>
    </row>
    <row r="72" spans="1:13" x14ac:dyDescent="0.3">
      <c r="A72" s="36" t="s">
        <v>165</v>
      </c>
      <c r="B72" s="49">
        <v>24</v>
      </c>
      <c r="C72" s="28">
        <v>3655.67</v>
      </c>
      <c r="D72" s="50">
        <v>87736.14</v>
      </c>
      <c r="E72" s="49">
        <v>-10</v>
      </c>
      <c r="F72" s="28">
        <v>2054.0700000000002</v>
      </c>
      <c r="G72" s="50">
        <v>-20540.7</v>
      </c>
      <c r="H72" s="49">
        <v>34</v>
      </c>
      <c r="I72" s="28">
        <v>2351.0700000000002</v>
      </c>
      <c r="J72" s="50">
        <v>79936.41</v>
      </c>
      <c r="K72" s="49">
        <v>-20</v>
      </c>
      <c r="L72" s="28">
        <v>516.58000000000004</v>
      </c>
      <c r="M72" s="29">
        <v>-10331.5</v>
      </c>
    </row>
    <row r="73" spans="1:13" x14ac:dyDescent="0.3">
      <c r="A73" s="36" t="s">
        <v>166</v>
      </c>
      <c r="B73" s="49">
        <v>105</v>
      </c>
      <c r="C73" s="28">
        <v>1910.18</v>
      </c>
      <c r="D73" s="50">
        <v>200568.55</v>
      </c>
      <c r="E73" s="49">
        <v>360</v>
      </c>
      <c r="F73" s="28">
        <v>611.28</v>
      </c>
      <c r="G73" s="50">
        <v>220060</v>
      </c>
      <c r="H73" s="49">
        <v>782</v>
      </c>
      <c r="I73" s="28">
        <v>575.95000000000005</v>
      </c>
      <c r="J73" s="50">
        <v>450396.45</v>
      </c>
      <c r="K73" s="49">
        <v>-317</v>
      </c>
      <c r="L73" s="28">
        <v>112.87</v>
      </c>
      <c r="M73" s="29">
        <v>-35781.040000000001</v>
      </c>
    </row>
    <row r="74" spans="1:13" x14ac:dyDescent="0.3">
      <c r="A74" s="36" t="s">
        <v>167</v>
      </c>
      <c r="B74" s="49">
        <v>207</v>
      </c>
      <c r="C74" s="28">
        <v>1483.65</v>
      </c>
      <c r="D74" s="50">
        <v>307115.71999999997</v>
      </c>
      <c r="E74" s="49">
        <v>120</v>
      </c>
      <c r="F74" s="28">
        <v>1268.95</v>
      </c>
      <c r="G74" s="50">
        <v>152274.20000000001</v>
      </c>
      <c r="H74" s="49">
        <v>331</v>
      </c>
      <c r="I74" s="28">
        <v>1158.43</v>
      </c>
      <c r="J74" s="50">
        <v>383439.14</v>
      </c>
      <c r="K74" s="49">
        <v>-4</v>
      </c>
      <c r="L74" s="28">
        <v>19624.47</v>
      </c>
      <c r="M74" s="29">
        <v>78497.88</v>
      </c>
    </row>
    <row r="75" spans="1:13" x14ac:dyDescent="0.3">
      <c r="A75" s="36" t="s">
        <v>168</v>
      </c>
      <c r="B75" s="49">
        <v>-18</v>
      </c>
      <c r="C75" s="28">
        <v>539.41</v>
      </c>
      <c r="D75" s="50">
        <v>9709.35</v>
      </c>
      <c r="E75" s="49">
        <v>8</v>
      </c>
      <c r="F75" s="28">
        <v>1188.47</v>
      </c>
      <c r="G75" s="50">
        <v>9507.7199999999993</v>
      </c>
      <c r="H75" s="49">
        <v>20</v>
      </c>
      <c r="I75" s="28">
        <v>1137.6300000000001</v>
      </c>
      <c r="J75" s="50">
        <v>22752.58</v>
      </c>
      <c r="K75" s="49">
        <v>-30</v>
      </c>
      <c r="L75" s="28">
        <v>149.11000000000001</v>
      </c>
      <c r="M75" s="29">
        <v>-4473.32</v>
      </c>
    </row>
    <row r="76" spans="1:13" x14ac:dyDescent="0.3">
      <c r="A76" s="36" t="s">
        <v>169</v>
      </c>
      <c r="B76" s="49">
        <v>-26</v>
      </c>
      <c r="C76" s="28">
        <v>491.28</v>
      </c>
      <c r="D76" s="50">
        <v>12773.35</v>
      </c>
      <c r="E76" s="49">
        <v>10</v>
      </c>
      <c r="F76" s="28">
        <v>641.94000000000005</v>
      </c>
      <c r="G76" s="50">
        <v>6419.37</v>
      </c>
      <c r="H76" s="49">
        <v>30</v>
      </c>
      <c r="I76" s="28">
        <v>606.55999999999995</v>
      </c>
      <c r="J76" s="50">
        <v>18196.650000000001</v>
      </c>
      <c r="K76" s="49">
        <v>-46</v>
      </c>
      <c r="L76" s="28">
        <v>27.91</v>
      </c>
      <c r="M76" s="29">
        <v>1283.8699999999999</v>
      </c>
    </row>
    <row r="77" spans="1:13" x14ac:dyDescent="0.3">
      <c r="A77" s="36" t="s">
        <v>170</v>
      </c>
      <c r="B77" s="49">
        <v>-158</v>
      </c>
      <c r="C77" s="28">
        <v>542.76</v>
      </c>
      <c r="D77" s="50">
        <v>85756.03</v>
      </c>
      <c r="E77" s="49">
        <v>450</v>
      </c>
      <c r="F77" s="28">
        <v>946.78</v>
      </c>
      <c r="G77" s="50">
        <v>426051</v>
      </c>
      <c r="H77" s="49">
        <v>597</v>
      </c>
      <c r="I77" s="28">
        <v>891.9</v>
      </c>
      <c r="J77" s="50">
        <v>532464.23</v>
      </c>
      <c r="K77" s="49">
        <v>-305</v>
      </c>
      <c r="L77" s="28">
        <v>151.55000000000001</v>
      </c>
      <c r="M77" s="29">
        <v>-46223.91</v>
      </c>
    </row>
    <row r="78" spans="1:13" x14ac:dyDescent="0.3">
      <c r="A78" s="36" t="s">
        <v>171</v>
      </c>
      <c r="B78" s="49">
        <v>-9</v>
      </c>
      <c r="C78" s="28">
        <v>2533.69</v>
      </c>
      <c r="D78" s="50">
        <v>22803.200000000001</v>
      </c>
      <c r="E78" s="49">
        <v>40</v>
      </c>
      <c r="F78" s="28">
        <v>2354.34</v>
      </c>
      <c r="G78" s="50">
        <v>94173.6</v>
      </c>
      <c r="H78" s="49">
        <v>41</v>
      </c>
      <c r="I78" s="28">
        <v>2202.64</v>
      </c>
      <c r="J78" s="50">
        <v>90308.44</v>
      </c>
      <c r="K78" s="49">
        <v>-10</v>
      </c>
      <c r="L78" s="28">
        <v>2219.16</v>
      </c>
      <c r="M78" s="29">
        <v>22191.58</v>
      </c>
    </row>
    <row r="79" spans="1:13" x14ac:dyDescent="0.3">
      <c r="A79" s="36" t="s">
        <v>172</v>
      </c>
      <c r="B79" s="49">
        <v>483</v>
      </c>
      <c r="C79" s="28">
        <v>545.9</v>
      </c>
      <c r="D79" s="50">
        <v>263670.02</v>
      </c>
      <c r="E79" s="49">
        <v>200</v>
      </c>
      <c r="F79" s="28">
        <v>379.48</v>
      </c>
      <c r="G79" s="50">
        <v>75896</v>
      </c>
      <c r="H79" s="49">
        <v>849</v>
      </c>
      <c r="I79" s="28">
        <v>352.21</v>
      </c>
      <c r="J79" s="50">
        <v>299029.15999999997</v>
      </c>
      <c r="K79" s="49">
        <v>-166</v>
      </c>
      <c r="L79" s="28">
        <v>146.32</v>
      </c>
      <c r="M79" s="29">
        <v>24288.33</v>
      </c>
    </row>
    <row r="80" spans="1:13" x14ac:dyDescent="0.3">
      <c r="A80" s="36" t="s">
        <v>173</v>
      </c>
      <c r="B80" s="49">
        <v>992</v>
      </c>
      <c r="C80" s="28">
        <v>502.66</v>
      </c>
      <c r="D80" s="50">
        <v>498635.68</v>
      </c>
      <c r="E80" s="49">
        <v>250</v>
      </c>
      <c r="F80" s="28">
        <v>463</v>
      </c>
      <c r="G80" s="50">
        <v>115750</v>
      </c>
      <c r="H80" s="49">
        <v>1016</v>
      </c>
      <c r="I80" s="28">
        <v>455.81</v>
      </c>
      <c r="J80" s="50">
        <v>463098.89</v>
      </c>
      <c r="K80" s="49">
        <v>226</v>
      </c>
      <c r="L80" s="28">
        <v>631.14</v>
      </c>
      <c r="M80" s="29">
        <v>142638.23000000001</v>
      </c>
    </row>
    <row r="81" spans="1:13" x14ac:dyDescent="0.3">
      <c r="A81" s="36" t="s">
        <v>174</v>
      </c>
      <c r="B81" s="49">
        <v>133</v>
      </c>
      <c r="C81" s="28">
        <v>4499.9799999999996</v>
      </c>
      <c r="D81" s="50">
        <v>598497.72</v>
      </c>
      <c r="E81" s="49">
        <v>-100</v>
      </c>
      <c r="F81" s="28">
        <v>4336.9399999999996</v>
      </c>
      <c r="G81" s="50">
        <v>-433694</v>
      </c>
      <c r="H81" s="49">
        <v>33</v>
      </c>
      <c r="I81" s="28">
        <v>4250.3599999999997</v>
      </c>
      <c r="J81" s="50">
        <v>140261.88</v>
      </c>
      <c r="K81" s="37"/>
      <c r="L81" s="30"/>
      <c r="M81" s="29">
        <v>21684.7</v>
      </c>
    </row>
    <row r="82" spans="1:13" x14ac:dyDescent="0.3">
      <c r="A82" s="36" t="s">
        <v>175</v>
      </c>
      <c r="B82" s="49">
        <v>869</v>
      </c>
      <c r="C82" s="28">
        <v>1189.1400000000001</v>
      </c>
      <c r="D82" s="50">
        <v>1033366.22</v>
      </c>
      <c r="E82" s="49">
        <v>160</v>
      </c>
      <c r="F82" s="28">
        <v>1087.6099999999999</v>
      </c>
      <c r="G82" s="50">
        <v>174018</v>
      </c>
      <c r="H82" s="49">
        <v>564</v>
      </c>
      <c r="I82" s="28">
        <v>1104.43</v>
      </c>
      <c r="J82" s="50">
        <v>622897.78</v>
      </c>
      <c r="K82" s="49">
        <v>465</v>
      </c>
      <c r="L82" s="28">
        <v>1243.98</v>
      </c>
      <c r="M82" s="29">
        <v>578448.98</v>
      </c>
    </row>
    <row r="83" spans="1:13" x14ac:dyDescent="0.3">
      <c r="A83" s="36" t="s">
        <v>176</v>
      </c>
      <c r="B83" s="49">
        <v>-2</v>
      </c>
      <c r="C83" s="28">
        <v>627.33000000000004</v>
      </c>
      <c r="D83" s="50">
        <v>1254.6600000000001</v>
      </c>
      <c r="E83" s="37"/>
      <c r="F83" s="30"/>
      <c r="G83" s="51"/>
      <c r="H83" s="37"/>
      <c r="I83" s="30"/>
      <c r="J83" s="51"/>
      <c r="K83" s="49">
        <v>-2</v>
      </c>
      <c r="L83" s="28">
        <v>627.33000000000004</v>
      </c>
      <c r="M83" s="29">
        <v>1254.6600000000001</v>
      </c>
    </row>
    <row r="84" spans="1:13" x14ac:dyDescent="0.3">
      <c r="A84" s="36" t="s">
        <v>177</v>
      </c>
      <c r="B84" s="49">
        <v>48</v>
      </c>
      <c r="C84" s="28">
        <v>181.94</v>
      </c>
      <c r="D84" s="50">
        <v>8733.2000000000007</v>
      </c>
      <c r="E84" s="37"/>
      <c r="F84" s="30"/>
      <c r="G84" s="51"/>
      <c r="H84" s="49">
        <v>48</v>
      </c>
      <c r="I84" s="28">
        <v>180.71</v>
      </c>
      <c r="J84" s="50">
        <v>8673.84</v>
      </c>
      <c r="K84" s="37"/>
      <c r="L84" s="30"/>
      <c r="M84" s="29">
        <v>206.29</v>
      </c>
    </row>
    <row r="85" spans="1:13" x14ac:dyDescent="0.3">
      <c r="A85" s="36" t="s">
        <v>178</v>
      </c>
      <c r="B85" s="49">
        <v>-3</v>
      </c>
      <c r="C85" s="28">
        <v>2375.58</v>
      </c>
      <c r="D85" s="50">
        <v>7126.73</v>
      </c>
      <c r="E85" s="49">
        <v>40</v>
      </c>
      <c r="F85" s="28">
        <v>665.16</v>
      </c>
      <c r="G85" s="50">
        <v>26606.5</v>
      </c>
      <c r="H85" s="49">
        <v>40</v>
      </c>
      <c r="I85" s="28">
        <v>641.79999999999995</v>
      </c>
      <c r="J85" s="50">
        <v>25672.01</v>
      </c>
      <c r="K85" s="49">
        <v>-3</v>
      </c>
      <c r="L85" s="28">
        <v>2420.42</v>
      </c>
      <c r="M85" s="29">
        <v>7261.26</v>
      </c>
    </row>
    <row r="86" spans="1:13" x14ac:dyDescent="0.3">
      <c r="A86" s="36" t="s">
        <v>179</v>
      </c>
      <c r="B86" s="49">
        <v>66</v>
      </c>
      <c r="C86" s="28">
        <v>1425.75</v>
      </c>
      <c r="D86" s="50">
        <v>94099.5</v>
      </c>
      <c r="E86" s="49">
        <v>360</v>
      </c>
      <c r="F86" s="28">
        <v>1273.8399999999999</v>
      </c>
      <c r="G86" s="50">
        <v>458582.4</v>
      </c>
      <c r="H86" s="49">
        <v>418</v>
      </c>
      <c r="I86" s="28">
        <v>1182.1500000000001</v>
      </c>
      <c r="J86" s="50">
        <v>494139.59</v>
      </c>
      <c r="K86" s="49">
        <v>8</v>
      </c>
      <c r="L86" s="28">
        <v>2699.72</v>
      </c>
      <c r="M86" s="29">
        <v>21597.74</v>
      </c>
    </row>
    <row r="87" spans="1:13" x14ac:dyDescent="0.3">
      <c r="A87" s="36" t="s">
        <v>180</v>
      </c>
      <c r="B87" s="49">
        <v>72</v>
      </c>
      <c r="C87" s="28">
        <v>2304.34</v>
      </c>
      <c r="D87" s="50">
        <v>165912.69</v>
      </c>
      <c r="E87" s="49">
        <v>-20</v>
      </c>
      <c r="F87" s="28">
        <v>2301.79</v>
      </c>
      <c r="G87" s="50">
        <v>-46035.8</v>
      </c>
      <c r="H87" s="49">
        <v>22</v>
      </c>
      <c r="I87" s="28">
        <v>2243.1799999999998</v>
      </c>
      <c r="J87" s="50">
        <v>49349.93</v>
      </c>
      <c r="K87" s="49">
        <v>30</v>
      </c>
      <c r="L87" s="28">
        <v>2307.92</v>
      </c>
      <c r="M87" s="29">
        <v>69237.509999999995</v>
      </c>
    </row>
    <row r="88" spans="1:13" x14ac:dyDescent="0.3">
      <c r="A88" s="36" t="s">
        <v>181</v>
      </c>
      <c r="B88" s="49">
        <v>78</v>
      </c>
      <c r="C88" s="28">
        <v>726.63</v>
      </c>
      <c r="D88" s="50">
        <v>56677.45</v>
      </c>
      <c r="E88" s="49">
        <v>240</v>
      </c>
      <c r="F88" s="28">
        <v>611.79999999999995</v>
      </c>
      <c r="G88" s="50">
        <v>146832</v>
      </c>
      <c r="H88" s="49">
        <v>327</v>
      </c>
      <c r="I88" s="28">
        <v>592.86</v>
      </c>
      <c r="J88" s="50">
        <v>193863.79</v>
      </c>
      <c r="K88" s="49">
        <v>-9</v>
      </c>
      <c r="L88" s="28">
        <v>727.31</v>
      </c>
      <c r="M88" s="29">
        <v>6545.83</v>
      </c>
    </row>
    <row r="89" spans="1:13" x14ac:dyDescent="0.3">
      <c r="A89" s="36" t="s">
        <v>182</v>
      </c>
      <c r="B89" s="49">
        <v>5</v>
      </c>
      <c r="C89" s="28">
        <v>2594.69</v>
      </c>
      <c r="D89" s="50">
        <v>12973.45</v>
      </c>
      <c r="E89" s="49">
        <v>10</v>
      </c>
      <c r="F89" s="28">
        <v>2659.3</v>
      </c>
      <c r="G89" s="50">
        <v>26593</v>
      </c>
      <c r="H89" s="49">
        <v>16</v>
      </c>
      <c r="I89" s="28">
        <v>2624.53</v>
      </c>
      <c r="J89" s="50">
        <v>41992.41</v>
      </c>
      <c r="K89" s="49">
        <v>-1</v>
      </c>
      <c r="L89" s="28">
        <v>2659.3</v>
      </c>
      <c r="M89" s="29">
        <v>-2659.3</v>
      </c>
    </row>
    <row r="90" spans="1:13" x14ac:dyDescent="0.3">
      <c r="A90" s="36" t="s">
        <v>183</v>
      </c>
      <c r="B90" s="49">
        <v>43</v>
      </c>
      <c r="C90" s="28">
        <v>668.62</v>
      </c>
      <c r="D90" s="50">
        <v>28750.66</v>
      </c>
      <c r="E90" s="49">
        <v>120</v>
      </c>
      <c r="F90" s="28">
        <v>701.76</v>
      </c>
      <c r="G90" s="50">
        <v>84210.8</v>
      </c>
      <c r="H90" s="49">
        <v>119</v>
      </c>
      <c r="I90" s="28">
        <v>678.04</v>
      </c>
      <c r="J90" s="50">
        <v>80686.66</v>
      </c>
      <c r="K90" s="49">
        <v>44</v>
      </c>
      <c r="L90" s="28">
        <v>710.71</v>
      </c>
      <c r="M90" s="29">
        <v>31271.29</v>
      </c>
    </row>
    <row r="91" spans="1:13" x14ac:dyDescent="0.3">
      <c r="A91" s="36" t="s">
        <v>184</v>
      </c>
      <c r="B91" s="49">
        <v>20</v>
      </c>
      <c r="C91" s="28">
        <v>1391.36</v>
      </c>
      <c r="D91" s="50">
        <v>27827.13</v>
      </c>
      <c r="E91" s="49">
        <v>80</v>
      </c>
      <c r="F91" s="28">
        <v>1363.29</v>
      </c>
      <c r="G91" s="50">
        <v>109063.2</v>
      </c>
      <c r="H91" s="49">
        <v>102</v>
      </c>
      <c r="I91" s="28">
        <v>1331.11</v>
      </c>
      <c r="J91" s="50">
        <v>135773.59</v>
      </c>
      <c r="K91" s="49">
        <v>-2</v>
      </c>
      <c r="L91" s="28">
        <v>1391.36</v>
      </c>
      <c r="M91" s="29">
        <v>-2782.71</v>
      </c>
    </row>
    <row r="92" spans="1:13" x14ac:dyDescent="0.3">
      <c r="A92" s="36" t="s">
        <v>185</v>
      </c>
      <c r="B92" s="49">
        <v>568</v>
      </c>
      <c r="C92" s="28">
        <v>646.29999999999995</v>
      </c>
      <c r="D92" s="50">
        <v>367098.77</v>
      </c>
      <c r="E92" s="49">
        <v>400</v>
      </c>
      <c r="F92" s="28">
        <v>630.32000000000005</v>
      </c>
      <c r="G92" s="50">
        <v>252129</v>
      </c>
      <c r="H92" s="49">
        <v>554</v>
      </c>
      <c r="I92" s="28">
        <v>619.64</v>
      </c>
      <c r="J92" s="50">
        <v>343278.3</v>
      </c>
      <c r="K92" s="49">
        <v>414</v>
      </c>
      <c r="L92" s="28">
        <v>657.27</v>
      </c>
      <c r="M92" s="29">
        <v>272110.32</v>
      </c>
    </row>
    <row r="93" spans="1:13" x14ac:dyDescent="0.3">
      <c r="A93" s="36" t="s">
        <v>186</v>
      </c>
      <c r="B93" s="49">
        <v>-244</v>
      </c>
      <c r="C93" s="28">
        <v>216.18</v>
      </c>
      <c r="D93" s="50">
        <v>52747.54</v>
      </c>
      <c r="E93" s="49">
        <v>600</v>
      </c>
      <c r="F93" s="28">
        <v>77.180000000000007</v>
      </c>
      <c r="G93" s="50">
        <v>46308</v>
      </c>
      <c r="H93" s="49">
        <v>1106</v>
      </c>
      <c r="I93" s="28">
        <v>80.58</v>
      </c>
      <c r="J93" s="50">
        <v>89120.320000000007</v>
      </c>
      <c r="K93" s="49">
        <v>-750</v>
      </c>
      <c r="L93" s="28">
        <v>18.93</v>
      </c>
      <c r="M93" s="29">
        <v>14200.09</v>
      </c>
    </row>
    <row r="94" spans="1:13" x14ac:dyDescent="0.3">
      <c r="A94" s="36" t="s">
        <v>187</v>
      </c>
      <c r="B94" s="49">
        <v>3</v>
      </c>
      <c r="C94" s="28">
        <v>17547.23</v>
      </c>
      <c r="D94" s="50">
        <v>52641.7</v>
      </c>
      <c r="E94" s="37"/>
      <c r="F94" s="30"/>
      <c r="G94" s="51"/>
      <c r="H94" s="49">
        <v>5</v>
      </c>
      <c r="I94" s="28">
        <v>4745.76</v>
      </c>
      <c r="J94" s="50">
        <v>23728.799999999999</v>
      </c>
      <c r="K94" s="49">
        <v>-2</v>
      </c>
      <c r="L94" s="28">
        <v>26320.85</v>
      </c>
      <c r="M94" s="29">
        <v>52641.7</v>
      </c>
    </row>
    <row r="95" spans="1:13" x14ac:dyDescent="0.3">
      <c r="A95" s="36" t="s">
        <v>188</v>
      </c>
      <c r="B95" s="49">
        <v>262</v>
      </c>
      <c r="C95" s="28">
        <v>1558.36</v>
      </c>
      <c r="D95" s="50">
        <v>408291.23</v>
      </c>
      <c r="E95" s="49">
        <v>-200</v>
      </c>
      <c r="F95" s="28">
        <v>1459.68</v>
      </c>
      <c r="G95" s="50">
        <v>-291935.2</v>
      </c>
      <c r="H95" s="49">
        <v>116</v>
      </c>
      <c r="I95" s="28">
        <v>1403.39</v>
      </c>
      <c r="J95" s="50">
        <v>162793.19</v>
      </c>
      <c r="K95" s="49">
        <v>-54</v>
      </c>
      <c r="L95" s="28">
        <v>993.64</v>
      </c>
      <c r="M95" s="29">
        <v>-53656.59</v>
      </c>
    </row>
    <row r="96" spans="1:13" x14ac:dyDescent="0.3">
      <c r="A96" s="36" t="s">
        <v>189</v>
      </c>
      <c r="B96" s="49">
        <v>15</v>
      </c>
      <c r="C96" s="28">
        <v>727.51</v>
      </c>
      <c r="D96" s="50">
        <v>10912.69</v>
      </c>
      <c r="E96" s="37"/>
      <c r="F96" s="30"/>
      <c r="G96" s="51"/>
      <c r="H96" s="49">
        <v>44</v>
      </c>
      <c r="I96" s="28">
        <v>2835.98</v>
      </c>
      <c r="J96" s="50">
        <v>124783.11</v>
      </c>
      <c r="K96" s="49">
        <v>-29</v>
      </c>
      <c r="L96" s="28">
        <v>794.5</v>
      </c>
      <c r="M96" s="29">
        <v>-23040.59</v>
      </c>
    </row>
    <row r="97" spans="1:13" x14ac:dyDescent="0.3">
      <c r="A97" s="36" t="s">
        <v>190</v>
      </c>
      <c r="B97" s="49">
        <v>620</v>
      </c>
      <c r="C97" s="28">
        <v>340.57</v>
      </c>
      <c r="D97" s="50">
        <v>211152.39</v>
      </c>
      <c r="E97" s="49">
        <v>300</v>
      </c>
      <c r="F97" s="28">
        <v>317.19</v>
      </c>
      <c r="G97" s="50">
        <v>95157</v>
      </c>
      <c r="H97" s="49">
        <v>1043</v>
      </c>
      <c r="I97" s="28">
        <v>311.76</v>
      </c>
      <c r="J97" s="50">
        <v>325160.92</v>
      </c>
      <c r="K97" s="49">
        <v>-123</v>
      </c>
      <c r="L97" s="28">
        <v>199.35</v>
      </c>
      <c r="M97" s="29">
        <v>-24519.78</v>
      </c>
    </row>
    <row r="98" spans="1:13" x14ac:dyDescent="0.3">
      <c r="A98" s="36" t="s">
        <v>191</v>
      </c>
      <c r="B98" s="49">
        <v>-3</v>
      </c>
      <c r="C98" s="28">
        <v>238.58</v>
      </c>
      <c r="D98" s="50">
        <v>715.74</v>
      </c>
      <c r="E98" s="49">
        <v>200</v>
      </c>
      <c r="F98" s="28">
        <v>377.1</v>
      </c>
      <c r="G98" s="50">
        <v>75420</v>
      </c>
      <c r="H98" s="49">
        <v>177</v>
      </c>
      <c r="I98" s="28">
        <v>373.74</v>
      </c>
      <c r="J98" s="50">
        <v>66152.52</v>
      </c>
      <c r="K98" s="49">
        <v>20</v>
      </c>
      <c r="L98" s="28">
        <v>466.96</v>
      </c>
      <c r="M98" s="29">
        <v>9339.19</v>
      </c>
    </row>
    <row r="99" spans="1:13" x14ac:dyDescent="0.3">
      <c r="A99" s="36" t="s">
        <v>192</v>
      </c>
      <c r="B99" s="49">
        <v>15</v>
      </c>
      <c r="C99" s="28">
        <v>3260.76</v>
      </c>
      <c r="D99" s="50">
        <v>48911.4</v>
      </c>
      <c r="E99" s="37"/>
      <c r="F99" s="30"/>
      <c r="G99" s="51"/>
      <c r="H99" s="49">
        <v>15</v>
      </c>
      <c r="I99" s="28">
        <v>3274.97</v>
      </c>
      <c r="J99" s="50">
        <v>49124.57</v>
      </c>
      <c r="K99" s="37"/>
      <c r="L99" s="30"/>
      <c r="M99" s="29">
        <v>35868.36</v>
      </c>
    </row>
    <row r="100" spans="1:13" x14ac:dyDescent="0.3">
      <c r="A100" s="36" t="s">
        <v>193</v>
      </c>
      <c r="B100" s="49">
        <v>394</v>
      </c>
      <c r="C100" s="28">
        <v>724.05</v>
      </c>
      <c r="D100" s="50">
        <v>285274.62</v>
      </c>
      <c r="E100" s="49">
        <v>200</v>
      </c>
      <c r="F100" s="28">
        <v>749.31</v>
      </c>
      <c r="G100" s="50">
        <v>149861.6</v>
      </c>
      <c r="H100" s="49">
        <v>419</v>
      </c>
      <c r="I100" s="28">
        <v>728.18</v>
      </c>
      <c r="J100" s="50">
        <v>305109</v>
      </c>
      <c r="K100" s="49">
        <v>175</v>
      </c>
      <c r="L100" s="28">
        <v>719.74</v>
      </c>
      <c r="M100" s="29">
        <v>125953.94</v>
      </c>
    </row>
    <row r="101" spans="1:13" x14ac:dyDescent="0.3">
      <c r="A101" s="36" t="s">
        <v>194</v>
      </c>
      <c r="B101" s="49">
        <v>108</v>
      </c>
      <c r="C101" s="28">
        <v>1952.58</v>
      </c>
      <c r="D101" s="50">
        <v>210878.72</v>
      </c>
      <c r="E101" s="49">
        <v>40</v>
      </c>
      <c r="F101" s="28">
        <v>1703.25</v>
      </c>
      <c r="G101" s="50">
        <v>68130</v>
      </c>
      <c r="H101" s="49">
        <v>158</v>
      </c>
      <c r="I101" s="28">
        <v>1679.41</v>
      </c>
      <c r="J101" s="50">
        <v>265347.01</v>
      </c>
      <c r="K101" s="49">
        <v>-10</v>
      </c>
      <c r="L101" s="28">
        <v>1197.8499999999999</v>
      </c>
      <c r="M101" s="29">
        <v>11978.54</v>
      </c>
    </row>
    <row r="102" spans="1:13" x14ac:dyDescent="0.3">
      <c r="A102" s="36" t="s">
        <v>195</v>
      </c>
      <c r="B102" s="49">
        <v>-55</v>
      </c>
      <c r="C102" s="28">
        <v>81.59</v>
      </c>
      <c r="D102" s="50">
        <v>4487.41</v>
      </c>
      <c r="E102" s="49">
        <v>415</v>
      </c>
      <c r="F102" s="28">
        <v>67.92</v>
      </c>
      <c r="G102" s="50">
        <v>28186.95</v>
      </c>
      <c r="H102" s="49">
        <v>365</v>
      </c>
      <c r="I102" s="28">
        <v>68.209999999999994</v>
      </c>
      <c r="J102" s="50">
        <v>24897.919999999998</v>
      </c>
      <c r="K102" s="49">
        <v>-5</v>
      </c>
      <c r="L102" s="28">
        <v>1615.7</v>
      </c>
      <c r="M102" s="29">
        <v>8078.52</v>
      </c>
    </row>
    <row r="103" spans="1:13" x14ac:dyDescent="0.3">
      <c r="A103" s="36" t="s">
        <v>196</v>
      </c>
      <c r="B103" s="49">
        <v>2</v>
      </c>
      <c r="C103" s="28">
        <v>572.88</v>
      </c>
      <c r="D103" s="50">
        <v>1145.76</v>
      </c>
      <c r="E103" s="37"/>
      <c r="F103" s="30"/>
      <c r="G103" s="51"/>
      <c r="H103" s="37"/>
      <c r="I103" s="30"/>
      <c r="J103" s="51"/>
      <c r="K103" s="49">
        <v>2</v>
      </c>
      <c r="L103" s="28">
        <v>572.88</v>
      </c>
      <c r="M103" s="29">
        <v>1145.76</v>
      </c>
    </row>
    <row r="104" spans="1:13" x14ac:dyDescent="0.3">
      <c r="A104" s="36" t="s">
        <v>197</v>
      </c>
      <c r="B104" s="49">
        <v>3</v>
      </c>
      <c r="C104" s="28">
        <v>4655.74</v>
      </c>
      <c r="D104" s="50">
        <v>13967.21</v>
      </c>
      <c r="E104" s="49">
        <v>90</v>
      </c>
      <c r="F104" s="28">
        <v>2088.5300000000002</v>
      </c>
      <c r="G104" s="50">
        <v>187967.7</v>
      </c>
      <c r="H104" s="49">
        <v>102</v>
      </c>
      <c r="I104" s="28">
        <v>2117.7399999999998</v>
      </c>
      <c r="J104" s="50">
        <v>216009.48</v>
      </c>
      <c r="K104" s="49">
        <v>-9</v>
      </c>
      <c r="L104" s="28">
        <v>1211.99</v>
      </c>
      <c r="M104" s="29">
        <v>-10907.89</v>
      </c>
    </row>
    <row r="105" spans="1:13" x14ac:dyDescent="0.3">
      <c r="A105" s="36" t="s">
        <v>198</v>
      </c>
      <c r="B105" s="49">
        <v>269</v>
      </c>
      <c r="C105" s="28">
        <v>554.16</v>
      </c>
      <c r="D105" s="50">
        <v>149069.04</v>
      </c>
      <c r="E105" s="49">
        <v>-140</v>
      </c>
      <c r="F105" s="28">
        <v>551.83000000000004</v>
      </c>
      <c r="G105" s="50">
        <v>-77256.800000000003</v>
      </c>
      <c r="H105" s="49">
        <v>109</v>
      </c>
      <c r="I105" s="28">
        <v>541.61</v>
      </c>
      <c r="J105" s="50">
        <v>59035.59</v>
      </c>
      <c r="K105" s="49">
        <v>20</v>
      </c>
      <c r="L105" s="28">
        <v>559</v>
      </c>
      <c r="M105" s="29">
        <v>11180</v>
      </c>
    </row>
    <row r="106" spans="1:13" x14ac:dyDescent="0.3">
      <c r="A106" s="36" t="s">
        <v>199</v>
      </c>
      <c r="B106" s="49">
        <v>-5</v>
      </c>
      <c r="C106" s="30"/>
      <c r="D106" s="51"/>
      <c r="E106" s="37"/>
      <c r="F106" s="30"/>
      <c r="G106" s="51"/>
      <c r="H106" s="37"/>
      <c r="I106" s="30"/>
      <c r="J106" s="51"/>
      <c r="K106" s="49">
        <v>-5</v>
      </c>
      <c r="L106" s="30"/>
      <c r="M106" s="31"/>
    </row>
    <row r="107" spans="1:13" x14ac:dyDescent="0.3">
      <c r="A107" s="36" t="s">
        <v>200</v>
      </c>
      <c r="B107" s="49">
        <v>2</v>
      </c>
      <c r="C107" s="28">
        <v>951.72</v>
      </c>
      <c r="D107" s="50">
        <v>1903.44</v>
      </c>
      <c r="E107" s="49">
        <v>40</v>
      </c>
      <c r="F107" s="28">
        <v>721</v>
      </c>
      <c r="G107" s="50">
        <v>28840</v>
      </c>
      <c r="H107" s="49">
        <v>33</v>
      </c>
      <c r="I107" s="28">
        <v>769.75</v>
      </c>
      <c r="J107" s="50">
        <v>25401.68</v>
      </c>
      <c r="K107" s="49">
        <v>9</v>
      </c>
      <c r="L107" s="28">
        <v>772.27</v>
      </c>
      <c r="M107" s="29">
        <v>6950.44</v>
      </c>
    </row>
    <row r="108" spans="1:13" x14ac:dyDescent="0.3">
      <c r="A108" s="36" t="s">
        <v>201</v>
      </c>
      <c r="B108" s="49">
        <v>1050</v>
      </c>
      <c r="C108" s="28">
        <v>95.51</v>
      </c>
      <c r="D108" s="50">
        <v>100286.63</v>
      </c>
      <c r="E108" s="49">
        <v>600</v>
      </c>
      <c r="F108" s="28">
        <v>86.24</v>
      </c>
      <c r="G108" s="50">
        <v>51744</v>
      </c>
      <c r="H108" s="49">
        <v>1538</v>
      </c>
      <c r="I108" s="28">
        <v>78.31</v>
      </c>
      <c r="J108" s="50">
        <v>120440.2</v>
      </c>
      <c r="K108" s="49">
        <v>112</v>
      </c>
      <c r="L108" s="28">
        <v>235.27</v>
      </c>
      <c r="M108" s="29">
        <v>26349.87</v>
      </c>
    </row>
    <row r="109" spans="1:13" x14ac:dyDescent="0.3">
      <c r="A109" s="36" t="s">
        <v>202</v>
      </c>
      <c r="B109" s="49">
        <v>1</v>
      </c>
      <c r="C109" s="28">
        <v>1723.3</v>
      </c>
      <c r="D109" s="50">
        <v>1723.3</v>
      </c>
      <c r="E109" s="37"/>
      <c r="F109" s="30"/>
      <c r="G109" s="51"/>
      <c r="H109" s="37"/>
      <c r="I109" s="30"/>
      <c r="J109" s="51"/>
      <c r="K109" s="49">
        <v>1</v>
      </c>
      <c r="L109" s="28">
        <v>1723.3</v>
      </c>
      <c r="M109" s="29">
        <v>1723.3</v>
      </c>
    </row>
    <row r="110" spans="1:13" x14ac:dyDescent="0.3">
      <c r="A110" s="36" t="s">
        <v>203</v>
      </c>
      <c r="B110" s="49">
        <v>-42</v>
      </c>
      <c r="C110" s="28">
        <v>4612.91</v>
      </c>
      <c r="D110" s="50">
        <v>193742.34</v>
      </c>
      <c r="E110" s="49">
        <v>920</v>
      </c>
      <c r="F110" s="28">
        <v>410.29</v>
      </c>
      <c r="G110" s="50">
        <v>377465</v>
      </c>
      <c r="H110" s="49">
        <v>1013</v>
      </c>
      <c r="I110" s="28">
        <v>385.2</v>
      </c>
      <c r="J110" s="50">
        <v>390210.89</v>
      </c>
      <c r="K110" s="49">
        <v>-135</v>
      </c>
      <c r="L110" s="28">
        <v>1265.3699999999999</v>
      </c>
      <c r="M110" s="29">
        <v>170825.05</v>
      </c>
    </row>
    <row r="111" spans="1:13" x14ac:dyDescent="0.3">
      <c r="A111" s="36" t="s">
        <v>204</v>
      </c>
      <c r="B111" s="49">
        <v>281</v>
      </c>
      <c r="C111" s="28">
        <v>114.66</v>
      </c>
      <c r="D111" s="50">
        <v>32219.46</v>
      </c>
      <c r="E111" s="49">
        <v>50</v>
      </c>
      <c r="F111" s="28">
        <v>101.5</v>
      </c>
      <c r="G111" s="50">
        <v>5075</v>
      </c>
      <c r="H111" s="49">
        <v>263</v>
      </c>
      <c r="I111" s="28">
        <v>114.6</v>
      </c>
      <c r="J111" s="50">
        <v>30140.68</v>
      </c>
      <c r="K111" s="49">
        <v>68</v>
      </c>
      <c r="L111" s="28">
        <v>285.79000000000002</v>
      </c>
      <c r="M111" s="29">
        <v>19433.82</v>
      </c>
    </row>
    <row r="112" spans="1:13" x14ac:dyDescent="0.3">
      <c r="A112" s="36" t="s">
        <v>205</v>
      </c>
      <c r="B112" s="49">
        <v>249</v>
      </c>
      <c r="C112" s="28">
        <v>1044.3699999999999</v>
      </c>
      <c r="D112" s="50">
        <v>260048.32</v>
      </c>
      <c r="E112" s="49">
        <v>-60</v>
      </c>
      <c r="F112" s="28">
        <v>1088.52</v>
      </c>
      <c r="G112" s="50">
        <v>-65311</v>
      </c>
      <c r="H112" s="49">
        <v>122</v>
      </c>
      <c r="I112" s="28">
        <v>987.27</v>
      </c>
      <c r="J112" s="50">
        <v>120446.6</v>
      </c>
      <c r="K112" s="49">
        <v>67</v>
      </c>
      <c r="L112" s="28">
        <v>1116.67</v>
      </c>
      <c r="M112" s="29">
        <v>74816.740000000005</v>
      </c>
    </row>
    <row r="113" spans="1:13" x14ac:dyDescent="0.3">
      <c r="A113" s="36" t="s">
        <v>206</v>
      </c>
      <c r="B113" s="49">
        <v>484</v>
      </c>
      <c r="C113" s="28">
        <v>314.47000000000003</v>
      </c>
      <c r="D113" s="50">
        <v>152205.81</v>
      </c>
      <c r="E113" s="49">
        <v>200</v>
      </c>
      <c r="F113" s="28">
        <v>206.04</v>
      </c>
      <c r="G113" s="50">
        <v>41208</v>
      </c>
      <c r="H113" s="49">
        <v>629</v>
      </c>
      <c r="I113" s="28">
        <v>258.27</v>
      </c>
      <c r="J113" s="50">
        <v>162449.47</v>
      </c>
      <c r="K113" s="49">
        <v>55</v>
      </c>
      <c r="L113" s="28">
        <v>605.70000000000005</v>
      </c>
      <c r="M113" s="29">
        <v>33313.51</v>
      </c>
    </row>
    <row r="114" spans="1:13" x14ac:dyDescent="0.3">
      <c r="A114" s="36" t="s">
        <v>207</v>
      </c>
      <c r="B114" s="49">
        <v>386</v>
      </c>
      <c r="C114" s="28">
        <v>529.41</v>
      </c>
      <c r="D114" s="50">
        <v>204350.74</v>
      </c>
      <c r="E114" s="49">
        <v>120</v>
      </c>
      <c r="F114" s="28">
        <v>391.28</v>
      </c>
      <c r="G114" s="50">
        <v>46953.599999999999</v>
      </c>
      <c r="H114" s="49">
        <v>380</v>
      </c>
      <c r="I114" s="28">
        <v>498.19</v>
      </c>
      <c r="J114" s="50">
        <v>189313.25</v>
      </c>
      <c r="K114" s="49">
        <v>126</v>
      </c>
      <c r="L114" s="28">
        <v>482.87</v>
      </c>
      <c r="M114" s="29">
        <v>60841.47</v>
      </c>
    </row>
    <row r="115" spans="1:13" x14ac:dyDescent="0.3">
      <c r="A115" s="36" t="s">
        <v>208</v>
      </c>
      <c r="B115" s="49">
        <v>22</v>
      </c>
      <c r="C115" s="28">
        <v>160.76</v>
      </c>
      <c r="D115" s="50">
        <v>3536.8</v>
      </c>
      <c r="E115" s="37"/>
      <c r="F115" s="30"/>
      <c r="G115" s="51"/>
      <c r="H115" s="49">
        <v>17</v>
      </c>
      <c r="I115" s="28">
        <v>168.54</v>
      </c>
      <c r="J115" s="50">
        <v>2865.2</v>
      </c>
      <c r="K115" s="49">
        <v>5</v>
      </c>
      <c r="L115" s="28">
        <v>707.36</v>
      </c>
      <c r="M115" s="29">
        <v>3536.8</v>
      </c>
    </row>
    <row r="116" spans="1:13" x14ac:dyDescent="0.3">
      <c r="A116" s="36" t="s">
        <v>209</v>
      </c>
      <c r="B116" s="49">
        <v>201</v>
      </c>
      <c r="C116" s="28">
        <v>620.72</v>
      </c>
      <c r="D116" s="50">
        <v>124764.42</v>
      </c>
      <c r="E116" s="49">
        <v>250</v>
      </c>
      <c r="F116" s="28">
        <v>564.96</v>
      </c>
      <c r="G116" s="50">
        <v>141240</v>
      </c>
      <c r="H116" s="49">
        <v>434</v>
      </c>
      <c r="I116" s="28">
        <v>653.66999999999996</v>
      </c>
      <c r="J116" s="50">
        <v>283691.48</v>
      </c>
      <c r="K116" s="49">
        <v>17</v>
      </c>
      <c r="L116" s="28">
        <v>436.57</v>
      </c>
      <c r="M116" s="29">
        <v>7421.72</v>
      </c>
    </row>
    <row r="117" spans="1:13" x14ac:dyDescent="0.3">
      <c r="A117" s="36" t="s">
        <v>210</v>
      </c>
      <c r="B117" s="49">
        <v>-13910</v>
      </c>
      <c r="C117" s="28">
        <v>2.0699999999999998</v>
      </c>
      <c r="D117" s="50">
        <v>-28829.63</v>
      </c>
      <c r="E117" s="49">
        <v>19380</v>
      </c>
      <c r="F117" s="28">
        <v>174.06</v>
      </c>
      <c r="G117" s="50">
        <v>3373373.65</v>
      </c>
      <c r="H117" s="49">
        <v>13317</v>
      </c>
      <c r="I117" s="28">
        <v>176.01</v>
      </c>
      <c r="J117" s="50">
        <v>2343988.7599999998</v>
      </c>
      <c r="K117" s="49">
        <v>-7847</v>
      </c>
      <c r="L117" s="28">
        <v>148.47</v>
      </c>
      <c r="M117" s="29">
        <v>1165033.94</v>
      </c>
    </row>
    <row r="118" spans="1:13" x14ac:dyDescent="0.3">
      <c r="A118" s="36" t="s">
        <v>211</v>
      </c>
      <c r="B118" s="49">
        <v>-532</v>
      </c>
      <c r="C118" s="28">
        <v>61.45</v>
      </c>
      <c r="D118" s="50">
        <v>32693.26</v>
      </c>
      <c r="E118" s="49">
        <v>460</v>
      </c>
      <c r="F118" s="28">
        <v>819.89</v>
      </c>
      <c r="G118" s="50">
        <v>377151.53</v>
      </c>
      <c r="H118" s="49">
        <v>402</v>
      </c>
      <c r="I118" s="28">
        <v>843.52</v>
      </c>
      <c r="J118" s="50">
        <v>339095.27</v>
      </c>
      <c r="K118" s="49">
        <v>-474</v>
      </c>
      <c r="L118" s="28">
        <v>129.12</v>
      </c>
      <c r="M118" s="29">
        <v>61203.96</v>
      </c>
    </row>
    <row r="119" spans="1:13" x14ac:dyDescent="0.3">
      <c r="A119" s="36" t="s">
        <v>212</v>
      </c>
      <c r="B119" s="49">
        <v>6</v>
      </c>
      <c r="C119" s="28">
        <v>987.39</v>
      </c>
      <c r="D119" s="50">
        <v>5924.32</v>
      </c>
      <c r="E119" s="37"/>
      <c r="F119" s="30"/>
      <c r="G119" s="51"/>
      <c r="H119" s="49">
        <v>6</v>
      </c>
      <c r="I119" s="28">
        <v>731.5</v>
      </c>
      <c r="J119" s="50">
        <v>4388.99</v>
      </c>
      <c r="K119" s="37"/>
      <c r="L119" s="30"/>
      <c r="M119" s="29">
        <v>5924.32</v>
      </c>
    </row>
    <row r="120" spans="1:13" x14ac:dyDescent="0.3">
      <c r="A120" s="36" t="s">
        <v>213</v>
      </c>
      <c r="B120" s="49">
        <v>12</v>
      </c>
      <c r="C120" s="28">
        <v>1573.73</v>
      </c>
      <c r="D120" s="50">
        <v>18884.71</v>
      </c>
      <c r="E120" s="37"/>
      <c r="F120" s="30"/>
      <c r="G120" s="51"/>
      <c r="H120" s="49">
        <v>7</v>
      </c>
      <c r="I120" s="28">
        <v>1447.46</v>
      </c>
      <c r="J120" s="50">
        <v>10132.219999999999</v>
      </c>
      <c r="K120" s="49">
        <v>5</v>
      </c>
      <c r="L120" s="28">
        <v>3776.94</v>
      </c>
      <c r="M120" s="29">
        <v>18884.71</v>
      </c>
    </row>
    <row r="121" spans="1:13" x14ac:dyDescent="0.3">
      <c r="A121" s="36" t="s">
        <v>214</v>
      </c>
      <c r="B121" s="49">
        <v>752</v>
      </c>
      <c r="C121" s="28">
        <v>225.33</v>
      </c>
      <c r="D121" s="50">
        <v>169446.36</v>
      </c>
      <c r="E121" s="49">
        <v>400</v>
      </c>
      <c r="F121" s="28">
        <v>173.69</v>
      </c>
      <c r="G121" s="50">
        <v>69474</v>
      </c>
      <c r="H121" s="49">
        <v>944</v>
      </c>
      <c r="I121" s="28">
        <v>206.12</v>
      </c>
      <c r="J121" s="50">
        <v>194573.98</v>
      </c>
      <c r="K121" s="49">
        <v>208</v>
      </c>
      <c r="L121" s="28">
        <v>202.41</v>
      </c>
      <c r="M121" s="29">
        <v>42100.4</v>
      </c>
    </row>
    <row r="122" spans="1:13" x14ac:dyDescent="0.3">
      <c r="A122" s="36" t="s">
        <v>215</v>
      </c>
      <c r="B122" s="49">
        <v>106</v>
      </c>
      <c r="C122" s="28">
        <v>2047.87</v>
      </c>
      <c r="D122" s="50">
        <v>217074.02</v>
      </c>
      <c r="E122" s="49">
        <v>-50</v>
      </c>
      <c r="F122" s="28">
        <v>2205.77</v>
      </c>
      <c r="G122" s="50">
        <v>-110288.5</v>
      </c>
      <c r="H122" s="49">
        <v>57</v>
      </c>
      <c r="I122" s="28">
        <v>1962.31</v>
      </c>
      <c r="J122" s="50">
        <v>111851.73</v>
      </c>
      <c r="K122" s="49">
        <v>-1</v>
      </c>
      <c r="L122" s="28">
        <v>1797.77</v>
      </c>
      <c r="M122" s="29">
        <v>-1797.77</v>
      </c>
    </row>
    <row r="123" spans="1:13" x14ac:dyDescent="0.3">
      <c r="A123" s="36" t="s">
        <v>216</v>
      </c>
      <c r="B123" s="49">
        <v>609</v>
      </c>
      <c r="C123" s="28">
        <v>625.24</v>
      </c>
      <c r="D123" s="50">
        <v>380772.22</v>
      </c>
      <c r="E123" s="49">
        <v>200</v>
      </c>
      <c r="F123" s="28">
        <v>425.42</v>
      </c>
      <c r="G123" s="50">
        <v>85083.6</v>
      </c>
      <c r="H123" s="49">
        <v>667</v>
      </c>
      <c r="I123" s="28">
        <v>533.1</v>
      </c>
      <c r="J123" s="50">
        <v>355577.72</v>
      </c>
      <c r="K123" s="49">
        <v>142</v>
      </c>
      <c r="L123" s="28">
        <v>765.12</v>
      </c>
      <c r="M123" s="29">
        <v>108646.51</v>
      </c>
    </row>
    <row r="124" spans="1:13" x14ac:dyDescent="0.3">
      <c r="A124" s="36" t="s">
        <v>217</v>
      </c>
      <c r="B124" s="49">
        <v>204</v>
      </c>
      <c r="C124" s="28">
        <v>1131.19</v>
      </c>
      <c r="D124" s="50">
        <v>230762.77</v>
      </c>
      <c r="E124" s="49">
        <v>-40</v>
      </c>
      <c r="F124" s="28">
        <v>1548.28</v>
      </c>
      <c r="G124" s="50">
        <v>-61931</v>
      </c>
      <c r="H124" s="49">
        <v>160</v>
      </c>
      <c r="I124" s="28">
        <v>950.25</v>
      </c>
      <c r="J124" s="50">
        <v>152040.39000000001</v>
      </c>
      <c r="K124" s="49">
        <v>4</v>
      </c>
      <c r="L124" s="28">
        <v>5767.14</v>
      </c>
      <c r="M124" s="29">
        <v>23068.560000000001</v>
      </c>
    </row>
    <row r="125" spans="1:13" x14ac:dyDescent="0.3">
      <c r="A125" s="36" t="s">
        <v>218</v>
      </c>
      <c r="B125" s="49">
        <v>-70</v>
      </c>
      <c r="C125" s="28">
        <v>2491.6799999999998</v>
      </c>
      <c r="D125" s="50">
        <v>174417.61</v>
      </c>
      <c r="E125" s="37"/>
      <c r="F125" s="30"/>
      <c r="G125" s="50">
        <v>4874</v>
      </c>
      <c r="H125" s="49">
        <v>467</v>
      </c>
      <c r="I125" s="28">
        <v>262.33</v>
      </c>
      <c r="J125" s="50">
        <v>122507.17</v>
      </c>
      <c r="K125" s="49">
        <v>-537</v>
      </c>
      <c r="L125" s="28">
        <v>103.07</v>
      </c>
      <c r="M125" s="29">
        <v>55351.27</v>
      </c>
    </row>
    <row r="126" spans="1:13" x14ac:dyDescent="0.3">
      <c r="A126" s="36" t="s">
        <v>219</v>
      </c>
      <c r="B126" s="49">
        <v>114</v>
      </c>
      <c r="C126" s="28">
        <v>1515</v>
      </c>
      <c r="D126" s="50">
        <v>172710</v>
      </c>
      <c r="E126" s="49">
        <v>40</v>
      </c>
      <c r="F126" s="28">
        <v>1470</v>
      </c>
      <c r="G126" s="50">
        <v>58800</v>
      </c>
      <c r="H126" s="49">
        <v>124</v>
      </c>
      <c r="I126" s="28">
        <v>1491.02</v>
      </c>
      <c r="J126" s="50">
        <v>184887.09</v>
      </c>
      <c r="K126" s="49">
        <v>30</v>
      </c>
      <c r="L126" s="28">
        <v>1521.5</v>
      </c>
      <c r="M126" s="29">
        <v>45645</v>
      </c>
    </row>
    <row r="127" spans="1:13" x14ac:dyDescent="0.3">
      <c r="A127" s="36" t="s">
        <v>220</v>
      </c>
      <c r="B127" s="52">
        <v>36</v>
      </c>
      <c r="C127" s="53">
        <v>2929</v>
      </c>
      <c r="D127" s="54">
        <v>105444</v>
      </c>
      <c r="E127" s="52">
        <v>60</v>
      </c>
      <c r="F127" s="53">
        <v>2901</v>
      </c>
      <c r="G127" s="54">
        <v>174060</v>
      </c>
      <c r="H127" s="52">
        <v>77</v>
      </c>
      <c r="I127" s="53">
        <v>2967.91</v>
      </c>
      <c r="J127" s="54">
        <v>228528.82</v>
      </c>
      <c r="K127" s="52">
        <v>19</v>
      </c>
      <c r="L127" s="53">
        <v>4173.63</v>
      </c>
      <c r="M127" s="55">
        <v>79299</v>
      </c>
    </row>
    <row r="128" spans="1:13" x14ac:dyDescent="0.3">
      <c r="A128" s="38" t="s">
        <v>20</v>
      </c>
      <c r="B128" s="56">
        <v>7203</v>
      </c>
      <c r="C128" s="39"/>
      <c r="D128" s="40">
        <v>12536836.210000001</v>
      </c>
      <c r="E128" s="56">
        <v>48760</v>
      </c>
      <c r="F128" s="39"/>
      <c r="G128" s="40">
        <v>13051683.4</v>
      </c>
      <c r="H128" s="56">
        <v>59143</v>
      </c>
      <c r="I128" s="39"/>
      <c r="J128" s="40">
        <v>19928399.890000001</v>
      </c>
      <c r="K128" s="56">
        <v>-3180</v>
      </c>
      <c r="L128" s="39"/>
      <c r="M128" s="40">
        <v>5922315.1699999999</v>
      </c>
    </row>
  </sheetData>
  <mergeCells count="13">
    <mergeCell ref="A6:C6"/>
    <mergeCell ref="B7:M7"/>
    <mergeCell ref="A1:C1"/>
    <mergeCell ref="A2:C2"/>
    <mergeCell ref="A3:C3"/>
    <mergeCell ref="A4:C4"/>
    <mergeCell ref="A5:C5"/>
    <mergeCell ref="B10:D10"/>
    <mergeCell ref="E10:G10"/>
    <mergeCell ref="H10:J10"/>
    <mergeCell ref="K10:M10"/>
    <mergeCell ref="B8:M8"/>
    <mergeCell ref="B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434"/>
  <sheetViews>
    <sheetView workbookViewId="0"/>
  </sheetViews>
  <sheetFormatPr defaultRowHeight="14.4" x14ac:dyDescent="0.3"/>
  <cols>
    <col min="1" max="1" width="30.44140625" style="11" bestFit="1" customWidth="1"/>
    <col min="2" max="2" width="21.6640625" style="11" customWidth="1"/>
    <col min="3" max="3" width="18.6640625" style="11" customWidth="1"/>
    <col min="4" max="4" width="19.33203125" style="11" customWidth="1"/>
    <col min="5" max="5" width="14" style="11" customWidth="1"/>
    <col min="6" max="6" width="11" style="11" customWidth="1"/>
    <col min="7" max="7" width="11.6640625" style="11" customWidth="1"/>
    <col min="8" max="8" width="15.44140625" style="11" customWidth="1"/>
    <col min="9" max="9" width="12.44140625" style="11" customWidth="1"/>
    <col min="10" max="10" width="13.21875" style="12" customWidth="1"/>
    <col min="11" max="11" width="20.77734375" style="12" customWidth="1"/>
    <col min="12" max="12" width="17.88671875" style="12" customWidth="1"/>
    <col min="13" max="13" width="18.5546875" style="12" customWidth="1"/>
    <col min="14" max="15" width="34.5546875" style="12" bestFit="1" customWidth="1"/>
    <col min="16" max="16" width="32.6640625" style="12" bestFit="1" customWidth="1"/>
    <col min="17" max="17" width="39.6640625" style="26" bestFit="1" customWidth="1"/>
    <col min="18" max="18" width="29.88671875" style="26" bestFit="1" customWidth="1"/>
    <col min="19" max="19" width="22.21875" style="26" bestFit="1" customWidth="1"/>
    <col min="20" max="20" width="23.6640625" style="26" bestFit="1" customWidth="1"/>
    <col min="21" max="21" width="28.6640625" style="26" bestFit="1" customWidth="1"/>
    <col min="22" max="16384" width="8.88671875" style="26"/>
  </cols>
  <sheetData>
    <row r="1" spans="1:21" x14ac:dyDescent="0.3">
      <c r="A1" s="22" t="s">
        <v>21</v>
      </c>
      <c r="B1" s="22" t="s">
        <v>26</v>
      </c>
      <c r="C1" s="22" t="s">
        <v>27</v>
      </c>
      <c r="D1" s="22" t="s">
        <v>28</v>
      </c>
      <c r="E1" s="22" t="s">
        <v>29</v>
      </c>
      <c r="F1" s="22" t="s">
        <v>30</v>
      </c>
      <c r="G1" s="22" t="s">
        <v>31</v>
      </c>
      <c r="H1" s="22" t="s">
        <v>32</v>
      </c>
      <c r="I1" s="23" t="s">
        <v>33</v>
      </c>
      <c r="J1" s="23" t="s">
        <v>34</v>
      </c>
      <c r="K1" s="23" t="s">
        <v>35</v>
      </c>
      <c r="L1" s="23" t="s">
        <v>36</v>
      </c>
      <c r="M1" s="24" t="s">
        <v>37</v>
      </c>
      <c r="N1" s="24" t="s">
        <v>23</v>
      </c>
      <c r="O1" s="24" t="s">
        <v>22</v>
      </c>
      <c r="Q1" s="25" t="s">
        <v>24</v>
      </c>
      <c r="R1" s="26" t="s">
        <v>38</v>
      </c>
      <c r="S1" s="26" t="s">
        <v>39</v>
      </c>
      <c r="T1" s="26" t="s">
        <v>40</v>
      </c>
      <c r="U1" s="26" t="s">
        <v>41</v>
      </c>
    </row>
    <row r="2" spans="1:21" x14ac:dyDescent="0.3">
      <c r="A2" s="36" t="s">
        <v>105</v>
      </c>
      <c r="B2" s="45">
        <v>2594</v>
      </c>
      <c r="C2" s="46">
        <v>20.59</v>
      </c>
      <c r="D2" s="47">
        <v>53409.48</v>
      </c>
      <c r="E2" s="45">
        <v>6000</v>
      </c>
      <c r="F2" s="46">
        <v>17.940000000000001</v>
      </c>
      <c r="G2" s="47">
        <v>107643.75</v>
      </c>
      <c r="H2" s="45">
        <v>7874</v>
      </c>
      <c r="I2" s="46">
        <v>17.75</v>
      </c>
      <c r="J2" s="47">
        <v>139751.99</v>
      </c>
      <c r="K2" s="45">
        <v>720</v>
      </c>
      <c r="L2" s="46">
        <v>28.95</v>
      </c>
      <c r="M2" s="48">
        <v>20846.02</v>
      </c>
      <c r="N2" s="20" t="str">
        <f>TRIM(A2)</f>
        <v>ADMIRE 2 GMS</v>
      </c>
      <c r="O2" s="20" t="s">
        <v>44</v>
      </c>
      <c r="Q2" s="21" t="s">
        <v>259</v>
      </c>
      <c r="R2" s="27">
        <v>8</v>
      </c>
      <c r="S2" s="27">
        <v>192</v>
      </c>
      <c r="T2" s="27">
        <v>168</v>
      </c>
      <c r="U2" s="27">
        <v>32</v>
      </c>
    </row>
    <row r="3" spans="1:21" x14ac:dyDescent="0.3">
      <c r="A3" s="36" t="s">
        <v>106</v>
      </c>
      <c r="B3" s="49">
        <v>17</v>
      </c>
      <c r="C3" s="28">
        <v>4483.62</v>
      </c>
      <c r="D3" s="50">
        <v>76221.460000000006</v>
      </c>
      <c r="E3" s="37"/>
      <c r="F3" s="30"/>
      <c r="G3" s="51"/>
      <c r="H3" s="49">
        <v>144</v>
      </c>
      <c r="I3" s="28">
        <v>1861.89</v>
      </c>
      <c r="J3" s="50">
        <v>268111.7</v>
      </c>
      <c r="K3" s="49">
        <v>-127</v>
      </c>
      <c r="L3" s="28">
        <v>1613.66</v>
      </c>
      <c r="M3" s="29">
        <v>-204934.96</v>
      </c>
      <c r="N3" s="20" t="str">
        <f t="shared" ref="N3:N66" si="0">TRIM(A3)</f>
        <v>ADMIRE 300 GMS</v>
      </c>
      <c r="O3" s="20" t="s">
        <v>231</v>
      </c>
      <c r="Q3" s="21" t="s">
        <v>66</v>
      </c>
      <c r="R3" s="27">
        <v>249</v>
      </c>
      <c r="S3" s="27">
        <v>350</v>
      </c>
      <c r="T3" s="27">
        <v>469</v>
      </c>
      <c r="U3" s="27">
        <v>130</v>
      </c>
    </row>
    <row r="4" spans="1:21" x14ac:dyDescent="0.3">
      <c r="A4" s="36" t="s">
        <v>107</v>
      </c>
      <c r="B4" s="49">
        <v>661</v>
      </c>
      <c r="C4" s="28">
        <v>239.18</v>
      </c>
      <c r="D4" s="50">
        <v>158094.79999999999</v>
      </c>
      <c r="E4" s="49">
        <v>600</v>
      </c>
      <c r="F4" s="28">
        <v>219.62</v>
      </c>
      <c r="G4" s="50">
        <v>131769</v>
      </c>
      <c r="H4" s="49">
        <v>827</v>
      </c>
      <c r="I4" s="28">
        <v>219.53</v>
      </c>
      <c r="J4" s="50">
        <v>181551.97</v>
      </c>
      <c r="K4" s="49">
        <v>434</v>
      </c>
      <c r="L4" s="28">
        <v>248.6</v>
      </c>
      <c r="M4" s="29">
        <v>107893.46</v>
      </c>
      <c r="N4" s="20" t="str">
        <f t="shared" si="0"/>
        <v>ADMIRE 30 GMS</v>
      </c>
      <c r="O4" s="20" t="s">
        <v>232</v>
      </c>
      <c r="Q4" s="21" t="s">
        <v>81</v>
      </c>
      <c r="R4" s="27">
        <v>201</v>
      </c>
      <c r="S4" s="27">
        <v>250</v>
      </c>
      <c r="T4" s="27">
        <v>434</v>
      </c>
      <c r="U4" s="27">
        <v>17</v>
      </c>
    </row>
    <row r="5" spans="1:21" x14ac:dyDescent="0.3">
      <c r="A5" s="36" t="s">
        <v>108</v>
      </c>
      <c r="B5" s="49">
        <v>-36</v>
      </c>
      <c r="C5" s="28">
        <v>319.91000000000003</v>
      </c>
      <c r="D5" s="50">
        <v>11516.58</v>
      </c>
      <c r="E5" s="49">
        <v>60</v>
      </c>
      <c r="F5" s="28">
        <v>530.4</v>
      </c>
      <c r="G5" s="50">
        <v>31824</v>
      </c>
      <c r="H5" s="49">
        <v>76</v>
      </c>
      <c r="I5" s="28">
        <v>520.5</v>
      </c>
      <c r="J5" s="50">
        <v>39558.36</v>
      </c>
      <c r="K5" s="49">
        <v>-52</v>
      </c>
      <c r="L5" s="28">
        <v>57.12</v>
      </c>
      <c r="M5" s="29">
        <v>2970.18</v>
      </c>
      <c r="N5" s="20" t="str">
        <f t="shared" si="0"/>
        <v>ADMIRE 75 GMS</v>
      </c>
      <c r="O5" s="20" t="s">
        <v>233</v>
      </c>
      <c r="Q5" s="21" t="s">
        <v>44</v>
      </c>
      <c r="R5" s="27">
        <v>2594</v>
      </c>
      <c r="S5" s="27">
        <v>6000</v>
      </c>
      <c r="T5" s="27">
        <v>7874</v>
      </c>
      <c r="U5" s="27">
        <v>720</v>
      </c>
    </row>
    <row r="6" spans="1:21" x14ac:dyDescent="0.3">
      <c r="A6" s="36" t="s">
        <v>109</v>
      </c>
      <c r="B6" s="49">
        <v>958</v>
      </c>
      <c r="C6" s="28">
        <v>218.47</v>
      </c>
      <c r="D6" s="50">
        <v>209298.61</v>
      </c>
      <c r="E6" s="49">
        <v>320</v>
      </c>
      <c r="F6" s="28">
        <v>201.52</v>
      </c>
      <c r="G6" s="50">
        <v>64486.400000000001</v>
      </c>
      <c r="H6" s="49">
        <v>862</v>
      </c>
      <c r="I6" s="28">
        <v>193.58</v>
      </c>
      <c r="J6" s="50">
        <v>166864.93</v>
      </c>
      <c r="K6" s="49">
        <v>416</v>
      </c>
      <c r="L6" s="28">
        <v>287.76</v>
      </c>
      <c r="M6" s="29">
        <v>119710.18</v>
      </c>
      <c r="N6" s="20" t="str">
        <f t="shared" si="0"/>
        <v>ALIETTE 100 GMS</v>
      </c>
      <c r="O6" s="20" t="s">
        <v>234</v>
      </c>
      <c r="Q6" s="21" t="s">
        <v>234</v>
      </c>
      <c r="R6" s="27">
        <v>958</v>
      </c>
      <c r="S6" s="27">
        <v>320</v>
      </c>
      <c r="T6" s="27">
        <v>862</v>
      </c>
      <c r="U6" s="27">
        <v>416</v>
      </c>
    </row>
    <row r="7" spans="1:21" x14ac:dyDescent="0.3">
      <c r="A7" s="36" t="s">
        <v>110</v>
      </c>
      <c r="B7" s="49">
        <v>199</v>
      </c>
      <c r="C7" s="28">
        <v>1666.33</v>
      </c>
      <c r="D7" s="50">
        <v>331599.3</v>
      </c>
      <c r="E7" s="49">
        <v>210</v>
      </c>
      <c r="F7" s="28">
        <v>1740.32</v>
      </c>
      <c r="G7" s="50">
        <v>365467.2</v>
      </c>
      <c r="H7" s="49">
        <v>274</v>
      </c>
      <c r="I7" s="28">
        <v>1704.33</v>
      </c>
      <c r="J7" s="50">
        <v>466987.25</v>
      </c>
      <c r="K7" s="49">
        <v>135</v>
      </c>
      <c r="L7" s="28">
        <v>1676.31</v>
      </c>
      <c r="M7" s="29">
        <v>226302.38</v>
      </c>
      <c r="N7" s="20" t="str">
        <f t="shared" si="0"/>
        <v>ALIETTE 1 KG</v>
      </c>
      <c r="O7" s="20" t="s">
        <v>235</v>
      </c>
      <c r="Q7" s="21" t="s">
        <v>235</v>
      </c>
      <c r="R7" s="27">
        <v>199</v>
      </c>
      <c r="S7" s="27">
        <v>210</v>
      </c>
      <c r="T7" s="27">
        <v>274</v>
      </c>
      <c r="U7" s="27">
        <v>135</v>
      </c>
    </row>
    <row r="8" spans="1:21" x14ac:dyDescent="0.3">
      <c r="A8" s="36" t="s">
        <v>111</v>
      </c>
      <c r="B8" s="49">
        <v>476</v>
      </c>
      <c r="C8" s="28">
        <v>467.64</v>
      </c>
      <c r="D8" s="50">
        <v>222595.63</v>
      </c>
      <c r="E8" s="49">
        <v>680</v>
      </c>
      <c r="F8" s="28">
        <v>475.81</v>
      </c>
      <c r="G8" s="50">
        <v>323552.8</v>
      </c>
      <c r="H8" s="49">
        <v>874</v>
      </c>
      <c r="I8" s="28">
        <v>459.22</v>
      </c>
      <c r="J8" s="50">
        <v>401360.11</v>
      </c>
      <c r="K8" s="49">
        <v>282</v>
      </c>
      <c r="L8" s="28">
        <v>482.33</v>
      </c>
      <c r="M8" s="29">
        <v>136017.44</v>
      </c>
      <c r="N8" s="20" t="str">
        <f t="shared" si="0"/>
        <v>ALIETTE 250 GMS</v>
      </c>
      <c r="O8" s="20" t="s">
        <v>236</v>
      </c>
      <c r="Q8" s="21" t="s">
        <v>236</v>
      </c>
      <c r="R8" s="27">
        <v>476</v>
      </c>
      <c r="S8" s="27">
        <v>680</v>
      </c>
      <c r="T8" s="27">
        <v>874</v>
      </c>
      <c r="U8" s="27">
        <v>282</v>
      </c>
    </row>
    <row r="9" spans="1:21" x14ac:dyDescent="0.3">
      <c r="A9" s="36" t="s">
        <v>112</v>
      </c>
      <c r="B9" s="49">
        <v>342</v>
      </c>
      <c r="C9" s="28">
        <v>964.82</v>
      </c>
      <c r="D9" s="50">
        <v>329969.90000000002</v>
      </c>
      <c r="E9" s="49">
        <v>360</v>
      </c>
      <c r="F9" s="28">
        <v>897.57</v>
      </c>
      <c r="G9" s="50">
        <v>323124.8</v>
      </c>
      <c r="H9" s="49">
        <v>370</v>
      </c>
      <c r="I9" s="28">
        <v>871.49</v>
      </c>
      <c r="J9" s="50">
        <v>322451.58</v>
      </c>
      <c r="K9" s="49">
        <v>332</v>
      </c>
      <c r="L9" s="28">
        <v>978.29</v>
      </c>
      <c r="M9" s="29">
        <v>324792.75</v>
      </c>
      <c r="N9" s="20" t="str">
        <f t="shared" si="0"/>
        <v>ALIETTE 500 GMS</v>
      </c>
      <c r="O9" s="20" t="s">
        <v>89</v>
      </c>
      <c r="Q9" s="21" t="s">
        <v>89</v>
      </c>
      <c r="R9" s="27">
        <v>342</v>
      </c>
      <c r="S9" s="27">
        <v>360</v>
      </c>
      <c r="T9" s="27">
        <v>370</v>
      </c>
      <c r="U9" s="27">
        <v>332</v>
      </c>
    </row>
    <row r="10" spans="1:21" x14ac:dyDescent="0.3">
      <c r="A10" s="36" t="s">
        <v>113</v>
      </c>
      <c r="B10" s="49">
        <v>99</v>
      </c>
      <c r="C10" s="28">
        <v>777.7</v>
      </c>
      <c r="D10" s="50">
        <v>76992.3</v>
      </c>
      <c r="E10" s="49">
        <v>180</v>
      </c>
      <c r="F10" s="28">
        <v>802.47</v>
      </c>
      <c r="G10" s="50">
        <v>144444</v>
      </c>
      <c r="H10" s="49">
        <v>295</v>
      </c>
      <c r="I10" s="28">
        <v>815.2</v>
      </c>
      <c r="J10" s="50">
        <v>240484.32</v>
      </c>
      <c r="K10" s="49">
        <v>-16</v>
      </c>
      <c r="L10" s="28">
        <v>850.19</v>
      </c>
      <c r="M10" s="29">
        <v>-13603.04</v>
      </c>
      <c r="N10" s="20" t="str">
        <f t="shared" si="0"/>
        <v>AMBITION 1 LTR</v>
      </c>
      <c r="O10" s="20" t="s">
        <v>237</v>
      </c>
      <c r="Q10" s="21" t="s">
        <v>240</v>
      </c>
      <c r="R10" s="27">
        <v>-14</v>
      </c>
      <c r="S10" s="27">
        <v>900</v>
      </c>
      <c r="T10" s="27">
        <v>596</v>
      </c>
      <c r="U10" s="27">
        <v>290</v>
      </c>
    </row>
    <row r="11" spans="1:21" x14ac:dyDescent="0.3">
      <c r="A11" s="36" t="s">
        <v>114</v>
      </c>
      <c r="B11" s="49">
        <v>3</v>
      </c>
      <c r="C11" s="28">
        <v>202.24</v>
      </c>
      <c r="D11" s="50">
        <v>606.72</v>
      </c>
      <c r="E11" s="49">
        <v>280</v>
      </c>
      <c r="F11" s="28">
        <v>211.37</v>
      </c>
      <c r="G11" s="50">
        <v>59184</v>
      </c>
      <c r="H11" s="49">
        <v>259</v>
      </c>
      <c r="I11" s="28">
        <v>213.99</v>
      </c>
      <c r="J11" s="50">
        <v>55424.29</v>
      </c>
      <c r="K11" s="49">
        <v>24</v>
      </c>
      <c r="L11" s="28">
        <v>211.75</v>
      </c>
      <c r="M11" s="29">
        <v>5081.92</v>
      </c>
      <c r="N11" s="20" t="str">
        <f t="shared" si="0"/>
        <v>AMBITION 250 ML</v>
      </c>
      <c r="O11" s="20" t="s">
        <v>238</v>
      </c>
      <c r="Q11" s="21" t="s">
        <v>241</v>
      </c>
      <c r="R11" s="27">
        <v>141</v>
      </c>
      <c r="S11" s="27">
        <v>470</v>
      </c>
      <c r="T11" s="27">
        <v>464</v>
      </c>
      <c r="U11" s="27">
        <v>147</v>
      </c>
    </row>
    <row r="12" spans="1:21" x14ac:dyDescent="0.3">
      <c r="A12" s="36" t="s">
        <v>115</v>
      </c>
      <c r="B12" s="49">
        <v>247</v>
      </c>
      <c r="C12" s="28">
        <v>400.97</v>
      </c>
      <c r="D12" s="50">
        <v>99039.59</v>
      </c>
      <c r="E12" s="49">
        <v>200</v>
      </c>
      <c r="F12" s="28">
        <v>416.48</v>
      </c>
      <c r="G12" s="50">
        <v>83296</v>
      </c>
      <c r="H12" s="49">
        <v>415</v>
      </c>
      <c r="I12" s="28">
        <v>419.38</v>
      </c>
      <c r="J12" s="50">
        <v>174040.89</v>
      </c>
      <c r="K12" s="49">
        <v>32</v>
      </c>
      <c r="L12" s="28">
        <v>433.43</v>
      </c>
      <c r="M12" s="29">
        <v>13869.8</v>
      </c>
      <c r="N12" s="20" t="str">
        <f t="shared" si="0"/>
        <v>AMBITION 500 ML</v>
      </c>
      <c r="O12" s="20" t="s">
        <v>239</v>
      </c>
      <c r="Q12" s="21" t="s">
        <v>242</v>
      </c>
      <c r="R12" s="27">
        <v>734</v>
      </c>
      <c r="S12" s="27">
        <v>1162</v>
      </c>
      <c r="T12" s="27">
        <v>1773</v>
      </c>
      <c r="U12" s="27">
        <v>123</v>
      </c>
    </row>
    <row r="13" spans="1:21" x14ac:dyDescent="0.3">
      <c r="A13" s="36" t="s">
        <v>116</v>
      </c>
      <c r="B13" s="49">
        <v>-14</v>
      </c>
      <c r="C13" s="28">
        <v>253.29</v>
      </c>
      <c r="D13" s="50">
        <v>3546.02</v>
      </c>
      <c r="E13" s="49">
        <v>900</v>
      </c>
      <c r="F13" s="28">
        <v>62.05</v>
      </c>
      <c r="G13" s="50">
        <v>55848</v>
      </c>
      <c r="H13" s="49">
        <v>596</v>
      </c>
      <c r="I13" s="28">
        <v>59.46</v>
      </c>
      <c r="J13" s="50">
        <v>35437.31</v>
      </c>
      <c r="K13" s="49">
        <v>290</v>
      </c>
      <c r="L13" s="28">
        <v>80.61</v>
      </c>
      <c r="M13" s="29">
        <v>23375.72</v>
      </c>
      <c r="N13" s="20" t="str">
        <f t="shared" si="0"/>
        <v>ANTRACOL 100 GMS</v>
      </c>
      <c r="O13" s="20" t="s">
        <v>240</v>
      </c>
      <c r="Q13" s="21" t="s">
        <v>243</v>
      </c>
      <c r="R13" s="27">
        <v>29</v>
      </c>
      <c r="S13" s="27">
        <v>720</v>
      </c>
      <c r="T13" s="27">
        <v>596</v>
      </c>
      <c r="U13" s="27">
        <v>153</v>
      </c>
    </row>
    <row r="14" spans="1:21" x14ac:dyDescent="0.3">
      <c r="A14" s="36" t="s">
        <v>117</v>
      </c>
      <c r="B14" s="49">
        <v>141</v>
      </c>
      <c r="C14" s="28">
        <v>472.76</v>
      </c>
      <c r="D14" s="50">
        <v>66659.14</v>
      </c>
      <c r="E14" s="49">
        <v>470</v>
      </c>
      <c r="F14" s="28">
        <v>486.64</v>
      </c>
      <c r="G14" s="50">
        <v>228722.8</v>
      </c>
      <c r="H14" s="49">
        <v>464</v>
      </c>
      <c r="I14" s="28">
        <v>469.79</v>
      </c>
      <c r="J14" s="50">
        <v>217984.05</v>
      </c>
      <c r="K14" s="49">
        <v>147</v>
      </c>
      <c r="L14" s="28">
        <v>480.58</v>
      </c>
      <c r="M14" s="29">
        <v>70644.58</v>
      </c>
      <c r="N14" s="20" t="str">
        <f t="shared" si="0"/>
        <v>ANTRACOL 1 KG</v>
      </c>
      <c r="O14" s="20" t="s">
        <v>241</v>
      </c>
      <c r="Q14" s="21" t="s">
        <v>62</v>
      </c>
      <c r="R14" s="27">
        <v>867</v>
      </c>
      <c r="S14" s="27">
        <v>200</v>
      </c>
      <c r="T14" s="27">
        <v>942</v>
      </c>
      <c r="U14" s="27">
        <v>125</v>
      </c>
    </row>
    <row r="15" spans="1:21" x14ac:dyDescent="0.3">
      <c r="A15" s="36" t="s">
        <v>118</v>
      </c>
      <c r="B15" s="49">
        <v>734</v>
      </c>
      <c r="C15" s="28">
        <v>142.65</v>
      </c>
      <c r="D15" s="50">
        <v>104706.02</v>
      </c>
      <c r="E15" s="49">
        <v>1162</v>
      </c>
      <c r="F15" s="28">
        <v>138.94999999999999</v>
      </c>
      <c r="G15" s="50">
        <v>161454.24</v>
      </c>
      <c r="H15" s="49">
        <v>1773</v>
      </c>
      <c r="I15" s="28">
        <v>135.03</v>
      </c>
      <c r="J15" s="50">
        <v>239409.16</v>
      </c>
      <c r="K15" s="49">
        <v>123</v>
      </c>
      <c r="L15" s="28">
        <v>229.36</v>
      </c>
      <c r="M15" s="29">
        <v>28211.52</v>
      </c>
      <c r="N15" s="20" t="str">
        <f t="shared" si="0"/>
        <v>ANTRACOL 250 GMS</v>
      </c>
      <c r="O15" s="20" t="s">
        <v>242</v>
      </c>
      <c r="Q15" s="21" t="s">
        <v>59</v>
      </c>
      <c r="R15" s="27">
        <v>207</v>
      </c>
      <c r="S15" s="27">
        <v>-70</v>
      </c>
      <c r="T15" s="27">
        <v>92</v>
      </c>
      <c r="U15" s="27">
        <v>45</v>
      </c>
    </row>
    <row r="16" spans="1:21" x14ac:dyDescent="0.3">
      <c r="A16" s="36" t="s">
        <v>119</v>
      </c>
      <c r="B16" s="49">
        <v>29</v>
      </c>
      <c r="C16" s="28">
        <v>980.04</v>
      </c>
      <c r="D16" s="50">
        <v>28421.279999999999</v>
      </c>
      <c r="E16" s="49">
        <v>720</v>
      </c>
      <c r="F16" s="28">
        <v>259.81</v>
      </c>
      <c r="G16" s="50">
        <v>187061.4</v>
      </c>
      <c r="H16" s="49">
        <v>596</v>
      </c>
      <c r="I16" s="28">
        <v>254.66</v>
      </c>
      <c r="J16" s="50">
        <v>151780.29</v>
      </c>
      <c r="K16" s="49">
        <v>153</v>
      </c>
      <c r="L16" s="28">
        <v>411.36</v>
      </c>
      <c r="M16" s="29">
        <v>62937.89</v>
      </c>
      <c r="N16" s="20" t="str">
        <f t="shared" si="0"/>
        <v>ANTRACOL 500 GMS</v>
      </c>
      <c r="O16" s="20" t="s">
        <v>243</v>
      </c>
      <c r="Q16" s="21" t="s">
        <v>60</v>
      </c>
      <c r="R16" s="27">
        <v>667</v>
      </c>
      <c r="S16" s="27"/>
      <c r="T16" s="27">
        <v>242</v>
      </c>
      <c r="U16" s="27">
        <v>425</v>
      </c>
    </row>
    <row r="17" spans="1:21" x14ac:dyDescent="0.3">
      <c r="A17" s="36" t="s">
        <v>120</v>
      </c>
      <c r="B17" s="37"/>
      <c r="C17" s="30"/>
      <c r="D17" s="51"/>
      <c r="E17" s="49">
        <v>120</v>
      </c>
      <c r="F17" s="28">
        <v>219.83</v>
      </c>
      <c r="G17" s="50">
        <v>26380</v>
      </c>
      <c r="H17" s="49">
        <v>27</v>
      </c>
      <c r="I17" s="28">
        <v>252.46</v>
      </c>
      <c r="J17" s="50">
        <v>6816.29</v>
      </c>
      <c r="K17" s="49">
        <v>93</v>
      </c>
      <c r="L17" s="28">
        <v>220.59</v>
      </c>
      <c r="M17" s="29">
        <v>20514.95</v>
      </c>
      <c r="N17" s="20" t="str">
        <f t="shared" si="0"/>
        <v>BAYFOLAN ALGAE 250 ML</v>
      </c>
      <c r="O17" s="20" t="s">
        <v>244</v>
      </c>
      <c r="Q17" s="21" t="s">
        <v>61</v>
      </c>
      <c r="R17" s="27">
        <v>224</v>
      </c>
      <c r="S17" s="27">
        <v>-100</v>
      </c>
      <c r="T17" s="27">
        <v>70</v>
      </c>
      <c r="U17" s="27">
        <v>54</v>
      </c>
    </row>
    <row r="18" spans="1:21" x14ac:dyDescent="0.3">
      <c r="A18" s="36" t="s">
        <v>121</v>
      </c>
      <c r="B18" s="37"/>
      <c r="C18" s="30"/>
      <c r="D18" s="51"/>
      <c r="E18" s="49">
        <v>40</v>
      </c>
      <c r="F18" s="28">
        <v>425.5</v>
      </c>
      <c r="G18" s="50">
        <v>17020</v>
      </c>
      <c r="H18" s="49">
        <v>21</v>
      </c>
      <c r="I18" s="28">
        <v>472.74</v>
      </c>
      <c r="J18" s="50">
        <v>9927.57</v>
      </c>
      <c r="K18" s="49">
        <v>19</v>
      </c>
      <c r="L18" s="28">
        <v>433.83</v>
      </c>
      <c r="M18" s="29">
        <v>8242.83</v>
      </c>
      <c r="N18" s="20" t="str">
        <f t="shared" si="0"/>
        <v>BAYFOLAN ALGAE 500 ML</v>
      </c>
      <c r="O18" s="20" t="s">
        <v>245</v>
      </c>
      <c r="Q18" s="21" t="s">
        <v>64</v>
      </c>
      <c r="R18" s="27">
        <v>42</v>
      </c>
      <c r="S18" s="27">
        <v>350</v>
      </c>
      <c r="T18" s="27">
        <v>349</v>
      </c>
      <c r="U18" s="27">
        <v>43</v>
      </c>
    </row>
    <row r="19" spans="1:21" x14ac:dyDescent="0.3">
      <c r="A19" s="36" t="s">
        <v>122</v>
      </c>
      <c r="B19" s="37"/>
      <c r="C19" s="30"/>
      <c r="D19" s="51"/>
      <c r="E19" s="49">
        <v>160</v>
      </c>
      <c r="F19" s="28">
        <v>345</v>
      </c>
      <c r="G19" s="50">
        <v>55200</v>
      </c>
      <c r="H19" s="49">
        <v>80</v>
      </c>
      <c r="I19" s="28">
        <v>424.43</v>
      </c>
      <c r="J19" s="50">
        <v>33954.21</v>
      </c>
      <c r="K19" s="49">
        <v>80</v>
      </c>
      <c r="L19" s="28">
        <v>345</v>
      </c>
      <c r="M19" s="29">
        <v>27600</v>
      </c>
      <c r="N19" s="20" t="str">
        <f t="shared" si="0"/>
        <v>BUONOS 250 ML</v>
      </c>
      <c r="O19" s="20" t="s">
        <v>246</v>
      </c>
      <c r="Q19" s="21" t="s">
        <v>63</v>
      </c>
      <c r="R19" s="27">
        <v>9</v>
      </c>
      <c r="S19" s="27">
        <v>20</v>
      </c>
      <c r="T19" s="27">
        <v>40</v>
      </c>
      <c r="U19" s="27">
        <v>-11</v>
      </c>
    </row>
    <row r="20" spans="1:21" x14ac:dyDescent="0.3">
      <c r="A20" s="36" t="s">
        <v>123</v>
      </c>
      <c r="B20" s="49">
        <v>867</v>
      </c>
      <c r="C20" s="28">
        <v>224.52</v>
      </c>
      <c r="D20" s="50">
        <v>194661.49</v>
      </c>
      <c r="E20" s="49">
        <v>200</v>
      </c>
      <c r="F20" s="28">
        <v>207.5</v>
      </c>
      <c r="G20" s="50">
        <v>41500</v>
      </c>
      <c r="H20" s="49">
        <v>942</v>
      </c>
      <c r="I20" s="28">
        <v>218.88</v>
      </c>
      <c r="J20" s="50">
        <v>206188.62</v>
      </c>
      <c r="K20" s="49">
        <v>125</v>
      </c>
      <c r="L20" s="28">
        <v>314.69</v>
      </c>
      <c r="M20" s="29">
        <v>39336.71</v>
      </c>
      <c r="N20" s="20" t="str">
        <f t="shared" si="0"/>
        <v>CONFIDOR 100 ML</v>
      </c>
      <c r="O20" s="20" t="s">
        <v>62</v>
      </c>
      <c r="Q20" s="21" t="s">
        <v>222</v>
      </c>
      <c r="R20" s="27"/>
      <c r="S20" s="27"/>
      <c r="T20" s="27"/>
      <c r="U20" s="27"/>
    </row>
    <row r="21" spans="1:21" x14ac:dyDescent="0.3">
      <c r="A21" s="36" t="s">
        <v>124</v>
      </c>
      <c r="B21" s="49">
        <v>207</v>
      </c>
      <c r="C21" s="28">
        <v>2221.3200000000002</v>
      </c>
      <c r="D21" s="50">
        <v>459814.01</v>
      </c>
      <c r="E21" s="49">
        <v>-70</v>
      </c>
      <c r="F21" s="28">
        <v>2151.7800000000002</v>
      </c>
      <c r="G21" s="50">
        <v>-150624.6</v>
      </c>
      <c r="H21" s="49">
        <v>92</v>
      </c>
      <c r="I21" s="28">
        <v>2160.38</v>
      </c>
      <c r="J21" s="50">
        <v>198755.03</v>
      </c>
      <c r="K21" s="49">
        <v>45</v>
      </c>
      <c r="L21" s="28">
        <v>2565.23</v>
      </c>
      <c r="M21" s="29">
        <v>115435.15</v>
      </c>
      <c r="N21" s="20" t="str">
        <f t="shared" si="0"/>
        <v>CONFIDOR 1 LTR</v>
      </c>
      <c r="O21" s="20" t="s">
        <v>59</v>
      </c>
      <c r="Q21" s="21" t="s">
        <v>87</v>
      </c>
      <c r="R21" s="27">
        <v>31</v>
      </c>
      <c r="S21" s="27"/>
      <c r="T21" s="27">
        <v>45</v>
      </c>
      <c r="U21" s="27">
        <v>-14</v>
      </c>
    </row>
    <row r="22" spans="1:21" x14ac:dyDescent="0.3">
      <c r="A22" s="36" t="s">
        <v>125</v>
      </c>
      <c r="B22" s="49">
        <v>667</v>
      </c>
      <c r="C22" s="28">
        <v>534.98</v>
      </c>
      <c r="D22" s="50">
        <v>356830.24</v>
      </c>
      <c r="E22" s="37"/>
      <c r="F22" s="30"/>
      <c r="G22" s="51"/>
      <c r="H22" s="49">
        <v>242</v>
      </c>
      <c r="I22" s="28">
        <v>547.78</v>
      </c>
      <c r="J22" s="50">
        <v>132562.87</v>
      </c>
      <c r="K22" s="49">
        <v>425</v>
      </c>
      <c r="L22" s="28">
        <v>542.17999999999995</v>
      </c>
      <c r="M22" s="29">
        <v>230427.94</v>
      </c>
      <c r="N22" s="20" t="str">
        <f t="shared" si="0"/>
        <v>CONFIDOR 250 ML</v>
      </c>
      <c r="O22" s="20" t="s">
        <v>60</v>
      </c>
      <c r="Q22" s="21" t="s">
        <v>65</v>
      </c>
      <c r="R22" s="27">
        <v>29</v>
      </c>
      <c r="S22" s="27">
        <v>120</v>
      </c>
      <c r="T22" s="27">
        <v>128</v>
      </c>
      <c r="U22" s="27">
        <v>21</v>
      </c>
    </row>
    <row r="23" spans="1:21" x14ac:dyDescent="0.3">
      <c r="A23" s="36" t="s">
        <v>126</v>
      </c>
      <c r="B23" s="49">
        <v>224</v>
      </c>
      <c r="C23" s="28">
        <v>1117.56</v>
      </c>
      <c r="D23" s="50">
        <v>250332.33</v>
      </c>
      <c r="E23" s="49">
        <v>-100</v>
      </c>
      <c r="F23" s="28">
        <v>1104.17</v>
      </c>
      <c r="G23" s="50">
        <v>-110417</v>
      </c>
      <c r="H23" s="49">
        <v>70</v>
      </c>
      <c r="I23" s="28">
        <v>1051.68</v>
      </c>
      <c r="J23" s="50">
        <v>73617.8</v>
      </c>
      <c r="K23" s="49">
        <v>54</v>
      </c>
      <c r="L23" s="28">
        <v>1159.69</v>
      </c>
      <c r="M23" s="29">
        <v>62623.43</v>
      </c>
      <c r="N23" s="20" t="str">
        <f t="shared" si="0"/>
        <v>CONFIDOR 500 ML</v>
      </c>
      <c r="O23" s="20" t="s">
        <v>61</v>
      </c>
      <c r="Q23" s="21" t="s">
        <v>221</v>
      </c>
      <c r="R23" s="27">
        <v>13</v>
      </c>
      <c r="S23" s="27">
        <v>100</v>
      </c>
      <c r="T23" s="27">
        <v>104</v>
      </c>
      <c r="U23" s="27">
        <v>9</v>
      </c>
    </row>
    <row r="24" spans="1:21" x14ac:dyDescent="0.3">
      <c r="A24" s="36" t="s">
        <v>127</v>
      </c>
      <c r="B24" s="49">
        <v>1312</v>
      </c>
      <c r="C24" s="28">
        <v>123.66</v>
      </c>
      <c r="D24" s="50">
        <v>162241.88</v>
      </c>
      <c r="E24" s="37"/>
      <c r="F24" s="30"/>
      <c r="G24" s="51"/>
      <c r="H24" s="49">
        <v>834</v>
      </c>
      <c r="I24" s="28">
        <v>119.32</v>
      </c>
      <c r="J24" s="50">
        <v>99512.89</v>
      </c>
      <c r="K24" s="49">
        <v>478</v>
      </c>
      <c r="L24" s="28">
        <v>123.89</v>
      </c>
      <c r="M24" s="29">
        <v>59221.38</v>
      </c>
      <c r="N24" s="20" t="str">
        <f t="shared" si="0"/>
        <v>CONFIDOR 50 ML</v>
      </c>
      <c r="O24" s="20" t="s">
        <v>58</v>
      </c>
      <c r="Q24" s="21" t="s">
        <v>90</v>
      </c>
      <c r="R24" s="27">
        <v>38</v>
      </c>
      <c r="S24" s="27">
        <v>200</v>
      </c>
      <c r="T24" s="27">
        <v>241</v>
      </c>
      <c r="U24" s="27">
        <v>-3</v>
      </c>
    </row>
    <row r="25" spans="1:21" x14ac:dyDescent="0.3">
      <c r="A25" s="36" t="s">
        <v>128</v>
      </c>
      <c r="B25" s="49">
        <v>42</v>
      </c>
      <c r="C25" s="28">
        <v>537.47</v>
      </c>
      <c r="D25" s="50">
        <v>22573.71</v>
      </c>
      <c r="E25" s="49">
        <v>350</v>
      </c>
      <c r="F25" s="28">
        <v>385.44</v>
      </c>
      <c r="G25" s="50">
        <v>134905</v>
      </c>
      <c r="H25" s="49">
        <v>349</v>
      </c>
      <c r="I25" s="28">
        <v>384.05</v>
      </c>
      <c r="J25" s="50">
        <v>134033.62</v>
      </c>
      <c r="K25" s="49">
        <v>43</v>
      </c>
      <c r="L25" s="28">
        <v>538.39</v>
      </c>
      <c r="M25" s="29">
        <v>23150.76</v>
      </c>
      <c r="N25" s="20" t="str">
        <f t="shared" si="0"/>
        <v>CONFIDOR SUPER 100 ML</v>
      </c>
      <c r="O25" s="20" t="s">
        <v>64</v>
      </c>
      <c r="Q25" s="21" t="s">
        <v>253</v>
      </c>
      <c r="R25" s="27">
        <v>10</v>
      </c>
      <c r="S25" s="27">
        <v>80</v>
      </c>
      <c r="T25" s="27">
        <v>109</v>
      </c>
      <c r="U25" s="27">
        <v>-19</v>
      </c>
    </row>
    <row r="26" spans="1:21" x14ac:dyDescent="0.3">
      <c r="A26" s="36" t="s">
        <v>129</v>
      </c>
      <c r="B26" s="49">
        <v>9</v>
      </c>
      <c r="C26" s="28">
        <v>1247.77</v>
      </c>
      <c r="D26" s="50">
        <v>11229.92</v>
      </c>
      <c r="E26" s="49">
        <v>20</v>
      </c>
      <c r="F26" s="28">
        <v>927.3</v>
      </c>
      <c r="G26" s="50">
        <v>18546</v>
      </c>
      <c r="H26" s="49">
        <v>40</v>
      </c>
      <c r="I26" s="28">
        <v>922.2</v>
      </c>
      <c r="J26" s="50">
        <v>36888.120000000003</v>
      </c>
      <c r="K26" s="49">
        <v>-11</v>
      </c>
      <c r="L26" s="28">
        <v>667.22</v>
      </c>
      <c r="M26" s="29">
        <v>-7339.37</v>
      </c>
      <c r="N26" s="20" t="str">
        <f t="shared" si="0"/>
        <v>CONFIDOR SUPER 250 ML</v>
      </c>
      <c r="O26" s="20" t="s">
        <v>63</v>
      </c>
      <c r="Q26" s="21" t="s">
        <v>258</v>
      </c>
      <c r="R26" s="27">
        <v>127</v>
      </c>
      <c r="S26" s="27">
        <v>300</v>
      </c>
      <c r="T26" s="27">
        <v>419</v>
      </c>
      <c r="U26" s="27">
        <v>8</v>
      </c>
    </row>
    <row r="27" spans="1:21" x14ac:dyDescent="0.3">
      <c r="A27" s="36" t="s">
        <v>130</v>
      </c>
      <c r="B27" s="37"/>
      <c r="C27" s="30"/>
      <c r="D27" s="50">
        <v>25858.65</v>
      </c>
      <c r="E27" s="37"/>
      <c r="F27" s="30"/>
      <c r="G27" s="51"/>
      <c r="H27" s="49">
        <v>18</v>
      </c>
      <c r="I27" s="28">
        <v>1848.78</v>
      </c>
      <c r="J27" s="50">
        <v>33278.019999999997</v>
      </c>
      <c r="K27" s="49">
        <v>-18</v>
      </c>
      <c r="L27" s="28">
        <v>391.75</v>
      </c>
      <c r="M27" s="29">
        <v>-7051.47</v>
      </c>
      <c r="N27" s="20" t="str">
        <f t="shared" si="0"/>
        <v>CONFIDOR SUPER 500 ML</v>
      </c>
      <c r="O27" s="20" t="s">
        <v>96</v>
      </c>
      <c r="Q27" s="21" t="s">
        <v>256</v>
      </c>
      <c r="R27" s="27">
        <v>90</v>
      </c>
      <c r="S27" s="27">
        <v>320</v>
      </c>
      <c r="T27" s="27">
        <v>313</v>
      </c>
      <c r="U27" s="27">
        <v>97</v>
      </c>
    </row>
    <row r="28" spans="1:21" x14ac:dyDescent="0.3">
      <c r="A28" s="36" t="s">
        <v>131</v>
      </c>
      <c r="B28" s="49">
        <v>77</v>
      </c>
      <c r="C28" s="28">
        <v>251.35</v>
      </c>
      <c r="D28" s="50">
        <v>19354</v>
      </c>
      <c r="E28" s="49">
        <v>350</v>
      </c>
      <c r="F28" s="28">
        <v>194.58</v>
      </c>
      <c r="G28" s="50">
        <v>68104</v>
      </c>
      <c r="H28" s="49">
        <v>337</v>
      </c>
      <c r="I28" s="28">
        <v>193.05</v>
      </c>
      <c r="J28" s="50">
        <v>65057.49</v>
      </c>
      <c r="K28" s="49">
        <v>90</v>
      </c>
      <c r="L28" s="28">
        <v>244.25</v>
      </c>
      <c r="M28" s="29">
        <v>21982.28</v>
      </c>
      <c r="N28" s="20" t="str">
        <f t="shared" si="0"/>
        <v>CONFIDOR SUPER 50 ML</v>
      </c>
      <c r="O28" s="20" t="s">
        <v>247</v>
      </c>
      <c r="Q28" s="21" t="s">
        <v>91</v>
      </c>
      <c r="R28" s="27">
        <v>16</v>
      </c>
      <c r="S28" s="27">
        <v>140</v>
      </c>
      <c r="T28" s="27">
        <v>152</v>
      </c>
      <c r="U28" s="27">
        <v>4</v>
      </c>
    </row>
    <row r="29" spans="1:21" x14ac:dyDescent="0.3">
      <c r="A29" s="36" t="s">
        <v>132</v>
      </c>
      <c r="B29" s="49">
        <v>264</v>
      </c>
      <c r="C29" s="28">
        <v>167.44</v>
      </c>
      <c r="D29" s="50">
        <v>44203.41</v>
      </c>
      <c r="E29" s="37"/>
      <c r="F29" s="30"/>
      <c r="G29" s="51"/>
      <c r="H29" s="49">
        <v>269</v>
      </c>
      <c r="I29" s="28">
        <v>183.21</v>
      </c>
      <c r="J29" s="50">
        <v>49283.66</v>
      </c>
      <c r="K29" s="49">
        <v>-5</v>
      </c>
      <c r="L29" s="28">
        <v>578.08000000000004</v>
      </c>
      <c r="M29" s="29">
        <v>2890.39</v>
      </c>
      <c r="N29" s="20" t="str">
        <f t="shared" si="0"/>
        <v>DECIS 100 - 100 ML</v>
      </c>
      <c r="O29" s="20" t="s">
        <v>248</v>
      </c>
      <c r="Q29" s="21" t="s">
        <v>92</v>
      </c>
      <c r="R29" s="27">
        <v>3</v>
      </c>
      <c r="S29" s="27">
        <v>88</v>
      </c>
      <c r="T29" s="27">
        <v>72</v>
      </c>
      <c r="U29" s="27">
        <v>19</v>
      </c>
    </row>
    <row r="30" spans="1:21" x14ac:dyDescent="0.3">
      <c r="A30" s="36" t="s">
        <v>133</v>
      </c>
      <c r="B30" s="49">
        <v>32</v>
      </c>
      <c r="C30" s="28">
        <v>833.35</v>
      </c>
      <c r="D30" s="50">
        <v>26667.18</v>
      </c>
      <c r="E30" s="49">
        <v>80</v>
      </c>
      <c r="F30" s="28">
        <v>360.13</v>
      </c>
      <c r="G30" s="50">
        <v>28810</v>
      </c>
      <c r="H30" s="49">
        <v>80</v>
      </c>
      <c r="I30" s="28">
        <v>349.37</v>
      </c>
      <c r="J30" s="50">
        <v>27949.9</v>
      </c>
      <c r="K30" s="49">
        <v>32</v>
      </c>
      <c r="L30" s="28">
        <v>847.65</v>
      </c>
      <c r="M30" s="29">
        <v>27124.880000000001</v>
      </c>
      <c r="N30" s="20" t="str">
        <f t="shared" si="0"/>
        <v>DECIS 100 - 250 ML</v>
      </c>
      <c r="O30" s="20" t="s">
        <v>249</v>
      </c>
      <c r="Q30" s="21" t="s">
        <v>227</v>
      </c>
      <c r="R30" s="27">
        <v>-298</v>
      </c>
      <c r="S30" s="27"/>
      <c r="T30" s="27"/>
      <c r="U30" s="27">
        <v>-298</v>
      </c>
    </row>
    <row r="31" spans="1:21" x14ac:dyDescent="0.3">
      <c r="A31" s="36" t="s">
        <v>134</v>
      </c>
      <c r="B31" s="37"/>
      <c r="C31" s="30"/>
      <c r="D31" s="51"/>
      <c r="E31" s="37"/>
      <c r="F31" s="30"/>
      <c r="G31" s="51"/>
      <c r="H31" s="37"/>
      <c r="I31" s="30"/>
      <c r="J31" s="51"/>
      <c r="K31" s="37"/>
      <c r="L31" s="30"/>
      <c r="M31" s="31"/>
      <c r="N31" s="20" t="str">
        <f t="shared" si="0"/>
        <v>DECIS 100 - 500 ML</v>
      </c>
      <c r="O31" s="20" t="s">
        <v>221</v>
      </c>
      <c r="Q31" s="21" t="s">
        <v>261</v>
      </c>
      <c r="R31" s="27">
        <v>98</v>
      </c>
      <c r="S31" s="27">
        <v>100</v>
      </c>
      <c r="T31" s="27">
        <v>149</v>
      </c>
      <c r="U31" s="27">
        <v>49</v>
      </c>
    </row>
    <row r="32" spans="1:21" x14ac:dyDescent="0.3">
      <c r="A32" s="36" t="s">
        <v>135</v>
      </c>
      <c r="B32" s="49">
        <v>31</v>
      </c>
      <c r="C32" s="28">
        <v>103.94</v>
      </c>
      <c r="D32" s="50">
        <v>3222.05</v>
      </c>
      <c r="E32" s="37"/>
      <c r="F32" s="30"/>
      <c r="G32" s="51"/>
      <c r="H32" s="49">
        <v>45</v>
      </c>
      <c r="I32" s="28">
        <v>74.010000000000005</v>
      </c>
      <c r="J32" s="50">
        <v>3330.38</v>
      </c>
      <c r="K32" s="49">
        <v>-14</v>
      </c>
      <c r="L32" s="28">
        <v>42.17</v>
      </c>
      <c r="M32" s="29">
        <v>590.36</v>
      </c>
      <c r="N32" s="20" t="str">
        <f t="shared" si="0"/>
        <v>DECIS 100 ML</v>
      </c>
      <c r="O32" s="20" t="s">
        <v>87</v>
      </c>
      <c r="Q32" s="21" t="s">
        <v>262</v>
      </c>
      <c r="R32" s="27">
        <v>5</v>
      </c>
      <c r="S32" s="27">
        <v>100</v>
      </c>
      <c r="T32" s="27">
        <v>59</v>
      </c>
      <c r="U32" s="27">
        <v>46</v>
      </c>
    </row>
    <row r="33" spans="1:21" x14ac:dyDescent="0.3">
      <c r="A33" s="36" t="s">
        <v>136</v>
      </c>
      <c r="B33" s="37"/>
      <c r="C33" s="30"/>
      <c r="D33" s="51"/>
      <c r="E33" s="37"/>
      <c r="F33" s="30"/>
      <c r="G33" s="51"/>
      <c r="H33" s="37"/>
      <c r="I33" s="30"/>
      <c r="J33" s="51"/>
      <c r="K33" s="37"/>
      <c r="L33" s="30"/>
      <c r="M33" s="31"/>
      <c r="N33" s="20" t="str">
        <f t="shared" si="0"/>
        <v>DECIS 1 LTR</v>
      </c>
      <c r="O33" s="20" t="s">
        <v>222</v>
      </c>
      <c r="Q33" s="21" t="s">
        <v>67</v>
      </c>
      <c r="R33" s="27">
        <v>1264</v>
      </c>
      <c r="S33" s="27">
        <v>3200</v>
      </c>
      <c r="T33" s="27">
        <v>3426</v>
      </c>
      <c r="U33" s="27">
        <v>1038</v>
      </c>
    </row>
    <row r="34" spans="1:21" x14ac:dyDescent="0.3">
      <c r="A34" s="36" t="s">
        <v>137</v>
      </c>
      <c r="B34" s="49">
        <v>29</v>
      </c>
      <c r="C34" s="28">
        <v>229.03</v>
      </c>
      <c r="D34" s="50">
        <v>6641.76</v>
      </c>
      <c r="E34" s="49">
        <v>120</v>
      </c>
      <c r="F34" s="28">
        <v>138.34</v>
      </c>
      <c r="G34" s="50">
        <v>16600.400000000001</v>
      </c>
      <c r="H34" s="49">
        <v>128</v>
      </c>
      <c r="I34" s="28">
        <v>132.16999999999999</v>
      </c>
      <c r="J34" s="50">
        <v>16917.63</v>
      </c>
      <c r="K34" s="49">
        <v>21</v>
      </c>
      <c r="L34" s="28">
        <v>266.86</v>
      </c>
      <c r="M34" s="29">
        <v>5604.06</v>
      </c>
      <c r="N34" s="20" t="str">
        <f t="shared" si="0"/>
        <v>DECIS 250 ML</v>
      </c>
      <c r="O34" s="20" t="s">
        <v>65</v>
      </c>
      <c r="Q34" s="21" t="s">
        <v>263</v>
      </c>
      <c r="R34" s="27">
        <v>54</v>
      </c>
      <c r="S34" s="27">
        <v>80</v>
      </c>
      <c r="T34" s="27">
        <v>193</v>
      </c>
      <c r="U34" s="27">
        <v>-59</v>
      </c>
    </row>
    <row r="35" spans="1:21" x14ac:dyDescent="0.3">
      <c r="A35" s="36" t="s">
        <v>138</v>
      </c>
      <c r="B35" s="49">
        <v>13</v>
      </c>
      <c r="C35" s="28">
        <v>391.57</v>
      </c>
      <c r="D35" s="50">
        <v>5090.3999999999996</v>
      </c>
      <c r="E35" s="49">
        <v>100</v>
      </c>
      <c r="F35" s="28">
        <v>253.85</v>
      </c>
      <c r="G35" s="50">
        <v>25385.4</v>
      </c>
      <c r="H35" s="49">
        <v>104</v>
      </c>
      <c r="I35" s="28">
        <v>262.87</v>
      </c>
      <c r="J35" s="50">
        <v>27338.97</v>
      </c>
      <c r="K35" s="49">
        <v>9</v>
      </c>
      <c r="L35" s="28">
        <v>453.06</v>
      </c>
      <c r="M35" s="29">
        <v>4077.54</v>
      </c>
      <c r="N35" s="20" t="str">
        <f t="shared" si="0"/>
        <v>DECIS 500 ML</v>
      </c>
      <c r="O35" s="20" t="s">
        <v>221</v>
      </c>
      <c r="Q35" s="21" t="s">
        <v>69</v>
      </c>
      <c r="R35" s="27">
        <v>836</v>
      </c>
      <c r="S35" s="27"/>
      <c r="T35" s="27">
        <v>874</v>
      </c>
      <c r="U35" s="27">
        <v>-38</v>
      </c>
    </row>
    <row r="36" spans="1:21" x14ac:dyDescent="0.3">
      <c r="A36" s="36" t="s">
        <v>139</v>
      </c>
      <c r="B36" s="49">
        <v>-88</v>
      </c>
      <c r="C36" s="28">
        <v>42.34</v>
      </c>
      <c r="D36" s="50">
        <v>3726.04</v>
      </c>
      <c r="E36" s="49">
        <v>450</v>
      </c>
      <c r="F36" s="28">
        <v>160.27000000000001</v>
      </c>
      <c r="G36" s="50">
        <v>72121</v>
      </c>
      <c r="H36" s="49">
        <v>331</v>
      </c>
      <c r="I36" s="28">
        <v>161.84</v>
      </c>
      <c r="J36" s="50">
        <v>53568.89</v>
      </c>
      <c r="K36" s="49">
        <v>31</v>
      </c>
      <c r="L36" s="28">
        <v>642.91</v>
      </c>
      <c r="M36" s="29">
        <v>19930.29</v>
      </c>
      <c r="N36" s="20" t="str">
        <f t="shared" si="0"/>
        <v>ETHREL 100 ML</v>
      </c>
      <c r="O36" s="20" t="s">
        <v>250</v>
      </c>
      <c r="Q36" s="21" t="s">
        <v>93</v>
      </c>
      <c r="R36" s="27">
        <v>24</v>
      </c>
      <c r="S36" s="27">
        <v>-10</v>
      </c>
      <c r="T36" s="27">
        <v>34</v>
      </c>
      <c r="U36" s="27">
        <v>-20</v>
      </c>
    </row>
    <row r="37" spans="1:21" x14ac:dyDescent="0.3">
      <c r="A37" s="36" t="s">
        <v>140</v>
      </c>
      <c r="B37" s="49">
        <v>50</v>
      </c>
      <c r="C37" s="28">
        <v>580.75</v>
      </c>
      <c r="D37" s="50">
        <v>29037.5</v>
      </c>
      <c r="E37" s="49">
        <v>100</v>
      </c>
      <c r="F37" s="28">
        <v>582.38</v>
      </c>
      <c r="G37" s="50">
        <v>58237.5</v>
      </c>
      <c r="H37" s="49">
        <v>86</v>
      </c>
      <c r="I37" s="28">
        <v>600.96</v>
      </c>
      <c r="J37" s="50">
        <v>51682.33</v>
      </c>
      <c r="K37" s="49">
        <v>64</v>
      </c>
      <c r="L37" s="28">
        <v>582.38</v>
      </c>
      <c r="M37" s="29">
        <v>37272</v>
      </c>
      <c r="N37" s="20" t="str">
        <f t="shared" si="0"/>
        <v>EVERGOL XTEND 100 ML</v>
      </c>
      <c r="O37" s="20" t="s">
        <v>251</v>
      </c>
      <c r="Q37" s="21" t="s">
        <v>68</v>
      </c>
      <c r="R37" s="27">
        <v>105</v>
      </c>
      <c r="S37" s="27">
        <v>360</v>
      </c>
      <c r="T37" s="27">
        <v>782</v>
      </c>
      <c r="U37" s="27">
        <v>-317</v>
      </c>
    </row>
    <row r="38" spans="1:21" x14ac:dyDescent="0.3">
      <c r="A38" s="36" t="s">
        <v>141</v>
      </c>
      <c r="B38" s="49">
        <v>73</v>
      </c>
      <c r="C38" s="28">
        <v>1403.9</v>
      </c>
      <c r="D38" s="50">
        <v>102484.7</v>
      </c>
      <c r="E38" s="49">
        <v>160</v>
      </c>
      <c r="F38" s="28">
        <v>1400.61</v>
      </c>
      <c r="G38" s="50">
        <v>224098</v>
      </c>
      <c r="H38" s="49">
        <v>203</v>
      </c>
      <c r="I38" s="28">
        <v>1401.97</v>
      </c>
      <c r="J38" s="50">
        <v>284599.34000000003</v>
      </c>
      <c r="K38" s="49">
        <v>30</v>
      </c>
      <c r="L38" s="28">
        <v>1437.79</v>
      </c>
      <c r="M38" s="29">
        <v>43133.65</v>
      </c>
      <c r="N38" s="20" t="str">
        <f t="shared" si="0"/>
        <v>EVERGOL XTEND 250 ML</v>
      </c>
      <c r="O38" s="20" t="s">
        <v>252</v>
      </c>
      <c r="Q38" s="21" t="s">
        <v>94</v>
      </c>
      <c r="R38" s="27">
        <v>207</v>
      </c>
      <c r="S38" s="27">
        <v>120</v>
      </c>
      <c r="T38" s="27">
        <v>331</v>
      </c>
      <c r="U38" s="27">
        <v>-4</v>
      </c>
    </row>
    <row r="39" spans="1:21" x14ac:dyDescent="0.3">
      <c r="A39" s="36" t="s">
        <v>142</v>
      </c>
      <c r="B39" s="49">
        <v>38</v>
      </c>
      <c r="C39" s="28">
        <v>617.4</v>
      </c>
      <c r="D39" s="50">
        <v>23461.02</v>
      </c>
      <c r="E39" s="49">
        <v>200</v>
      </c>
      <c r="F39" s="28">
        <v>152</v>
      </c>
      <c r="G39" s="50">
        <v>30400</v>
      </c>
      <c r="H39" s="49">
        <v>241</v>
      </c>
      <c r="I39" s="28">
        <v>149.86000000000001</v>
      </c>
      <c r="J39" s="50">
        <v>36117.06</v>
      </c>
      <c r="K39" s="49">
        <v>-3</v>
      </c>
      <c r="L39" s="28">
        <v>5674.67</v>
      </c>
      <c r="M39" s="29">
        <v>17024</v>
      </c>
      <c r="N39" s="20" t="str">
        <f t="shared" si="0"/>
        <v>FAME 10 ML</v>
      </c>
      <c r="O39" s="20" t="s">
        <v>90</v>
      </c>
      <c r="Q39" s="21" t="s">
        <v>264</v>
      </c>
      <c r="R39" s="27">
        <v>-18</v>
      </c>
      <c r="S39" s="27">
        <v>8</v>
      </c>
      <c r="T39" s="27">
        <v>20</v>
      </c>
      <c r="U39" s="27">
        <v>-30</v>
      </c>
    </row>
    <row r="40" spans="1:21" x14ac:dyDescent="0.3">
      <c r="A40" s="36" t="s">
        <v>143</v>
      </c>
      <c r="B40" s="49">
        <v>10</v>
      </c>
      <c r="C40" s="28">
        <v>3440.78</v>
      </c>
      <c r="D40" s="50">
        <v>34407.800000000003</v>
      </c>
      <c r="E40" s="49">
        <v>80</v>
      </c>
      <c r="F40" s="28">
        <v>696.5</v>
      </c>
      <c r="G40" s="50">
        <v>55720</v>
      </c>
      <c r="H40" s="49">
        <v>109</v>
      </c>
      <c r="I40" s="28">
        <v>724.27</v>
      </c>
      <c r="J40" s="50">
        <v>78945.75</v>
      </c>
      <c r="K40" s="49">
        <v>-19</v>
      </c>
      <c r="L40" s="28">
        <v>756.12</v>
      </c>
      <c r="M40" s="29">
        <v>14366.24</v>
      </c>
      <c r="N40" s="20" t="str">
        <f t="shared" si="0"/>
        <v>FAME 50 ML</v>
      </c>
      <c r="O40" s="20" t="s">
        <v>253</v>
      </c>
      <c r="Q40" s="21" t="s">
        <v>265</v>
      </c>
      <c r="R40" s="27">
        <v>-26</v>
      </c>
      <c r="S40" s="27">
        <v>10</v>
      </c>
      <c r="T40" s="27">
        <v>30</v>
      </c>
      <c r="U40" s="27">
        <v>-46</v>
      </c>
    </row>
    <row r="41" spans="1:21" x14ac:dyDescent="0.3">
      <c r="A41" s="36" t="s">
        <v>144</v>
      </c>
      <c r="B41" s="37"/>
      <c r="C41" s="30"/>
      <c r="D41" s="51"/>
      <c r="E41" s="49">
        <v>100</v>
      </c>
      <c r="F41" s="28">
        <v>245.5</v>
      </c>
      <c r="G41" s="50">
        <v>24550</v>
      </c>
      <c r="H41" s="49">
        <v>39</v>
      </c>
      <c r="I41" s="28">
        <v>509.41</v>
      </c>
      <c r="J41" s="50">
        <v>19866.93</v>
      </c>
      <c r="K41" s="49">
        <v>61</v>
      </c>
      <c r="L41" s="28">
        <v>247.1</v>
      </c>
      <c r="M41" s="29">
        <v>15073</v>
      </c>
      <c r="N41" s="20" t="str">
        <f t="shared" si="0"/>
        <v>FENOS QUICK 100 ML</v>
      </c>
      <c r="O41" s="20" t="s">
        <v>254</v>
      </c>
      <c r="Q41" s="21" t="s">
        <v>70</v>
      </c>
      <c r="R41" s="27">
        <v>869</v>
      </c>
      <c r="S41" s="27">
        <v>160</v>
      </c>
      <c r="T41" s="27">
        <v>564</v>
      </c>
      <c r="U41" s="27">
        <v>465</v>
      </c>
    </row>
    <row r="42" spans="1:21" x14ac:dyDescent="0.3">
      <c r="A42" s="36" t="s">
        <v>145</v>
      </c>
      <c r="B42" s="49">
        <v>1</v>
      </c>
      <c r="C42" s="28">
        <v>310.42</v>
      </c>
      <c r="D42" s="50">
        <v>310.42</v>
      </c>
      <c r="E42" s="37"/>
      <c r="F42" s="30"/>
      <c r="G42" s="51"/>
      <c r="H42" s="37"/>
      <c r="I42" s="30"/>
      <c r="J42" s="51"/>
      <c r="K42" s="49">
        <v>1</v>
      </c>
      <c r="L42" s="28">
        <v>310.42</v>
      </c>
      <c r="M42" s="29">
        <v>310.42</v>
      </c>
      <c r="N42" s="20" t="str">
        <f t="shared" si="0"/>
        <v>FITREST 100 GMS</v>
      </c>
      <c r="O42" s="20" t="s">
        <v>223</v>
      </c>
      <c r="Q42" s="21" t="s">
        <v>271</v>
      </c>
      <c r="R42" s="27">
        <v>-3</v>
      </c>
      <c r="S42" s="27">
        <v>40</v>
      </c>
      <c r="T42" s="27">
        <v>40</v>
      </c>
      <c r="U42" s="27">
        <v>-3</v>
      </c>
    </row>
    <row r="43" spans="1:21" x14ac:dyDescent="0.3">
      <c r="A43" s="36" t="s">
        <v>146</v>
      </c>
      <c r="B43" s="49">
        <v>2</v>
      </c>
      <c r="C43" s="28">
        <v>157.35</v>
      </c>
      <c r="D43" s="50">
        <v>314.7</v>
      </c>
      <c r="E43" s="37"/>
      <c r="F43" s="30"/>
      <c r="G43" s="51"/>
      <c r="H43" s="37"/>
      <c r="I43" s="30"/>
      <c r="J43" s="51"/>
      <c r="K43" s="49">
        <v>2</v>
      </c>
      <c r="L43" s="28">
        <v>157.35</v>
      </c>
      <c r="M43" s="29">
        <v>314.7</v>
      </c>
      <c r="N43" s="20" t="str">
        <f t="shared" si="0"/>
        <v>FITREST 50 GMS</v>
      </c>
      <c r="O43" s="20" t="s">
        <v>224</v>
      </c>
      <c r="Q43" s="21" t="s">
        <v>95</v>
      </c>
      <c r="R43" s="27">
        <v>72</v>
      </c>
      <c r="S43" s="27">
        <v>-20</v>
      </c>
      <c r="T43" s="27">
        <v>22</v>
      </c>
      <c r="U43" s="27">
        <v>30</v>
      </c>
    </row>
    <row r="44" spans="1:21" x14ac:dyDescent="0.3">
      <c r="A44" s="36" t="s">
        <v>147</v>
      </c>
      <c r="B44" s="37"/>
      <c r="C44" s="30"/>
      <c r="D44" s="51"/>
      <c r="E44" s="37"/>
      <c r="F44" s="30"/>
      <c r="G44" s="51"/>
      <c r="H44" s="37"/>
      <c r="I44" s="30"/>
      <c r="J44" s="51"/>
      <c r="K44" s="37"/>
      <c r="L44" s="30"/>
      <c r="M44" s="31"/>
      <c r="N44" s="20" t="str">
        <f t="shared" si="0"/>
        <v>FLOTIS 1 LTR</v>
      </c>
      <c r="O44" s="20" t="s">
        <v>225</v>
      </c>
      <c r="Q44" s="21" t="s">
        <v>279</v>
      </c>
      <c r="R44" s="27">
        <v>262</v>
      </c>
      <c r="S44" s="27">
        <v>-200</v>
      </c>
      <c r="T44" s="27">
        <v>116</v>
      </c>
      <c r="U44" s="27">
        <v>-54</v>
      </c>
    </row>
    <row r="45" spans="1:21" x14ac:dyDescent="0.3">
      <c r="A45" s="36" t="s">
        <v>148</v>
      </c>
      <c r="B45" s="37"/>
      <c r="C45" s="30"/>
      <c r="D45" s="51"/>
      <c r="E45" s="37"/>
      <c r="F45" s="30"/>
      <c r="G45" s="51"/>
      <c r="H45" s="37"/>
      <c r="I45" s="30"/>
      <c r="J45" s="51"/>
      <c r="K45" s="37"/>
      <c r="L45" s="30"/>
      <c r="M45" s="31"/>
      <c r="N45" s="20" t="str">
        <f t="shared" si="0"/>
        <v>FLOTIS 500 ML</v>
      </c>
      <c r="O45" s="20" t="s">
        <v>226</v>
      </c>
      <c r="Q45" s="21" t="s">
        <v>276</v>
      </c>
      <c r="R45" s="27">
        <v>568</v>
      </c>
      <c r="S45" s="27">
        <v>400</v>
      </c>
      <c r="T45" s="27">
        <v>554</v>
      </c>
      <c r="U45" s="27">
        <v>414</v>
      </c>
    </row>
    <row r="46" spans="1:21" x14ac:dyDescent="0.3">
      <c r="A46" s="36" t="s">
        <v>149</v>
      </c>
      <c r="B46" s="49">
        <v>-196</v>
      </c>
      <c r="C46" s="28">
        <v>224.72</v>
      </c>
      <c r="D46" s="50">
        <v>44045.4</v>
      </c>
      <c r="E46" s="49">
        <v>1050</v>
      </c>
      <c r="F46" s="28">
        <v>203.65</v>
      </c>
      <c r="G46" s="50">
        <v>213835</v>
      </c>
      <c r="H46" s="49">
        <v>933</v>
      </c>
      <c r="I46" s="28">
        <v>200.65</v>
      </c>
      <c r="J46" s="50">
        <v>187202.04</v>
      </c>
      <c r="K46" s="49">
        <v>-79</v>
      </c>
      <c r="L46" s="28">
        <v>873.56</v>
      </c>
      <c r="M46" s="29">
        <v>69011.14</v>
      </c>
      <c r="N46" s="20" t="str">
        <f t="shared" si="0"/>
        <v>FOLICUR 100 ML</v>
      </c>
      <c r="O46" s="20" t="s">
        <v>255</v>
      </c>
      <c r="Q46" s="21" t="s">
        <v>226</v>
      </c>
      <c r="R46" s="27"/>
      <c r="S46" s="27"/>
      <c r="T46" s="27"/>
      <c r="U46" s="27"/>
    </row>
    <row r="47" spans="1:21" x14ac:dyDescent="0.3">
      <c r="A47" s="36" t="s">
        <v>150</v>
      </c>
      <c r="B47" s="49">
        <v>90</v>
      </c>
      <c r="C47" s="28">
        <v>1758.2</v>
      </c>
      <c r="D47" s="50">
        <v>158238</v>
      </c>
      <c r="E47" s="49">
        <v>320</v>
      </c>
      <c r="F47" s="28">
        <v>1788.5</v>
      </c>
      <c r="G47" s="50">
        <v>572320</v>
      </c>
      <c r="H47" s="49">
        <v>313</v>
      </c>
      <c r="I47" s="28">
        <v>1702.72</v>
      </c>
      <c r="J47" s="50">
        <v>532952.48</v>
      </c>
      <c r="K47" s="49">
        <v>97</v>
      </c>
      <c r="L47" s="28">
        <v>1795</v>
      </c>
      <c r="M47" s="29">
        <v>174115</v>
      </c>
      <c r="N47" s="20" t="str">
        <f t="shared" si="0"/>
        <v>FOLICUR 1 LTR</v>
      </c>
      <c r="O47" s="20" t="s">
        <v>256</v>
      </c>
      <c r="Q47" s="21" t="s">
        <v>73</v>
      </c>
      <c r="R47" s="27">
        <v>-3</v>
      </c>
      <c r="S47" s="27">
        <v>200</v>
      </c>
      <c r="T47" s="27">
        <v>177</v>
      </c>
      <c r="U47" s="27">
        <v>20</v>
      </c>
    </row>
    <row r="48" spans="1:21" x14ac:dyDescent="0.3">
      <c r="A48" s="36" t="s">
        <v>151</v>
      </c>
      <c r="B48" s="49">
        <v>-341</v>
      </c>
      <c r="C48" s="28">
        <v>175.57</v>
      </c>
      <c r="D48" s="50">
        <v>59870.49</v>
      </c>
      <c r="E48" s="49">
        <v>1005</v>
      </c>
      <c r="F48" s="28">
        <v>464.65</v>
      </c>
      <c r="G48" s="50">
        <v>466968.73</v>
      </c>
      <c r="H48" s="49">
        <v>716</v>
      </c>
      <c r="I48" s="28">
        <v>453.87</v>
      </c>
      <c r="J48" s="50">
        <v>324968.3</v>
      </c>
      <c r="K48" s="49">
        <v>-52</v>
      </c>
      <c r="L48" s="28">
        <v>3779.79</v>
      </c>
      <c r="M48" s="29">
        <v>196548.96</v>
      </c>
      <c r="N48" s="20" t="str">
        <f t="shared" si="0"/>
        <v>FOLICUR 250 ML</v>
      </c>
      <c r="O48" s="20" t="s">
        <v>257</v>
      </c>
      <c r="Q48" s="21" t="s">
        <v>72</v>
      </c>
      <c r="R48" s="27">
        <v>394</v>
      </c>
      <c r="S48" s="27">
        <v>200</v>
      </c>
      <c r="T48" s="27">
        <v>419</v>
      </c>
      <c r="U48" s="27">
        <v>175</v>
      </c>
    </row>
    <row r="49" spans="1:21" x14ac:dyDescent="0.3">
      <c r="A49" s="36" t="s">
        <v>152</v>
      </c>
      <c r="B49" s="49">
        <v>127</v>
      </c>
      <c r="C49" s="28">
        <v>1330.49</v>
      </c>
      <c r="D49" s="50">
        <v>168971.95</v>
      </c>
      <c r="E49" s="49">
        <v>300</v>
      </c>
      <c r="F49" s="28">
        <v>908.03</v>
      </c>
      <c r="G49" s="50">
        <v>272408</v>
      </c>
      <c r="H49" s="49">
        <v>419</v>
      </c>
      <c r="I49" s="28">
        <v>886.87</v>
      </c>
      <c r="J49" s="50">
        <v>371599.22</v>
      </c>
      <c r="K49" s="49">
        <v>8</v>
      </c>
      <c r="L49" s="28">
        <v>8557.1299999999992</v>
      </c>
      <c r="M49" s="29">
        <v>68457.070000000007</v>
      </c>
      <c r="N49" s="20" t="str">
        <f t="shared" si="0"/>
        <v>FOLICUR 500 ML</v>
      </c>
      <c r="O49" s="20" t="s">
        <v>258</v>
      </c>
      <c r="Q49" s="21" t="s">
        <v>71</v>
      </c>
      <c r="R49" s="27">
        <v>108</v>
      </c>
      <c r="S49" s="27">
        <v>40</v>
      </c>
      <c r="T49" s="27">
        <v>158</v>
      </c>
      <c r="U49" s="27">
        <v>-10</v>
      </c>
    </row>
    <row r="50" spans="1:21" x14ac:dyDescent="0.3">
      <c r="A50" s="36" t="s">
        <v>153</v>
      </c>
      <c r="B50" s="49">
        <v>8</v>
      </c>
      <c r="C50" s="28">
        <v>135.43</v>
      </c>
      <c r="D50" s="50">
        <v>1083.44</v>
      </c>
      <c r="E50" s="49">
        <v>192</v>
      </c>
      <c r="F50" s="28">
        <v>126.17</v>
      </c>
      <c r="G50" s="50">
        <v>24224.639999999999</v>
      </c>
      <c r="H50" s="49">
        <v>168</v>
      </c>
      <c r="I50" s="28">
        <v>129.53</v>
      </c>
      <c r="J50" s="50">
        <v>21760.23</v>
      </c>
      <c r="K50" s="49">
        <v>32</v>
      </c>
      <c r="L50" s="28">
        <v>225.48</v>
      </c>
      <c r="M50" s="29">
        <v>7215.44</v>
      </c>
      <c r="N50" s="20" t="str">
        <f t="shared" si="0"/>
        <v>FOOST 500 GMS</v>
      </c>
      <c r="O50" s="20" t="s">
        <v>259</v>
      </c>
      <c r="Q50" s="21" t="s">
        <v>283</v>
      </c>
      <c r="R50" s="27">
        <v>-55</v>
      </c>
      <c r="S50" s="27">
        <v>415</v>
      </c>
      <c r="T50" s="27">
        <v>365</v>
      </c>
      <c r="U50" s="27">
        <v>-5</v>
      </c>
    </row>
    <row r="51" spans="1:21" x14ac:dyDescent="0.3">
      <c r="A51" s="36" t="s">
        <v>154</v>
      </c>
      <c r="B51" s="49">
        <v>249</v>
      </c>
      <c r="C51" s="28">
        <v>312.14999999999998</v>
      </c>
      <c r="D51" s="50">
        <v>77725.350000000006</v>
      </c>
      <c r="E51" s="49">
        <v>350</v>
      </c>
      <c r="F51" s="28">
        <v>313.52</v>
      </c>
      <c r="G51" s="50">
        <v>109733</v>
      </c>
      <c r="H51" s="49">
        <v>469</v>
      </c>
      <c r="I51" s="28">
        <v>307.26</v>
      </c>
      <c r="J51" s="50">
        <v>144103.72</v>
      </c>
      <c r="K51" s="49">
        <v>130</v>
      </c>
      <c r="L51" s="28">
        <v>310.89</v>
      </c>
      <c r="M51" s="29">
        <v>40415.980000000003</v>
      </c>
      <c r="N51" s="20" t="str">
        <f t="shared" si="0"/>
        <v>GAUCHO 100 ML</v>
      </c>
      <c r="O51" s="20" t="s">
        <v>66</v>
      </c>
      <c r="Q51" s="21" t="s">
        <v>74</v>
      </c>
      <c r="R51" s="27">
        <v>3</v>
      </c>
      <c r="S51" s="27">
        <v>90</v>
      </c>
      <c r="T51" s="27">
        <v>102</v>
      </c>
      <c r="U51" s="27">
        <v>-9</v>
      </c>
    </row>
    <row r="52" spans="1:21" x14ac:dyDescent="0.3">
      <c r="A52" s="36" t="s">
        <v>155</v>
      </c>
      <c r="B52" s="49">
        <v>16</v>
      </c>
      <c r="C52" s="28">
        <v>2619.16</v>
      </c>
      <c r="D52" s="50">
        <v>41906.480000000003</v>
      </c>
      <c r="E52" s="49">
        <v>140</v>
      </c>
      <c r="F52" s="28">
        <v>2627.12</v>
      </c>
      <c r="G52" s="50">
        <v>367796.2</v>
      </c>
      <c r="H52" s="49">
        <v>152</v>
      </c>
      <c r="I52" s="28">
        <v>2551.23</v>
      </c>
      <c r="J52" s="50">
        <v>387786.48</v>
      </c>
      <c r="K52" s="49">
        <v>4</v>
      </c>
      <c r="L52" s="28">
        <v>1796.73</v>
      </c>
      <c r="M52" s="29">
        <v>7186.9</v>
      </c>
      <c r="N52" s="20" t="str">
        <f t="shared" si="0"/>
        <v>GAUCHO 1 LTR</v>
      </c>
      <c r="O52" s="20" t="s">
        <v>91</v>
      </c>
      <c r="Q52" s="21" t="s">
        <v>284</v>
      </c>
      <c r="R52" s="27">
        <v>269</v>
      </c>
      <c r="S52" s="27">
        <v>-140</v>
      </c>
      <c r="T52" s="27">
        <v>109</v>
      </c>
      <c r="U52" s="27">
        <v>20</v>
      </c>
    </row>
    <row r="53" spans="1:21" x14ac:dyDescent="0.3">
      <c r="A53" s="36" t="s">
        <v>156</v>
      </c>
      <c r="B53" s="49">
        <v>138</v>
      </c>
      <c r="C53" s="28">
        <v>712.2</v>
      </c>
      <c r="D53" s="50">
        <v>98283.6</v>
      </c>
      <c r="E53" s="49">
        <v>440</v>
      </c>
      <c r="F53" s="28">
        <v>714.99</v>
      </c>
      <c r="G53" s="50">
        <v>314595.20000000001</v>
      </c>
      <c r="H53" s="49">
        <v>555</v>
      </c>
      <c r="I53" s="28">
        <v>700.87</v>
      </c>
      <c r="J53" s="50">
        <v>388981.45</v>
      </c>
      <c r="K53" s="49">
        <v>23</v>
      </c>
      <c r="L53" s="28">
        <v>1901.95</v>
      </c>
      <c r="M53" s="29">
        <v>43744.94</v>
      </c>
      <c r="N53" s="20" t="str">
        <f t="shared" si="0"/>
        <v>GAUCHO 250 ML</v>
      </c>
      <c r="O53" s="20" t="s">
        <v>260</v>
      </c>
      <c r="Q53" s="21" t="s">
        <v>286</v>
      </c>
      <c r="R53" s="27">
        <v>281</v>
      </c>
      <c r="S53" s="27">
        <v>50</v>
      </c>
      <c r="T53" s="27">
        <v>263</v>
      </c>
      <c r="U53" s="27">
        <v>68</v>
      </c>
    </row>
    <row r="54" spans="1:21" x14ac:dyDescent="0.3">
      <c r="A54" s="36" t="s">
        <v>157</v>
      </c>
      <c r="B54" s="49">
        <v>-298</v>
      </c>
      <c r="C54" s="28">
        <v>2.2599999999999998</v>
      </c>
      <c r="D54" s="50">
        <v>674.09</v>
      </c>
      <c r="E54" s="37"/>
      <c r="F54" s="30"/>
      <c r="G54" s="51"/>
      <c r="H54" s="37"/>
      <c r="I54" s="30"/>
      <c r="J54" s="51"/>
      <c r="K54" s="49">
        <v>-298</v>
      </c>
      <c r="L54" s="28">
        <v>2.2599999999999998</v>
      </c>
      <c r="M54" s="29">
        <v>674.09</v>
      </c>
      <c r="N54" s="20" t="str">
        <f t="shared" si="0"/>
        <v>GAUCHO 50 ML</v>
      </c>
      <c r="O54" s="20" t="s">
        <v>227</v>
      </c>
      <c r="Q54" s="21" t="s">
        <v>75</v>
      </c>
      <c r="R54" s="27">
        <v>484</v>
      </c>
      <c r="S54" s="27">
        <v>200</v>
      </c>
      <c r="T54" s="27">
        <v>629</v>
      </c>
      <c r="U54" s="27">
        <v>55</v>
      </c>
    </row>
    <row r="55" spans="1:21" x14ac:dyDescent="0.3">
      <c r="A55" s="36" t="s">
        <v>158</v>
      </c>
      <c r="B55" s="49">
        <v>3</v>
      </c>
      <c r="C55" s="28">
        <v>9420.5</v>
      </c>
      <c r="D55" s="50">
        <v>28261.5</v>
      </c>
      <c r="E55" s="49">
        <v>88</v>
      </c>
      <c r="F55" s="28">
        <v>9031.52</v>
      </c>
      <c r="G55" s="50">
        <v>794773.92</v>
      </c>
      <c r="H55" s="49">
        <v>72</v>
      </c>
      <c r="I55" s="28">
        <v>9487.17</v>
      </c>
      <c r="J55" s="50">
        <v>683076.36</v>
      </c>
      <c r="K55" s="49">
        <v>19</v>
      </c>
      <c r="L55" s="28">
        <v>7414.66</v>
      </c>
      <c r="M55" s="29">
        <v>140878.5</v>
      </c>
      <c r="N55" s="20" t="str">
        <f t="shared" si="0"/>
        <v>GAUCHO 5 LTR</v>
      </c>
      <c r="O55" s="20" t="s">
        <v>92</v>
      </c>
      <c r="Q55" s="21" t="s">
        <v>77</v>
      </c>
      <c r="R55" s="27">
        <v>1</v>
      </c>
      <c r="S55" s="27"/>
      <c r="T55" s="27"/>
      <c r="U55" s="27">
        <v>1</v>
      </c>
    </row>
    <row r="56" spans="1:21" x14ac:dyDescent="0.3">
      <c r="A56" s="36" t="s">
        <v>159</v>
      </c>
      <c r="B56" s="49">
        <v>-2</v>
      </c>
      <c r="C56" s="30"/>
      <c r="D56" s="51"/>
      <c r="E56" s="37"/>
      <c r="F56" s="30"/>
      <c r="G56" s="51"/>
      <c r="H56" s="37"/>
      <c r="I56" s="30"/>
      <c r="J56" s="51"/>
      <c r="K56" s="49">
        <v>-2</v>
      </c>
      <c r="L56" s="30"/>
      <c r="M56" s="31"/>
      <c r="N56" s="20" t="str">
        <f t="shared" si="0"/>
        <v>GAUCHO 9 ML</v>
      </c>
      <c r="O56" s="20" t="s">
        <v>98</v>
      </c>
      <c r="Q56" s="21" t="s">
        <v>76</v>
      </c>
      <c r="R56" s="27">
        <v>386</v>
      </c>
      <c r="S56" s="27">
        <v>120</v>
      </c>
      <c r="T56" s="27">
        <v>380</v>
      </c>
      <c r="U56" s="27">
        <v>126</v>
      </c>
    </row>
    <row r="57" spans="1:21" x14ac:dyDescent="0.3">
      <c r="A57" s="36" t="s">
        <v>160</v>
      </c>
      <c r="B57" s="49">
        <v>98</v>
      </c>
      <c r="C57" s="28">
        <v>171.7</v>
      </c>
      <c r="D57" s="50">
        <v>16826.599999999999</v>
      </c>
      <c r="E57" s="49">
        <v>100</v>
      </c>
      <c r="F57" s="28">
        <v>170</v>
      </c>
      <c r="G57" s="50">
        <v>17000</v>
      </c>
      <c r="H57" s="49">
        <v>149</v>
      </c>
      <c r="I57" s="28">
        <v>176.96</v>
      </c>
      <c r="J57" s="50">
        <v>26367.54</v>
      </c>
      <c r="K57" s="49">
        <v>49</v>
      </c>
      <c r="L57" s="28">
        <v>170</v>
      </c>
      <c r="M57" s="29">
        <v>8330</v>
      </c>
      <c r="N57" s="20" t="str">
        <f t="shared" si="0"/>
        <v>INFINITO 100 ML</v>
      </c>
      <c r="O57" s="20" t="s">
        <v>261</v>
      </c>
      <c r="Q57" s="21" t="s">
        <v>79</v>
      </c>
      <c r="R57" s="27">
        <v>-42</v>
      </c>
      <c r="S57" s="27">
        <v>920</v>
      </c>
      <c r="T57" s="27">
        <v>1013</v>
      </c>
      <c r="U57" s="27">
        <v>-135</v>
      </c>
    </row>
    <row r="58" spans="1:21" x14ac:dyDescent="0.3">
      <c r="A58" s="36" t="s">
        <v>161</v>
      </c>
      <c r="B58" s="49">
        <v>5</v>
      </c>
      <c r="C58" s="28">
        <v>808</v>
      </c>
      <c r="D58" s="50">
        <v>4040</v>
      </c>
      <c r="E58" s="49">
        <v>100</v>
      </c>
      <c r="F58" s="28">
        <v>803.2</v>
      </c>
      <c r="G58" s="50">
        <v>80320</v>
      </c>
      <c r="H58" s="49">
        <v>59</v>
      </c>
      <c r="I58" s="28">
        <v>867.92</v>
      </c>
      <c r="J58" s="50">
        <v>51207.5</v>
      </c>
      <c r="K58" s="49">
        <v>46</v>
      </c>
      <c r="L58" s="28">
        <v>806.96</v>
      </c>
      <c r="M58" s="29">
        <v>37120</v>
      </c>
      <c r="N58" s="20" t="str">
        <f t="shared" si="0"/>
        <v>INFINITO 500 ML</v>
      </c>
      <c r="O58" s="20" t="s">
        <v>262</v>
      </c>
      <c r="Q58" s="21" t="s">
        <v>287</v>
      </c>
      <c r="R58" s="27">
        <v>-13910</v>
      </c>
      <c r="S58" s="27">
        <v>19380</v>
      </c>
      <c r="T58" s="27">
        <v>13317</v>
      </c>
      <c r="U58" s="27">
        <v>-7847</v>
      </c>
    </row>
    <row r="59" spans="1:21" x14ac:dyDescent="0.3">
      <c r="A59" s="36" t="s">
        <v>162</v>
      </c>
      <c r="B59" s="49">
        <v>1264</v>
      </c>
      <c r="C59" s="28">
        <v>61.06</v>
      </c>
      <c r="D59" s="50">
        <v>77179.75</v>
      </c>
      <c r="E59" s="49">
        <v>3200</v>
      </c>
      <c r="F59" s="28">
        <v>31.2</v>
      </c>
      <c r="G59" s="50">
        <v>99840</v>
      </c>
      <c r="H59" s="49">
        <v>3426</v>
      </c>
      <c r="I59" s="28">
        <v>34.5</v>
      </c>
      <c r="J59" s="50">
        <v>118186.36</v>
      </c>
      <c r="K59" s="49">
        <v>1038</v>
      </c>
      <c r="L59" s="28">
        <v>59.75</v>
      </c>
      <c r="M59" s="29">
        <v>62023</v>
      </c>
      <c r="N59" s="20" t="str">
        <f t="shared" si="0"/>
        <v>JUMP 2 GMS</v>
      </c>
      <c r="O59" s="20" t="s">
        <v>67</v>
      </c>
      <c r="Q59" s="21" t="s">
        <v>288</v>
      </c>
      <c r="R59" s="27">
        <v>-532</v>
      </c>
      <c r="S59" s="27">
        <v>460</v>
      </c>
      <c r="T59" s="27">
        <v>402</v>
      </c>
      <c r="U59" s="27">
        <v>-474</v>
      </c>
    </row>
    <row r="60" spans="1:21" x14ac:dyDescent="0.3">
      <c r="A60" s="36" t="s">
        <v>163</v>
      </c>
      <c r="B60" s="49">
        <v>54</v>
      </c>
      <c r="C60" s="28">
        <v>1036.31</v>
      </c>
      <c r="D60" s="50">
        <v>55960.86</v>
      </c>
      <c r="E60" s="49">
        <v>80</v>
      </c>
      <c r="F60" s="28">
        <v>698.84</v>
      </c>
      <c r="G60" s="50">
        <v>55907.199999999997</v>
      </c>
      <c r="H60" s="49">
        <v>193</v>
      </c>
      <c r="I60" s="28">
        <v>702.33</v>
      </c>
      <c r="J60" s="50">
        <v>135550.23000000001</v>
      </c>
      <c r="K60" s="49">
        <v>-59</v>
      </c>
      <c r="L60" s="28">
        <v>359.72</v>
      </c>
      <c r="M60" s="29">
        <v>-21223.74</v>
      </c>
      <c r="N60" s="20" t="str">
        <f t="shared" si="0"/>
        <v>JUMP 40 GMS</v>
      </c>
      <c r="O60" s="20" t="s">
        <v>263</v>
      </c>
      <c r="Q60" s="21" t="s">
        <v>289</v>
      </c>
      <c r="R60" s="27">
        <v>6</v>
      </c>
      <c r="S60" s="27"/>
      <c r="T60" s="27">
        <v>6</v>
      </c>
      <c r="U60" s="27"/>
    </row>
    <row r="61" spans="1:21" x14ac:dyDescent="0.3">
      <c r="A61" s="36" t="s">
        <v>164</v>
      </c>
      <c r="B61" s="49">
        <v>836</v>
      </c>
      <c r="C61" s="28">
        <v>302.95</v>
      </c>
      <c r="D61" s="50">
        <v>253266.09</v>
      </c>
      <c r="E61" s="37"/>
      <c r="F61" s="30"/>
      <c r="G61" s="51"/>
      <c r="H61" s="49">
        <v>874</v>
      </c>
      <c r="I61" s="28">
        <v>244.01</v>
      </c>
      <c r="J61" s="50">
        <v>213260.66</v>
      </c>
      <c r="K61" s="49">
        <v>-38</v>
      </c>
      <c r="L61" s="28">
        <v>1019.62</v>
      </c>
      <c r="M61" s="29">
        <v>38745.370000000003</v>
      </c>
      <c r="N61" s="20" t="str">
        <f t="shared" si="0"/>
        <v>LARVIN 100 GMS</v>
      </c>
      <c r="O61" s="20" t="s">
        <v>69</v>
      </c>
      <c r="Q61" s="21" t="s">
        <v>85</v>
      </c>
      <c r="R61" s="27">
        <v>752</v>
      </c>
      <c r="S61" s="27">
        <v>400</v>
      </c>
      <c r="T61" s="27">
        <v>944</v>
      </c>
      <c r="U61" s="27">
        <v>208</v>
      </c>
    </row>
    <row r="62" spans="1:21" x14ac:dyDescent="0.3">
      <c r="A62" s="36" t="s">
        <v>165</v>
      </c>
      <c r="B62" s="49">
        <v>24</v>
      </c>
      <c r="C62" s="28">
        <v>3655.67</v>
      </c>
      <c r="D62" s="50">
        <v>87736.14</v>
      </c>
      <c r="E62" s="49">
        <v>-10</v>
      </c>
      <c r="F62" s="28">
        <v>2054.0700000000002</v>
      </c>
      <c r="G62" s="50">
        <v>-20540.7</v>
      </c>
      <c r="H62" s="49">
        <v>34</v>
      </c>
      <c r="I62" s="28">
        <v>2351.0700000000002</v>
      </c>
      <c r="J62" s="50">
        <v>79936.41</v>
      </c>
      <c r="K62" s="49">
        <v>-20</v>
      </c>
      <c r="L62" s="28">
        <v>516.58000000000004</v>
      </c>
      <c r="M62" s="29">
        <v>-10331.5</v>
      </c>
      <c r="N62" s="20" t="str">
        <f t="shared" si="0"/>
        <v>LARVIN 1 KG</v>
      </c>
      <c r="O62" s="20" t="s">
        <v>93</v>
      </c>
      <c r="Q62" s="21" t="s">
        <v>82</v>
      </c>
      <c r="R62" s="27">
        <v>106</v>
      </c>
      <c r="S62" s="27">
        <v>-50</v>
      </c>
      <c r="T62" s="27">
        <v>57</v>
      </c>
      <c r="U62" s="27">
        <v>-1</v>
      </c>
    </row>
    <row r="63" spans="1:21" x14ac:dyDescent="0.3">
      <c r="A63" s="36" t="s">
        <v>166</v>
      </c>
      <c r="B63" s="49">
        <v>105</v>
      </c>
      <c r="C63" s="28">
        <v>1910.18</v>
      </c>
      <c r="D63" s="50">
        <v>200568.55</v>
      </c>
      <c r="E63" s="49">
        <v>360</v>
      </c>
      <c r="F63" s="28">
        <v>611.28</v>
      </c>
      <c r="G63" s="50">
        <v>220060</v>
      </c>
      <c r="H63" s="49">
        <v>782</v>
      </c>
      <c r="I63" s="28">
        <v>575.95000000000005</v>
      </c>
      <c r="J63" s="50">
        <v>450396.45</v>
      </c>
      <c r="K63" s="49">
        <v>-317</v>
      </c>
      <c r="L63" s="28">
        <v>112.87</v>
      </c>
      <c r="M63" s="29">
        <v>-35781.040000000001</v>
      </c>
      <c r="N63" s="20" t="str">
        <f t="shared" si="0"/>
        <v>LARVIN 250 GMS</v>
      </c>
      <c r="O63" s="20" t="s">
        <v>68</v>
      </c>
      <c r="Q63" s="21" t="s">
        <v>84</v>
      </c>
      <c r="R63" s="27">
        <v>609</v>
      </c>
      <c r="S63" s="27">
        <v>200</v>
      </c>
      <c r="T63" s="27">
        <v>667</v>
      </c>
      <c r="U63" s="27">
        <v>142</v>
      </c>
    </row>
    <row r="64" spans="1:21" x14ac:dyDescent="0.3">
      <c r="A64" s="36" t="s">
        <v>167</v>
      </c>
      <c r="B64" s="49">
        <v>207</v>
      </c>
      <c r="C64" s="28">
        <v>1483.65</v>
      </c>
      <c r="D64" s="50">
        <v>307115.71999999997</v>
      </c>
      <c r="E64" s="49">
        <v>120</v>
      </c>
      <c r="F64" s="28">
        <v>1268.95</v>
      </c>
      <c r="G64" s="50">
        <v>152274.20000000001</v>
      </c>
      <c r="H64" s="49">
        <v>331</v>
      </c>
      <c r="I64" s="28">
        <v>1158.43</v>
      </c>
      <c r="J64" s="50">
        <v>383439.14</v>
      </c>
      <c r="K64" s="49">
        <v>-4</v>
      </c>
      <c r="L64" s="28">
        <v>19624.47</v>
      </c>
      <c r="M64" s="29">
        <v>78497.88</v>
      </c>
      <c r="N64" s="20" t="str">
        <f t="shared" si="0"/>
        <v>LARVIN 500 GMS</v>
      </c>
      <c r="O64" s="20" t="s">
        <v>94</v>
      </c>
      <c r="Q64" s="21" t="s">
        <v>83</v>
      </c>
      <c r="R64" s="27">
        <v>204</v>
      </c>
      <c r="S64" s="27">
        <v>-40</v>
      </c>
      <c r="T64" s="27">
        <v>160</v>
      </c>
      <c r="U64" s="27">
        <v>4</v>
      </c>
    </row>
    <row r="65" spans="1:21" x14ac:dyDescent="0.3">
      <c r="A65" s="36" t="s">
        <v>168</v>
      </c>
      <c r="B65" s="49">
        <v>-18</v>
      </c>
      <c r="C65" s="28">
        <v>539.41</v>
      </c>
      <c r="D65" s="50">
        <v>9709.35</v>
      </c>
      <c r="E65" s="49">
        <v>8</v>
      </c>
      <c r="F65" s="28">
        <v>1188.47</v>
      </c>
      <c r="G65" s="50">
        <v>9507.7199999999993</v>
      </c>
      <c r="H65" s="49">
        <v>20</v>
      </c>
      <c r="I65" s="28">
        <v>1137.6300000000001</v>
      </c>
      <c r="J65" s="50">
        <v>22752.58</v>
      </c>
      <c r="K65" s="49">
        <v>-30</v>
      </c>
      <c r="L65" s="28">
        <v>149.11000000000001</v>
      </c>
      <c r="M65" s="29">
        <v>-4473.32</v>
      </c>
      <c r="N65" s="20" t="str">
        <f t="shared" si="0"/>
        <v>LAUDIS 115 ML</v>
      </c>
      <c r="O65" s="20" t="s">
        <v>264</v>
      </c>
      <c r="Q65" s="21" t="s">
        <v>290</v>
      </c>
      <c r="R65" s="27">
        <v>-70</v>
      </c>
      <c r="S65" s="27"/>
      <c r="T65" s="27">
        <v>467</v>
      </c>
      <c r="U65" s="27">
        <v>-537</v>
      </c>
    </row>
    <row r="66" spans="1:21" x14ac:dyDescent="0.3">
      <c r="A66" s="36" t="s">
        <v>169</v>
      </c>
      <c r="B66" s="49">
        <v>-26</v>
      </c>
      <c r="C66" s="28">
        <v>491.28</v>
      </c>
      <c r="D66" s="50">
        <v>12773.35</v>
      </c>
      <c r="E66" s="49">
        <v>10</v>
      </c>
      <c r="F66" s="28">
        <v>641.94000000000005</v>
      </c>
      <c r="G66" s="50">
        <v>6419.37</v>
      </c>
      <c r="H66" s="49">
        <v>30</v>
      </c>
      <c r="I66" s="28">
        <v>606.55999999999995</v>
      </c>
      <c r="J66" s="50">
        <v>18196.650000000001</v>
      </c>
      <c r="K66" s="49">
        <v>-46</v>
      </c>
      <c r="L66" s="28">
        <v>27.91</v>
      </c>
      <c r="M66" s="29">
        <v>1283.8699999999999</v>
      </c>
      <c r="N66" s="20" t="str">
        <f t="shared" si="0"/>
        <v>LAUDIS 57.5 ML</v>
      </c>
      <c r="O66" s="20" t="s">
        <v>265</v>
      </c>
      <c r="Q66" s="21" t="s">
        <v>228</v>
      </c>
      <c r="R66" s="27">
        <v>64</v>
      </c>
      <c r="S66" s="27">
        <v>360</v>
      </c>
      <c r="T66" s="27">
        <v>418</v>
      </c>
      <c r="U66" s="27">
        <v>6</v>
      </c>
    </row>
    <row r="67" spans="1:21" x14ac:dyDescent="0.3">
      <c r="A67" s="36" t="s">
        <v>170</v>
      </c>
      <c r="B67" s="49">
        <v>-158</v>
      </c>
      <c r="C67" s="28">
        <v>542.76</v>
      </c>
      <c r="D67" s="50">
        <v>85756.03</v>
      </c>
      <c r="E67" s="49">
        <v>450</v>
      </c>
      <c r="F67" s="28">
        <v>946.78</v>
      </c>
      <c r="G67" s="50">
        <v>426051</v>
      </c>
      <c r="H67" s="49">
        <v>597</v>
      </c>
      <c r="I67" s="28">
        <v>891.9</v>
      </c>
      <c r="J67" s="50">
        <v>532464.23</v>
      </c>
      <c r="K67" s="49">
        <v>-305</v>
      </c>
      <c r="L67" s="28">
        <v>151.55000000000001</v>
      </c>
      <c r="M67" s="29">
        <v>-46223.91</v>
      </c>
      <c r="N67" s="20" t="str">
        <f t="shared" ref="N67:N117" si="1">TRIM(A67)</f>
        <v>LESENTA 100 GMS</v>
      </c>
      <c r="O67" s="20" t="s">
        <v>266</v>
      </c>
      <c r="Q67" s="21" t="s">
        <v>232</v>
      </c>
      <c r="R67" s="27">
        <v>661</v>
      </c>
      <c r="S67" s="27">
        <v>600</v>
      </c>
      <c r="T67" s="27">
        <v>827</v>
      </c>
      <c r="U67" s="27">
        <v>434</v>
      </c>
    </row>
    <row r="68" spans="1:21" x14ac:dyDescent="0.3">
      <c r="A68" s="36" t="s">
        <v>171</v>
      </c>
      <c r="B68" s="49">
        <v>-9</v>
      </c>
      <c r="C68" s="28">
        <v>2533.69</v>
      </c>
      <c r="D68" s="50">
        <v>22803.200000000001</v>
      </c>
      <c r="E68" s="49">
        <v>40</v>
      </c>
      <c r="F68" s="28">
        <v>2354.34</v>
      </c>
      <c r="G68" s="50">
        <v>94173.6</v>
      </c>
      <c r="H68" s="49">
        <v>41</v>
      </c>
      <c r="I68" s="28">
        <v>2202.64</v>
      </c>
      <c r="J68" s="50">
        <v>90308.44</v>
      </c>
      <c r="K68" s="49">
        <v>-10</v>
      </c>
      <c r="L68" s="28">
        <v>2219.16</v>
      </c>
      <c r="M68" s="29">
        <v>22191.58</v>
      </c>
      <c r="N68" s="20" t="str">
        <f t="shared" si="1"/>
        <v>LESENTA 250 GMS</v>
      </c>
      <c r="O68" s="20" t="s">
        <v>97</v>
      </c>
      <c r="Q68" s="21" t="s">
        <v>231</v>
      </c>
      <c r="R68" s="27">
        <v>17</v>
      </c>
      <c r="S68" s="27"/>
      <c r="T68" s="27">
        <v>144</v>
      </c>
      <c r="U68" s="27">
        <v>-127</v>
      </c>
    </row>
    <row r="69" spans="1:21" x14ac:dyDescent="0.3">
      <c r="A69" s="36" t="s">
        <v>172</v>
      </c>
      <c r="B69" s="49">
        <v>483</v>
      </c>
      <c r="C69" s="28">
        <v>545.9</v>
      </c>
      <c r="D69" s="50">
        <v>263670.02</v>
      </c>
      <c r="E69" s="49">
        <v>200</v>
      </c>
      <c r="F69" s="28">
        <v>379.48</v>
      </c>
      <c r="G69" s="50">
        <v>75896</v>
      </c>
      <c r="H69" s="49">
        <v>849</v>
      </c>
      <c r="I69" s="28">
        <v>352.21</v>
      </c>
      <c r="J69" s="50">
        <v>299029.15999999997</v>
      </c>
      <c r="K69" s="49">
        <v>-166</v>
      </c>
      <c r="L69" s="28">
        <v>146.32</v>
      </c>
      <c r="M69" s="29">
        <v>24288.33</v>
      </c>
      <c r="N69" s="20" t="str">
        <f t="shared" si="1"/>
        <v>LESENTA 40 GMS</v>
      </c>
      <c r="O69" s="20" t="s">
        <v>267</v>
      </c>
      <c r="Q69" s="21" t="s">
        <v>233</v>
      </c>
      <c r="R69" s="27">
        <v>-36</v>
      </c>
      <c r="S69" s="27">
        <v>60</v>
      </c>
      <c r="T69" s="27">
        <v>76</v>
      </c>
      <c r="U69" s="27">
        <v>-52</v>
      </c>
    </row>
    <row r="70" spans="1:21" x14ac:dyDescent="0.3">
      <c r="A70" s="36" t="s">
        <v>173</v>
      </c>
      <c r="B70" s="49">
        <v>992</v>
      </c>
      <c r="C70" s="28">
        <v>502.66</v>
      </c>
      <c r="D70" s="50">
        <v>498635.68</v>
      </c>
      <c r="E70" s="49">
        <v>250</v>
      </c>
      <c r="F70" s="28">
        <v>463</v>
      </c>
      <c r="G70" s="50">
        <v>115750</v>
      </c>
      <c r="H70" s="49">
        <v>1016</v>
      </c>
      <c r="I70" s="28">
        <v>455.81</v>
      </c>
      <c r="J70" s="50">
        <v>463098.89</v>
      </c>
      <c r="K70" s="49">
        <v>226</v>
      </c>
      <c r="L70" s="28">
        <v>631.14</v>
      </c>
      <c r="M70" s="29">
        <v>142638.23000000001</v>
      </c>
      <c r="N70" s="20" t="str">
        <f t="shared" si="1"/>
        <v>LUNA EXPERIENCE 100 ML</v>
      </c>
      <c r="O70" s="20" t="s">
        <v>268</v>
      </c>
      <c r="Q70" s="21" t="s">
        <v>237</v>
      </c>
      <c r="R70" s="27">
        <v>99</v>
      </c>
      <c r="S70" s="27">
        <v>180</v>
      </c>
      <c r="T70" s="27">
        <v>295</v>
      </c>
      <c r="U70" s="27">
        <v>-16</v>
      </c>
    </row>
    <row r="71" spans="1:21" x14ac:dyDescent="0.3">
      <c r="A71" s="36" t="s">
        <v>174</v>
      </c>
      <c r="B71" s="49">
        <v>133</v>
      </c>
      <c r="C71" s="28">
        <v>4499.9799999999996</v>
      </c>
      <c r="D71" s="50">
        <v>598497.72</v>
      </c>
      <c r="E71" s="49">
        <v>-100</v>
      </c>
      <c r="F71" s="28">
        <v>4336.9399999999996</v>
      </c>
      <c r="G71" s="50">
        <v>-433694</v>
      </c>
      <c r="H71" s="49">
        <v>33</v>
      </c>
      <c r="I71" s="28">
        <v>4250.3599999999997</v>
      </c>
      <c r="J71" s="50">
        <v>140261.88</v>
      </c>
      <c r="K71" s="37"/>
      <c r="L71" s="30"/>
      <c r="M71" s="29">
        <v>21684.7</v>
      </c>
      <c r="N71" s="20" t="str">
        <f t="shared" si="1"/>
        <v>LUNA EXPERIENCE 1 LTR</v>
      </c>
      <c r="O71" s="20" t="s">
        <v>269</v>
      </c>
      <c r="Q71" s="21" t="s">
        <v>239</v>
      </c>
      <c r="R71" s="27">
        <v>247</v>
      </c>
      <c r="S71" s="27">
        <v>200</v>
      </c>
      <c r="T71" s="27">
        <v>415</v>
      </c>
      <c r="U71" s="27">
        <v>32</v>
      </c>
    </row>
    <row r="72" spans="1:21" x14ac:dyDescent="0.3">
      <c r="A72" s="36" t="s">
        <v>175</v>
      </c>
      <c r="B72" s="49">
        <v>869</v>
      </c>
      <c r="C72" s="28">
        <v>1189.1400000000001</v>
      </c>
      <c r="D72" s="50">
        <v>1033366.22</v>
      </c>
      <c r="E72" s="49">
        <v>160</v>
      </c>
      <c r="F72" s="28">
        <v>1087.6099999999999</v>
      </c>
      <c r="G72" s="50">
        <v>174018</v>
      </c>
      <c r="H72" s="49">
        <v>564</v>
      </c>
      <c r="I72" s="28">
        <v>1104.43</v>
      </c>
      <c r="J72" s="50">
        <v>622897.78</v>
      </c>
      <c r="K72" s="49">
        <v>465</v>
      </c>
      <c r="L72" s="28">
        <v>1243.98</v>
      </c>
      <c r="M72" s="29">
        <v>578448.98</v>
      </c>
      <c r="N72" s="20" t="str">
        <f t="shared" si="1"/>
        <v>LUNA EXPERIENCE 250 ML</v>
      </c>
      <c r="O72" s="20" t="s">
        <v>70</v>
      </c>
      <c r="Q72" s="21" t="s">
        <v>238</v>
      </c>
      <c r="R72" s="27">
        <v>3</v>
      </c>
      <c r="S72" s="27">
        <v>280</v>
      </c>
      <c r="T72" s="27">
        <v>259</v>
      </c>
      <c r="U72" s="27">
        <v>24</v>
      </c>
    </row>
    <row r="73" spans="1:21" x14ac:dyDescent="0.3">
      <c r="A73" s="36" t="s">
        <v>176</v>
      </c>
      <c r="B73" s="49">
        <v>-2</v>
      </c>
      <c r="C73" s="28">
        <v>627.33000000000004</v>
      </c>
      <c r="D73" s="50">
        <v>1254.6600000000001</v>
      </c>
      <c r="E73" s="37"/>
      <c r="F73" s="30"/>
      <c r="G73" s="51"/>
      <c r="H73" s="37"/>
      <c r="I73" s="30"/>
      <c r="J73" s="51"/>
      <c r="K73" s="49">
        <v>-2</v>
      </c>
      <c r="L73" s="28">
        <v>627.33000000000004</v>
      </c>
      <c r="M73" s="29">
        <v>1254.6600000000001</v>
      </c>
      <c r="N73" s="20" t="str">
        <f t="shared" si="1"/>
        <v>MELIDY DUO 800 GMS</v>
      </c>
      <c r="O73" s="20" t="s">
        <v>228</v>
      </c>
      <c r="Q73" s="21" t="s">
        <v>58</v>
      </c>
      <c r="R73" s="27">
        <v>1312</v>
      </c>
      <c r="S73" s="27"/>
      <c r="T73" s="27">
        <v>834</v>
      </c>
      <c r="U73" s="27">
        <v>478</v>
      </c>
    </row>
    <row r="74" spans="1:21" x14ac:dyDescent="0.3">
      <c r="A74" s="36" t="s">
        <v>177</v>
      </c>
      <c r="B74" s="49">
        <v>48</v>
      </c>
      <c r="C74" s="28">
        <v>181.94</v>
      </c>
      <c r="D74" s="50">
        <v>8733.2000000000007</v>
      </c>
      <c r="E74" s="37"/>
      <c r="F74" s="30"/>
      <c r="G74" s="51"/>
      <c r="H74" s="49">
        <v>48</v>
      </c>
      <c r="I74" s="28">
        <v>180.71</v>
      </c>
      <c r="J74" s="50">
        <v>8673.84</v>
      </c>
      <c r="K74" s="37"/>
      <c r="L74" s="30"/>
      <c r="M74" s="29">
        <v>206.29</v>
      </c>
      <c r="N74" s="20" t="str">
        <f t="shared" si="1"/>
        <v>MELODY DUO 100 GMS</v>
      </c>
      <c r="O74" s="20" t="s">
        <v>270</v>
      </c>
      <c r="Q74" s="21" t="s">
        <v>96</v>
      </c>
      <c r="R74" s="27"/>
      <c r="S74" s="27"/>
      <c r="T74" s="27">
        <v>18</v>
      </c>
      <c r="U74" s="27">
        <v>-18</v>
      </c>
    </row>
    <row r="75" spans="1:21" x14ac:dyDescent="0.3">
      <c r="A75" s="36" t="s">
        <v>178</v>
      </c>
      <c r="B75" s="49">
        <v>-3</v>
      </c>
      <c r="C75" s="28">
        <v>2375.58</v>
      </c>
      <c r="D75" s="50">
        <v>7126.73</v>
      </c>
      <c r="E75" s="49">
        <v>40</v>
      </c>
      <c r="F75" s="28">
        <v>665.16</v>
      </c>
      <c r="G75" s="50">
        <v>26606.5</v>
      </c>
      <c r="H75" s="49">
        <v>40</v>
      </c>
      <c r="I75" s="28">
        <v>641.79999999999995</v>
      </c>
      <c r="J75" s="50">
        <v>25672.01</v>
      </c>
      <c r="K75" s="49">
        <v>-3</v>
      </c>
      <c r="L75" s="28">
        <v>2420.42</v>
      </c>
      <c r="M75" s="29">
        <v>7261.26</v>
      </c>
      <c r="N75" s="20" t="str">
        <f t="shared" si="1"/>
        <v>MELODY DUO 400 GMS</v>
      </c>
      <c r="O75" s="20" t="s">
        <v>271</v>
      </c>
      <c r="Q75" s="21" t="s">
        <v>247</v>
      </c>
      <c r="R75" s="27">
        <v>77</v>
      </c>
      <c r="S75" s="27">
        <v>350</v>
      </c>
      <c r="T75" s="27">
        <v>337</v>
      </c>
      <c r="U75" s="27">
        <v>90</v>
      </c>
    </row>
    <row r="76" spans="1:21" x14ac:dyDescent="0.3">
      <c r="A76" s="36" t="s">
        <v>179</v>
      </c>
      <c r="B76" s="49">
        <v>66</v>
      </c>
      <c r="C76" s="28">
        <v>1425.75</v>
      </c>
      <c r="D76" s="50">
        <v>94099.5</v>
      </c>
      <c r="E76" s="49">
        <v>360</v>
      </c>
      <c r="F76" s="28">
        <v>1273.8399999999999</v>
      </c>
      <c r="G76" s="50">
        <v>458582.4</v>
      </c>
      <c r="H76" s="49">
        <v>418</v>
      </c>
      <c r="I76" s="28">
        <v>1182.1500000000001</v>
      </c>
      <c r="J76" s="50">
        <v>494139.59</v>
      </c>
      <c r="K76" s="49">
        <v>8</v>
      </c>
      <c r="L76" s="28">
        <v>2699.72</v>
      </c>
      <c r="M76" s="29">
        <v>21597.74</v>
      </c>
      <c r="N76" s="20" t="str">
        <f t="shared" si="1"/>
        <v>MELODY DUO 800 GMS</v>
      </c>
      <c r="O76" s="20" t="s">
        <v>228</v>
      </c>
      <c r="Q76" s="21" t="s">
        <v>250</v>
      </c>
      <c r="R76" s="27">
        <v>-88</v>
      </c>
      <c r="S76" s="27">
        <v>450</v>
      </c>
      <c r="T76" s="27">
        <v>331</v>
      </c>
      <c r="U76" s="27">
        <v>31</v>
      </c>
    </row>
    <row r="77" spans="1:21" x14ac:dyDescent="0.3">
      <c r="A77" s="36" t="s">
        <v>180</v>
      </c>
      <c r="B77" s="49">
        <v>72</v>
      </c>
      <c r="C77" s="28">
        <v>2304.34</v>
      </c>
      <c r="D77" s="50">
        <v>165912.69</v>
      </c>
      <c r="E77" s="49">
        <v>-20</v>
      </c>
      <c r="F77" s="28">
        <v>2301.79</v>
      </c>
      <c r="G77" s="50">
        <v>-46035.8</v>
      </c>
      <c r="H77" s="49">
        <v>22</v>
      </c>
      <c r="I77" s="28">
        <v>2243.1799999999998</v>
      </c>
      <c r="J77" s="50">
        <v>49349.93</v>
      </c>
      <c r="K77" s="49">
        <v>30</v>
      </c>
      <c r="L77" s="28">
        <v>2307.92</v>
      </c>
      <c r="M77" s="29">
        <v>69237.509999999995</v>
      </c>
      <c r="N77" s="20" t="str">
        <f t="shared" si="1"/>
        <v>MOVENTO ENERGY 1 LTR</v>
      </c>
      <c r="O77" s="20" t="s">
        <v>95</v>
      </c>
      <c r="Q77" s="21" t="s">
        <v>251</v>
      </c>
      <c r="R77" s="27">
        <v>50</v>
      </c>
      <c r="S77" s="27">
        <v>100</v>
      </c>
      <c r="T77" s="27">
        <v>86</v>
      </c>
      <c r="U77" s="27">
        <v>64</v>
      </c>
    </row>
    <row r="78" spans="1:21" x14ac:dyDescent="0.3">
      <c r="A78" s="36" t="s">
        <v>181</v>
      </c>
      <c r="B78" s="49">
        <v>78</v>
      </c>
      <c r="C78" s="28">
        <v>726.63</v>
      </c>
      <c r="D78" s="50">
        <v>56677.45</v>
      </c>
      <c r="E78" s="49">
        <v>240</v>
      </c>
      <c r="F78" s="28">
        <v>611.79999999999995</v>
      </c>
      <c r="G78" s="50">
        <v>146832</v>
      </c>
      <c r="H78" s="49">
        <v>327</v>
      </c>
      <c r="I78" s="28">
        <v>592.86</v>
      </c>
      <c r="J78" s="50">
        <v>193863.79</v>
      </c>
      <c r="K78" s="49">
        <v>-9</v>
      </c>
      <c r="L78" s="28">
        <v>727.31</v>
      </c>
      <c r="M78" s="29">
        <v>6545.83</v>
      </c>
      <c r="N78" s="20" t="str">
        <f t="shared" si="1"/>
        <v>MOVENTO ENERGY 250 ML</v>
      </c>
      <c r="O78" s="20" t="s">
        <v>272</v>
      </c>
      <c r="Q78" s="21" t="s">
        <v>254</v>
      </c>
      <c r="R78" s="27"/>
      <c r="S78" s="27">
        <v>100</v>
      </c>
      <c r="T78" s="27">
        <v>39</v>
      </c>
      <c r="U78" s="27">
        <v>61</v>
      </c>
    </row>
    <row r="79" spans="1:21" x14ac:dyDescent="0.3">
      <c r="A79" s="36" t="s">
        <v>182</v>
      </c>
      <c r="B79" s="49">
        <v>5</v>
      </c>
      <c r="C79" s="28">
        <v>2594.69</v>
      </c>
      <c r="D79" s="50">
        <v>12973.45</v>
      </c>
      <c r="E79" s="49">
        <v>10</v>
      </c>
      <c r="F79" s="28">
        <v>2659.3</v>
      </c>
      <c r="G79" s="50">
        <v>26593</v>
      </c>
      <c r="H79" s="49">
        <v>16</v>
      </c>
      <c r="I79" s="28">
        <v>2624.53</v>
      </c>
      <c r="J79" s="50">
        <v>41992.41</v>
      </c>
      <c r="K79" s="49">
        <v>-1</v>
      </c>
      <c r="L79" s="28">
        <v>2659.3</v>
      </c>
      <c r="M79" s="29">
        <v>-2659.3</v>
      </c>
      <c r="N79" s="20" t="str">
        <f t="shared" si="1"/>
        <v>MOVENTO OD 1 LTR</v>
      </c>
      <c r="O79" s="20" t="s">
        <v>273</v>
      </c>
      <c r="Q79" s="21" t="s">
        <v>223</v>
      </c>
      <c r="R79" s="27">
        <v>1</v>
      </c>
      <c r="S79" s="27"/>
      <c r="T79" s="27"/>
      <c r="U79" s="27">
        <v>1</v>
      </c>
    </row>
    <row r="80" spans="1:21" x14ac:dyDescent="0.3">
      <c r="A80" s="36" t="s">
        <v>183</v>
      </c>
      <c r="B80" s="49">
        <v>43</v>
      </c>
      <c r="C80" s="28">
        <v>668.62</v>
      </c>
      <c r="D80" s="50">
        <v>28750.66</v>
      </c>
      <c r="E80" s="49">
        <v>120</v>
      </c>
      <c r="F80" s="28">
        <v>701.76</v>
      </c>
      <c r="G80" s="50">
        <v>84210.8</v>
      </c>
      <c r="H80" s="49">
        <v>119</v>
      </c>
      <c r="I80" s="28">
        <v>678.04</v>
      </c>
      <c r="J80" s="50">
        <v>80686.66</v>
      </c>
      <c r="K80" s="49">
        <v>44</v>
      </c>
      <c r="L80" s="28">
        <v>710.71</v>
      </c>
      <c r="M80" s="29">
        <v>31271.29</v>
      </c>
      <c r="N80" s="20" t="str">
        <f t="shared" si="1"/>
        <v>MOVENTO OD 250 ML</v>
      </c>
      <c r="O80" s="20" t="s">
        <v>274</v>
      </c>
      <c r="Q80" s="21" t="s">
        <v>224</v>
      </c>
      <c r="R80" s="27">
        <v>2</v>
      </c>
      <c r="S80" s="27"/>
      <c r="T80" s="27"/>
      <c r="U80" s="27">
        <v>2</v>
      </c>
    </row>
    <row r="81" spans="1:21" x14ac:dyDescent="0.3">
      <c r="A81" s="36" t="s">
        <v>184</v>
      </c>
      <c r="B81" s="49">
        <v>20</v>
      </c>
      <c r="C81" s="28">
        <v>1391.36</v>
      </c>
      <c r="D81" s="50">
        <v>27827.13</v>
      </c>
      <c r="E81" s="49">
        <v>80</v>
      </c>
      <c r="F81" s="28">
        <v>1363.29</v>
      </c>
      <c r="G81" s="50">
        <v>109063.2</v>
      </c>
      <c r="H81" s="49">
        <v>102</v>
      </c>
      <c r="I81" s="28">
        <v>1331.11</v>
      </c>
      <c r="J81" s="50">
        <v>135773.59</v>
      </c>
      <c r="K81" s="49">
        <v>-2</v>
      </c>
      <c r="L81" s="28">
        <v>1391.36</v>
      </c>
      <c r="M81" s="29">
        <v>-2782.71</v>
      </c>
      <c r="N81" s="20" t="str">
        <f t="shared" si="1"/>
        <v>MOVENTO OD 500 ML</v>
      </c>
      <c r="O81" s="20" t="s">
        <v>275</v>
      </c>
      <c r="Q81" s="21" t="s">
        <v>225</v>
      </c>
      <c r="R81" s="27"/>
      <c r="S81" s="27"/>
      <c r="T81" s="27"/>
      <c r="U81" s="27"/>
    </row>
    <row r="82" spans="1:21" x14ac:dyDescent="0.3">
      <c r="A82" s="36" t="s">
        <v>185</v>
      </c>
      <c r="B82" s="49">
        <v>568</v>
      </c>
      <c r="C82" s="28">
        <v>646.29999999999995</v>
      </c>
      <c r="D82" s="50">
        <v>367098.77</v>
      </c>
      <c r="E82" s="49">
        <v>400</v>
      </c>
      <c r="F82" s="28">
        <v>630.32000000000005</v>
      </c>
      <c r="G82" s="50">
        <v>252129</v>
      </c>
      <c r="H82" s="49">
        <v>554</v>
      </c>
      <c r="I82" s="28">
        <v>619.64</v>
      </c>
      <c r="J82" s="50">
        <v>343278.3</v>
      </c>
      <c r="K82" s="49">
        <v>414</v>
      </c>
      <c r="L82" s="28">
        <v>657.27</v>
      </c>
      <c r="M82" s="29">
        <v>272110.32</v>
      </c>
      <c r="N82" s="20" t="str">
        <f t="shared" si="1"/>
        <v>NATIVO 100 GMS</v>
      </c>
      <c r="O82" s="20" t="s">
        <v>276</v>
      </c>
      <c r="Q82" s="21" t="s">
        <v>257</v>
      </c>
      <c r="R82" s="27">
        <v>-341</v>
      </c>
      <c r="S82" s="27">
        <v>1005</v>
      </c>
      <c r="T82" s="27">
        <v>716</v>
      </c>
      <c r="U82" s="27">
        <v>-52</v>
      </c>
    </row>
    <row r="83" spans="1:21" x14ac:dyDescent="0.3">
      <c r="A83" s="36" t="s">
        <v>186</v>
      </c>
      <c r="B83" s="49">
        <v>-244</v>
      </c>
      <c r="C83" s="28">
        <v>216.18</v>
      </c>
      <c r="D83" s="50">
        <v>52747.54</v>
      </c>
      <c r="E83" s="49">
        <v>600</v>
      </c>
      <c r="F83" s="28">
        <v>77.180000000000007</v>
      </c>
      <c r="G83" s="50">
        <v>46308</v>
      </c>
      <c r="H83" s="49">
        <v>1106</v>
      </c>
      <c r="I83" s="28">
        <v>80.58</v>
      </c>
      <c r="J83" s="50">
        <v>89120.320000000007</v>
      </c>
      <c r="K83" s="49">
        <v>-750</v>
      </c>
      <c r="L83" s="28">
        <v>18.93</v>
      </c>
      <c r="M83" s="29">
        <v>14200.09</v>
      </c>
      <c r="N83" s="20" t="str">
        <f t="shared" si="1"/>
        <v>NATIVO 10 GMS</v>
      </c>
      <c r="O83" s="20" t="s">
        <v>277</v>
      </c>
      <c r="Q83" s="21" t="s">
        <v>255</v>
      </c>
      <c r="R83" s="27">
        <v>-196</v>
      </c>
      <c r="S83" s="27">
        <v>1050</v>
      </c>
      <c r="T83" s="27">
        <v>933</v>
      </c>
      <c r="U83" s="27">
        <v>-79</v>
      </c>
    </row>
    <row r="84" spans="1:21" x14ac:dyDescent="0.3">
      <c r="A84" s="36" t="s">
        <v>187</v>
      </c>
      <c r="B84" s="49">
        <v>3</v>
      </c>
      <c r="C84" s="28">
        <v>17547.23</v>
      </c>
      <c r="D84" s="50">
        <v>52641.7</v>
      </c>
      <c r="E84" s="37"/>
      <c r="F84" s="30"/>
      <c r="G84" s="51"/>
      <c r="H84" s="49">
        <v>5</v>
      </c>
      <c r="I84" s="28">
        <v>4745.76</v>
      </c>
      <c r="J84" s="50">
        <v>23728.799999999999</v>
      </c>
      <c r="K84" s="49">
        <v>-2</v>
      </c>
      <c r="L84" s="28">
        <v>26320.85</v>
      </c>
      <c r="M84" s="29">
        <v>52641.7</v>
      </c>
      <c r="N84" s="20" t="str">
        <f t="shared" si="1"/>
        <v>NATIVO 1 KG</v>
      </c>
      <c r="O84" s="20" t="s">
        <v>278</v>
      </c>
      <c r="Q84" s="21" t="s">
        <v>267</v>
      </c>
      <c r="R84" s="27">
        <v>483</v>
      </c>
      <c r="S84" s="27">
        <v>200</v>
      </c>
      <c r="T84" s="27">
        <v>849</v>
      </c>
      <c r="U84" s="27">
        <v>-166</v>
      </c>
    </row>
    <row r="85" spans="1:21" x14ac:dyDescent="0.3">
      <c r="A85" s="36" t="s">
        <v>188</v>
      </c>
      <c r="B85" s="49">
        <v>262</v>
      </c>
      <c r="C85" s="28">
        <v>1558.36</v>
      </c>
      <c r="D85" s="50">
        <v>408291.23</v>
      </c>
      <c r="E85" s="49">
        <v>-200</v>
      </c>
      <c r="F85" s="28">
        <v>1459.68</v>
      </c>
      <c r="G85" s="50">
        <v>-291935.2</v>
      </c>
      <c r="H85" s="49">
        <v>116</v>
      </c>
      <c r="I85" s="28">
        <v>1403.39</v>
      </c>
      <c r="J85" s="50">
        <v>162793.19</v>
      </c>
      <c r="K85" s="49">
        <v>-54</v>
      </c>
      <c r="L85" s="28">
        <v>993.64</v>
      </c>
      <c r="M85" s="29">
        <v>-53656.59</v>
      </c>
      <c r="N85" s="20" t="str">
        <f t="shared" si="1"/>
        <v>NATIVO 250 GMS</v>
      </c>
      <c r="O85" s="20" t="s">
        <v>279</v>
      </c>
      <c r="Q85" s="21" t="s">
        <v>97</v>
      </c>
      <c r="R85" s="27">
        <v>-9</v>
      </c>
      <c r="S85" s="27">
        <v>40</v>
      </c>
      <c r="T85" s="27">
        <v>41</v>
      </c>
      <c r="U85" s="27">
        <v>-10</v>
      </c>
    </row>
    <row r="86" spans="1:21" x14ac:dyDescent="0.3">
      <c r="A86" s="36" t="s">
        <v>189</v>
      </c>
      <c r="B86" s="49">
        <v>15</v>
      </c>
      <c r="C86" s="28">
        <v>727.51</v>
      </c>
      <c r="D86" s="50">
        <v>10912.69</v>
      </c>
      <c r="E86" s="37"/>
      <c r="F86" s="30"/>
      <c r="G86" s="51"/>
      <c r="H86" s="49">
        <v>44</v>
      </c>
      <c r="I86" s="28">
        <v>2835.98</v>
      </c>
      <c r="J86" s="50">
        <v>124783.11</v>
      </c>
      <c r="K86" s="49">
        <v>-29</v>
      </c>
      <c r="L86" s="28">
        <v>794.5</v>
      </c>
      <c r="M86" s="29">
        <v>-23040.59</v>
      </c>
      <c r="N86" s="20" t="str">
        <f t="shared" si="1"/>
        <v>NATIVO 500 GMS</v>
      </c>
      <c r="O86" s="20" t="s">
        <v>280</v>
      </c>
      <c r="Q86" s="21" t="s">
        <v>266</v>
      </c>
      <c r="R86" s="27">
        <v>-158</v>
      </c>
      <c r="S86" s="27">
        <v>450</v>
      </c>
      <c r="T86" s="27">
        <v>597</v>
      </c>
      <c r="U86" s="27">
        <v>-305</v>
      </c>
    </row>
    <row r="87" spans="1:21" x14ac:dyDescent="0.3">
      <c r="A87" s="36" t="s">
        <v>190</v>
      </c>
      <c r="B87" s="49">
        <v>620</v>
      </c>
      <c r="C87" s="28">
        <v>340.57</v>
      </c>
      <c r="D87" s="50">
        <v>211152.39</v>
      </c>
      <c r="E87" s="49">
        <v>300</v>
      </c>
      <c r="F87" s="28">
        <v>317.19</v>
      </c>
      <c r="G87" s="50">
        <v>95157</v>
      </c>
      <c r="H87" s="49">
        <v>1043</v>
      </c>
      <c r="I87" s="28">
        <v>311.76</v>
      </c>
      <c r="J87" s="50">
        <v>325160.92</v>
      </c>
      <c r="K87" s="49">
        <v>-123</v>
      </c>
      <c r="L87" s="28">
        <v>199.35</v>
      </c>
      <c r="M87" s="29">
        <v>-24519.78</v>
      </c>
      <c r="N87" s="20" t="str">
        <f t="shared" si="1"/>
        <v>NATIVO 50 GMS</v>
      </c>
      <c r="O87" s="20" t="s">
        <v>281</v>
      </c>
      <c r="Q87" s="21" t="s">
        <v>269</v>
      </c>
      <c r="R87" s="27">
        <v>133</v>
      </c>
      <c r="S87" s="27">
        <v>-100</v>
      </c>
      <c r="T87" s="27">
        <v>33</v>
      </c>
      <c r="U87" s="27"/>
    </row>
    <row r="88" spans="1:21" x14ac:dyDescent="0.3">
      <c r="A88" s="36" t="s">
        <v>191</v>
      </c>
      <c r="B88" s="49">
        <v>-3</v>
      </c>
      <c r="C88" s="28">
        <v>238.58</v>
      </c>
      <c r="D88" s="50">
        <v>715.74</v>
      </c>
      <c r="E88" s="49">
        <v>200</v>
      </c>
      <c r="F88" s="28">
        <v>377.1</v>
      </c>
      <c r="G88" s="50">
        <v>75420</v>
      </c>
      <c r="H88" s="49">
        <v>177</v>
      </c>
      <c r="I88" s="28">
        <v>373.74</v>
      </c>
      <c r="J88" s="50">
        <v>66152.52</v>
      </c>
      <c r="K88" s="49">
        <v>20</v>
      </c>
      <c r="L88" s="28">
        <v>466.96</v>
      </c>
      <c r="M88" s="29">
        <v>9339.19</v>
      </c>
      <c r="N88" s="20" t="str">
        <f t="shared" si="1"/>
        <v>OBERON 100 ML</v>
      </c>
      <c r="O88" s="20" t="s">
        <v>73</v>
      </c>
      <c r="Q88" s="21" t="s">
        <v>268</v>
      </c>
      <c r="R88" s="27">
        <v>992</v>
      </c>
      <c r="S88" s="27">
        <v>250</v>
      </c>
      <c r="T88" s="27">
        <v>1016</v>
      </c>
      <c r="U88" s="27">
        <v>226</v>
      </c>
    </row>
    <row r="89" spans="1:21" x14ac:dyDescent="0.3">
      <c r="A89" s="36" t="s">
        <v>192</v>
      </c>
      <c r="B89" s="49">
        <v>15</v>
      </c>
      <c r="C89" s="28">
        <v>3260.76</v>
      </c>
      <c r="D89" s="50">
        <v>48911.4</v>
      </c>
      <c r="E89" s="37"/>
      <c r="F89" s="30"/>
      <c r="G89" s="51"/>
      <c r="H89" s="49">
        <v>15</v>
      </c>
      <c r="I89" s="28">
        <v>3274.97</v>
      </c>
      <c r="J89" s="50">
        <v>49124.57</v>
      </c>
      <c r="K89" s="37"/>
      <c r="L89" s="30"/>
      <c r="M89" s="29">
        <v>35868.36</v>
      </c>
      <c r="N89" s="20" t="str">
        <f t="shared" si="1"/>
        <v>OBERON 1 LTR</v>
      </c>
      <c r="O89" s="20" t="s">
        <v>282</v>
      </c>
      <c r="Q89" s="21" t="s">
        <v>270</v>
      </c>
      <c r="R89" s="27">
        <v>48</v>
      </c>
      <c r="S89" s="27"/>
      <c r="T89" s="27">
        <v>48</v>
      </c>
      <c r="U89" s="27"/>
    </row>
    <row r="90" spans="1:21" x14ac:dyDescent="0.3">
      <c r="A90" s="36" t="s">
        <v>193</v>
      </c>
      <c r="B90" s="49">
        <v>394</v>
      </c>
      <c r="C90" s="28">
        <v>724.05</v>
      </c>
      <c r="D90" s="50">
        <v>285274.62</v>
      </c>
      <c r="E90" s="49">
        <v>200</v>
      </c>
      <c r="F90" s="28">
        <v>749.31</v>
      </c>
      <c r="G90" s="50">
        <v>149861.6</v>
      </c>
      <c r="H90" s="49">
        <v>419</v>
      </c>
      <c r="I90" s="28">
        <v>728.18</v>
      </c>
      <c r="J90" s="50">
        <v>305109</v>
      </c>
      <c r="K90" s="49">
        <v>175</v>
      </c>
      <c r="L90" s="28">
        <v>719.74</v>
      </c>
      <c r="M90" s="29">
        <v>125953.94</v>
      </c>
      <c r="N90" s="20" t="str">
        <f t="shared" si="1"/>
        <v>OBERON 200 ML</v>
      </c>
      <c r="O90" s="20" t="s">
        <v>72</v>
      </c>
      <c r="Q90" s="21" t="s">
        <v>272</v>
      </c>
      <c r="R90" s="27">
        <v>78</v>
      </c>
      <c r="S90" s="27">
        <v>240</v>
      </c>
      <c r="T90" s="27">
        <v>327</v>
      </c>
      <c r="U90" s="27">
        <v>-9</v>
      </c>
    </row>
    <row r="91" spans="1:21" x14ac:dyDescent="0.3">
      <c r="A91" s="36" t="s">
        <v>194</v>
      </c>
      <c r="B91" s="49">
        <v>108</v>
      </c>
      <c r="C91" s="28">
        <v>1952.58</v>
      </c>
      <c r="D91" s="50">
        <v>210878.72</v>
      </c>
      <c r="E91" s="49">
        <v>40</v>
      </c>
      <c r="F91" s="28">
        <v>1703.25</v>
      </c>
      <c r="G91" s="50">
        <v>68130</v>
      </c>
      <c r="H91" s="49">
        <v>158</v>
      </c>
      <c r="I91" s="28">
        <v>1679.41</v>
      </c>
      <c r="J91" s="50">
        <v>265347.01</v>
      </c>
      <c r="K91" s="49">
        <v>-10</v>
      </c>
      <c r="L91" s="28">
        <v>1197.8499999999999</v>
      </c>
      <c r="M91" s="29">
        <v>11978.54</v>
      </c>
      <c r="N91" s="20" t="str">
        <f t="shared" si="1"/>
        <v>OBERON 500 ML</v>
      </c>
      <c r="O91" s="20" t="s">
        <v>71</v>
      </c>
      <c r="Q91" s="21" t="s">
        <v>274</v>
      </c>
      <c r="R91" s="27">
        <v>43</v>
      </c>
      <c r="S91" s="27">
        <v>120</v>
      </c>
      <c r="T91" s="27">
        <v>119</v>
      </c>
      <c r="U91" s="27">
        <v>44</v>
      </c>
    </row>
    <row r="92" spans="1:21" x14ac:dyDescent="0.3">
      <c r="A92" s="36" t="s">
        <v>195</v>
      </c>
      <c r="B92" s="49">
        <v>-55</v>
      </c>
      <c r="C92" s="28">
        <v>81.59</v>
      </c>
      <c r="D92" s="50">
        <v>4487.41</v>
      </c>
      <c r="E92" s="49">
        <v>415</v>
      </c>
      <c r="F92" s="28">
        <v>67.92</v>
      </c>
      <c r="G92" s="50">
        <v>28186.95</v>
      </c>
      <c r="H92" s="49">
        <v>365</v>
      </c>
      <c r="I92" s="28">
        <v>68.209999999999994</v>
      </c>
      <c r="J92" s="50">
        <v>24897.919999999998</v>
      </c>
      <c r="K92" s="49">
        <v>-5</v>
      </c>
      <c r="L92" s="28">
        <v>1615.7</v>
      </c>
      <c r="M92" s="29">
        <v>8078.52</v>
      </c>
      <c r="N92" s="20" t="str">
        <f t="shared" si="1"/>
        <v>PLANOFIX 100 ML</v>
      </c>
      <c r="O92" s="20" t="s">
        <v>283</v>
      </c>
      <c r="Q92" s="21" t="s">
        <v>273</v>
      </c>
      <c r="R92" s="27">
        <v>5</v>
      </c>
      <c r="S92" s="27">
        <v>10</v>
      </c>
      <c r="T92" s="27">
        <v>16</v>
      </c>
      <c r="U92" s="27">
        <v>-1</v>
      </c>
    </row>
    <row r="93" spans="1:21" x14ac:dyDescent="0.3">
      <c r="A93" s="36" t="s">
        <v>196</v>
      </c>
      <c r="B93" s="49">
        <v>2</v>
      </c>
      <c r="C93" s="28">
        <v>572.88</v>
      </c>
      <c r="D93" s="50">
        <v>1145.76</v>
      </c>
      <c r="E93" s="37"/>
      <c r="F93" s="30"/>
      <c r="G93" s="51"/>
      <c r="H93" s="37"/>
      <c r="I93" s="30"/>
      <c r="J93" s="51"/>
      <c r="K93" s="49">
        <v>2</v>
      </c>
      <c r="L93" s="28">
        <v>572.88</v>
      </c>
      <c r="M93" s="29">
        <v>1145.76</v>
      </c>
      <c r="N93" s="20" t="str">
        <f t="shared" si="1"/>
        <v>PLANOFIX 1 LTR</v>
      </c>
      <c r="O93" s="20" t="s">
        <v>229</v>
      </c>
      <c r="Q93" s="21" t="s">
        <v>275</v>
      </c>
      <c r="R93" s="27">
        <v>20</v>
      </c>
      <c r="S93" s="27">
        <v>80</v>
      </c>
      <c r="T93" s="27">
        <v>102</v>
      </c>
      <c r="U93" s="27">
        <v>-2</v>
      </c>
    </row>
    <row r="94" spans="1:21" x14ac:dyDescent="0.3">
      <c r="A94" s="36" t="s">
        <v>197</v>
      </c>
      <c r="B94" s="49">
        <v>3</v>
      </c>
      <c r="C94" s="28">
        <v>4655.74</v>
      </c>
      <c r="D94" s="50">
        <v>13967.21</v>
      </c>
      <c r="E94" s="49">
        <v>90</v>
      </c>
      <c r="F94" s="28">
        <v>2088.5300000000002</v>
      </c>
      <c r="G94" s="50">
        <v>187967.7</v>
      </c>
      <c r="H94" s="49">
        <v>102</v>
      </c>
      <c r="I94" s="28">
        <v>2117.7399999999998</v>
      </c>
      <c r="J94" s="50">
        <v>216009.48</v>
      </c>
      <c r="K94" s="49">
        <v>-9</v>
      </c>
      <c r="L94" s="28">
        <v>1211.99</v>
      </c>
      <c r="M94" s="29">
        <v>-10907.89</v>
      </c>
      <c r="N94" s="20" t="str">
        <f t="shared" si="1"/>
        <v>PROFILER 1 KG</v>
      </c>
      <c r="O94" s="20" t="s">
        <v>74</v>
      </c>
      <c r="Q94" s="21" t="s">
        <v>281</v>
      </c>
      <c r="R94" s="27">
        <v>620</v>
      </c>
      <c r="S94" s="27">
        <v>300</v>
      </c>
      <c r="T94" s="27">
        <v>1043</v>
      </c>
      <c r="U94" s="27">
        <v>-123</v>
      </c>
    </row>
    <row r="95" spans="1:21" x14ac:dyDescent="0.3">
      <c r="A95" s="36" t="s">
        <v>198</v>
      </c>
      <c r="B95" s="49">
        <v>269</v>
      </c>
      <c r="C95" s="28">
        <v>554.16</v>
      </c>
      <c r="D95" s="50">
        <v>149069.04</v>
      </c>
      <c r="E95" s="49">
        <v>-140</v>
      </c>
      <c r="F95" s="28">
        <v>551.83000000000004</v>
      </c>
      <c r="G95" s="50">
        <v>-77256.800000000003</v>
      </c>
      <c r="H95" s="49">
        <v>109</v>
      </c>
      <c r="I95" s="28">
        <v>541.61</v>
      </c>
      <c r="J95" s="50">
        <v>59035.59</v>
      </c>
      <c r="K95" s="49">
        <v>20</v>
      </c>
      <c r="L95" s="28">
        <v>559</v>
      </c>
      <c r="M95" s="29">
        <v>11180</v>
      </c>
      <c r="N95" s="20" t="str">
        <f t="shared" si="1"/>
        <v>PROFILER 250 GMS</v>
      </c>
      <c r="O95" s="20" t="s">
        <v>284</v>
      </c>
      <c r="Q95" s="21" t="s">
        <v>278</v>
      </c>
      <c r="R95" s="27">
        <v>3</v>
      </c>
      <c r="S95" s="27"/>
      <c r="T95" s="27">
        <v>5</v>
      </c>
      <c r="U95" s="27">
        <v>-2</v>
      </c>
    </row>
    <row r="96" spans="1:21" x14ac:dyDescent="0.3">
      <c r="A96" s="36" t="s">
        <v>199</v>
      </c>
      <c r="B96" s="49">
        <v>-5</v>
      </c>
      <c r="C96" s="30"/>
      <c r="D96" s="51"/>
      <c r="E96" s="37"/>
      <c r="F96" s="30"/>
      <c r="G96" s="51"/>
      <c r="H96" s="37"/>
      <c r="I96" s="30"/>
      <c r="J96" s="51"/>
      <c r="K96" s="49">
        <v>-5</v>
      </c>
      <c r="L96" s="30"/>
      <c r="M96" s="31"/>
      <c r="N96" s="20" t="str">
        <f t="shared" si="1"/>
        <v>PROFILER 2 KG</v>
      </c>
      <c r="O96" s="20" t="s">
        <v>230</v>
      </c>
      <c r="Q96" s="21" t="s">
        <v>277</v>
      </c>
      <c r="R96" s="27">
        <v>-244</v>
      </c>
      <c r="S96" s="27">
        <v>600</v>
      </c>
      <c r="T96" s="27">
        <v>1106</v>
      </c>
      <c r="U96" s="27">
        <v>-750</v>
      </c>
    </row>
    <row r="97" spans="1:21" x14ac:dyDescent="0.3">
      <c r="A97" s="36" t="s">
        <v>200</v>
      </c>
      <c r="B97" s="49">
        <v>2</v>
      </c>
      <c r="C97" s="28">
        <v>951.72</v>
      </c>
      <c r="D97" s="50">
        <v>1903.44</v>
      </c>
      <c r="E97" s="49">
        <v>40</v>
      </c>
      <c r="F97" s="28">
        <v>721</v>
      </c>
      <c r="G97" s="50">
        <v>28840</v>
      </c>
      <c r="H97" s="49">
        <v>33</v>
      </c>
      <c r="I97" s="28">
        <v>769.75</v>
      </c>
      <c r="J97" s="50">
        <v>25401.68</v>
      </c>
      <c r="K97" s="49">
        <v>9</v>
      </c>
      <c r="L97" s="28">
        <v>772.27</v>
      </c>
      <c r="M97" s="29">
        <v>6950.44</v>
      </c>
      <c r="N97" s="20" t="str">
        <f t="shared" si="1"/>
        <v>REGENT GOLD 250 ML</v>
      </c>
      <c r="O97" s="20" t="s">
        <v>285</v>
      </c>
      <c r="Q97" s="21" t="s">
        <v>280</v>
      </c>
      <c r="R97" s="27">
        <v>15</v>
      </c>
      <c r="S97" s="27"/>
      <c r="T97" s="27">
        <v>44</v>
      </c>
      <c r="U97" s="27">
        <v>-29</v>
      </c>
    </row>
    <row r="98" spans="1:21" x14ac:dyDescent="0.3">
      <c r="A98" s="36" t="s">
        <v>201</v>
      </c>
      <c r="B98" s="49">
        <v>1050</v>
      </c>
      <c r="C98" s="28">
        <v>95.51</v>
      </c>
      <c r="D98" s="50">
        <v>100286.63</v>
      </c>
      <c r="E98" s="49">
        <v>600</v>
      </c>
      <c r="F98" s="28">
        <v>86.24</v>
      </c>
      <c r="G98" s="50">
        <v>51744</v>
      </c>
      <c r="H98" s="49">
        <v>1538</v>
      </c>
      <c r="I98" s="28">
        <v>78.31</v>
      </c>
      <c r="J98" s="50">
        <v>120440.2</v>
      </c>
      <c r="K98" s="49">
        <v>112</v>
      </c>
      <c r="L98" s="28">
        <v>235.27</v>
      </c>
      <c r="M98" s="29">
        <v>26349.87</v>
      </c>
      <c r="N98" s="20" t="str">
        <f t="shared" si="1"/>
        <v>REGENT GR 1 KG</v>
      </c>
      <c r="O98" s="20" t="s">
        <v>78</v>
      </c>
      <c r="Q98" s="21" t="s">
        <v>282</v>
      </c>
      <c r="R98" s="27">
        <v>15</v>
      </c>
      <c r="S98" s="27"/>
      <c r="T98" s="27">
        <v>15</v>
      </c>
      <c r="U98" s="27"/>
    </row>
    <row r="99" spans="1:21" x14ac:dyDescent="0.3">
      <c r="A99" s="36" t="s">
        <v>202</v>
      </c>
      <c r="B99" s="49">
        <v>1</v>
      </c>
      <c r="C99" s="28">
        <v>1723.3</v>
      </c>
      <c r="D99" s="50">
        <v>1723.3</v>
      </c>
      <c r="E99" s="37"/>
      <c r="F99" s="30"/>
      <c r="G99" s="51"/>
      <c r="H99" s="37"/>
      <c r="I99" s="30"/>
      <c r="J99" s="51"/>
      <c r="K99" s="49">
        <v>1</v>
      </c>
      <c r="L99" s="28">
        <v>1723.3</v>
      </c>
      <c r="M99" s="29">
        <v>1723.3</v>
      </c>
      <c r="N99" s="20" t="str">
        <f t="shared" si="1"/>
        <v>REGENT GR 25 KG</v>
      </c>
      <c r="O99" s="20" t="s">
        <v>77</v>
      </c>
      <c r="Q99" s="21" t="s">
        <v>229</v>
      </c>
      <c r="R99" s="27">
        <v>2</v>
      </c>
      <c r="S99" s="27"/>
      <c r="T99" s="27"/>
      <c r="U99" s="27">
        <v>2</v>
      </c>
    </row>
    <row r="100" spans="1:21" x14ac:dyDescent="0.3">
      <c r="A100" s="36" t="s">
        <v>203</v>
      </c>
      <c r="B100" s="49">
        <v>-42</v>
      </c>
      <c r="C100" s="28">
        <v>4612.91</v>
      </c>
      <c r="D100" s="50">
        <v>193742.34</v>
      </c>
      <c r="E100" s="49">
        <v>920</v>
      </c>
      <c r="F100" s="28">
        <v>410.29</v>
      </c>
      <c r="G100" s="50">
        <v>377465</v>
      </c>
      <c r="H100" s="49">
        <v>1013</v>
      </c>
      <c r="I100" s="28">
        <v>385.2</v>
      </c>
      <c r="J100" s="50">
        <v>390210.89</v>
      </c>
      <c r="K100" s="49">
        <v>-135</v>
      </c>
      <c r="L100" s="28">
        <v>1265.3699999999999</v>
      </c>
      <c r="M100" s="29">
        <v>170825.05</v>
      </c>
      <c r="N100" s="20" t="str">
        <f t="shared" si="1"/>
        <v>REGENT GR 5 KG</v>
      </c>
      <c r="O100" s="20" t="s">
        <v>79</v>
      </c>
      <c r="Q100" s="21" t="s">
        <v>230</v>
      </c>
      <c r="R100" s="27">
        <v>-5</v>
      </c>
      <c r="S100" s="27"/>
      <c r="T100" s="27"/>
      <c r="U100" s="27">
        <v>-5</v>
      </c>
    </row>
    <row r="101" spans="1:21" x14ac:dyDescent="0.3">
      <c r="A101" s="36" t="s">
        <v>204</v>
      </c>
      <c r="B101" s="49">
        <v>281</v>
      </c>
      <c r="C101" s="28">
        <v>114.66</v>
      </c>
      <c r="D101" s="50">
        <v>32219.46</v>
      </c>
      <c r="E101" s="49">
        <v>50</v>
      </c>
      <c r="F101" s="28">
        <v>101.5</v>
      </c>
      <c r="G101" s="50">
        <v>5075</v>
      </c>
      <c r="H101" s="49">
        <v>263</v>
      </c>
      <c r="I101" s="28">
        <v>114.6</v>
      </c>
      <c r="J101" s="50">
        <v>30140.68</v>
      </c>
      <c r="K101" s="49">
        <v>68</v>
      </c>
      <c r="L101" s="28">
        <v>285.79000000000002</v>
      </c>
      <c r="M101" s="29">
        <v>19433.82</v>
      </c>
      <c r="N101" s="20" t="str">
        <f t="shared" si="1"/>
        <v>REGENT SC 100 ML</v>
      </c>
      <c r="O101" s="20" t="s">
        <v>286</v>
      </c>
      <c r="Q101" s="21" t="s">
        <v>285</v>
      </c>
      <c r="R101" s="27">
        <v>2</v>
      </c>
      <c r="S101" s="27">
        <v>40</v>
      </c>
      <c r="T101" s="27">
        <v>33</v>
      </c>
      <c r="U101" s="27">
        <v>9</v>
      </c>
    </row>
    <row r="102" spans="1:21" x14ac:dyDescent="0.3">
      <c r="A102" s="36" t="s">
        <v>205</v>
      </c>
      <c r="B102" s="49">
        <v>249</v>
      </c>
      <c r="C102" s="28">
        <v>1044.3699999999999</v>
      </c>
      <c r="D102" s="50">
        <v>260048.32</v>
      </c>
      <c r="E102" s="49">
        <v>-60</v>
      </c>
      <c r="F102" s="28">
        <v>1088.52</v>
      </c>
      <c r="G102" s="50">
        <v>-65311</v>
      </c>
      <c r="H102" s="49">
        <v>122</v>
      </c>
      <c r="I102" s="28">
        <v>987.27</v>
      </c>
      <c r="J102" s="50">
        <v>120446.6</v>
      </c>
      <c r="K102" s="49">
        <v>67</v>
      </c>
      <c r="L102" s="28">
        <v>1116.67</v>
      </c>
      <c r="M102" s="29">
        <v>74816.740000000005</v>
      </c>
      <c r="N102" s="20" t="str">
        <f t="shared" si="1"/>
        <v>REGENT SC 1 LTR</v>
      </c>
      <c r="O102" s="20" t="s">
        <v>78</v>
      </c>
      <c r="Q102" s="21" t="s">
        <v>78</v>
      </c>
      <c r="R102" s="27">
        <v>1299</v>
      </c>
      <c r="S102" s="27">
        <v>540</v>
      </c>
      <c r="T102" s="27">
        <v>1660</v>
      </c>
      <c r="U102" s="27">
        <v>179</v>
      </c>
    </row>
    <row r="103" spans="1:21" x14ac:dyDescent="0.3">
      <c r="A103" s="36" t="s">
        <v>206</v>
      </c>
      <c r="B103" s="49">
        <v>484</v>
      </c>
      <c r="C103" s="28">
        <v>314.47000000000003</v>
      </c>
      <c r="D103" s="50">
        <v>152205.81</v>
      </c>
      <c r="E103" s="49">
        <v>200</v>
      </c>
      <c r="F103" s="28">
        <v>206.04</v>
      </c>
      <c r="G103" s="50">
        <v>41208</v>
      </c>
      <c r="H103" s="49">
        <v>629</v>
      </c>
      <c r="I103" s="28">
        <v>258.27</v>
      </c>
      <c r="J103" s="50">
        <v>162449.47</v>
      </c>
      <c r="K103" s="49">
        <v>55</v>
      </c>
      <c r="L103" s="28">
        <v>605.70000000000005</v>
      </c>
      <c r="M103" s="29">
        <v>33313.51</v>
      </c>
      <c r="N103" s="20" t="str">
        <f t="shared" si="1"/>
        <v>REGENT SC 250 ML</v>
      </c>
      <c r="O103" s="20" t="s">
        <v>75</v>
      </c>
      <c r="Q103" s="21" t="s">
        <v>80</v>
      </c>
      <c r="R103" s="27">
        <v>22</v>
      </c>
      <c r="S103" s="27"/>
      <c r="T103" s="27">
        <v>17</v>
      </c>
      <c r="U103" s="27">
        <v>5</v>
      </c>
    </row>
    <row r="104" spans="1:21" x14ac:dyDescent="0.3">
      <c r="A104" s="36" t="s">
        <v>207</v>
      </c>
      <c r="B104" s="49">
        <v>386</v>
      </c>
      <c r="C104" s="28">
        <v>529.41</v>
      </c>
      <c r="D104" s="50">
        <v>204350.74</v>
      </c>
      <c r="E104" s="49">
        <v>120</v>
      </c>
      <c r="F104" s="28">
        <v>391.28</v>
      </c>
      <c r="G104" s="50">
        <v>46953.599999999999</v>
      </c>
      <c r="H104" s="49">
        <v>380</v>
      </c>
      <c r="I104" s="28">
        <v>498.19</v>
      </c>
      <c r="J104" s="50">
        <v>189313.25</v>
      </c>
      <c r="K104" s="49">
        <v>126</v>
      </c>
      <c r="L104" s="28">
        <v>482.87</v>
      </c>
      <c r="M104" s="29">
        <v>60841.47</v>
      </c>
      <c r="N104" s="20" t="str">
        <f t="shared" si="1"/>
        <v>REGENT SC 500 ML</v>
      </c>
      <c r="O104" s="20" t="s">
        <v>76</v>
      </c>
      <c r="Q104" s="21" t="s">
        <v>86</v>
      </c>
      <c r="R104" s="27">
        <v>36</v>
      </c>
      <c r="S104" s="27">
        <v>60</v>
      </c>
      <c r="T104" s="27">
        <v>77</v>
      </c>
      <c r="U104" s="27">
        <v>19</v>
      </c>
    </row>
    <row r="105" spans="1:21" x14ac:dyDescent="0.3">
      <c r="A105" s="36" t="s">
        <v>208</v>
      </c>
      <c r="B105" s="49">
        <v>22</v>
      </c>
      <c r="C105" s="28">
        <v>160.76</v>
      </c>
      <c r="D105" s="50">
        <v>3536.8</v>
      </c>
      <c r="E105" s="37"/>
      <c r="F105" s="30"/>
      <c r="G105" s="51"/>
      <c r="H105" s="49">
        <v>17</v>
      </c>
      <c r="I105" s="28">
        <v>168.54</v>
      </c>
      <c r="J105" s="50">
        <v>2865.2</v>
      </c>
      <c r="K105" s="49">
        <v>5</v>
      </c>
      <c r="L105" s="28">
        <v>707.36</v>
      </c>
      <c r="M105" s="29">
        <v>3536.8</v>
      </c>
      <c r="N105" s="20" t="str">
        <f t="shared" si="1"/>
        <v>REGENT ULTRA 1 KG</v>
      </c>
      <c r="O105" s="20" t="s">
        <v>80</v>
      </c>
      <c r="Q105" s="21" t="s">
        <v>291</v>
      </c>
      <c r="R105" s="27">
        <v>114</v>
      </c>
      <c r="S105" s="27">
        <v>40</v>
      </c>
      <c r="T105" s="27">
        <v>124</v>
      </c>
      <c r="U105" s="27">
        <v>30</v>
      </c>
    </row>
    <row r="106" spans="1:21" x14ac:dyDescent="0.3">
      <c r="A106" s="36" t="s">
        <v>209</v>
      </c>
      <c r="B106" s="49">
        <v>201</v>
      </c>
      <c r="C106" s="28">
        <v>620.72</v>
      </c>
      <c r="D106" s="50">
        <v>124764.42</v>
      </c>
      <c r="E106" s="49">
        <v>250</v>
      </c>
      <c r="F106" s="28">
        <v>564.96</v>
      </c>
      <c r="G106" s="50">
        <v>141240</v>
      </c>
      <c r="H106" s="49">
        <v>434</v>
      </c>
      <c r="I106" s="28">
        <v>653.66999999999996</v>
      </c>
      <c r="J106" s="50">
        <v>283691.48</v>
      </c>
      <c r="K106" s="49">
        <v>17</v>
      </c>
      <c r="L106" s="28">
        <v>436.57</v>
      </c>
      <c r="M106" s="29">
        <v>7421.72</v>
      </c>
      <c r="N106" s="20" t="str">
        <f t="shared" si="1"/>
        <v>REGENT ULTRA 4 KG</v>
      </c>
      <c r="O106" s="20" t="s">
        <v>81</v>
      </c>
      <c r="Q106" s="21" t="s">
        <v>98</v>
      </c>
      <c r="R106" s="27">
        <v>-2</v>
      </c>
      <c r="S106" s="27"/>
      <c r="T106" s="27"/>
      <c r="U106" s="27">
        <v>-2</v>
      </c>
    </row>
    <row r="107" spans="1:21" x14ac:dyDescent="0.3">
      <c r="A107" s="36" t="s">
        <v>210</v>
      </c>
      <c r="B107" s="49">
        <v>-13910</v>
      </c>
      <c r="C107" s="28">
        <v>2.0699999999999998</v>
      </c>
      <c r="D107" s="50">
        <v>-28829.63</v>
      </c>
      <c r="E107" s="49">
        <v>19380</v>
      </c>
      <c r="F107" s="28">
        <v>174.06</v>
      </c>
      <c r="G107" s="50">
        <v>3373373.65</v>
      </c>
      <c r="H107" s="49">
        <v>13317</v>
      </c>
      <c r="I107" s="28">
        <v>176.01</v>
      </c>
      <c r="J107" s="50">
        <v>2343988.7599999998</v>
      </c>
      <c r="K107" s="49">
        <v>-7847</v>
      </c>
      <c r="L107" s="28">
        <v>148.47</v>
      </c>
      <c r="M107" s="29">
        <v>1165033.94</v>
      </c>
      <c r="N107" s="20" t="str">
        <f t="shared" si="1"/>
        <v>SENCOR 100 GMS</v>
      </c>
      <c r="O107" s="20" t="s">
        <v>287</v>
      </c>
      <c r="Q107" s="21" t="s">
        <v>99</v>
      </c>
      <c r="R107" s="27">
        <v>12</v>
      </c>
      <c r="S107" s="27"/>
      <c r="T107" s="27">
        <v>7</v>
      </c>
      <c r="U107" s="27">
        <v>5</v>
      </c>
    </row>
    <row r="108" spans="1:21" x14ac:dyDescent="0.3">
      <c r="A108" s="36" t="s">
        <v>211</v>
      </c>
      <c r="B108" s="49">
        <v>-532</v>
      </c>
      <c r="C108" s="28">
        <v>61.45</v>
      </c>
      <c r="D108" s="50">
        <v>32693.26</v>
      </c>
      <c r="E108" s="49">
        <v>460</v>
      </c>
      <c r="F108" s="28">
        <v>819.89</v>
      </c>
      <c r="G108" s="50">
        <v>377151.53</v>
      </c>
      <c r="H108" s="49">
        <v>402</v>
      </c>
      <c r="I108" s="28">
        <v>843.52</v>
      </c>
      <c r="J108" s="50">
        <v>339095.27</v>
      </c>
      <c r="K108" s="49">
        <v>-474</v>
      </c>
      <c r="L108" s="28">
        <v>129.12</v>
      </c>
      <c r="M108" s="29">
        <v>61203.96</v>
      </c>
      <c r="N108" s="20" t="str">
        <f t="shared" si="1"/>
        <v>SENCOR 500 GMS</v>
      </c>
      <c r="O108" s="20" t="s">
        <v>288</v>
      </c>
      <c r="Q108" s="21" t="s">
        <v>244</v>
      </c>
      <c r="R108" s="27"/>
      <c r="S108" s="27">
        <v>120</v>
      </c>
      <c r="T108" s="27">
        <v>27</v>
      </c>
      <c r="U108" s="27">
        <v>93</v>
      </c>
    </row>
    <row r="109" spans="1:21" x14ac:dyDescent="0.3">
      <c r="A109" s="36" t="s">
        <v>212</v>
      </c>
      <c r="B109" s="49">
        <v>6</v>
      </c>
      <c r="C109" s="28">
        <v>987.39</v>
      </c>
      <c r="D109" s="50">
        <v>5924.32</v>
      </c>
      <c r="E109" s="37"/>
      <c r="F109" s="30"/>
      <c r="G109" s="51"/>
      <c r="H109" s="49">
        <v>6</v>
      </c>
      <c r="I109" s="28">
        <v>731.5</v>
      </c>
      <c r="J109" s="50">
        <v>4388.99</v>
      </c>
      <c r="K109" s="37"/>
      <c r="L109" s="30"/>
      <c r="M109" s="29">
        <v>5924.32</v>
      </c>
      <c r="N109" s="20" t="str">
        <f t="shared" si="1"/>
        <v>SIVANTO 250 ML</v>
      </c>
      <c r="O109" s="20" t="s">
        <v>289</v>
      </c>
      <c r="Q109" s="21" t="s">
        <v>245</v>
      </c>
      <c r="R109" s="27"/>
      <c r="S109" s="27">
        <v>40</v>
      </c>
      <c r="T109" s="27">
        <v>21</v>
      </c>
      <c r="U109" s="27">
        <v>19</v>
      </c>
    </row>
    <row r="110" spans="1:21" x14ac:dyDescent="0.3">
      <c r="A110" s="36" t="s">
        <v>213</v>
      </c>
      <c r="B110" s="49">
        <v>12</v>
      </c>
      <c r="C110" s="28">
        <v>1573.73</v>
      </c>
      <c r="D110" s="50">
        <v>18884.71</v>
      </c>
      <c r="E110" s="37"/>
      <c r="F110" s="30"/>
      <c r="G110" s="51"/>
      <c r="H110" s="49">
        <v>7</v>
      </c>
      <c r="I110" s="28">
        <v>1447.46</v>
      </c>
      <c r="J110" s="50">
        <v>10132.219999999999</v>
      </c>
      <c r="K110" s="49">
        <v>5</v>
      </c>
      <c r="L110" s="28">
        <v>3776.94</v>
      </c>
      <c r="M110" s="29">
        <v>18884.71</v>
      </c>
      <c r="N110" s="20" t="str">
        <f t="shared" si="1"/>
        <v>SIVANTO 500 ML</v>
      </c>
      <c r="O110" s="20" t="s">
        <v>99</v>
      </c>
      <c r="Q110" s="21" t="s">
        <v>246</v>
      </c>
      <c r="R110" s="27"/>
      <c r="S110" s="27">
        <v>160</v>
      </c>
      <c r="T110" s="27">
        <v>80</v>
      </c>
      <c r="U110" s="27">
        <v>80</v>
      </c>
    </row>
    <row r="111" spans="1:21" x14ac:dyDescent="0.3">
      <c r="A111" s="36" t="s">
        <v>214</v>
      </c>
      <c r="B111" s="49">
        <v>752</v>
      </c>
      <c r="C111" s="28">
        <v>225.33</v>
      </c>
      <c r="D111" s="50">
        <v>169446.36</v>
      </c>
      <c r="E111" s="49">
        <v>400</v>
      </c>
      <c r="F111" s="28">
        <v>173.69</v>
      </c>
      <c r="G111" s="50">
        <v>69474</v>
      </c>
      <c r="H111" s="49">
        <v>944</v>
      </c>
      <c r="I111" s="28">
        <v>206.12</v>
      </c>
      <c r="J111" s="50">
        <v>194573.98</v>
      </c>
      <c r="K111" s="49">
        <v>208</v>
      </c>
      <c r="L111" s="28">
        <v>202.41</v>
      </c>
      <c r="M111" s="29">
        <v>42100.4</v>
      </c>
      <c r="N111" s="20" t="str">
        <f t="shared" si="1"/>
        <v>SOLOMAN 100 ML</v>
      </c>
      <c r="O111" s="20" t="s">
        <v>85</v>
      </c>
      <c r="Q111" s="21" t="s">
        <v>248</v>
      </c>
      <c r="R111" s="27">
        <v>264</v>
      </c>
      <c r="S111" s="27"/>
      <c r="T111" s="27">
        <v>269</v>
      </c>
      <c r="U111" s="27">
        <v>-5</v>
      </c>
    </row>
    <row r="112" spans="1:21" x14ac:dyDescent="0.3">
      <c r="A112" s="36" t="s">
        <v>215</v>
      </c>
      <c r="B112" s="49">
        <v>106</v>
      </c>
      <c r="C112" s="28">
        <v>2047.87</v>
      </c>
      <c r="D112" s="50">
        <v>217074.02</v>
      </c>
      <c r="E112" s="49">
        <v>-50</v>
      </c>
      <c r="F112" s="28">
        <v>2205.77</v>
      </c>
      <c r="G112" s="50">
        <v>-110288.5</v>
      </c>
      <c r="H112" s="49">
        <v>57</v>
      </c>
      <c r="I112" s="28">
        <v>1962.31</v>
      </c>
      <c r="J112" s="50">
        <v>111851.73</v>
      </c>
      <c r="K112" s="49">
        <v>-1</v>
      </c>
      <c r="L112" s="28">
        <v>1797.77</v>
      </c>
      <c r="M112" s="29">
        <v>-1797.77</v>
      </c>
      <c r="N112" s="20" t="str">
        <f t="shared" si="1"/>
        <v>SOLOMAN 1 LTR</v>
      </c>
      <c r="O112" s="20" t="s">
        <v>82</v>
      </c>
      <c r="Q112" s="21" t="s">
        <v>249</v>
      </c>
      <c r="R112" s="27">
        <v>32</v>
      </c>
      <c r="S112" s="27">
        <v>80</v>
      </c>
      <c r="T112" s="27">
        <v>80</v>
      </c>
      <c r="U112" s="27">
        <v>32</v>
      </c>
    </row>
    <row r="113" spans="1:21" x14ac:dyDescent="0.3">
      <c r="A113" s="36" t="s">
        <v>216</v>
      </c>
      <c r="B113" s="49">
        <v>609</v>
      </c>
      <c r="C113" s="28">
        <v>625.24</v>
      </c>
      <c r="D113" s="50">
        <v>380772.22</v>
      </c>
      <c r="E113" s="49">
        <v>200</v>
      </c>
      <c r="F113" s="28">
        <v>425.42</v>
      </c>
      <c r="G113" s="50">
        <v>85083.6</v>
      </c>
      <c r="H113" s="49">
        <v>667</v>
      </c>
      <c r="I113" s="28">
        <v>533.1</v>
      </c>
      <c r="J113" s="50">
        <v>355577.72</v>
      </c>
      <c r="K113" s="49">
        <v>142</v>
      </c>
      <c r="L113" s="28">
        <v>765.12</v>
      </c>
      <c r="M113" s="29">
        <v>108646.51</v>
      </c>
      <c r="N113" s="20" t="str">
        <f t="shared" si="1"/>
        <v>SOLOMAN 250 ML</v>
      </c>
      <c r="O113" s="20" t="s">
        <v>84</v>
      </c>
      <c r="Q113" s="21" t="s">
        <v>252</v>
      </c>
      <c r="R113" s="27">
        <v>73</v>
      </c>
      <c r="S113" s="27">
        <v>160</v>
      </c>
      <c r="T113" s="27">
        <v>203</v>
      </c>
      <c r="U113" s="27">
        <v>30</v>
      </c>
    </row>
    <row r="114" spans="1:21" x14ac:dyDescent="0.3">
      <c r="A114" s="36" t="s">
        <v>217</v>
      </c>
      <c r="B114" s="49">
        <v>204</v>
      </c>
      <c r="C114" s="28">
        <v>1131.19</v>
      </c>
      <c r="D114" s="50">
        <v>230762.77</v>
      </c>
      <c r="E114" s="49">
        <v>-40</v>
      </c>
      <c r="F114" s="28">
        <v>1548.28</v>
      </c>
      <c r="G114" s="50">
        <v>-61931</v>
      </c>
      <c r="H114" s="49">
        <v>160</v>
      </c>
      <c r="I114" s="28">
        <v>950.25</v>
      </c>
      <c r="J114" s="50">
        <v>152040.39000000001</v>
      </c>
      <c r="K114" s="49">
        <v>4</v>
      </c>
      <c r="L114" s="28">
        <v>5767.14</v>
      </c>
      <c r="M114" s="29">
        <v>23068.560000000001</v>
      </c>
      <c r="N114" s="20" t="str">
        <f t="shared" si="1"/>
        <v>SOLOMAN 500 ML</v>
      </c>
      <c r="O114" s="20" t="s">
        <v>83</v>
      </c>
      <c r="Q114" s="21" t="s">
        <v>260</v>
      </c>
      <c r="R114" s="27">
        <v>138</v>
      </c>
      <c r="S114" s="27">
        <v>440</v>
      </c>
      <c r="T114" s="27">
        <v>555</v>
      </c>
      <c r="U114" s="27">
        <v>23</v>
      </c>
    </row>
    <row r="115" spans="1:21" x14ac:dyDescent="0.3">
      <c r="A115" s="36" t="s">
        <v>218</v>
      </c>
      <c r="B115" s="49">
        <v>-70</v>
      </c>
      <c r="C115" s="28">
        <v>2491.6799999999998</v>
      </c>
      <c r="D115" s="50">
        <v>174417.61</v>
      </c>
      <c r="E115" s="37"/>
      <c r="F115" s="30"/>
      <c r="G115" s="50">
        <v>4874</v>
      </c>
      <c r="H115" s="49">
        <v>467</v>
      </c>
      <c r="I115" s="28">
        <v>262.33</v>
      </c>
      <c r="J115" s="50">
        <v>122507.17</v>
      </c>
      <c r="K115" s="49">
        <v>-537</v>
      </c>
      <c r="L115" s="28">
        <v>103.07</v>
      </c>
      <c r="M115" s="29">
        <v>55351.27</v>
      </c>
      <c r="N115" s="20" t="str">
        <f t="shared" si="1"/>
        <v>SUNRICE 50 GMS</v>
      </c>
      <c r="O115" s="20" t="s">
        <v>290</v>
      </c>
      <c r="Q115" s="21" t="s">
        <v>20</v>
      </c>
      <c r="R115" s="27">
        <v>7203</v>
      </c>
      <c r="S115" s="27">
        <v>48760</v>
      </c>
      <c r="T115" s="27">
        <v>59143</v>
      </c>
      <c r="U115" s="27">
        <v>-3180</v>
      </c>
    </row>
    <row r="116" spans="1:21" x14ac:dyDescent="0.3">
      <c r="A116" s="36" t="s">
        <v>219</v>
      </c>
      <c r="B116" s="49">
        <v>114</v>
      </c>
      <c r="C116" s="28">
        <v>1515</v>
      </c>
      <c r="D116" s="50">
        <v>172710</v>
      </c>
      <c r="E116" s="49">
        <v>40</v>
      </c>
      <c r="F116" s="28">
        <v>1470</v>
      </c>
      <c r="G116" s="50">
        <v>58800</v>
      </c>
      <c r="H116" s="49">
        <v>124</v>
      </c>
      <c r="I116" s="28">
        <v>1491.02</v>
      </c>
      <c r="J116" s="50">
        <v>184887.09</v>
      </c>
      <c r="K116" s="49">
        <v>30</v>
      </c>
      <c r="L116" s="28">
        <v>1521.5</v>
      </c>
      <c r="M116" s="29">
        <v>45645</v>
      </c>
      <c r="N116" s="20" t="str">
        <f t="shared" si="1"/>
        <v>VELUM PRIME 250 ML</v>
      </c>
      <c r="O116" s="20" t="s">
        <v>291</v>
      </c>
      <c r="Q116"/>
      <c r="R116"/>
      <c r="S116"/>
      <c r="T116"/>
      <c r="U116"/>
    </row>
    <row r="117" spans="1:21" x14ac:dyDescent="0.3">
      <c r="A117" s="36" t="s">
        <v>220</v>
      </c>
      <c r="B117" s="52">
        <v>36</v>
      </c>
      <c r="C117" s="53">
        <v>2929</v>
      </c>
      <c r="D117" s="54">
        <v>105444</v>
      </c>
      <c r="E117" s="52">
        <v>60</v>
      </c>
      <c r="F117" s="53">
        <v>2901</v>
      </c>
      <c r="G117" s="54">
        <v>174060</v>
      </c>
      <c r="H117" s="52">
        <v>77</v>
      </c>
      <c r="I117" s="53">
        <v>2967.91</v>
      </c>
      <c r="J117" s="54">
        <v>228528.82</v>
      </c>
      <c r="K117" s="52">
        <v>19</v>
      </c>
      <c r="L117" s="53">
        <v>4173.63</v>
      </c>
      <c r="M117" s="55">
        <v>79299</v>
      </c>
      <c r="N117" s="20" t="str">
        <f t="shared" si="1"/>
        <v>VELUM PRIME 500 ML</v>
      </c>
      <c r="O117" s="20" t="s">
        <v>86</v>
      </c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20"/>
      <c r="O118" s="20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20"/>
      <c r="O119" s="20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20"/>
      <c r="O120" s="20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20"/>
      <c r="O121" s="20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20"/>
      <c r="O122" s="20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20"/>
      <c r="O123" s="20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20"/>
      <c r="O124" s="20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20"/>
      <c r="O125" s="20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20"/>
      <c r="O126" s="20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20"/>
      <c r="O127" s="20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20"/>
      <c r="O128" s="20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20"/>
      <c r="O129" s="20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20"/>
      <c r="O130" s="20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20"/>
      <c r="O131" s="20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20"/>
      <c r="O132" s="20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20"/>
      <c r="O133" s="20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20"/>
      <c r="O134" s="20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20"/>
      <c r="O135" s="20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20"/>
      <c r="O136" s="20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20"/>
      <c r="O137" s="20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20"/>
      <c r="O138" s="20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20"/>
      <c r="O139" s="20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20"/>
      <c r="O140" s="20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20"/>
      <c r="O141" s="20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20"/>
      <c r="O142" s="20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20"/>
      <c r="O143" s="20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20"/>
      <c r="O144" s="20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20"/>
      <c r="O145" s="20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20"/>
      <c r="O146" s="20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20"/>
      <c r="O147" s="20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20"/>
      <c r="O148" s="20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20"/>
      <c r="O149" s="20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20"/>
      <c r="O150" s="20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20"/>
      <c r="O151" s="20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20"/>
      <c r="O152" s="20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20"/>
      <c r="O153" s="20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20"/>
      <c r="O154" s="20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20"/>
      <c r="O155" s="20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20"/>
      <c r="O156" s="20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20"/>
      <c r="O157" s="20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20"/>
      <c r="O158" s="20"/>
      <c r="Q158"/>
      <c r="R158"/>
      <c r="S158"/>
      <c r="T158"/>
      <c r="U158"/>
    </row>
    <row r="159" spans="1:21" x14ac:dyDescent="0.3">
      <c r="N159" s="20"/>
      <c r="O159" s="20"/>
      <c r="Q159"/>
      <c r="R159"/>
      <c r="S159"/>
      <c r="T159"/>
      <c r="U159"/>
    </row>
    <row r="160" spans="1:21" x14ac:dyDescent="0.3">
      <c r="N160" s="20"/>
      <c r="O160" s="20"/>
      <c r="Q160"/>
      <c r="R160"/>
      <c r="S160"/>
      <c r="T160"/>
      <c r="U160"/>
    </row>
    <row r="161" spans="14:21" x14ac:dyDescent="0.3">
      <c r="N161" s="20"/>
      <c r="O161" s="20"/>
      <c r="Q161"/>
      <c r="R161"/>
      <c r="S161"/>
      <c r="T161"/>
      <c r="U161"/>
    </row>
    <row r="162" spans="14:21" x14ac:dyDescent="0.3">
      <c r="N162" s="20"/>
      <c r="O162" s="20"/>
      <c r="Q162"/>
      <c r="R162"/>
      <c r="S162"/>
      <c r="T162"/>
      <c r="U162"/>
    </row>
    <row r="163" spans="14:21" x14ac:dyDescent="0.3">
      <c r="N163" s="20"/>
      <c r="O163" s="20"/>
      <c r="Q163"/>
      <c r="R163"/>
      <c r="S163"/>
      <c r="T163"/>
      <c r="U163"/>
    </row>
    <row r="164" spans="14:21" x14ac:dyDescent="0.3">
      <c r="N164" s="20"/>
      <c r="O164" s="20"/>
      <c r="Q164"/>
      <c r="R164"/>
      <c r="S164"/>
      <c r="T164"/>
      <c r="U164"/>
    </row>
    <row r="165" spans="14:21" x14ac:dyDescent="0.3">
      <c r="N165" s="20"/>
      <c r="O165" s="20"/>
      <c r="Q165"/>
      <c r="R165"/>
      <c r="S165"/>
      <c r="T165"/>
      <c r="U165"/>
    </row>
    <row r="166" spans="14:21" x14ac:dyDescent="0.3">
      <c r="N166" s="20"/>
      <c r="O166" s="20"/>
      <c r="Q166"/>
      <c r="R166"/>
      <c r="S166"/>
      <c r="T166"/>
      <c r="U166"/>
    </row>
    <row r="167" spans="14:21" x14ac:dyDescent="0.3">
      <c r="N167" s="20"/>
      <c r="O167" s="20"/>
      <c r="Q167"/>
      <c r="R167"/>
      <c r="S167"/>
      <c r="T167"/>
      <c r="U167"/>
    </row>
    <row r="168" spans="14:21" x14ac:dyDescent="0.3">
      <c r="N168" s="20"/>
      <c r="O168" s="20"/>
    </row>
    <row r="169" spans="14:21" x14ac:dyDescent="0.3">
      <c r="N169" s="20"/>
      <c r="O169" s="20"/>
    </row>
    <row r="170" spans="14:21" x14ac:dyDescent="0.3">
      <c r="N170" s="20"/>
      <c r="O170" s="20"/>
    </row>
    <row r="171" spans="14:21" x14ac:dyDescent="0.3">
      <c r="N171" s="20"/>
      <c r="O171" s="20"/>
    </row>
    <row r="172" spans="14:21" x14ac:dyDescent="0.3">
      <c r="N172" s="20"/>
      <c r="O172" s="20"/>
    </row>
    <row r="173" spans="14:21" x14ac:dyDescent="0.3">
      <c r="N173" s="20"/>
      <c r="O173" s="20"/>
    </row>
    <row r="174" spans="14:21" x14ac:dyDescent="0.3">
      <c r="N174" s="20"/>
      <c r="O174" s="20"/>
    </row>
    <row r="175" spans="14:21" x14ac:dyDescent="0.3">
      <c r="N175" s="20"/>
      <c r="O175" s="20"/>
    </row>
    <row r="176" spans="14:21" x14ac:dyDescent="0.3">
      <c r="N176" s="20"/>
      <c r="O176" s="20"/>
    </row>
    <row r="177" spans="14:15" x14ac:dyDescent="0.3">
      <c r="N177" s="20"/>
      <c r="O177" s="20"/>
    </row>
    <row r="178" spans="14:15" x14ac:dyDescent="0.3">
      <c r="N178" s="20"/>
      <c r="O178" s="20"/>
    </row>
    <row r="179" spans="14:15" x14ac:dyDescent="0.3">
      <c r="N179" s="20"/>
      <c r="O179" s="20"/>
    </row>
    <row r="180" spans="14:15" x14ac:dyDescent="0.3">
      <c r="N180" s="20"/>
      <c r="O180" s="20"/>
    </row>
    <row r="181" spans="14:15" x14ac:dyDescent="0.3">
      <c r="N181" s="20"/>
      <c r="O181" s="20"/>
    </row>
    <row r="182" spans="14:15" x14ac:dyDescent="0.3">
      <c r="N182" s="20"/>
      <c r="O182" s="20"/>
    </row>
    <row r="183" spans="14:15" x14ac:dyDescent="0.3">
      <c r="N183" s="20"/>
      <c r="O183" s="20"/>
    </row>
    <row r="184" spans="14:15" x14ac:dyDescent="0.3">
      <c r="N184" s="20"/>
      <c r="O184" s="20"/>
    </row>
    <row r="185" spans="14:15" x14ac:dyDescent="0.3">
      <c r="N185" s="20"/>
      <c r="O185" s="20"/>
    </row>
    <row r="186" spans="14:15" x14ac:dyDescent="0.3">
      <c r="N186" s="20"/>
      <c r="O186" s="20"/>
    </row>
    <row r="187" spans="14:15" x14ac:dyDescent="0.3">
      <c r="N187" s="20"/>
      <c r="O187" s="20"/>
    </row>
    <row r="188" spans="14:15" x14ac:dyDescent="0.3">
      <c r="N188" s="20"/>
      <c r="O188" s="20"/>
    </row>
    <row r="189" spans="14:15" x14ac:dyDescent="0.3">
      <c r="N189" s="20"/>
      <c r="O189" s="20"/>
    </row>
    <row r="190" spans="14:15" x14ac:dyDescent="0.3">
      <c r="N190" s="20"/>
      <c r="O190" s="20"/>
    </row>
    <row r="191" spans="14:15" x14ac:dyDescent="0.3">
      <c r="N191" s="20"/>
      <c r="O191" s="20"/>
    </row>
    <row r="192" spans="14:15" x14ac:dyDescent="0.3">
      <c r="N192" s="20"/>
      <c r="O192" s="20"/>
    </row>
    <row r="193" spans="14:15" x14ac:dyDescent="0.3">
      <c r="N193" s="20"/>
      <c r="O193" s="20"/>
    </row>
    <row r="194" spans="14:15" x14ac:dyDescent="0.3">
      <c r="N194" s="20"/>
      <c r="O194" s="20"/>
    </row>
    <row r="195" spans="14:15" x14ac:dyDescent="0.3">
      <c r="N195" s="20"/>
      <c r="O195" s="20"/>
    </row>
    <row r="196" spans="14:15" x14ac:dyDescent="0.3">
      <c r="N196" s="20"/>
      <c r="O196" s="20"/>
    </row>
    <row r="197" spans="14:15" x14ac:dyDescent="0.3">
      <c r="N197" s="20"/>
      <c r="O197" s="20"/>
    </row>
    <row r="198" spans="14:15" x14ac:dyDescent="0.3">
      <c r="N198" s="20"/>
      <c r="O198" s="20"/>
    </row>
    <row r="199" spans="14:15" x14ac:dyDescent="0.3">
      <c r="N199" s="20"/>
      <c r="O199" s="20"/>
    </row>
    <row r="200" spans="14:15" x14ac:dyDescent="0.3">
      <c r="N200" s="20"/>
      <c r="O200" s="20"/>
    </row>
    <row r="201" spans="14:15" x14ac:dyDescent="0.3">
      <c r="N201" s="20"/>
      <c r="O201" s="20"/>
    </row>
    <row r="202" spans="14:15" x14ac:dyDescent="0.3">
      <c r="N202" s="20"/>
      <c r="O202" s="20"/>
    </row>
    <row r="203" spans="14:15" x14ac:dyDescent="0.3">
      <c r="N203" s="20"/>
      <c r="O203" s="20"/>
    </row>
    <row r="204" spans="14:15" x14ac:dyDescent="0.3">
      <c r="N204" s="20"/>
      <c r="O204" s="20"/>
    </row>
    <row r="205" spans="14:15" x14ac:dyDescent="0.3">
      <c r="N205" s="20"/>
      <c r="O205" s="20"/>
    </row>
    <row r="206" spans="14:15" x14ac:dyDescent="0.3">
      <c r="N206" s="20"/>
      <c r="O206" s="20"/>
    </row>
    <row r="207" spans="14:15" x14ac:dyDescent="0.3">
      <c r="N207" s="20"/>
      <c r="O207" s="20"/>
    </row>
    <row r="208" spans="14:15" x14ac:dyDescent="0.3">
      <c r="N208" s="20"/>
      <c r="O208" s="20"/>
    </row>
    <row r="209" spans="14:15" x14ac:dyDescent="0.3">
      <c r="N209" s="20"/>
      <c r="O209" s="20"/>
    </row>
    <row r="210" spans="14:15" x14ac:dyDescent="0.3">
      <c r="N210" s="20"/>
      <c r="O210" s="20"/>
    </row>
    <row r="211" spans="14:15" x14ac:dyDescent="0.3">
      <c r="N211" s="20"/>
      <c r="O211" s="20"/>
    </row>
    <row r="212" spans="14:15" x14ac:dyDescent="0.3">
      <c r="N212" s="20"/>
      <c r="O212" s="20"/>
    </row>
    <row r="213" spans="14:15" x14ac:dyDescent="0.3">
      <c r="N213" s="20"/>
      <c r="O213" s="20"/>
    </row>
    <row r="214" spans="14:15" x14ac:dyDescent="0.3">
      <c r="N214" s="20"/>
      <c r="O214" s="20"/>
    </row>
    <row r="215" spans="14:15" x14ac:dyDescent="0.3">
      <c r="N215" s="20"/>
      <c r="O215" s="20"/>
    </row>
    <row r="216" spans="14:15" x14ac:dyDescent="0.3">
      <c r="N216" s="20"/>
      <c r="O216" s="20"/>
    </row>
    <row r="217" spans="14:15" x14ac:dyDescent="0.3">
      <c r="N217" s="20"/>
      <c r="O217" s="20"/>
    </row>
    <row r="218" spans="14:15" x14ac:dyDescent="0.3">
      <c r="N218" s="20"/>
      <c r="O218" s="20"/>
    </row>
    <row r="219" spans="14:15" x14ac:dyDescent="0.3">
      <c r="N219" s="20"/>
      <c r="O219" s="20"/>
    </row>
    <row r="220" spans="14:15" x14ac:dyDescent="0.3">
      <c r="N220" s="20"/>
      <c r="O220" s="20"/>
    </row>
    <row r="221" spans="14:15" x14ac:dyDescent="0.3">
      <c r="N221" s="20"/>
      <c r="O221" s="20"/>
    </row>
    <row r="222" spans="14:15" x14ac:dyDescent="0.3">
      <c r="N222" s="20"/>
      <c r="O222" s="20"/>
    </row>
    <row r="223" spans="14:15" x14ac:dyDescent="0.3">
      <c r="N223" s="20"/>
      <c r="O223" s="20"/>
    </row>
    <row r="224" spans="14:15" x14ac:dyDescent="0.3">
      <c r="N224" s="20"/>
      <c r="O224" s="20"/>
    </row>
    <row r="225" spans="14:15" x14ac:dyDescent="0.3">
      <c r="N225" s="20"/>
      <c r="O225" s="20"/>
    </row>
    <row r="226" spans="14:15" x14ac:dyDescent="0.3">
      <c r="N226" s="20"/>
      <c r="O226" s="20"/>
    </row>
    <row r="227" spans="14:15" x14ac:dyDescent="0.3">
      <c r="N227" s="20"/>
      <c r="O227" s="20"/>
    </row>
    <row r="228" spans="14:15" x14ac:dyDescent="0.3">
      <c r="N228" s="20"/>
      <c r="O228" s="20"/>
    </row>
    <row r="229" spans="14:15" x14ac:dyDescent="0.3">
      <c r="N229" s="20"/>
      <c r="O229" s="20"/>
    </row>
    <row r="230" spans="14:15" x14ac:dyDescent="0.3">
      <c r="N230" s="20"/>
      <c r="O230" s="20"/>
    </row>
    <row r="231" spans="14:15" x14ac:dyDescent="0.3">
      <c r="N231" s="20"/>
      <c r="O231" s="20"/>
    </row>
    <row r="232" spans="14:15" x14ac:dyDescent="0.3">
      <c r="N232" s="20"/>
      <c r="O232" s="20"/>
    </row>
    <row r="233" spans="14:15" x14ac:dyDescent="0.3">
      <c r="N233" s="20"/>
      <c r="O233" s="20"/>
    </row>
    <row r="234" spans="14:15" x14ac:dyDescent="0.3">
      <c r="N234" s="20"/>
      <c r="O234" s="20"/>
    </row>
    <row r="235" spans="14:15" x14ac:dyDescent="0.3">
      <c r="N235" s="20"/>
      <c r="O235" s="20"/>
    </row>
    <row r="236" spans="14:15" x14ac:dyDescent="0.3">
      <c r="N236" s="20"/>
      <c r="O236" s="20"/>
    </row>
    <row r="237" spans="14:15" x14ac:dyDescent="0.3">
      <c r="N237" s="20"/>
      <c r="O237" s="20"/>
    </row>
    <row r="238" spans="14:15" x14ac:dyDescent="0.3">
      <c r="N238" s="20"/>
      <c r="O238" s="20"/>
    </row>
    <row r="239" spans="14:15" x14ac:dyDescent="0.3">
      <c r="N239" s="20"/>
      <c r="O239" s="20"/>
    </row>
    <row r="240" spans="14:15" x14ac:dyDescent="0.3">
      <c r="N240" s="20"/>
      <c r="O240" s="20"/>
    </row>
    <row r="241" spans="14:15" x14ac:dyDescent="0.3">
      <c r="N241" s="20"/>
      <c r="O241" s="20"/>
    </row>
    <row r="242" spans="14:15" x14ac:dyDescent="0.3">
      <c r="N242" s="20"/>
      <c r="O242" s="20"/>
    </row>
    <row r="243" spans="14:15" x14ac:dyDescent="0.3">
      <c r="N243" s="20"/>
      <c r="O243" s="20"/>
    </row>
    <row r="244" spans="14:15" x14ac:dyDescent="0.3">
      <c r="N244" s="20"/>
      <c r="O244" s="20"/>
    </row>
    <row r="245" spans="14:15" x14ac:dyDescent="0.3">
      <c r="N245" s="20"/>
      <c r="O245" s="20"/>
    </row>
    <row r="246" spans="14:15" x14ac:dyDescent="0.3">
      <c r="N246" s="20"/>
      <c r="O246" s="20"/>
    </row>
    <row r="247" spans="14:15" x14ac:dyDescent="0.3">
      <c r="N247" s="20"/>
      <c r="O247" s="20"/>
    </row>
    <row r="248" spans="14:15" x14ac:dyDescent="0.3">
      <c r="N248" s="20"/>
      <c r="O248" s="20"/>
    </row>
    <row r="249" spans="14:15" x14ac:dyDescent="0.3">
      <c r="N249" s="20"/>
      <c r="O249" s="20"/>
    </row>
    <row r="250" spans="14:15" x14ac:dyDescent="0.3">
      <c r="N250" s="20"/>
      <c r="O250" s="20"/>
    </row>
    <row r="251" spans="14:15" x14ac:dyDescent="0.3">
      <c r="N251" s="20"/>
      <c r="O251" s="20"/>
    </row>
    <row r="252" spans="14:15" x14ac:dyDescent="0.3">
      <c r="N252" s="20"/>
      <c r="O252" s="20"/>
    </row>
    <row r="253" spans="14:15" x14ac:dyDescent="0.3">
      <c r="N253" s="20"/>
      <c r="O253" s="20"/>
    </row>
    <row r="254" spans="14:15" x14ac:dyDescent="0.3">
      <c r="N254" s="20"/>
      <c r="O254" s="20"/>
    </row>
    <row r="255" spans="14:15" x14ac:dyDescent="0.3">
      <c r="N255" s="20"/>
      <c r="O255" s="20"/>
    </row>
    <row r="256" spans="14:15" x14ac:dyDescent="0.3">
      <c r="N256" s="20"/>
      <c r="O256" s="20"/>
    </row>
    <row r="257" spans="14:15" x14ac:dyDescent="0.3">
      <c r="N257" s="20"/>
      <c r="O257" s="20"/>
    </row>
    <row r="258" spans="14:15" x14ac:dyDescent="0.3">
      <c r="N258" s="20"/>
      <c r="O258" s="20"/>
    </row>
    <row r="259" spans="14:15" x14ac:dyDescent="0.3">
      <c r="N259" s="20"/>
      <c r="O259" s="20"/>
    </row>
    <row r="260" spans="14:15" x14ac:dyDescent="0.3">
      <c r="N260" s="20"/>
      <c r="O260" s="20"/>
    </row>
    <row r="261" spans="14:15" x14ac:dyDescent="0.3">
      <c r="N261" s="20"/>
      <c r="O261" s="20"/>
    </row>
    <row r="262" spans="14:15" x14ac:dyDescent="0.3">
      <c r="N262" s="20"/>
      <c r="O262" s="20"/>
    </row>
    <row r="263" spans="14:15" x14ac:dyDescent="0.3">
      <c r="N263" s="20"/>
      <c r="O263" s="20"/>
    </row>
    <row r="264" spans="14:15" x14ac:dyDescent="0.3">
      <c r="N264" s="20"/>
      <c r="O264" s="20"/>
    </row>
    <row r="265" spans="14:15" x14ac:dyDescent="0.3">
      <c r="N265" s="20"/>
      <c r="O265" s="20"/>
    </row>
    <row r="266" spans="14:15" x14ac:dyDescent="0.3">
      <c r="N266" s="20"/>
      <c r="O266" s="20"/>
    </row>
    <row r="267" spans="14:15" x14ac:dyDescent="0.3">
      <c r="N267" s="20"/>
      <c r="O267" s="20"/>
    </row>
    <row r="268" spans="14:15" x14ac:dyDescent="0.3">
      <c r="N268" s="20"/>
      <c r="O268" s="20"/>
    </row>
    <row r="269" spans="14:15" x14ac:dyDescent="0.3">
      <c r="N269" s="20"/>
      <c r="O269" s="20"/>
    </row>
    <row r="270" spans="14:15" x14ac:dyDescent="0.3">
      <c r="N270" s="20"/>
      <c r="O270" s="20"/>
    </row>
    <row r="271" spans="14:15" x14ac:dyDescent="0.3">
      <c r="N271" s="20"/>
      <c r="O271" s="20"/>
    </row>
    <row r="272" spans="14:15" x14ac:dyDescent="0.3">
      <c r="N272" s="20"/>
      <c r="O272" s="20"/>
    </row>
    <row r="273" spans="14:15" x14ac:dyDescent="0.3">
      <c r="N273" s="20"/>
      <c r="O273" s="20"/>
    </row>
    <row r="274" spans="14:15" x14ac:dyDescent="0.3">
      <c r="N274" s="20"/>
      <c r="O274" s="20"/>
    </row>
    <row r="275" spans="14:15" x14ac:dyDescent="0.3">
      <c r="N275" s="20"/>
      <c r="O275" s="20"/>
    </row>
    <row r="276" spans="14:15" x14ac:dyDescent="0.3">
      <c r="N276" s="20"/>
      <c r="O276" s="20"/>
    </row>
    <row r="277" spans="14:15" x14ac:dyDescent="0.3">
      <c r="N277" s="20"/>
      <c r="O277" s="20"/>
    </row>
    <row r="278" spans="14:15" x14ac:dyDescent="0.3">
      <c r="N278" s="20"/>
      <c r="O278" s="20"/>
    </row>
    <row r="279" spans="14:15" x14ac:dyDescent="0.3">
      <c r="N279" s="20"/>
      <c r="O279" s="20"/>
    </row>
    <row r="280" spans="14:15" x14ac:dyDescent="0.3">
      <c r="N280" s="20"/>
      <c r="O280" s="20"/>
    </row>
    <row r="281" spans="14:15" x14ac:dyDescent="0.3">
      <c r="N281" s="20"/>
      <c r="O281" s="20"/>
    </row>
    <row r="282" spans="14:15" x14ac:dyDescent="0.3">
      <c r="N282" s="20"/>
      <c r="O282" s="20"/>
    </row>
    <row r="283" spans="14:15" x14ac:dyDescent="0.3">
      <c r="N283" s="20"/>
      <c r="O283" s="20"/>
    </row>
    <row r="284" spans="14:15" x14ac:dyDescent="0.3">
      <c r="N284" s="20"/>
      <c r="O284" s="20"/>
    </row>
    <row r="285" spans="14:15" x14ac:dyDescent="0.3">
      <c r="N285" s="20"/>
      <c r="O285" s="20"/>
    </row>
    <row r="286" spans="14:15" x14ac:dyDescent="0.3">
      <c r="N286" s="20"/>
      <c r="O286" s="20"/>
    </row>
    <row r="287" spans="14:15" x14ac:dyDescent="0.3">
      <c r="N287" s="20"/>
      <c r="O287" s="20"/>
    </row>
    <row r="288" spans="14:15" x14ac:dyDescent="0.3">
      <c r="N288" s="20"/>
      <c r="O288" s="20"/>
    </row>
    <row r="289" spans="14:15" x14ac:dyDescent="0.3">
      <c r="N289" s="20"/>
      <c r="O289" s="20"/>
    </row>
    <row r="290" spans="14:15" x14ac:dyDescent="0.3">
      <c r="N290" s="20"/>
      <c r="O290" s="20"/>
    </row>
    <row r="291" spans="14:15" x14ac:dyDescent="0.3">
      <c r="N291" s="20"/>
      <c r="O291" s="20"/>
    </row>
    <row r="292" spans="14:15" x14ac:dyDescent="0.3">
      <c r="N292" s="20"/>
      <c r="O292" s="20"/>
    </row>
    <row r="293" spans="14:15" x14ac:dyDescent="0.3">
      <c r="N293" s="20"/>
      <c r="O293" s="20"/>
    </row>
    <row r="294" spans="14:15" x14ac:dyDescent="0.3">
      <c r="N294" s="20"/>
      <c r="O294" s="20"/>
    </row>
    <row r="295" spans="14:15" x14ac:dyDescent="0.3">
      <c r="N295" s="20"/>
      <c r="O295" s="20"/>
    </row>
    <row r="296" spans="14:15" x14ac:dyDescent="0.3">
      <c r="N296" s="20"/>
      <c r="O296" s="20"/>
    </row>
    <row r="297" spans="14:15" x14ac:dyDescent="0.3">
      <c r="N297" s="20"/>
      <c r="O297" s="20"/>
    </row>
    <row r="298" spans="14:15" x14ac:dyDescent="0.3">
      <c r="N298" s="20"/>
      <c r="O298" s="20"/>
    </row>
    <row r="299" spans="14:15" x14ac:dyDescent="0.3">
      <c r="N299" s="20"/>
      <c r="O299" s="20"/>
    </row>
    <row r="300" spans="14:15" x14ac:dyDescent="0.3">
      <c r="N300" s="20"/>
      <c r="O300" s="20"/>
    </row>
    <row r="301" spans="14:15" x14ac:dyDescent="0.3">
      <c r="N301" s="20"/>
      <c r="O301" s="20"/>
    </row>
    <row r="302" spans="14:15" x14ac:dyDescent="0.3">
      <c r="N302" s="20"/>
      <c r="O302" s="20"/>
    </row>
    <row r="303" spans="14:15" x14ac:dyDescent="0.3">
      <c r="N303" s="20"/>
      <c r="O303" s="20"/>
    </row>
    <row r="304" spans="14:15" x14ac:dyDescent="0.3">
      <c r="N304" s="20"/>
      <c r="O304" s="20"/>
    </row>
    <row r="305" spans="14:15" x14ac:dyDescent="0.3">
      <c r="N305" s="20"/>
      <c r="O305" s="20"/>
    </row>
    <row r="306" spans="14:15" x14ac:dyDescent="0.3">
      <c r="N306" s="20"/>
      <c r="O306" s="20"/>
    </row>
    <row r="307" spans="14:15" x14ac:dyDescent="0.3">
      <c r="N307" s="20"/>
      <c r="O307" s="20"/>
    </row>
    <row r="308" spans="14:15" x14ac:dyDescent="0.3">
      <c r="N308" s="20"/>
      <c r="O308" s="20"/>
    </row>
    <row r="309" spans="14:15" x14ac:dyDescent="0.3">
      <c r="N309" s="20"/>
      <c r="O309" s="20"/>
    </row>
    <row r="310" spans="14:15" x14ac:dyDescent="0.3">
      <c r="N310" s="20"/>
      <c r="O310" s="20"/>
    </row>
    <row r="311" spans="14:15" x14ac:dyDescent="0.3">
      <c r="N311" s="20"/>
      <c r="O311" s="20"/>
    </row>
    <row r="312" spans="14:15" x14ac:dyDescent="0.3">
      <c r="N312" s="20"/>
      <c r="O312" s="20"/>
    </row>
    <row r="313" spans="14:15" x14ac:dyDescent="0.3">
      <c r="N313" s="20"/>
      <c r="O313" s="20"/>
    </row>
    <row r="314" spans="14:15" x14ac:dyDescent="0.3">
      <c r="N314" s="20"/>
      <c r="O314" s="20"/>
    </row>
    <row r="315" spans="14:15" x14ac:dyDescent="0.3">
      <c r="N315" s="20"/>
      <c r="O315" s="20"/>
    </row>
    <row r="316" spans="14:15" x14ac:dyDescent="0.3">
      <c r="N316" s="20"/>
      <c r="O316" s="20"/>
    </row>
    <row r="317" spans="14:15" x14ac:dyDescent="0.3">
      <c r="N317" s="20"/>
      <c r="O317" s="20"/>
    </row>
    <row r="318" spans="14:15" x14ac:dyDescent="0.3">
      <c r="N318" s="20"/>
      <c r="O318" s="20"/>
    </row>
    <row r="319" spans="14:15" x14ac:dyDescent="0.3">
      <c r="N319" s="20"/>
      <c r="O319" s="20"/>
    </row>
    <row r="320" spans="14:15" x14ac:dyDescent="0.3">
      <c r="N320" s="20"/>
      <c r="O320" s="20"/>
    </row>
    <row r="321" spans="14:15" x14ac:dyDescent="0.3">
      <c r="N321" s="20"/>
      <c r="O321" s="20"/>
    </row>
    <row r="322" spans="14:15" x14ac:dyDescent="0.3">
      <c r="N322" s="20"/>
      <c r="O322" s="20"/>
    </row>
    <row r="323" spans="14:15" x14ac:dyDescent="0.3">
      <c r="N323" s="20"/>
      <c r="O323" s="20"/>
    </row>
    <row r="324" spans="14:15" x14ac:dyDescent="0.3">
      <c r="N324" s="20"/>
      <c r="O324" s="20"/>
    </row>
    <row r="325" spans="14:15" x14ac:dyDescent="0.3">
      <c r="N325" s="20"/>
      <c r="O325" s="20"/>
    </row>
    <row r="326" spans="14:15" x14ac:dyDescent="0.3">
      <c r="N326" s="20"/>
      <c r="O326" s="20"/>
    </row>
    <row r="327" spans="14:15" x14ac:dyDescent="0.3">
      <c r="N327" s="20"/>
      <c r="O327" s="20"/>
    </row>
    <row r="328" spans="14:15" x14ac:dyDescent="0.3">
      <c r="N328" s="20"/>
      <c r="O328" s="20"/>
    </row>
    <row r="329" spans="14:15" x14ac:dyDescent="0.3">
      <c r="N329" s="20"/>
      <c r="O329" s="20"/>
    </row>
    <row r="330" spans="14:15" x14ac:dyDescent="0.3">
      <c r="N330" s="20"/>
      <c r="O330" s="20"/>
    </row>
    <row r="331" spans="14:15" x14ac:dyDescent="0.3">
      <c r="N331" s="20"/>
      <c r="O331" s="20"/>
    </row>
    <row r="332" spans="14:15" x14ac:dyDescent="0.3">
      <c r="N332" s="20"/>
      <c r="O332" s="20"/>
    </row>
    <row r="333" spans="14:15" x14ac:dyDescent="0.3">
      <c r="N333" s="20"/>
      <c r="O333" s="20"/>
    </row>
    <row r="334" spans="14:15" x14ac:dyDescent="0.3">
      <c r="N334" s="20"/>
      <c r="O334" s="20"/>
    </row>
    <row r="335" spans="14:15" x14ac:dyDescent="0.3">
      <c r="N335" s="20"/>
      <c r="O335" s="20"/>
    </row>
    <row r="336" spans="14:15" x14ac:dyDescent="0.3">
      <c r="N336" s="20"/>
      <c r="O336" s="20"/>
    </row>
    <row r="337" spans="14:15" x14ac:dyDescent="0.3">
      <c r="N337" s="20"/>
      <c r="O337" s="20"/>
    </row>
    <row r="338" spans="14:15" x14ac:dyDescent="0.3">
      <c r="N338" s="20"/>
      <c r="O338" s="20"/>
    </row>
    <row r="339" spans="14:15" x14ac:dyDescent="0.3">
      <c r="N339" s="20"/>
      <c r="O339" s="20"/>
    </row>
    <row r="340" spans="14:15" x14ac:dyDescent="0.3">
      <c r="N340" s="20"/>
      <c r="O340" s="20"/>
    </row>
    <row r="341" spans="14:15" x14ac:dyDescent="0.3">
      <c r="N341" s="20"/>
      <c r="O341" s="20"/>
    </row>
    <row r="342" spans="14:15" x14ac:dyDescent="0.3">
      <c r="N342" s="20"/>
      <c r="O342" s="20"/>
    </row>
    <row r="343" spans="14:15" x14ac:dyDescent="0.3">
      <c r="N343" s="20"/>
      <c r="O343" s="20"/>
    </row>
    <row r="344" spans="14:15" x14ac:dyDescent="0.3">
      <c r="N344" s="20"/>
      <c r="O344" s="20"/>
    </row>
    <row r="345" spans="14:15" x14ac:dyDescent="0.3">
      <c r="N345" s="20"/>
      <c r="O345" s="20"/>
    </row>
    <row r="346" spans="14:15" x14ac:dyDescent="0.3">
      <c r="N346" s="20"/>
      <c r="O346" s="20"/>
    </row>
    <row r="347" spans="14:15" x14ac:dyDescent="0.3">
      <c r="N347" s="20"/>
      <c r="O347" s="20"/>
    </row>
    <row r="348" spans="14:15" x14ac:dyDescent="0.3">
      <c r="N348" s="20"/>
      <c r="O348" s="20"/>
    </row>
    <row r="349" spans="14:15" x14ac:dyDescent="0.3">
      <c r="N349" s="20"/>
      <c r="O349" s="20"/>
    </row>
    <row r="350" spans="14:15" x14ac:dyDescent="0.3">
      <c r="N350" s="20"/>
      <c r="O350" s="20"/>
    </row>
    <row r="351" spans="14:15" x14ac:dyDescent="0.3">
      <c r="N351" s="20"/>
      <c r="O351" s="20"/>
    </row>
    <row r="352" spans="14:15" x14ac:dyDescent="0.3">
      <c r="N352" s="20"/>
      <c r="O352" s="20"/>
    </row>
    <row r="353" spans="14:15" x14ac:dyDescent="0.3">
      <c r="N353" s="20"/>
      <c r="O353" s="20"/>
    </row>
    <row r="354" spans="14:15" x14ac:dyDescent="0.3">
      <c r="N354" s="20"/>
      <c r="O354" s="20"/>
    </row>
    <row r="355" spans="14:15" x14ac:dyDescent="0.3">
      <c r="N355" s="20"/>
      <c r="O355" s="20"/>
    </row>
    <row r="356" spans="14:15" x14ac:dyDescent="0.3">
      <c r="N356" s="20"/>
      <c r="O356" s="20"/>
    </row>
    <row r="357" spans="14:15" x14ac:dyDescent="0.3">
      <c r="N357" s="20"/>
      <c r="O357" s="20"/>
    </row>
    <row r="358" spans="14:15" x14ac:dyDescent="0.3">
      <c r="N358" s="20"/>
      <c r="O358" s="20"/>
    </row>
    <row r="359" spans="14:15" x14ac:dyDescent="0.3">
      <c r="N359" s="20"/>
      <c r="O359" s="20"/>
    </row>
    <row r="360" spans="14:15" x14ac:dyDescent="0.3">
      <c r="N360" s="20"/>
      <c r="O360" s="20"/>
    </row>
    <row r="361" spans="14:15" x14ac:dyDescent="0.3">
      <c r="N361" s="20"/>
      <c r="O361" s="20"/>
    </row>
    <row r="362" spans="14:15" x14ac:dyDescent="0.3">
      <c r="N362" s="20"/>
      <c r="O362" s="20"/>
    </row>
    <row r="363" spans="14:15" x14ac:dyDescent="0.3">
      <c r="N363" s="20"/>
      <c r="O363" s="20"/>
    </row>
    <row r="364" spans="14:15" x14ac:dyDescent="0.3">
      <c r="N364" s="20"/>
      <c r="O364" s="20"/>
    </row>
    <row r="365" spans="14:15" x14ac:dyDescent="0.3">
      <c r="N365" s="20"/>
      <c r="O365" s="20"/>
    </row>
    <row r="366" spans="14:15" x14ac:dyDescent="0.3">
      <c r="N366" s="20"/>
      <c r="O366" s="20"/>
    </row>
    <row r="367" spans="14:15" x14ac:dyDescent="0.3">
      <c r="N367" s="20"/>
      <c r="O367" s="20"/>
    </row>
    <row r="368" spans="14:15" x14ac:dyDescent="0.3">
      <c r="N368" s="20"/>
      <c r="O368" s="20"/>
    </row>
    <row r="369" spans="14:15" x14ac:dyDescent="0.3">
      <c r="N369" s="20"/>
      <c r="O369" s="20"/>
    </row>
    <row r="370" spans="14:15" x14ac:dyDescent="0.3">
      <c r="N370" s="20"/>
      <c r="O370" s="20"/>
    </row>
    <row r="371" spans="14:15" x14ac:dyDescent="0.3">
      <c r="N371" s="20"/>
      <c r="O371" s="20"/>
    </row>
    <row r="372" spans="14:15" x14ac:dyDescent="0.3">
      <c r="N372" s="20"/>
      <c r="O372" s="20"/>
    </row>
    <row r="373" spans="14:15" x14ac:dyDescent="0.3">
      <c r="N373" s="20"/>
      <c r="O373" s="20"/>
    </row>
    <row r="374" spans="14:15" x14ac:dyDescent="0.3">
      <c r="N374" s="20"/>
      <c r="O374" s="20"/>
    </row>
    <row r="375" spans="14:15" x14ac:dyDescent="0.3">
      <c r="N375" s="20"/>
      <c r="O375" s="20"/>
    </row>
    <row r="376" spans="14:15" x14ac:dyDescent="0.3">
      <c r="N376" s="20"/>
      <c r="O376" s="20"/>
    </row>
    <row r="377" spans="14:15" x14ac:dyDescent="0.3">
      <c r="N377" s="20"/>
      <c r="O377" s="20"/>
    </row>
    <row r="378" spans="14:15" x14ac:dyDescent="0.3">
      <c r="N378" s="20"/>
      <c r="O378" s="20"/>
    </row>
    <row r="379" spans="14:15" x14ac:dyDescent="0.3">
      <c r="N379" s="20"/>
      <c r="O379" s="20"/>
    </row>
    <row r="380" spans="14:15" x14ac:dyDescent="0.3">
      <c r="N380" s="20"/>
      <c r="O380" s="20"/>
    </row>
    <row r="381" spans="14:15" x14ac:dyDescent="0.3">
      <c r="N381" s="20"/>
      <c r="O381" s="20"/>
    </row>
    <row r="382" spans="14:15" x14ac:dyDescent="0.3">
      <c r="N382" s="20"/>
      <c r="O382" s="20"/>
    </row>
    <row r="383" spans="14:15" x14ac:dyDescent="0.3">
      <c r="N383" s="20"/>
      <c r="O383" s="20"/>
    </row>
    <row r="384" spans="14:15" x14ac:dyDescent="0.3">
      <c r="N384" s="20"/>
      <c r="O384" s="20"/>
    </row>
    <row r="385" spans="14:15" x14ac:dyDescent="0.3">
      <c r="N385" s="20"/>
      <c r="O385" s="20"/>
    </row>
    <row r="386" spans="14:15" x14ac:dyDescent="0.3">
      <c r="N386" s="20"/>
      <c r="O386" s="20"/>
    </row>
    <row r="387" spans="14:15" x14ac:dyDescent="0.3">
      <c r="N387" s="20"/>
      <c r="O387" s="20"/>
    </row>
    <row r="388" spans="14:15" x14ac:dyDescent="0.3">
      <c r="N388" s="20"/>
      <c r="O388" s="20"/>
    </row>
    <row r="389" spans="14:15" x14ac:dyDescent="0.3">
      <c r="N389" s="20"/>
      <c r="O389" s="20"/>
    </row>
    <row r="390" spans="14:15" x14ac:dyDescent="0.3">
      <c r="N390" s="20"/>
      <c r="O390" s="20"/>
    </row>
    <row r="391" spans="14:15" x14ac:dyDescent="0.3">
      <c r="N391" s="20"/>
      <c r="O391" s="20"/>
    </row>
    <row r="392" spans="14:15" x14ac:dyDescent="0.3">
      <c r="N392" s="20"/>
      <c r="O392" s="20"/>
    </row>
    <row r="393" spans="14:15" x14ac:dyDescent="0.3">
      <c r="N393" s="20"/>
      <c r="O393" s="20"/>
    </row>
    <row r="394" spans="14:15" x14ac:dyDescent="0.3">
      <c r="N394" s="20"/>
      <c r="O394" s="20"/>
    </row>
    <row r="395" spans="14:15" x14ac:dyDescent="0.3">
      <c r="N395" s="20"/>
      <c r="O395" s="20"/>
    </row>
    <row r="396" spans="14:15" x14ac:dyDescent="0.3">
      <c r="N396" s="20"/>
      <c r="O396" s="20"/>
    </row>
    <row r="397" spans="14:15" x14ac:dyDescent="0.3">
      <c r="N397" s="20"/>
      <c r="O397" s="20"/>
    </row>
    <row r="398" spans="14:15" x14ac:dyDescent="0.3">
      <c r="N398" s="20"/>
      <c r="O398" s="20"/>
    </row>
    <row r="399" spans="14:15" x14ac:dyDescent="0.3">
      <c r="N399" s="20"/>
      <c r="O399" s="20"/>
    </row>
    <row r="400" spans="14:15" x14ac:dyDescent="0.3">
      <c r="N400" s="20"/>
      <c r="O400" s="20"/>
    </row>
    <row r="401" spans="14:15" x14ac:dyDescent="0.3">
      <c r="N401" s="20"/>
      <c r="O401" s="20"/>
    </row>
    <row r="402" spans="14:15" x14ac:dyDescent="0.3">
      <c r="N402" s="20"/>
      <c r="O402" s="20"/>
    </row>
    <row r="403" spans="14:15" x14ac:dyDescent="0.3">
      <c r="N403" s="20"/>
      <c r="O403" s="20"/>
    </row>
    <row r="404" spans="14:15" x14ac:dyDescent="0.3">
      <c r="N404" s="20"/>
      <c r="O404" s="20"/>
    </row>
    <row r="405" spans="14:15" x14ac:dyDescent="0.3">
      <c r="N405" s="20"/>
      <c r="O405" s="20"/>
    </row>
    <row r="406" spans="14:15" x14ac:dyDescent="0.3">
      <c r="N406" s="20"/>
      <c r="O406" s="20"/>
    </row>
    <row r="407" spans="14:15" x14ac:dyDescent="0.3">
      <c r="N407" s="20"/>
      <c r="O407" s="20"/>
    </row>
    <row r="408" spans="14:15" x14ac:dyDescent="0.3">
      <c r="N408" s="20"/>
      <c r="O408" s="20"/>
    </row>
    <row r="409" spans="14:15" x14ac:dyDescent="0.3">
      <c r="N409" s="20"/>
      <c r="O409" s="20"/>
    </row>
    <row r="410" spans="14:15" x14ac:dyDescent="0.3">
      <c r="N410" s="20"/>
      <c r="O410" s="20"/>
    </row>
    <row r="411" spans="14:15" x14ac:dyDescent="0.3">
      <c r="N411" s="20"/>
      <c r="O411" s="20"/>
    </row>
    <row r="412" spans="14:15" x14ac:dyDescent="0.3">
      <c r="N412" s="20"/>
      <c r="O412" s="20"/>
    </row>
    <row r="413" spans="14:15" x14ac:dyDescent="0.3">
      <c r="N413" s="20"/>
      <c r="O413" s="20"/>
    </row>
    <row r="414" spans="14:15" x14ac:dyDescent="0.3">
      <c r="N414" s="20"/>
      <c r="O414" s="20"/>
    </row>
    <row r="415" spans="14:15" x14ac:dyDescent="0.3">
      <c r="N415" s="20"/>
      <c r="O415" s="20"/>
    </row>
    <row r="416" spans="14:15" x14ac:dyDescent="0.3">
      <c r="N416" s="20"/>
      <c r="O416" s="20"/>
    </row>
    <row r="417" spans="14:15" x14ac:dyDescent="0.3">
      <c r="N417" s="20"/>
      <c r="O417" s="20"/>
    </row>
    <row r="418" spans="14:15" x14ac:dyDescent="0.3">
      <c r="N418" s="20"/>
      <c r="O418" s="20"/>
    </row>
    <row r="419" spans="14:15" x14ac:dyDescent="0.3">
      <c r="N419" s="20"/>
      <c r="O419" s="20"/>
    </row>
    <row r="420" spans="14:15" x14ac:dyDescent="0.3">
      <c r="N420" s="20"/>
      <c r="O420" s="20"/>
    </row>
    <row r="421" spans="14:15" x14ac:dyDescent="0.3">
      <c r="N421" s="20"/>
      <c r="O421" s="20"/>
    </row>
    <row r="422" spans="14:15" x14ac:dyDescent="0.3">
      <c r="N422" s="20"/>
      <c r="O422" s="20"/>
    </row>
    <row r="423" spans="14:15" x14ac:dyDescent="0.3">
      <c r="N423" s="20"/>
      <c r="O423" s="20"/>
    </row>
    <row r="424" spans="14:15" x14ac:dyDescent="0.3">
      <c r="N424" s="20"/>
      <c r="O424" s="20"/>
    </row>
    <row r="425" spans="14:15" x14ac:dyDescent="0.3">
      <c r="N425" s="20"/>
      <c r="O425" s="20"/>
    </row>
    <row r="426" spans="14:15" x14ac:dyDescent="0.3">
      <c r="N426" s="20"/>
      <c r="O426" s="20"/>
    </row>
    <row r="427" spans="14:15" x14ac:dyDescent="0.3">
      <c r="N427" s="20"/>
      <c r="O427" s="20"/>
    </row>
    <row r="428" spans="14:15" x14ac:dyDescent="0.3">
      <c r="N428" s="20"/>
      <c r="O428" s="20"/>
    </row>
    <row r="429" spans="14:15" x14ac:dyDescent="0.3">
      <c r="N429" s="20"/>
      <c r="O429" s="20"/>
    </row>
    <row r="430" spans="14:15" x14ac:dyDescent="0.3">
      <c r="N430" s="20"/>
      <c r="O430" s="20"/>
    </row>
    <row r="431" spans="14:15" x14ac:dyDescent="0.3">
      <c r="N431" s="20"/>
      <c r="O431" s="20"/>
    </row>
    <row r="432" spans="14:15" x14ac:dyDescent="0.3">
      <c r="N432" s="20"/>
      <c r="O432" s="20"/>
    </row>
    <row r="433" spans="14:15" x14ac:dyDescent="0.3">
      <c r="N433" s="20"/>
      <c r="O433" s="20"/>
    </row>
    <row r="434" spans="14:15" x14ac:dyDescent="0.3">
      <c r="N434" s="20"/>
      <c r="O434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16"/>
  <sheetViews>
    <sheetView showGridLines="0" topLeftCell="A93" workbookViewId="0">
      <selection activeCell="B3" sqref="B3:B11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6"/>
      <c r="B3" s="13" t="s">
        <v>259</v>
      </c>
      <c r="C3" s="3"/>
      <c r="D3" s="4"/>
      <c r="E3" s="14">
        <f t="shared" ref="E3:E115" ca="1" si="0">VLOOKUP($B3,FinalDealer_vlookup,2,0)</f>
        <v>8</v>
      </c>
      <c r="F3" s="15">
        <f t="shared" ref="F3:F115" ca="1" si="1">VLOOKUP($B3,FinalDealer_vlookup,3,0)</f>
        <v>192</v>
      </c>
      <c r="G3" s="16">
        <v>0</v>
      </c>
      <c r="H3" s="16">
        <f t="shared" ref="H3:H115" ca="1" si="2">VLOOKUP($B3,FinalDealer_vlookup,4,0)</f>
        <v>168</v>
      </c>
      <c r="I3" s="16">
        <v>0</v>
      </c>
      <c r="J3" s="16">
        <v>0</v>
      </c>
      <c r="K3" s="16">
        <v>0</v>
      </c>
      <c r="L3" s="16">
        <v>0</v>
      </c>
      <c r="M3" s="17">
        <f t="shared" ref="M3:M115" ca="1" si="3">VLOOKUP($B3,FinalDealer_vlookup,5,0)</f>
        <v>32</v>
      </c>
    </row>
    <row r="4" spans="1:13" x14ac:dyDescent="0.3">
      <c r="A4" s="6"/>
      <c r="B4" s="4" t="s">
        <v>66</v>
      </c>
      <c r="C4" s="3"/>
      <c r="D4" s="4"/>
      <c r="E4" s="18">
        <f t="shared" ca="1" si="0"/>
        <v>249</v>
      </c>
      <c r="F4" s="15">
        <f t="shared" ca="1" si="1"/>
        <v>350</v>
      </c>
      <c r="G4" s="15">
        <v>0</v>
      </c>
      <c r="H4" s="15">
        <f t="shared" ca="1" si="2"/>
        <v>469</v>
      </c>
      <c r="I4" s="15">
        <v>0</v>
      </c>
      <c r="J4" s="15">
        <v>0</v>
      </c>
      <c r="K4" s="15">
        <v>0</v>
      </c>
      <c r="L4" s="15">
        <v>0</v>
      </c>
      <c r="M4" s="19">
        <f t="shared" ca="1" si="3"/>
        <v>130</v>
      </c>
    </row>
    <row r="5" spans="1:13" x14ac:dyDescent="0.3">
      <c r="A5" s="6"/>
      <c r="B5" s="4" t="s">
        <v>81</v>
      </c>
      <c r="C5" s="3"/>
      <c r="D5" s="4"/>
      <c r="E5" s="18">
        <f t="shared" ca="1" si="0"/>
        <v>201</v>
      </c>
      <c r="F5" s="15">
        <f t="shared" ca="1" si="1"/>
        <v>250</v>
      </c>
      <c r="G5" s="15">
        <v>0</v>
      </c>
      <c r="H5" s="15">
        <f t="shared" ca="1" si="2"/>
        <v>434</v>
      </c>
      <c r="I5" s="15">
        <v>0</v>
      </c>
      <c r="J5" s="15">
        <v>0</v>
      </c>
      <c r="K5" s="15">
        <v>0</v>
      </c>
      <c r="L5" s="15">
        <v>0</v>
      </c>
      <c r="M5" s="19">
        <f t="shared" ca="1" si="3"/>
        <v>17</v>
      </c>
    </row>
    <row r="6" spans="1:13" x14ac:dyDescent="0.3">
      <c r="A6" s="6"/>
      <c r="B6" s="4" t="s">
        <v>44</v>
      </c>
      <c r="C6" s="3"/>
      <c r="D6" s="4"/>
      <c r="E6" s="18">
        <f t="shared" ca="1" si="0"/>
        <v>2594</v>
      </c>
      <c r="F6" s="15">
        <f t="shared" ca="1" si="1"/>
        <v>6000</v>
      </c>
      <c r="G6" s="15">
        <v>0</v>
      </c>
      <c r="H6" s="15">
        <f t="shared" ca="1" si="2"/>
        <v>7874</v>
      </c>
      <c r="I6" s="15">
        <v>0</v>
      </c>
      <c r="J6" s="15">
        <v>0</v>
      </c>
      <c r="K6" s="15">
        <v>0</v>
      </c>
      <c r="L6" s="15">
        <v>0</v>
      </c>
      <c r="M6" s="19">
        <f t="shared" ca="1" si="3"/>
        <v>720</v>
      </c>
    </row>
    <row r="7" spans="1:13" x14ac:dyDescent="0.3">
      <c r="A7" s="6"/>
      <c r="B7" s="4" t="s">
        <v>234</v>
      </c>
      <c r="C7" s="3"/>
      <c r="D7" s="4"/>
      <c r="E7" s="18">
        <f t="shared" ca="1" si="0"/>
        <v>958</v>
      </c>
      <c r="F7" s="15">
        <f t="shared" ca="1" si="1"/>
        <v>320</v>
      </c>
      <c r="G7" s="15">
        <v>0</v>
      </c>
      <c r="H7" s="15">
        <f t="shared" ca="1" si="2"/>
        <v>862</v>
      </c>
      <c r="I7" s="15">
        <v>0</v>
      </c>
      <c r="J7" s="15">
        <v>0</v>
      </c>
      <c r="K7" s="15">
        <v>0</v>
      </c>
      <c r="L7" s="15">
        <v>0</v>
      </c>
      <c r="M7" s="19">
        <f t="shared" ca="1" si="3"/>
        <v>416</v>
      </c>
    </row>
    <row r="8" spans="1:13" x14ac:dyDescent="0.3">
      <c r="A8" s="6"/>
      <c r="B8" s="4" t="s">
        <v>235</v>
      </c>
      <c r="C8" s="3"/>
      <c r="D8" s="4"/>
      <c r="E8" s="18">
        <f t="shared" ca="1" si="0"/>
        <v>199</v>
      </c>
      <c r="F8" s="15">
        <f t="shared" ca="1" si="1"/>
        <v>210</v>
      </c>
      <c r="G8" s="15">
        <v>0</v>
      </c>
      <c r="H8" s="15">
        <f t="shared" ca="1" si="2"/>
        <v>274</v>
      </c>
      <c r="I8" s="15">
        <v>0</v>
      </c>
      <c r="J8" s="15">
        <v>0</v>
      </c>
      <c r="K8" s="15">
        <v>0</v>
      </c>
      <c r="L8" s="15">
        <v>0</v>
      </c>
      <c r="M8" s="19">
        <f t="shared" ca="1" si="3"/>
        <v>135</v>
      </c>
    </row>
    <row r="9" spans="1:13" x14ac:dyDescent="0.3">
      <c r="A9" s="6"/>
      <c r="B9" s="4" t="s">
        <v>236</v>
      </c>
      <c r="C9" s="3"/>
      <c r="D9" s="4"/>
      <c r="E9" s="18">
        <f t="shared" ca="1" si="0"/>
        <v>476</v>
      </c>
      <c r="F9" s="15">
        <f t="shared" ca="1" si="1"/>
        <v>680</v>
      </c>
      <c r="G9" s="15">
        <v>0</v>
      </c>
      <c r="H9" s="15">
        <f t="shared" ca="1" si="2"/>
        <v>874</v>
      </c>
      <c r="I9" s="15">
        <v>0</v>
      </c>
      <c r="J9" s="15">
        <v>0</v>
      </c>
      <c r="K9" s="15">
        <v>0</v>
      </c>
      <c r="L9" s="15">
        <v>0</v>
      </c>
      <c r="M9" s="19">
        <f t="shared" ca="1" si="3"/>
        <v>282</v>
      </c>
    </row>
    <row r="10" spans="1:13" x14ac:dyDescent="0.3">
      <c r="A10" s="6"/>
      <c r="B10" s="4" t="s">
        <v>89</v>
      </c>
      <c r="C10" s="3"/>
      <c r="D10" s="4"/>
      <c r="E10" s="18">
        <f t="shared" ca="1" si="0"/>
        <v>342</v>
      </c>
      <c r="F10" s="15">
        <f t="shared" ca="1" si="1"/>
        <v>360</v>
      </c>
      <c r="G10" s="15">
        <v>0</v>
      </c>
      <c r="H10" s="15">
        <f t="shared" ca="1" si="2"/>
        <v>370</v>
      </c>
      <c r="I10" s="15">
        <v>0</v>
      </c>
      <c r="J10" s="15">
        <v>0</v>
      </c>
      <c r="K10" s="15">
        <v>0</v>
      </c>
      <c r="L10" s="15">
        <v>0</v>
      </c>
      <c r="M10" s="19">
        <f t="shared" ca="1" si="3"/>
        <v>332</v>
      </c>
    </row>
    <row r="11" spans="1:13" x14ac:dyDescent="0.3">
      <c r="A11" s="6"/>
      <c r="B11" s="4" t="s">
        <v>240</v>
      </c>
      <c r="C11" s="3"/>
      <c r="D11" s="4"/>
      <c r="E11" s="18">
        <f t="shared" ca="1" si="0"/>
        <v>-14</v>
      </c>
      <c r="F11" s="15">
        <f t="shared" ca="1" si="1"/>
        <v>900</v>
      </c>
      <c r="G11" s="15">
        <v>0</v>
      </c>
      <c r="H11" s="15">
        <f t="shared" ca="1" si="2"/>
        <v>596</v>
      </c>
      <c r="I11" s="15">
        <v>0</v>
      </c>
      <c r="J11" s="15">
        <v>0</v>
      </c>
      <c r="K11" s="15">
        <v>0</v>
      </c>
      <c r="L11" s="15">
        <v>0</v>
      </c>
      <c r="M11" s="19">
        <f t="shared" ca="1" si="3"/>
        <v>290</v>
      </c>
    </row>
    <row r="12" spans="1:13" x14ac:dyDescent="0.3">
      <c r="A12" s="6"/>
      <c r="B12" s="4" t="s">
        <v>241</v>
      </c>
      <c r="C12" s="3"/>
      <c r="D12" s="4"/>
      <c r="E12" s="18">
        <f t="shared" ca="1" si="0"/>
        <v>141</v>
      </c>
      <c r="F12" s="15">
        <f t="shared" ca="1" si="1"/>
        <v>470</v>
      </c>
      <c r="G12" s="15">
        <v>0</v>
      </c>
      <c r="H12" s="15">
        <f t="shared" ca="1" si="2"/>
        <v>464</v>
      </c>
      <c r="I12" s="15">
        <v>0</v>
      </c>
      <c r="J12" s="15">
        <v>0</v>
      </c>
      <c r="K12" s="15">
        <v>0</v>
      </c>
      <c r="L12" s="15">
        <v>0</v>
      </c>
      <c r="M12" s="19">
        <f t="shared" ca="1" si="3"/>
        <v>147</v>
      </c>
    </row>
    <row r="13" spans="1:13" x14ac:dyDescent="0.3">
      <c r="A13" s="6"/>
      <c r="B13" s="4" t="s">
        <v>242</v>
      </c>
      <c r="C13" s="3"/>
      <c r="D13" s="4"/>
      <c r="E13" s="18">
        <f t="shared" ca="1" si="0"/>
        <v>734</v>
      </c>
      <c r="F13" s="15">
        <f t="shared" ca="1" si="1"/>
        <v>1162</v>
      </c>
      <c r="G13" s="15">
        <v>0</v>
      </c>
      <c r="H13" s="15">
        <f t="shared" ca="1" si="2"/>
        <v>1773</v>
      </c>
      <c r="I13" s="15">
        <v>0</v>
      </c>
      <c r="J13" s="15">
        <v>0</v>
      </c>
      <c r="K13" s="15">
        <v>0</v>
      </c>
      <c r="L13" s="15">
        <v>0</v>
      </c>
      <c r="M13" s="19">
        <f t="shared" ca="1" si="3"/>
        <v>123</v>
      </c>
    </row>
    <row r="14" spans="1:13" x14ac:dyDescent="0.3">
      <c r="A14" s="6"/>
      <c r="B14" s="4" t="s">
        <v>243</v>
      </c>
      <c r="C14" s="3"/>
      <c r="D14" s="4"/>
      <c r="E14" s="18">
        <f t="shared" ca="1" si="0"/>
        <v>29</v>
      </c>
      <c r="F14" s="15">
        <f t="shared" ca="1" si="1"/>
        <v>720</v>
      </c>
      <c r="G14" s="15">
        <v>0</v>
      </c>
      <c r="H14" s="15">
        <f t="shared" ca="1" si="2"/>
        <v>596</v>
      </c>
      <c r="I14" s="15">
        <v>0</v>
      </c>
      <c r="J14" s="15">
        <v>0</v>
      </c>
      <c r="K14" s="15">
        <v>0</v>
      </c>
      <c r="L14" s="15">
        <v>0</v>
      </c>
      <c r="M14" s="19">
        <f t="shared" ca="1" si="3"/>
        <v>153</v>
      </c>
    </row>
    <row r="15" spans="1:13" x14ac:dyDescent="0.3">
      <c r="A15" s="6"/>
      <c r="B15" s="4" t="s">
        <v>62</v>
      </c>
      <c r="C15" s="3"/>
      <c r="D15" s="4"/>
      <c r="E15" s="18">
        <f t="shared" ca="1" si="0"/>
        <v>867</v>
      </c>
      <c r="F15" s="15">
        <f t="shared" ca="1" si="1"/>
        <v>200</v>
      </c>
      <c r="G15" s="15">
        <v>0</v>
      </c>
      <c r="H15" s="15">
        <f t="shared" ca="1" si="2"/>
        <v>942</v>
      </c>
      <c r="I15" s="15">
        <v>0</v>
      </c>
      <c r="J15" s="15">
        <v>0</v>
      </c>
      <c r="K15" s="15">
        <v>0</v>
      </c>
      <c r="L15" s="15">
        <v>0</v>
      </c>
      <c r="M15" s="19">
        <f t="shared" ca="1" si="3"/>
        <v>125</v>
      </c>
    </row>
    <row r="16" spans="1:13" x14ac:dyDescent="0.3">
      <c r="A16" s="6"/>
      <c r="B16" s="4" t="s">
        <v>59</v>
      </c>
      <c r="C16" s="3"/>
      <c r="D16" s="4"/>
      <c r="E16" s="18">
        <f t="shared" ca="1" si="0"/>
        <v>207</v>
      </c>
      <c r="F16" s="15">
        <f t="shared" ca="1" si="1"/>
        <v>-70</v>
      </c>
      <c r="G16" s="15">
        <v>0</v>
      </c>
      <c r="H16" s="15">
        <f t="shared" ca="1" si="2"/>
        <v>92</v>
      </c>
      <c r="I16" s="15">
        <v>0</v>
      </c>
      <c r="J16" s="15">
        <v>0</v>
      </c>
      <c r="K16" s="15">
        <v>0</v>
      </c>
      <c r="L16" s="15">
        <v>0</v>
      </c>
      <c r="M16" s="19">
        <f t="shared" ca="1" si="3"/>
        <v>45</v>
      </c>
    </row>
    <row r="17" spans="1:13" x14ac:dyDescent="0.3">
      <c r="A17" s="6"/>
      <c r="B17" s="4" t="s">
        <v>60</v>
      </c>
      <c r="C17" s="3"/>
      <c r="D17" s="4"/>
      <c r="E17" s="18">
        <f t="shared" ca="1" si="0"/>
        <v>667</v>
      </c>
      <c r="F17" s="15">
        <f t="shared" ca="1" si="1"/>
        <v>0</v>
      </c>
      <c r="G17" s="15">
        <v>0</v>
      </c>
      <c r="H17" s="15">
        <f t="shared" ca="1" si="2"/>
        <v>242</v>
      </c>
      <c r="I17" s="15">
        <v>0</v>
      </c>
      <c r="J17" s="15">
        <v>0</v>
      </c>
      <c r="K17" s="15">
        <v>0</v>
      </c>
      <c r="L17" s="15">
        <v>0</v>
      </c>
      <c r="M17" s="19">
        <f t="shared" ca="1" si="3"/>
        <v>425</v>
      </c>
    </row>
    <row r="18" spans="1:13" x14ac:dyDescent="0.3">
      <c r="A18" s="6"/>
      <c r="B18" s="4" t="s">
        <v>61</v>
      </c>
      <c r="C18" s="3"/>
      <c r="D18" s="4"/>
      <c r="E18" s="18">
        <f t="shared" ca="1" si="0"/>
        <v>224</v>
      </c>
      <c r="F18" s="15">
        <f t="shared" ca="1" si="1"/>
        <v>-100</v>
      </c>
      <c r="G18" s="15">
        <v>0</v>
      </c>
      <c r="H18" s="15">
        <f t="shared" ca="1" si="2"/>
        <v>70</v>
      </c>
      <c r="I18" s="15">
        <v>0</v>
      </c>
      <c r="J18" s="15">
        <v>0</v>
      </c>
      <c r="K18" s="15">
        <v>0</v>
      </c>
      <c r="L18" s="15">
        <v>0</v>
      </c>
      <c r="M18" s="19">
        <f t="shared" ca="1" si="3"/>
        <v>54</v>
      </c>
    </row>
    <row r="19" spans="1:13" x14ac:dyDescent="0.3">
      <c r="A19" s="6"/>
      <c r="B19" s="4" t="s">
        <v>64</v>
      </c>
      <c r="C19" s="3"/>
      <c r="D19" s="4"/>
      <c r="E19" s="18">
        <f t="shared" ca="1" si="0"/>
        <v>42</v>
      </c>
      <c r="F19" s="15">
        <f t="shared" ca="1" si="1"/>
        <v>350</v>
      </c>
      <c r="G19" s="15">
        <v>0</v>
      </c>
      <c r="H19" s="15">
        <f t="shared" ca="1" si="2"/>
        <v>349</v>
      </c>
      <c r="I19" s="15">
        <v>0</v>
      </c>
      <c r="J19" s="15">
        <v>0</v>
      </c>
      <c r="K19" s="15">
        <v>0</v>
      </c>
      <c r="L19" s="15">
        <v>0</v>
      </c>
      <c r="M19" s="19">
        <f t="shared" ca="1" si="3"/>
        <v>43</v>
      </c>
    </row>
    <row r="20" spans="1:13" x14ac:dyDescent="0.3">
      <c r="A20" s="6"/>
      <c r="B20" s="4" t="s">
        <v>63</v>
      </c>
      <c r="C20" s="3"/>
      <c r="D20" s="4"/>
      <c r="E20" s="18">
        <f t="shared" ca="1" si="0"/>
        <v>9</v>
      </c>
      <c r="F20" s="15">
        <f t="shared" ca="1" si="1"/>
        <v>20</v>
      </c>
      <c r="G20" s="15">
        <v>0</v>
      </c>
      <c r="H20" s="15">
        <f t="shared" ca="1" si="2"/>
        <v>40</v>
      </c>
      <c r="I20" s="15">
        <v>0</v>
      </c>
      <c r="J20" s="15">
        <v>0</v>
      </c>
      <c r="K20" s="15">
        <v>0</v>
      </c>
      <c r="L20" s="15">
        <v>0</v>
      </c>
      <c r="M20" s="19">
        <f t="shared" ca="1" si="3"/>
        <v>-11</v>
      </c>
    </row>
    <row r="21" spans="1:13" x14ac:dyDescent="0.3">
      <c r="A21" s="6"/>
      <c r="B21" s="4" t="s">
        <v>222</v>
      </c>
      <c r="C21" s="3"/>
      <c r="D21" s="4"/>
      <c r="E21" s="18">
        <f t="shared" ca="1" si="0"/>
        <v>0</v>
      </c>
      <c r="F21" s="15">
        <f t="shared" ca="1" si="1"/>
        <v>0</v>
      </c>
      <c r="G21" s="15">
        <v>0</v>
      </c>
      <c r="H21" s="15">
        <f t="shared" ca="1" si="2"/>
        <v>0</v>
      </c>
      <c r="I21" s="15">
        <v>0</v>
      </c>
      <c r="J21" s="15">
        <v>0</v>
      </c>
      <c r="K21" s="15">
        <v>0</v>
      </c>
      <c r="L21" s="15">
        <v>0</v>
      </c>
      <c r="M21" s="19">
        <f t="shared" ca="1" si="3"/>
        <v>0</v>
      </c>
    </row>
    <row r="22" spans="1:13" x14ac:dyDescent="0.3">
      <c r="A22" s="6"/>
      <c r="B22" s="4" t="s">
        <v>87</v>
      </c>
      <c r="C22" s="3"/>
      <c r="D22" s="4"/>
      <c r="E22" s="18">
        <f t="shared" ca="1" si="0"/>
        <v>31</v>
      </c>
      <c r="F22" s="15">
        <f t="shared" ca="1" si="1"/>
        <v>0</v>
      </c>
      <c r="G22" s="15">
        <v>0</v>
      </c>
      <c r="H22" s="15">
        <f t="shared" ca="1" si="2"/>
        <v>45</v>
      </c>
      <c r="I22" s="15">
        <v>0</v>
      </c>
      <c r="J22" s="15">
        <v>0</v>
      </c>
      <c r="K22" s="15">
        <v>0</v>
      </c>
      <c r="L22" s="15">
        <v>0</v>
      </c>
      <c r="M22" s="19">
        <f t="shared" ca="1" si="3"/>
        <v>-14</v>
      </c>
    </row>
    <row r="23" spans="1:13" x14ac:dyDescent="0.3">
      <c r="A23" s="6"/>
      <c r="B23" s="4" t="s">
        <v>65</v>
      </c>
      <c r="C23" s="3"/>
      <c r="D23" s="4"/>
      <c r="E23" s="18">
        <f t="shared" ca="1" si="0"/>
        <v>29</v>
      </c>
      <c r="F23" s="15">
        <f t="shared" ca="1" si="1"/>
        <v>120</v>
      </c>
      <c r="G23" s="15">
        <v>0</v>
      </c>
      <c r="H23" s="15">
        <f t="shared" ca="1" si="2"/>
        <v>128</v>
      </c>
      <c r="I23" s="15">
        <v>0</v>
      </c>
      <c r="J23" s="15">
        <v>0</v>
      </c>
      <c r="K23" s="15">
        <v>0</v>
      </c>
      <c r="L23" s="15">
        <v>0</v>
      </c>
      <c r="M23" s="19">
        <f t="shared" ca="1" si="3"/>
        <v>21</v>
      </c>
    </row>
    <row r="24" spans="1:13" x14ac:dyDescent="0.3">
      <c r="A24" s="6"/>
      <c r="B24" s="4" t="s">
        <v>221</v>
      </c>
      <c r="C24" s="3"/>
      <c r="D24" s="4"/>
      <c r="E24" s="18">
        <f t="shared" ca="1" si="0"/>
        <v>13</v>
      </c>
      <c r="F24" s="15">
        <f t="shared" ca="1" si="1"/>
        <v>100</v>
      </c>
      <c r="G24" s="15">
        <v>0</v>
      </c>
      <c r="H24" s="15">
        <f t="shared" ca="1" si="2"/>
        <v>104</v>
      </c>
      <c r="I24" s="15">
        <v>0</v>
      </c>
      <c r="J24" s="15">
        <v>0</v>
      </c>
      <c r="K24" s="15">
        <v>0</v>
      </c>
      <c r="L24" s="15">
        <v>0</v>
      </c>
      <c r="M24" s="19">
        <f t="shared" ca="1" si="3"/>
        <v>9</v>
      </c>
    </row>
    <row r="25" spans="1:13" x14ac:dyDescent="0.3">
      <c r="A25" s="6"/>
      <c r="B25" s="4" t="s">
        <v>90</v>
      </c>
      <c r="C25" s="3"/>
      <c r="D25" s="4"/>
      <c r="E25" s="18">
        <f t="shared" ca="1" si="0"/>
        <v>38</v>
      </c>
      <c r="F25" s="15">
        <f t="shared" ca="1" si="1"/>
        <v>200</v>
      </c>
      <c r="G25" s="15">
        <v>0</v>
      </c>
      <c r="H25" s="15">
        <f t="shared" ca="1" si="2"/>
        <v>241</v>
      </c>
      <c r="I25" s="15">
        <v>0</v>
      </c>
      <c r="J25" s="15">
        <v>0</v>
      </c>
      <c r="K25" s="15">
        <v>0</v>
      </c>
      <c r="L25" s="15">
        <v>0</v>
      </c>
      <c r="M25" s="19">
        <f t="shared" ca="1" si="3"/>
        <v>-3</v>
      </c>
    </row>
    <row r="26" spans="1:13" x14ac:dyDescent="0.3">
      <c r="A26" s="6"/>
      <c r="B26" s="4" t="s">
        <v>253</v>
      </c>
      <c r="C26" s="3"/>
      <c r="D26" s="4"/>
      <c r="E26" s="18">
        <f t="shared" ca="1" si="0"/>
        <v>10</v>
      </c>
      <c r="F26" s="15">
        <f t="shared" ca="1" si="1"/>
        <v>80</v>
      </c>
      <c r="G26" s="15">
        <v>0</v>
      </c>
      <c r="H26" s="15">
        <f t="shared" ca="1" si="2"/>
        <v>109</v>
      </c>
      <c r="I26" s="15">
        <v>0</v>
      </c>
      <c r="J26" s="15">
        <v>0</v>
      </c>
      <c r="K26" s="15">
        <v>0</v>
      </c>
      <c r="L26" s="15">
        <v>0</v>
      </c>
      <c r="M26" s="19">
        <f t="shared" ca="1" si="3"/>
        <v>-19</v>
      </c>
    </row>
    <row r="27" spans="1:13" x14ac:dyDescent="0.3">
      <c r="A27" s="6"/>
      <c r="B27" s="4" t="s">
        <v>258</v>
      </c>
      <c r="C27" s="3"/>
      <c r="D27" s="4"/>
      <c r="E27" s="18">
        <f t="shared" ca="1" si="0"/>
        <v>127</v>
      </c>
      <c r="F27" s="15">
        <f t="shared" ca="1" si="1"/>
        <v>300</v>
      </c>
      <c r="G27" s="15">
        <v>0</v>
      </c>
      <c r="H27" s="15">
        <f t="shared" ca="1" si="2"/>
        <v>419</v>
      </c>
      <c r="I27" s="15">
        <v>0</v>
      </c>
      <c r="J27" s="15">
        <v>0</v>
      </c>
      <c r="K27" s="15">
        <v>0</v>
      </c>
      <c r="L27" s="15">
        <v>0</v>
      </c>
      <c r="M27" s="19">
        <f t="shared" ca="1" si="3"/>
        <v>8</v>
      </c>
    </row>
    <row r="28" spans="1:13" x14ac:dyDescent="0.3">
      <c r="A28" s="6"/>
      <c r="B28" s="4" t="s">
        <v>256</v>
      </c>
      <c r="C28" s="3"/>
      <c r="D28" s="4"/>
      <c r="E28" s="18">
        <f t="shared" ca="1" si="0"/>
        <v>90</v>
      </c>
      <c r="F28" s="15">
        <f t="shared" ca="1" si="1"/>
        <v>320</v>
      </c>
      <c r="G28" s="15">
        <v>0</v>
      </c>
      <c r="H28" s="15">
        <f t="shared" ca="1" si="2"/>
        <v>313</v>
      </c>
      <c r="I28" s="15">
        <v>0</v>
      </c>
      <c r="J28" s="15">
        <v>0</v>
      </c>
      <c r="K28" s="15">
        <v>0</v>
      </c>
      <c r="L28" s="15">
        <v>0</v>
      </c>
      <c r="M28" s="19">
        <f t="shared" ca="1" si="3"/>
        <v>97</v>
      </c>
    </row>
    <row r="29" spans="1:13" x14ac:dyDescent="0.3">
      <c r="A29" s="6"/>
      <c r="B29" s="4" t="s">
        <v>91</v>
      </c>
      <c r="C29" s="3"/>
      <c r="D29" s="4"/>
      <c r="E29" s="18">
        <f t="shared" ca="1" si="0"/>
        <v>16</v>
      </c>
      <c r="F29" s="15">
        <f t="shared" ca="1" si="1"/>
        <v>140</v>
      </c>
      <c r="G29" s="15">
        <v>0</v>
      </c>
      <c r="H29" s="15">
        <f t="shared" ca="1" si="2"/>
        <v>152</v>
      </c>
      <c r="I29" s="15">
        <v>0</v>
      </c>
      <c r="J29" s="15">
        <v>0</v>
      </c>
      <c r="K29" s="15">
        <v>0</v>
      </c>
      <c r="L29" s="15">
        <v>0</v>
      </c>
      <c r="M29" s="19">
        <f t="shared" ca="1" si="3"/>
        <v>4</v>
      </c>
    </row>
    <row r="30" spans="1:13" x14ac:dyDescent="0.3">
      <c r="A30" s="6"/>
      <c r="B30" s="4" t="s">
        <v>92</v>
      </c>
      <c r="C30" s="3"/>
      <c r="D30" s="4"/>
      <c r="E30" s="18">
        <f t="shared" ca="1" si="0"/>
        <v>3</v>
      </c>
      <c r="F30" s="15">
        <f t="shared" ca="1" si="1"/>
        <v>88</v>
      </c>
      <c r="G30" s="15">
        <v>0</v>
      </c>
      <c r="H30" s="15">
        <f t="shared" ca="1" si="2"/>
        <v>72</v>
      </c>
      <c r="I30" s="15">
        <v>0</v>
      </c>
      <c r="J30" s="15">
        <v>0</v>
      </c>
      <c r="K30" s="15">
        <v>0</v>
      </c>
      <c r="L30" s="15">
        <v>0</v>
      </c>
      <c r="M30" s="19">
        <f t="shared" ca="1" si="3"/>
        <v>19</v>
      </c>
    </row>
    <row r="31" spans="1:13" x14ac:dyDescent="0.3">
      <c r="A31" s="6"/>
      <c r="B31" s="4" t="s">
        <v>227</v>
      </c>
      <c r="C31" s="3"/>
      <c r="D31" s="4"/>
      <c r="E31" s="18">
        <f t="shared" ca="1" si="0"/>
        <v>-298</v>
      </c>
      <c r="F31" s="15">
        <f t="shared" ca="1" si="1"/>
        <v>0</v>
      </c>
      <c r="G31" s="15">
        <v>0</v>
      </c>
      <c r="H31" s="15">
        <f t="shared" ca="1" si="2"/>
        <v>0</v>
      </c>
      <c r="I31" s="15">
        <v>0</v>
      </c>
      <c r="J31" s="15">
        <v>0</v>
      </c>
      <c r="K31" s="15">
        <v>0</v>
      </c>
      <c r="L31" s="15">
        <v>0</v>
      </c>
      <c r="M31" s="19">
        <f t="shared" ca="1" si="3"/>
        <v>-298</v>
      </c>
    </row>
    <row r="32" spans="1:13" x14ac:dyDescent="0.3">
      <c r="A32" s="6"/>
      <c r="B32" s="4" t="s">
        <v>261</v>
      </c>
      <c r="C32" s="3"/>
      <c r="D32" s="4"/>
      <c r="E32" s="18">
        <f t="shared" ca="1" si="0"/>
        <v>98</v>
      </c>
      <c r="F32" s="15">
        <f t="shared" ca="1" si="1"/>
        <v>100</v>
      </c>
      <c r="G32" s="15">
        <v>0</v>
      </c>
      <c r="H32" s="15">
        <f t="shared" ca="1" si="2"/>
        <v>149</v>
      </c>
      <c r="I32" s="15">
        <v>0</v>
      </c>
      <c r="J32" s="15">
        <v>0</v>
      </c>
      <c r="K32" s="15">
        <v>0</v>
      </c>
      <c r="L32" s="15">
        <v>0</v>
      </c>
      <c r="M32" s="19">
        <f t="shared" ca="1" si="3"/>
        <v>49</v>
      </c>
    </row>
    <row r="33" spans="1:13" x14ac:dyDescent="0.3">
      <c r="A33" s="6"/>
      <c r="B33" s="4" t="s">
        <v>262</v>
      </c>
      <c r="C33" s="3"/>
      <c r="D33" s="4"/>
      <c r="E33" s="18">
        <f t="shared" ca="1" si="0"/>
        <v>5</v>
      </c>
      <c r="F33" s="15">
        <f t="shared" ca="1" si="1"/>
        <v>100</v>
      </c>
      <c r="G33" s="15">
        <v>0</v>
      </c>
      <c r="H33" s="15">
        <f t="shared" ca="1" si="2"/>
        <v>59</v>
      </c>
      <c r="I33" s="15">
        <v>0</v>
      </c>
      <c r="J33" s="15">
        <v>0</v>
      </c>
      <c r="K33" s="15">
        <v>0</v>
      </c>
      <c r="L33" s="15">
        <v>0</v>
      </c>
      <c r="M33" s="19">
        <f t="shared" ca="1" si="3"/>
        <v>46</v>
      </c>
    </row>
    <row r="34" spans="1:13" x14ac:dyDescent="0.3">
      <c r="A34" s="6"/>
      <c r="B34" s="4" t="s">
        <v>67</v>
      </c>
      <c r="C34" s="3"/>
      <c r="D34" s="4"/>
      <c r="E34" s="18">
        <f t="shared" ca="1" si="0"/>
        <v>1264</v>
      </c>
      <c r="F34" s="15">
        <f t="shared" ca="1" si="1"/>
        <v>3200</v>
      </c>
      <c r="G34" s="15">
        <v>0</v>
      </c>
      <c r="H34" s="15">
        <f t="shared" ca="1" si="2"/>
        <v>3426</v>
      </c>
      <c r="I34" s="15">
        <v>0</v>
      </c>
      <c r="J34" s="15">
        <v>0</v>
      </c>
      <c r="K34" s="15">
        <v>0</v>
      </c>
      <c r="L34" s="15">
        <v>0</v>
      </c>
      <c r="M34" s="19">
        <f t="shared" ca="1" si="3"/>
        <v>1038</v>
      </c>
    </row>
    <row r="35" spans="1:13" x14ac:dyDescent="0.3">
      <c r="A35" s="6"/>
      <c r="B35" s="4" t="s">
        <v>263</v>
      </c>
      <c r="C35" s="3"/>
      <c r="D35" s="4"/>
      <c r="E35" s="18">
        <f t="shared" ca="1" si="0"/>
        <v>54</v>
      </c>
      <c r="F35" s="15">
        <f t="shared" ca="1" si="1"/>
        <v>80</v>
      </c>
      <c r="G35" s="15">
        <v>0</v>
      </c>
      <c r="H35" s="15">
        <f t="shared" ca="1" si="2"/>
        <v>193</v>
      </c>
      <c r="I35" s="15">
        <v>0</v>
      </c>
      <c r="J35" s="15">
        <v>0</v>
      </c>
      <c r="K35" s="15">
        <v>0</v>
      </c>
      <c r="L35" s="15">
        <v>0</v>
      </c>
      <c r="M35" s="19">
        <f t="shared" ca="1" si="3"/>
        <v>-59</v>
      </c>
    </row>
    <row r="36" spans="1:13" x14ac:dyDescent="0.3">
      <c r="A36" s="6"/>
      <c r="B36" s="4" t="s">
        <v>69</v>
      </c>
      <c r="C36" s="3"/>
      <c r="D36" s="4"/>
      <c r="E36" s="18">
        <f t="shared" ca="1" si="0"/>
        <v>836</v>
      </c>
      <c r="F36" s="15">
        <f t="shared" ca="1" si="1"/>
        <v>0</v>
      </c>
      <c r="G36" s="15">
        <v>0</v>
      </c>
      <c r="H36" s="15">
        <f t="shared" ca="1" si="2"/>
        <v>874</v>
      </c>
      <c r="I36" s="15">
        <v>0</v>
      </c>
      <c r="J36" s="15">
        <v>0</v>
      </c>
      <c r="K36" s="15">
        <v>0</v>
      </c>
      <c r="L36" s="15">
        <v>0</v>
      </c>
      <c r="M36" s="19">
        <f t="shared" ca="1" si="3"/>
        <v>-38</v>
      </c>
    </row>
    <row r="37" spans="1:13" x14ac:dyDescent="0.3">
      <c r="A37" s="6"/>
      <c r="B37" s="4" t="s">
        <v>93</v>
      </c>
      <c r="C37" s="3"/>
      <c r="D37" s="4"/>
      <c r="E37" s="18">
        <f t="shared" ca="1" si="0"/>
        <v>24</v>
      </c>
      <c r="F37" s="15">
        <f t="shared" ca="1" si="1"/>
        <v>-10</v>
      </c>
      <c r="G37" s="15">
        <v>0</v>
      </c>
      <c r="H37" s="15">
        <f t="shared" ca="1" si="2"/>
        <v>34</v>
      </c>
      <c r="I37" s="15">
        <v>0</v>
      </c>
      <c r="J37" s="15">
        <v>0</v>
      </c>
      <c r="K37" s="15">
        <v>0</v>
      </c>
      <c r="L37" s="15">
        <v>0</v>
      </c>
      <c r="M37" s="19">
        <f t="shared" ca="1" si="3"/>
        <v>-20</v>
      </c>
    </row>
    <row r="38" spans="1:13" x14ac:dyDescent="0.3">
      <c r="A38" s="6"/>
      <c r="B38" s="4" t="s">
        <v>68</v>
      </c>
      <c r="C38" s="3"/>
      <c r="D38" s="4"/>
      <c r="E38" s="18">
        <f t="shared" ca="1" si="0"/>
        <v>105</v>
      </c>
      <c r="F38" s="15">
        <f t="shared" ca="1" si="1"/>
        <v>360</v>
      </c>
      <c r="G38" s="15">
        <v>0</v>
      </c>
      <c r="H38" s="15">
        <f t="shared" ca="1" si="2"/>
        <v>782</v>
      </c>
      <c r="I38" s="15">
        <v>0</v>
      </c>
      <c r="J38" s="15">
        <v>0</v>
      </c>
      <c r="K38" s="15">
        <v>0</v>
      </c>
      <c r="L38" s="15">
        <v>0</v>
      </c>
      <c r="M38" s="19">
        <f t="shared" ca="1" si="3"/>
        <v>-317</v>
      </c>
    </row>
    <row r="39" spans="1:13" x14ac:dyDescent="0.3">
      <c r="A39" s="6"/>
      <c r="B39" s="4" t="s">
        <v>94</v>
      </c>
      <c r="C39" s="3"/>
      <c r="D39" s="4"/>
      <c r="E39" s="18">
        <f t="shared" ca="1" si="0"/>
        <v>207</v>
      </c>
      <c r="F39" s="15">
        <f t="shared" ca="1" si="1"/>
        <v>120</v>
      </c>
      <c r="G39" s="15">
        <v>0</v>
      </c>
      <c r="H39" s="15">
        <f t="shared" ca="1" si="2"/>
        <v>331</v>
      </c>
      <c r="I39" s="15">
        <v>0</v>
      </c>
      <c r="J39" s="15">
        <v>0</v>
      </c>
      <c r="K39" s="15">
        <v>0</v>
      </c>
      <c r="L39" s="15">
        <v>0</v>
      </c>
      <c r="M39" s="19">
        <f t="shared" ca="1" si="3"/>
        <v>-4</v>
      </c>
    </row>
    <row r="40" spans="1:13" x14ac:dyDescent="0.3">
      <c r="A40" s="6"/>
      <c r="B40" s="4" t="s">
        <v>264</v>
      </c>
      <c r="C40" s="3"/>
      <c r="D40" s="4"/>
      <c r="E40" s="18">
        <f t="shared" ca="1" si="0"/>
        <v>-18</v>
      </c>
      <c r="F40" s="15">
        <f t="shared" ca="1" si="1"/>
        <v>8</v>
      </c>
      <c r="G40" s="15">
        <v>0</v>
      </c>
      <c r="H40" s="15">
        <f t="shared" ca="1" si="2"/>
        <v>20</v>
      </c>
      <c r="I40" s="15">
        <v>0</v>
      </c>
      <c r="J40" s="15">
        <v>0</v>
      </c>
      <c r="K40" s="15">
        <v>0</v>
      </c>
      <c r="L40" s="15">
        <v>0</v>
      </c>
      <c r="M40" s="19">
        <f t="shared" ca="1" si="3"/>
        <v>-30</v>
      </c>
    </row>
    <row r="41" spans="1:13" x14ac:dyDescent="0.3">
      <c r="A41" s="6"/>
      <c r="B41" s="4" t="s">
        <v>265</v>
      </c>
      <c r="C41" s="3"/>
      <c r="D41" s="4"/>
      <c r="E41" s="18">
        <f t="shared" ca="1" si="0"/>
        <v>-26</v>
      </c>
      <c r="F41" s="15">
        <f t="shared" ca="1" si="1"/>
        <v>10</v>
      </c>
      <c r="G41" s="15">
        <v>0</v>
      </c>
      <c r="H41" s="15">
        <f t="shared" ca="1" si="2"/>
        <v>30</v>
      </c>
      <c r="I41" s="15">
        <v>0</v>
      </c>
      <c r="J41" s="15">
        <v>0</v>
      </c>
      <c r="K41" s="15">
        <v>0</v>
      </c>
      <c r="L41" s="15">
        <v>0</v>
      </c>
      <c r="M41" s="19">
        <f t="shared" ca="1" si="3"/>
        <v>-46</v>
      </c>
    </row>
    <row r="42" spans="1:13" x14ac:dyDescent="0.3">
      <c r="A42" s="6"/>
      <c r="B42" s="4" t="s">
        <v>70</v>
      </c>
      <c r="C42" s="3"/>
      <c r="D42" s="4"/>
      <c r="E42" s="18">
        <f t="shared" ca="1" si="0"/>
        <v>869</v>
      </c>
      <c r="F42" s="15">
        <f t="shared" ca="1" si="1"/>
        <v>160</v>
      </c>
      <c r="G42" s="15">
        <v>0</v>
      </c>
      <c r="H42" s="15">
        <f t="shared" ca="1" si="2"/>
        <v>564</v>
      </c>
      <c r="I42" s="15">
        <v>0</v>
      </c>
      <c r="J42" s="15">
        <v>0</v>
      </c>
      <c r="K42" s="15">
        <v>0</v>
      </c>
      <c r="L42" s="15">
        <v>0</v>
      </c>
      <c r="M42" s="19">
        <f t="shared" ca="1" si="3"/>
        <v>465</v>
      </c>
    </row>
    <row r="43" spans="1:13" x14ac:dyDescent="0.3">
      <c r="A43" s="6"/>
      <c r="B43" s="4" t="s">
        <v>271</v>
      </c>
      <c r="C43" s="3"/>
      <c r="D43" s="4"/>
      <c r="E43" s="18">
        <f t="shared" ca="1" si="0"/>
        <v>-3</v>
      </c>
      <c r="F43" s="15">
        <f t="shared" ca="1" si="1"/>
        <v>40</v>
      </c>
      <c r="G43" s="15">
        <v>0</v>
      </c>
      <c r="H43" s="15">
        <f t="shared" ca="1" si="2"/>
        <v>40</v>
      </c>
      <c r="I43" s="15">
        <v>0</v>
      </c>
      <c r="J43" s="15">
        <v>0</v>
      </c>
      <c r="K43" s="15">
        <v>0</v>
      </c>
      <c r="L43" s="15">
        <v>0</v>
      </c>
      <c r="M43" s="19">
        <f t="shared" ca="1" si="3"/>
        <v>-3</v>
      </c>
    </row>
    <row r="44" spans="1:13" x14ac:dyDescent="0.3">
      <c r="A44" s="6"/>
      <c r="B44" s="4" t="s">
        <v>95</v>
      </c>
      <c r="C44" s="3"/>
      <c r="D44" s="4"/>
      <c r="E44" s="18">
        <f t="shared" ca="1" si="0"/>
        <v>72</v>
      </c>
      <c r="F44" s="15">
        <f t="shared" ca="1" si="1"/>
        <v>-20</v>
      </c>
      <c r="G44" s="15">
        <v>0</v>
      </c>
      <c r="H44" s="15">
        <f t="shared" ca="1" si="2"/>
        <v>22</v>
      </c>
      <c r="I44" s="15">
        <v>0</v>
      </c>
      <c r="J44" s="15">
        <v>0</v>
      </c>
      <c r="K44" s="15">
        <v>0</v>
      </c>
      <c r="L44" s="15">
        <v>0</v>
      </c>
      <c r="M44" s="19">
        <f t="shared" ca="1" si="3"/>
        <v>30</v>
      </c>
    </row>
    <row r="45" spans="1:13" x14ac:dyDescent="0.3">
      <c r="A45" s="6"/>
      <c r="B45" s="4" t="s">
        <v>279</v>
      </c>
      <c r="C45" s="3"/>
      <c r="D45" s="4"/>
      <c r="E45" s="18">
        <f t="shared" ca="1" si="0"/>
        <v>262</v>
      </c>
      <c r="F45" s="15">
        <f t="shared" ca="1" si="1"/>
        <v>-200</v>
      </c>
      <c r="G45" s="15">
        <v>0</v>
      </c>
      <c r="H45" s="15">
        <f t="shared" ca="1" si="2"/>
        <v>116</v>
      </c>
      <c r="I45" s="15">
        <v>0</v>
      </c>
      <c r="J45" s="15">
        <v>0</v>
      </c>
      <c r="K45" s="15">
        <v>0</v>
      </c>
      <c r="L45" s="15">
        <v>0</v>
      </c>
      <c r="M45" s="19">
        <f t="shared" ca="1" si="3"/>
        <v>-54</v>
      </c>
    </row>
    <row r="46" spans="1:13" x14ac:dyDescent="0.3">
      <c r="A46" s="6"/>
      <c r="B46" s="4" t="s">
        <v>276</v>
      </c>
      <c r="C46" s="3"/>
      <c r="D46" s="4"/>
      <c r="E46" s="18">
        <f t="shared" ca="1" si="0"/>
        <v>568</v>
      </c>
      <c r="F46" s="15">
        <f t="shared" ca="1" si="1"/>
        <v>400</v>
      </c>
      <c r="G46" s="15">
        <v>0</v>
      </c>
      <c r="H46" s="15">
        <f t="shared" ca="1" si="2"/>
        <v>554</v>
      </c>
      <c r="I46" s="15">
        <v>0</v>
      </c>
      <c r="J46" s="15">
        <v>0</v>
      </c>
      <c r="K46" s="15">
        <v>0</v>
      </c>
      <c r="L46" s="15">
        <v>0</v>
      </c>
      <c r="M46" s="19">
        <f t="shared" ca="1" si="3"/>
        <v>414</v>
      </c>
    </row>
    <row r="47" spans="1:13" x14ac:dyDescent="0.3">
      <c r="A47" s="6"/>
      <c r="B47" s="4" t="s">
        <v>226</v>
      </c>
      <c r="C47" s="3"/>
      <c r="D47" s="4"/>
      <c r="E47" s="18">
        <f t="shared" ca="1" si="0"/>
        <v>0</v>
      </c>
      <c r="F47" s="15">
        <f t="shared" ca="1" si="1"/>
        <v>0</v>
      </c>
      <c r="G47" s="15">
        <v>0</v>
      </c>
      <c r="H47" s="15">
        <f t="shared" ca="1" si="2"/>
        <v>0</v>
      </c>
      <c r="I47" s="15">
        <v>0</v>
      </c>
      <c r="J47" s="15">
        <v>0</v>
      </c>
      <c r="K47" s="15">
        <v>0</v>
      </c>
      <c r="L47" s="15">
        <v>0</v>
      </c>
      <c r="M47" s="19">
        <f t="shared" ca="1" si="3"/>
        <v>0</v>
      </c>
    </row>
    <row r="48" spans="1:13" x14ac:dyDescent="0.3">
      <c r="A48" s="6"/>
      <c r="B48" s="4" t="s">
        <v>73</v>
      </c>
      <c r="C48" s="3"/>
      <c r="D48" s="4"/>
      <c r="E48" s="18">
        <f t="shared" ca="1" si="0"/>
        <v>-3</v>
      </c>
      <c r="F48" s="15">
        <f t="shared" ca="1" si="1"/>
        <v>200</v>
      </c>
      <c r="G48" s="15">
        <v>0</v>
      </c>
      <c r="H48" s="15">
        <f t="shared" ca="1" si="2"/>
        <v>177</v>
      </c>
      <c r="I48" s="15">
        <v>0</v>
      </c>
      <c r="J48" s="15">
        <v>0</v>
      </c>
      <c r="K48" s="15">
        <v>0</v>
      </c>
      <c r="L48" s="15">
        <v>0</v>
      </c>
      <c r="M48" s="19">
        <f t="shared" ca="1" si="3"/>
        <v>20</v>
      </c>
    </row>
    <row r="49" spans="1:13" x14ac:dyDescent="0.3">
      <c r="A49" s="6"/>
      <c r="B49" s="4" t="s">
        <v>72</v>
      </c>
      <c r="C49" s="3"/>
      <c r="D49" s="4"/>
      <c r="E49" s="18">
        <f t="shared" ca="1" si="0"/>
        <v>394</v>
      </c>
      <c r="F49" s="15">
        <f t="shared" ca="1" si="1"/>
        <v>200</v>
      </c>
      <c r="G49" s="15">
        <v>0</v>
      </c>
      <c r="H49" s="15">
        <f t="shared" ca="1" si="2"/>
        <v>419</v>
      </c>
      <c r="I49" s="15">
        <v>0</v>
      </c>
      <c r="J49" s="15">
        <v>0</v>
      </c>
      <c r="K49" s="15">
        <v>0</v>
      </c>
      <c r="L49" s="15">
        <v>0</v>
      </c>
      <c r="M49" s="19">
        <f t="shared" ca="1" si="3"/>
        <v>175</v>
      </c>
    </row>
    <row r="50" spans="1:13" x14ac:dyDescent="0.3">
      <c r="A50" s="6"/>
      <c r="B50" s="4" t="s">
        <v>71</v>
      </c>
      <c r="C50" s="3"/>
      <c r="D50" s="4"/>
      <c r="E50" s="18">
        <f t="shared" ca="1" si="0"/>
        <v>108</v>
      </c>
      <c r="F50" s="15">
        <f t="shared" ca="1" si="1"/>
        <v>40</v>
      </c>
      <c r="G50" s="15">
        <v>0</v>
      </c>
      <c r="H50" s="15">
        <f t="shared" ca="1" si="2"/>
        <v>158</v>
      </c>
      <c r="I50" s="15">
        <v>0</v>
      </c>
      <c r="J50" s="15">
        <v>0</v>
      </c>
      <c r="K50" s="15">
        <v>0</v>
      </c>
      <c r="L50" s="15">
        <v>0</v>
      </c>
      <c r="M50" s="19">
        <f t="shared" ca="1" si="3"/>
        <v>-10</v>
      </c>
    </row>
    <row r="51" spans="1:13" x14ac:dyDescent="0.3">
      <c r="A51" s="6"/>
      <c r="B51" s="4" t="s">
        <v>283</v>
      </c>
      <c r="C51" s="3"/>
      <c r="D51" s="4"/>
      <c r="E51" s="18">
        <f t="shared" ca="1" si="0"/>
        <v>-55</v>
      </c>
      <c r="F51" s="15">
        <f t="shared" ca="1" si="1"/>
        <v>415</v>
      </c>
      <c r="G51" s="15">
        <v>0</v>
      </c>
      <c r="H51" s="15">
        <f t="shared" ca="1" si="2"/>
        <v>365</v>
      </c>
      <c r="I51" s="15">
        <v>0</v>
      </c>
      <c r="J51" s="15">
        <v>0</v>
      </c>
      <c r="K51" s="15">
        <v>0</v>
      </c>
      <c r="L51" s="15">
        <v>0</v>
      </c>
      <c r="M51" s="19">
        <f t="shared" ca="1" si="3"/>
        <v>-5</v>
      </c>
    </row>
    <row r="52" spans="1:13" x14ac:dyDescent="0.3">
      <c r="A52" s="6"/>
      <c r="B52" s="4" t="s">
        <v>74</v>
      </c>
      <c r="C52" s="3"/>
      <c r="D52" s="4"/>
      <c r="E52" s="18">
        <f t="shared" ca="1" si="0"/>
        <v>3</v>
      </c>
      <c r="F52" s="15">
        <f t="shared" ca="1" si="1"/>
        <v>90</v>
      </c>
      <c r="G52" s="15">
        <v>0</v>
      </c>
      <c r="H52" s="15">
        <f t="shared" ca="1" si="2"/>
        <v>102</v>
      </c>
      <c r="I52" s="15">
        <v>0</v>
      </c>
      <c r="J52" s="15">
        <v>0</v>
      </c>
      <c r="K52" s="15">
        <v>0</v>
      </c>
      <c r="L52" s="15">
        <v>0</v>
      </c>
      <c r="M52" s="19">
        <f t="shared" ca="1" si="3"/>
        <v>-9</v>
      </c>
    </row>
    <row r="53" spans="1:13" x14ac:dyDescent="0.3">
      <c r="A53" s="6"/>
      <c r="B53" s="4" t="s">
        <v>284</v>
      </c>
      <c r="C53" s="3"/>
      <c r="D53" s="4"/>
      <c r="E53" s="18">
        <f t="shared" ca="1" si="0"/>
        <v>269</v>
      </c>
      <c r="F53" s="15">
        <f t="shared" ca="1" si="1"/>
        <v>-140</v>
      </c>
      <c r="G53" s="15">
        <v>0</v>
      </c>
      <c r="H53" s="15">
        <f t="shared" ca="1" si="2"/>
        <v>109</v>
      </c>
      <c r="I53" s="15">
        <v>0</v>
      </c>
      <c r="J53" s="15">
        <v>0</v>
      </c>
      <c r="K53" s="15">
        <v>0</v>
      </c>
      <c r="L53" s="15">
        <v>0</v>
      </c>
      <c r="M53" s="19">
        <f t="shared" ca="1" si="3"/>
        <v>20</v>
      </c>
    </row>
    <row r="54" spans="1:13" x14ac:dyDescent="0.3">
      <c r="A54" s="6"/>
      <c r="B54" s="4" t="s">
        <v>286</v>
      </c>
      <c r="C54" s="3"/>
      <c r="D54" s="4"/>
      <c r="E54" s="18">
        <f t="shared" ca="1" si="0"/>
        <v>281</v>
      </c>
      <c r="F54" s="15">
        <f t="shared" ca="1" si="1"/>
        <v>50</v>
      </c>
      <c r="G54" s="15">
        <v>0</v>
      </c>
      <c r="H54" s="15">
        <f t="shared" ca="1" si="2"/>
        <v>263</v>
      </c>
      <c r="I54" s="15">
        <v>0</v>
      </c>
      <c r="J54" s="15">
        <v>0</v>
      </c>
      <c r="K54" s="15">
        <v>0</v>
      </c>
      <c r="L54" s="15">
        <v>0</v>
      </c>
      <c r="M54" s="19">
        <f t="shared" ca="1" si="3"/>
        <v>68</v>
      </c>
    </row>
    <row r="55" spans="1:13" x14ac:dyDescent="0.3">
      <c r="A55" s="6"/>
      <c r="B55" s="4" t="s">
        <v>75</v>
      </c>
      <c r="C55" s="3"/>
      <c r="D55" s="4"/>
      <c r="E55" s="18">
        <f t="shared" ca="1" si="0"/>
        <v>484</v>
      </c>
      <c r="F55" s="15">
        <f t="shared" ca="1" si="1"/>
        <v>200</v>
      </c>
      <c r="G55" s="15">
        <v>0</v>
      </c>
      <c r="H55" s="15">
        <f t="shared" ca="1" si="2"/>
        <v>629</v>
      </c>
      <c r="I55" s="15">
        <v>0</v>
      </c>
      <c r="J55" s="15">
        <v>0</v>
      </c>
      <c r="K55" s="15">
        <v>0</v>
      </c>
      <c r="L55" s="15">
        <v>0</v>
      </c>
      <c r="M55" s="19">
        <f t="shared" ca="1" si="3"/>
        <v>55</v>
      </c>
    </row>
    <row r="56" spans="1:13" x14ac:dyDescent="0.3">
      <c r="A56" s="6"/>
      <c r="B56" s="4" t="s">
        <v>77</v>
      </c>
      <c r="C56" s="3"/>
      <c r="D56" s="4"/>
      <c r="E56" s="18">
        <f t="shared" ca="1" si="0"/>
        <v>1</v>
      </c>
      <c r="F56" s="15">
        <f t="shared" ca="1" si="1"/>
        <v>0</v>
      </c>
      <c r="G56" s="15">
        <v>0</v>
      </c>
      <c r="H56" s="15">
        <f t="shared" ca="1" si="2"/>
        <v>0</v>
      </c>
      <c r="I56" s="15">
        <v>0</v>
      </c>
      <c r="J56" s="15">
        <v>0</v>
      </c>
      <c r="K56" s="15">
        <v>0</v>
      </c>
      <c r="L56" s="15">
        <v>0</v>
      </c>
      <c r="M56" s="19">
        <f t="shared" ca="1" si="3"/>
        <v>1</v>
      </c>
    </row>
    <row r="57" spans="1:13" x14ac:dyDescent="0.3">
      <c r="A57" s="6"/>
      <c r="B57" s="4" t="s">
        <v>76</v>
      </c>
      <c r="C57" s="3"/>
      <c r="D57" s="4"/>
      <c r="E57" s="18">
        <f t="shared" ca="1" si="0"/>
        <v>386</v>
      </c>
      <c r="F57" s="15">
        <f t="shared" ca="1" si="1"/>
        <v>120</v>
      </c>
      <c r="G57" s="15">
        <v>0</v>
      </c>
      <c r="H57" s="15">
        <f t="shared" ca="1" si="2"/>
        <v>380</v>
      </c>
      <c r="I57" s="15">
        <v>0</v>
      </c>
      <c r="J57" s="15">
        <v>0</v>
      </c>
      <c r="K57" s="15">
        <v>0</v>
      </c>
      <c r="L57" s="15">
        <v>0</v>
      </c>
      <c r="M57" s="19">
        <f t="shared" ca="1" si="3"/>
        <v>126</v>
      </c>
    </row>
    <row r="58" spans="1:13" x14ac:dyDescent="0.3">
      <c r="A58" s="6"/>
      <c r="B58" s="4" t="s">
        <v>79</v>
      </c>
      <c r="C58" s="3"/>
      <c r="D58" s="4"/>
      <c r="E58" s="18">
        <f t="shared" ca="1" si="0"/>
        <v>-42</v>
      </c>
      <c r="F58" s="15">
        <f t="shared" ca="1" si="1"/>
        <v>920</v>
      </c>
      <c r="G58" s="15">
        <v>0</v>
      </c>
      <c r="H58" s="15">
        <f t="shared" ca="1" si="2"/>
        <v>1013</v>
      </c>
      <c r="I58" s="15">
        <v>0</v>
      </c>
      <c r="J58" s="15">
        <v>0</v>
      </c>
      <c r="K58" s="15">
        <v>0</v>
      </c>
      <c r="L58" s="15">
        <v>0</v>
      </c>
      <c r="M58" s="19">
        <f t="shared" ca="1" si="3"/>
        <v>-135</v>
      </c>
    </row>
    <row r="59" spans="1:13" x14ac:dyDescent="0.3">
      <c r="A59" s="6"/>
      <c r="B59" s="4" t="s">
        <v>287</v>
      </c>
      <c r="C59" s="3"/>
      <c r="D59" s="4"/>
      <c r="E59" s="18">
        <f t="shared" ca="1" si="0"/>
        <v>-13910</v>
      </c>
      <c r="F59" s="15">
        <f t="shared" ca="1" si="1"/>
        <v>19380</v>
      </c>
      <c r="G59" s="15">
        <v>0</v>
      </c>
      <c r="H59" s="15">
        <f t="shared" ca="1" si="2"/>
        <v>13317</v>
      </c>
      <c r="I59" s="15">
        <v>0</v>
      </c>
      <c r="J59" s="15">
        <v>0</v>
      </c>
      <c r="K59" s="15">
        <v>0</v>
      </c>
      <c r="L59" s="15">
        <v>0</v>
      </c>
      <c r="M59" s="19">
        <f t="shared" ca="1" si="3"/>
        <v>-7847</v>
      </c>
    </row>
    <row r="60" spans="1:13" x14ac:dyDescent="0.3">
      <c r="A60" s="6"/>
      <c r="B60" s="4" t="s">
        <v>288</v>
      </c>
      <c r="C60" s="3"/>
      <c r="D60" s="4"/>
      <c r="E60" s="18">
        <f t="shared" ca="1" si="0"/>
        <v>-532</v>
      </c>
      <c r="F60" s="15">
        <f t="shared" ca="1" si="1"/>
        <v>460</v>
      </c>
      <c r="G60" s="15">
        <v>0</v>
      </c>
      <c r="H60" s="15">
        <f t="shared" ca="1" si="2"/>
        <v>402</v>
      </c>
      <c r="I60" s="15">
        <v>0</v>
      </c>
      <c r="J60" s="15">
        <v>0</v>
      </c>
      <c r="K60" s="15">
        <v>0</v>
      </c>
      <c r="L60" s="15">
        <v>0</v>
      </c>
      <c r="M60" s="19">
        <f t="shared" ca="1" si="3"/>
        <v>-474</v>
      </c>
    </row>
    <row r="61" spans="1:13" x14ac:dyDescent="0.3">
      <c r="A61" s="6"/>
      <c r="B61" s="4" t="s">
        <v>289</v>
      </c>
      <c r="C61" s="3"/>
      <c r="D61" s="4"/>
      <c r="E61" s="18">
        <f t="shared" ca="1" si="0"/>
        <v>6</v>
      </c>
      <c r="F61" s="15">
        <f t="shared" ca="1" si="1"/>
        <v>0</v>
      </c>
      <c r="G61" s="15">
        <v>0</v>
      </c>
      <c r="H61" s="15">
        <f t="shared" ca="1" si="2"/>
        <v>6</v>
      </c>
      <c r="I61" s="15">
        <v>0</v>
      </c>
      <c r="J61" s="15">
        <v>0</v>
      </c>
      <c r="K61" s="15">
        <v>0</v>
      </c>
      <c r="L61" s="15">
        <v>0</v>
      </c>
      <c r="M61" s="19">
        <f t="shared" ca="1" si="3"/>
        <v>0</v>
      </c>
    </row>
    <row r="62" spans="1:13" x14ac:dyDescent="0.3">
      <c r="A62" s="6"/>
      <c r="B62" s="4" t="s">
        <v>85</v>
      </c>
      <c r="C62" s="3"/>
      <c r="D62" s="4"/>
      <c r="E62" s="18">
        <f t="shared" ca="1" si="0"/>
        <v>752</v>
      </c>
      <c r="F62" s="15">
        <f t="shared" ca="1" si="1"/>
        <v>400</v>
      </c>
      <c r="G62" s="15">
        <v>0</v>
      </c>
      <c r="H62" s="15">
        <f t="shared" ca="1" si="2"/>
        <v>944</v>
      </c>
      <c r="I62" s="15">
        <v>0</v>
      </c>
      <c r="J62" s="15">
        <v>0</v>
      </c>
      <c r="K62" s="15">
        <v>0</v>
      </c>
      <c r="L62" s="15">
        <v>0</v>
      </c>
      <c r="M62" s="19">
        <f t="shared" ca="1" si="3"/>
        <v>208</v>
      </c>
    </row>
    <row r="63" spans="1:13" x14ac:dyDescent="0.3">
      <c r="A63" s="6"/>
      <c r="B63" s="4" t="s">
        <v>82</v>
      </c>
      <c r="C63" s="3"/>
      <c r="D63" s="4"/>
      <c r="E63" s="18">
        <f t="shared" ca="1" si="0"/>
        <v>106</v>
      </c>
      <c r="F63" s="15">
        <f t="shared" ca="1" si="1"/>
        <v>-50</v>
      </c>
      <c r="G63" s="15">
        <v>0</v>
      </c>
      <c r="H63" s="15">
        <f t="shared" ca="1" si="2"/>
        <v>57</v>
      </c>
      <c r="I63" s="15">
        <v>0</v>
      </c>
      <c r="J63" s="15">
        <v>0</v>
      </c>
      <c r="K63" s="15">
        <v>0</v>
      </c>
      <c r="L63" s="15">
        <v>0</v>
      </c>
      <c r="M63" s="19">
        <f t="shared" ca="1" si="3"/>
        <v>-1</v>
      </c>
    </row>
    <row r="64" spans="1:13" x14ac:dyDescent="0.3">
      <c r="A64" s="6"/>
      <c r="B64" s="4" t="s">
        <v>84</v>
      </c>
      <c r="C64" s="3"/>
      <c r="D64" s="4"/>
      <c r="E64" s="18">
        <f t="shared" ca="1" si="0"/>
        <v>609</v>
      </c>
      <c r="F64" s="15">
        <f t="shared" ca="1" si="1"/>
        <v>200</v>
      </c>
      <c r="G64" s="15">
        <v>0</v>
      </c>
      <c r="H64" s="15">
        <f t="shared" ca="1" si="2"/>
        <v>667</v>
      </c>
      <c r="I64" s="15">
        <v>0</v>
      </c>
      <c r="J64" s="15">
        <v>0</v>
      </c>
      <c r="K64" s="15">
        <v>0</v>
      </c>
      <c r="L64" s="15">
        <v>0</v>
      </c>
      <c r="M64" s="19">
        <f t="shared" ca="1" si="3"/>
        <v>142</v>
      </c>
    </row>
    <row r="65" spans="1:13" x14ac:dyDescent="0.3">
      <c r="A65" s="6"/>
      <c r="B65" s="4" t="s">
        <v>83</v>
      </c>
      <c r="C65" s="3"/>
      <c r="D65" s="4"/>
      <c r="E65" s="18">
        <f t="shared" ca="1" si="0"/>
        <v>204</v>
      </c>
      <c r="F65" s="15">
        <f t="shared" ca="1" si="1"/>
        <v>-40</v>
      </c>
      <c r="G65" s="15">
        <v>0</v>
      </c>
      <c r="H65" s="15">
        <f t="shared" ca="1" si="2"/>
        <v>160</v>
      </c>
      <c r="I65" s="15">
        <v>0</v>
      </c>
      <c r="J65" s="15">
        <v>0</v>
      </c>
      <c r="K65" s="15">
        <v>0</v>
      </c>
      <c r="L65" s="15">
        <v>0</v>
      </c>
      <c r="M65" s="19">
        <f t="shared" ca="1" si="3"/>
        <v>4</v>
      </c>
    </row>
    <row r="66" spans="1:13" x14ac:dyDescent="0.3">
      <c r="A66" s="6"/>
      <c r="B66" s="4" t="s">
        <v>290</v>
      </c>
      <c r="C66" s="3"/>
      <c r="D66" s="4"/>
      <c r="E66" s="18">
        <f t="shared" ca="1" si="0"/>
        <v>-70</v>
      </c>
      <c r="F66" s="15">
        <f t="shared" ca="1" si="1"/>
        <v>0</v>
      </c>
      <c r="G66" s="15">
        <v>0</v>
      </c>
      <c r="H66" s="15">
        <f t="shared" ca="1" si="2"/>
        <v>467</v>
      </c>
      <c r="I66" s="15">
        <v>0</v>
      </c>
      <c r="J66" s="15">
        <v>0</v>
      </c>
      <c r="K66" s="15">
        <v>0</v>
      </c>
      <c r="L66" s="15">
        <v>0</v>
      </c>
      <c r="M66" s="19">
        <f t="shared" ca="1" si="3"/>
        <v>-537</v>
      </c>
    </row>
    <row r="67" spans="1:13" x14ac:dyDescent="0.3">
      <c r="A67" s="6"/>
      <c r="B67" s="4" t="s">
        <v>228</v>
      </c>
      <c r="C67" s="3"/>
      <c r="D67" s="4"/>
      <c r="E67" s="18">
        <f t="shared" ca="1" si="0"/>
        <v>64</v>
      </c>
      <c r="F67" s="15">
        <f t="shared" ca="1" si="1"/>
        <v>360</v>
      </c>
      <c r="G67" s="15">
        <v>0</v>
      </c>
      <c r="H67" s="15">
        <f t="shared" ca="1" si="2"/>
        <v>418</v>
      </c>
      <c r="I67" s="15">
        <v>0</v>
      </c>
      <c r="J67" s="15">
        <v>0</v>
      </c>
      <c r="K67" s="15">
        <v>0</v>
      </c>
      <c r="L67" s="15">
        <v>0</v>
      </c>
      <c r="M67" s="19">
        <f t="shared" ca="1" si="3"/>
        <v>6</v>
      </c>
    </row>
    <row r="68" spans="1:13" x14ac:dyDescent="0.3">
      <c r="A68" s="6"/>
      <c r="B68" s="4" t="s">
        <v>232</v>
      </c>
      <c r="C68" s="3"/>
      <c r="D68" s="4"/>
      <c r="E68" s="18">
        <f t="shared" ca="1" si="0"/>
        <v>661</v>
      </c>
      <c r="F68" s="15">
        <f t="shared" ca="1" si="1"/>
        <v>600</v>
      </c>
      <c r="G68" s="15">
        <v>0</v>
      </c>
      <c r="H68" s="15">
        <f t="shared" ca="1" si="2"/>
        <v>827</v>
      </c>
      <c r="I68" s="15">
        <v>0</v>
      </c>
      <c r="J68" s="15">
        <v>0</v>
      </c>
      <c r="K68" s="15">
        <v>0</v>
      </c>
      <c r="L68" s="15">
        <v>0</v>
      </c>
      <c r="M68" s="19">
        <f t="shared" ca="1" si="3"/>
        <v>434</v>
      </c>
    </row>
    <row r="69" spans="1:13" x14ac:dyDescent="0.3">
      <c r="A69" s="6"/>
      <c r="B69" s="4" t="s">
        <v>231</v>
      </c>
      <c r="C69" s="3"/>
      <c r="D69" s="4"/>
      <c r="E69" s="18">
        <f t="shared" ca="1" si="0"/>
        <v>17</v>
      </c>
      <c r="F69" s="15">
        <f t="shared" ca="1" si="1"/>
        <v>0</v>
      </c>
      <c r="G69" s="15">
        <v>0</v>
      </c>
      <c r="H69" s="15">
        <f t="shared" ca="1" si="2"/>
        <v>144</v>
      </c>
      <c r="I69" s="15">
        <v>0</v>
      </c>
      <c r="J69" s="15">
        <v>0</v>
      </c>
      <c r="K69" s="15">
        <v>0</v>
      </c>
      <c r="L69" s="15">
        <v>0</v>
      </c>
      <c r="M69" s="19">
        <f t="shared" ca="1" si="3"/>
        <v>-127</v>
      </c>
    </row>
    <row r="70" spans="1:13" x14ac:dyDescent="0.3">
      <c r="A70" s="6"/>
      <c r="B70" s="4" t="s">
        <v>233</v>
      </c>
      <c r="C70" s="3"/>
      <c r="D70" s="4"/>
      <c r="E70" s="18">
        <f t="shared" ca="1" si="0"/>
        <v>-36</v>
      </c>
      <c r="F70" s="15">
        <f t="shared" ca="1" si="1"/>
        <v>60</v>
      </c>
      <c r="G70" s="15">
        <v>0</v>
      </c>
      <c r="H70" s="15">
        <f t="shared" ca="1" si="2"/>
        <v>76</v>
      </c>
      <c r="I70" s="15">
        <v>0</v>
      </c>
      <c r="J70" s="15">
        <v>0</v>
      </c>
      <c r="K70" s="15">
        <v>0</v>
      </c>
      <c r="L70" s="15">
        <v>0</v>
      </c>
      <c r="M70" s="19">
        <f t="shared" ca="1" si="3"/>
        <v>-52</v>
      </c>
    </row>
    <row r="71" spans="1:13" x14ac:dyDescent="0.3">
      <c r="A71" s="6"/>
      <c r="B71" s="4" t="s">
        <v>237</v>
      </c>
      <c r="C71" s="3"/>
      <c r="D71" s="4"/>
      <c r="E71" s="18">
        <f t="shared" ca="1" si="0"/>
        <v>99</v>
      </c>
      <c r="F71" s="15">
        <f t="shared" ca="1" si="1"/>
        <v>180</v>
      </c>
      <c r="G71" s="15">
        <v>0</v>
      </c>
      <c r="H71" s="15">
        <f t="shared" ca="1" si="2"/>
        <v>295</v>
      </c>
      <c r="I71" s="15">
        <v>0</v>
      </c>
      <c r="J71" s="15">
        <v>0</v>
      </c>
      <c r="K71" s="15">
        <v>0</v>
      </c>
      <c r="L71" s="15">
        <v>0</v>
      </c>
      <c r="M71" s="19">
        <f t="shared" ca="1" si="3"/>
        <v>-16</v>
      </c>
    </row>
    <row r="72" spans="1:13" x14ac:dyDescent="0.3">
      <c r="A72" s="6"/>
      <c r="B72" s="4" t="s">
        <v>239</v>
      </c>
      <c r="C72" s="3"/>
      <c r="D72" s="4"/>
      <c r="E72" s="18">
        <f t="shared" ca="1" si="0"/>
        <v>247</v>
      </c>
      <c r="F72" s="15">
        <f t="shared" ca="1" si="1"/>
        <v>200</v>
      </c>
      <c r="G72" s="15">
        <v>0</v>
      </c>
      <c r="H72" s="15">
        <f t="shared" ca="1" si="2"/>
        <v>415</v>
      </c>
      <c r="I72" s="15">
        <v>0</v>
      </c>
      <c r="J72" s="15">
        <v>0</v>
      </c>
      <c r="K72" s="15">
        <v>0</v>
      </c>
      <c r="L72" s="15">
        <v>0</v>
      </c>
      <c r="M72" s="19">
        <f t="shared" ca="1" si="3"/>
        <v>32</v>
      </c>
    </row>
    <row r="73" spans="1:13" x14ac:dyDescent="0.3">
      <c r="A73" s="6"/>
      <c r="B73" s="4" t="s">
        <v>238</v>
      </c>
      <c r="C73" s="3"/>
      <c r="D73" s="4"/>
      <c r="E73" s="18">
        <f t="shared" ca="1" si="0"/>
        <v>3</v>
      </c>
      <c r="F73" s="15">
        <f t="shared" ca="1" si="1"/>
        <v>280</v>
      </c>
      <c r="G73" s="15">
        <v>0</v>
      </c>
      <c r="H73" s="15">
        <f t="shared" ca="1" si="2"/>
        <v>259</v>
      </c>
      <c r="I73" s="15">
        <v>0</v>
      </c>
      <c r="J73" s="15">
        <v>0</v>
      </c>
      <c r="K73" s="15">
        <v>0</v>
      </c>
      <c r="L73" s="15">
        <v>0</v>
      </c>
      <c r="M73" s="19">
        <f t="shared" ca="1" si="3"/>
        <v>24</v>
      </c>
    </row>
    <row r="74" spans="1:13" x14ac:dyDescent="0.3">
      <c r="A74" s="6"/>
      <c r="B74" s="4" t="s">
        <v>58</v>
      </c>
      <c r="C74" s="3"/>
      <c r="D74" s="4"/>
      <c r="E74" s="18">
        <f t="shared" ca="1" si="0"/>
        <v>1312</v>
      </c>
      <c r="F74" s="15">
        <f t="shared" ca="1" si="1"/>
        <v>0</v>
      </c>
      <c r="G74" s="15">
        <v>0</v>
      </c>
      <c r="H74" s="15">
        <f t="shared" ca="1" si="2"/>
        <v>834</v>
      </c>
      <c r="I74" s="15">
        <v>0</v>
      </c>
      <c r="J74" s="15">
        <v>0</v>
      </c>
      <c r="K74" s="15">
        <v>0</v>
      </c>
      <c r="L74" s="15">
        <v>0</v>
      </c>
      <c r="M74" s="19">
        <f t="shared" ca="1" si="3"/>
        <v>478</v>
      </c>
    </row>
    <row r="75" spans="1:13" x14ac:dyDescent="0.3">
      <c r="A75" s="6"/>
      <c r="B75" s="4" t="s">
        <v>96</v>
      </c>
      <c r="C75" s="3"/>
      <c r="D75" s="4"/>
      <c r="E75" s="18">
        <f t="shared" ca="1" si="0"/>
        <v>0</v>
      </c>
      <c r="F75" s="15">
        <f t="shared" ca="1" si="1"/>
        <v>0</v>
      </c>
      <c r="G75" s="15">
        <v>0</v>
      </c>
      <c r="H75" s="15">
        <f t="shared" ca="1" si="2"/>
        <v>18</v>
      </c>
      <c r="I75" s="15">
        <v>0</v>
      </c>
      <c r="J75" s="15">
        <v>0</v>
      </c>
      <c r="K75" s="15">
        <v>0</v>
      </c>
      <c r="L75" s="15">
        <v>0</v>
      </c>
      <c r="M75" s="19">
        <f t="shared" ca="1" si="3"/>
        <v>-18</v>
      </c>
    </row>
    <row r="76" spans="1:13" x14ac:dyDescent="0.3">
      <c r="A76" s="6"/>
      <c r="B76" s="4" t="s">
        <v>247</v>
      </c>
      <c r="C76" s="3"/>
      <c r="D76" s="4"/>
      <c r="E76" s="18">
        <f t="shared" ca="1" si="0"/>
        <v>77</v>
      </c>
      <c r="F76" s="15">
        <f t="shared" ca="1" si="1"/>
        <v>350</v>
      </c>
      <c r="G76" s="15">
        <v>0</v>
      </c>
      <c r="H76" s="15">
        <f t="shared" ca="1" si="2"/>
        <v>337</v>
      </c>
      <c r="I76" s="15">
        <v>0</v>
      </c>
      <c r="J76" s="15">
        <v>0</v>
      </c>
      <c r="K76" s="15">
        <v>0</v>
      </c>
      <c r="L76" s="15">
        <v>0</v>
      </c>
      <c r="M76" s="19">
        <f t="shared" ca="1" si="3"/>
        <v>90</v>
      </c>
    </row>
    <row r="77" spans="1:13" x14ac:dyDescent="0.3">
      <c r="A77" s="6"/>
      <c r="B77" s="4" t="s">
        <v>250</v>
      </c>
      <c r="C77" s="3"/>
      <c r="D77" s="4"/>
      <c r="E77" s="18">
        <f t="shared" ca="1" si="0"/>
        <v>-88</v>
      </c>
      <c r="F77" s="15">
        <f t="shared" ca="1" si="1"/>
        <v>450</v>
      </c>
      <c r="G77" s="15">
        <v>0</v>
      </c>
      <c r="H77" s="15">
        <f t="shared" ca="1" si="2"/>
        <v>331</v>
      </c>
      <c r="I77" s="15">
        <v>0</v>
      </c>
      <c r="J77" s="15">
        <v>0</v>
      </c>
      <c r="K77" s="15">
        <v>0</v>
      </c>
      <c r="L77" s="15">
        <v>0</v>
      </c>
      <c r="M77" s="19">
        <f t="shared" ca="1" si="3"/>
        <v>31</v>
      </c>
    </row>
    <row r="78" spans="1:13" x14ac:dyDescent="0.3">
      <c r="A78" s="6"/>
      <c r="B78" s="4" t="s">
        <v>251</v>
      </c>
      <c r="C78" s="3"/>
      <c r="D78" s="4"/>
      <c r="E78" s="18">
        <f t="shared" ca="1" si="0"/>
        <v>50</v>
      </c>
      <c r="F78" s="15">
        <f t="shared" ca="1" si="1"/>
        <v>100</v>
      </c>
      <c r="G78" s="15">
        <v>0</v>
      </c>
      <c r="H78" s="15">
        <f t="shared" ca="1" si="2"/>
        <v>86</v>
      </c>
      <c r="I78" s="15">
        <v>0</v>
      </c>
      <c r="J78" s="15">
        <v>0</v>
      </c>
      <c r="K78" s="15">
        <v>0</v>
      </c>
      <c r="L78" s="15">
        <v>0</v>
      </c>
      <c r="M78" s="19">
        <f t="shared" ca="1" si="3"/>
        <v>64</v>
      </c>
    </row>
    <row r="79" spans="1:13" x14ac:dyDescent="0.3">
      <c r="A79" s="6"/>
      <c r="B79" s="4" t="s">
        <v>254</v>
      </c>
      <c r="C79" s="3"/>
      <c r="D79" s="4"/>
      <c r="E79" s="18">
        <f t="shared" ca="1" si="0"/>
        <v>0</v>
      </c>
      <c r="F79" s="15">
        <f t="shared" ca="1" si="1"/>
        <v>100</v>
      </c>
      <c r="G79" s="15">
        <v>0</v>
      </c>
      <c r="H79" s="15">
        <f t="shared" ca="1" si="2"/>
        <v>39</v>
      </c>
      <c r="I79" s="15">
        <v>0</v>
      </c>
      <c r="J79" s="15">
        <v>0</v>
      </c>
      <c r="K79" s="15">
        <v>0</v>
      </c>
      <c r="L79" s="15">
        <v>0</v>
      </c>
      <c r="M79" s="19">
        <f t="shared" ca="1" si="3"/>
        <v>61</v>
      </c>
    </row>
    <row r="80" spans="1:13" x14ac:dyDescent="0.3">
      <c r="A80" s="6"/>
      <c r="B80" s="4" t="s">
        <v>223</v>
      </c>
      <c r="C80" s="3"/>
      <c r="D80" s="4"/>
      <c r="E80" s="18">
        <f t="shared" ca="1" si="0"/>
        <v>1</v>
      </c>
      <c r="F80" s="15">
        <f t="shared" ca="1" si="1"/>
        <v>0</v>
      </c>
      <c r="G80" s="15">
        <v>0</v>
      </c>
      <c r="H80" s="15">
        <f t="shared" ca="1" si="2"/>
        <v>0</v>
      </c>
      <c r="I80" s="15">
        <v>0</v>
      </c>
      <c r="J80" s="15">
        <v>0</v>
      </c>
      <c r="K80" s="15">
        <v>0</v>
      </c>
      <c r="L80" s="15">
        <v>0</v>
      </c>
      <c r="M80" s="19">
        <f t="shared" ca="1" si="3"/>
        <v>1</v>
      </c>
    </row>
    <row r="81" spans="1:13" x14ac:dyDescent="0.3">
      <c r="A81" s="6"/>
      <c r="B81" s="4" t="s">
        <v>224</v>
      </c>
      <c r="C81" s="3"/>
      <c r="D81" s="4"/>
      <c r="E81" s="18">
        <f t="shared" ca="1" si="0"/>
        <v>2</v>
      </c>
      <c r="F81" s="15">
        <f t="shared" ca="1" si="1"/>
        <v>0</v>
      </c>
      <c r="G81" s="15">
        <v>0</v>
      </c>
      <c r="H81" s="15">
        <f t="shared" ca="1" si="2"/>
        <v>0</v>
      </c>
      <c r="I81" s="15">
        <v>0</v>
      </c>
      <c r="J81" s="15">
        <v>0</v>
      </c>
      <c r="K81" s="15">
        <v>0</v>
      </c>
      <c r="L81" s="15">
        <v>0</v>
      </c>
      <c r="M81" s="19">
        <f t="shared" ca="1" si="3"/>
        <v>2</v>
      </c>
    </row>
    <row r="82" spans="1:13" x14ac:dyDescent="0.3">
      <c r="A82" s="6"/>
      <c r="B82" s="4" t="s">
        <v>225</v>
      </c>
      <c r="C82" s="3"/>
      <c r="D82" s="4"/>
      <c r="E82" s="18">
        <f t="shared" ca="1" si="0"/>
        <v>0</v>
      </c>
      <c r="F82" s="15">
        <f t="shared" ca="1" si="1"/>
        <v>0</v>
      </c>
      <c r="G82" s="15">
        <v>0</v>
      </c>
      <c r="H82" s="15">
        <f t="shared" ca="1" si="2"/>
        <v>0</v>
      </c>
      <c r="I82" s="15">
        <v>0</v>
      </c>
      <c r="J82" s="15">
        <v>0</v>
      </c>
      <c r="K82" s="15">
        <v>0</v>
      </c>
      <c r="L82" s="15">
        <v>0</v>
      </c>
      <c r="M82" s="19">
        <f t="shared" ca="1" si="3"/>
        <v>0</v>
      </c>
    </row>
    <row r="83" spans="1:13" x14ac:dyDescent="0.3">
      <c r="A83" s="6"/>
      <c r="B83" s="4" t="s">
        <v>257</v>
      </c>
      <c r="C83" s="3"/>
      <c r="D83" s="4"/>
      <c r="E83" s="18">
        <f t="shared" ca="1" si="0"/>
        <v>-341</v>
      </c>
      <c r="F83" s="15">
        <f t="shared" ca="1" si="1"/>
        <v>1005</v>
      </c>
      <c r="G83" s="15">
        <v>0</v>
      </c>
      <c r="H83" s="15">
        <f t="shared" ca="1" si="2"/>
        <v>716</v>
      </c>
      <c r="I83" s="15">
        <v>0</v>
      </c>
      <c r="J83" s="15">
        <v>0</v>
      </c>
      <c r="K83" s="15">
        <v>0</v>
      </c>
      <c r="L83" s="15">
        <v>0</v>
      </c>
      <c r="M83" s="19">
        <f t="shared" ca="1" si="3"/>
        <v>-52</v>
      </c>
    </row>
    <row r="84" spans="1:13" x14ac:dyDescent="0.3">
      <c r="A84" s="6"/>
      <c r="B84" s="4" t="s">
        <v>255</v>
      </c>
      <c r="C84" s="3"/>
      <c r="D84" s="4"/>
      <c r="E84" s="18">
        <f t="shared" ca="1" si="0"/>
        <v>-196</v>
      </c>
      <c r="F84" s="15">
        <f t="shared" ca="1" si="1"/>
        <v>1050</v>
      </c>
      <c r="G84" s="15">
        <v>0</v>
      </c>
      <c r="H84" s="15">
        <f t="shared" ca="1" si="2"/>
        <v>933</v>
      </c>
      <c r="I84" s="15">
        <v>0</v>
      </c>
      <c r="J84" s="15">
        <v>0</v>
      </c>
      <c r="K84" s="15">
        <v>0</v>
      </c>
      <c r="L84" s="15">
        <v>0</v>
      </c>
      <c r="M84" s="19">
        <f t="shared" ca="1" si="3"/>
        <v>-79</v>
      </c>
    </row>
    <row r="85" spans="1:13" x14ac:dyDescent="0.3">
      <c r="A85" s="6"/>
      <c r="B85" s="4" t="s">
        <v>267</v>
      </c>
      <c r="C85" s="3"/>
      <c r="D85" s="4"/>
      <c r="E85" s="18">
        <f t="shared" ca="1" si="0"/>
        <v>483</v>
      </c>
      <c r="F85" s="15">
        <f t="shared" ca="1" si="1"/>
        <v>200</v>
      </c>
      <c r="G85" s="15">
        <v>0</v>
      </c>
      <c r="H85" s="15">
        <f t="shared" ca="1" si="2"/>
        <v>849</v>
      </c>
      <c r="I85" s="15">
        <v>0</v>
      </c>
      <c r="J85" s="15">
        <v>0</v>
      </c>
      <c r="K85" s="15">
        <v>0</v>
      </c>
      <c r="L85" s="15">
        <v>0</v>
      </c>
      <c r="M85" s="19">
        <f t="shared" ca="1" si="3"/>
        <v>-166</v>
      </c>
    </row>
    <row r="86" spans="1:13" x14ac:dyDescent="0.3">
      <c r="A86" s="6"/>
      <c r="B86" s="4" t="s">
        <v>97</v>
      </c>
      <c r="C86" s="3"/>
      <c r="D86" s="4"/>
      <c r="E86" s="18">
        <f t="shared" ca="1" si="0"/>
        <v>-9</v>
      </c>
      <c r="F86" s="15">
        <f t="shared" ca="1" si="1"/>
        <v>40</v>
      </c>
      <c r="G86" s="15">
        <v>0</v>
      </c>
      <c r="H86" s="15">
        <f t="shared" ca="1" si="2"/>
        <v>41</v>
      </c>
      <c r="I86" s="15">
        <v>0</v>
      </c>
      <c r="J86" s="15">
        <v>0</v>
      </c>
      <c r="K86" s="15">
        <v>0</v>
      </c>
      <c r="L86" s="15">
        <v>0</v>
      </c>
      <c r="M86" s="19">
        <f t="shared" ca="1" si="3"/>
        <v>-10</v>
      </c>
    </row>
    <row r="87" spans="1:13" x14ac:dyDescent="0.3">
      <c r="A87" s="6"/>
      <c r="B87" s="4" t="s">
        <v>266</v>
      </c>
      <c r="C87" s="3"/>
      <c r="D87" s="4"/>
      <c r="E87" s="18">
        <f t="shared" ca="1" si="0"/>
        <v>-158</v>
      </c>
      <c r="F87" s="15">
        <f t="shared" ca="1" si="1"/>
        <v>450</v>
      </c>
      <c r="G87" s="15">
        <v>0</v>
      </c>
      <c r="H87" s="15">
        <f t="shared" ca="1" si="2"/>
        <v>597</v>
      </c>
      <c r="I87" s="15">
        <v>0</v>
      </c>
      <c r="J87" s="15">
        <v>0</v>
      </c>
      <c r="K87" s="15">
        <v>0</v>
      </c>
      <c r="L87" s="15">
        <v>0</v>
      </c>
      <c r="M87" s="19">
        <f t="shared" ca="1" si="3"/>
        <v>-305</v>
      </c>
    </row>
    <row r="88" spans="1:13" x14ac:dyDescent="0.3">
      <c r="A88" s="6"/>
      <c r="B88" s="4" t="s">
        <v>269</v>
      </c>
      <c r="C88" s="3"/>
      <c r="D88" s="4"/>
      <c r="E88" s="18">
        <f t="shared" ca="1" si="0"/>
        <v>133</v>
      </c>
      <c r="F88" s="15">
        <f t="shared" ca="1" si="1"/>
        <v>-100</v>
      </c>
      <c r="G88" s="15">
        <v>0</v>
      </c>
      <c r="H88" s="15">
        <f t="shared" ca="1" si="2"/>
        <v>33</v>
      </c>
      <c r="I88" s="15">
        <v>0</v>
      </c>
      <c r="J88" s="15">
        <v>0</v>
      </c>
      <c r="K88" s="15">
        <v>0</v>
      </c>
      <c r="L88" s="15">
        <v>0</v>
      </c>
      <c r="M88" s="19">
        <f t="shared" ca="1" si="3"/>
        <v>0</v>
      </c>
    </row>
    <row r="89" spans="1:13" x14ac:dyDescent="0.3">
      <c r="A89" s="6"/>
      <c r="B89" s="4" t="s">
        <v>268</v>
      </c>
      <c r="C89" s="3"/>
      <c r="D89" s="4"/>
      <c r="E89" s="18">
        <f t="shared" ca="1" si="0"/>
        <v>992</v>
      </c>
      <c r="F89" s="15">
        <f t="shared" ca="1" si="1"/>
        <v>250</v>
      </c>
      <c r="G89" s="15">
        <v>0</v>
      </c>
      <c r="H89" s="15">
        <f t="shared" ca="1" si="2"/>
        <v>1016</v>
      </c>
      <c r="I89" s="15">
        <v>0</v>
      </c>
      <c r="J89" s="15">
        <v>0</v>
      </c>
      <c r="K89" s="15">
        <v>0</v>
      </c>
      <c r="L89" s="15">
        <v>0</v>
      </c>
      <c r="M89" s="19">
        <f t="shared" ca="1" si="3"/>
        <v>226</v>
      </c>
    </row>
    <row r="90" spans="1:13" x14ac:dyDescent="0.3">
      <c r="A90" s="6"/>
      <c r="B90" s="4" t="s">
        <v>270</v>
      </c>
      <c r="C90" s="3"/>
      <c r="D90" s="4"/>
      <c r="E90" s="18">
        <f t="shared" ca="1" si="0"/>
        <v>48</v>
      </c>
      <c r="F90" s="15">
        <f t="shared" ca="1" si="1"/>
        <v>0</v>
      </c>
      <c r="G90" s="15">
        <v>0</v>
      </c>
      <c r="H90" s="15">
        <f t="shared" ca="1" si="2"/>
        <v>48</v>
      </c>
      <c r="I90" s="15">
        <v>0</v>
      </c>
      <c r="J90" s="15">
        <v>0</v>
      </c>
      <c r="K90" s="15">
        <v>0</v>
      </c>
      <c r="L90" s="15">
        <v>0</v>
      </c>
      <c r="M90" s="19">
        <f t="shared" ca="1" si="3"/>
        <v>0</v>
      </c>
    </row>
    <row r="91" spans="1:13" x14ac:dyDescent="0.3">
      <c r="A91" s="6"/>
      <c r="B91" s="4" t="s">
        <v>272</v>
      </c>
      <c r="C91" s="3"/>
      <c r="D91" s="4"/>
      <c r="E91" s="18">
        <f t="shared" ca="1" si="0"/>
        <v>78</v>
      </c>
      <c r="F91" s="15">
        <f t="shared" ca="1" si="1"/>
        <v>240</v>
      </c>
      <c r="G91" s="15">
        <v>0</v>
      </c>
      <c r="H91" s="15">
        <f t="shared" ca="1" si="2"/>
        <v>327</v>
      </c>
      <c r="I91" s="15">
        <v>0</v>
      </c>
      <c r="J91" s="15">
        <v>0</v>
      </c>
      <c r="K91" s="15">
        <v>0</v>
      </c>
      <c r="L91" s="15">
        <v>0</v>
      </c>
      <c r="M91" s="19">
        <f t="shared" ca="1" si="3"/>
        <v>-9</v>
      </c>
    </row>
    <row r="92" spans="1:13" x14ac:dyDescent="0.3">
      <c r="A92" s="6"/>
      <c r="B92" s="4" t="s">
        <v>274</v>
      </c>
      <c r="C92" s="3"/>
      <c r="D92" s="4"/>
      <c r="E92" s="18">
        <f t="shared" ca="1" si="0"/>
        <v>43</v>
      </c>
      <c r="F92" s="15">
        <f t="shared" ca="1" si="1"/>
        <v>120</v>
      </c>
      <c r="G92" s="15">
        <v>0</v>
      </c>
      <c r="H92" s="15">
        <f t="shared" ca="1" si="2"/>
        <v>119</v>
      </c>
      <c r="I92" s="15">
        <v>0</v>
      </c>
      <c r="J92" s="15">
        <v>0</v>
      </c>
      <c r="K92" s="15">
        <v>0</v>
      </c>
      <c r="L92" s="15">
        <v>0</v>
      </c>
      <c r="M92" s="19">
        <f t="shared" ca="1" si="3"/>
        <v>44</v>
      </c>
    </row>
    <row r="93" spans="1:13" x14ac:dyDescent="0.3">
      <c r="A93" s="6"/>
      <c r="B93" s="4" t="s">
        <v>273</v>
      </c>
      <c r="C93" s="3"/>
      <c r="D93" s="4"/>
      <c r="E93" s="18">
        <f t="shared" ca="1" si="0"/>
        <v>5</v>
      </c>
      <c r="F93" s="15">
        <f t="shared" ca="1" si="1"/>
        <v>10</v>
      </c>
      <c r="G93" s="15">
        <v>0</v>
      </c>
      <c r="H93" s="15">
        <f t="shared" ca="1" si="2"/>
        <v>16</v>
      </c>
      <c r="I93" s="15">
        <v>0</v>
      </c>
      <c r="J93" s="15">
        <v>0</v>
      </c>
      <c r="K93" s="15">
        <v>0</v>
      </c>
      <c r="L93" s="15">
        <v>0</v>
      </c>
      <c r="M93" s="19">
        <f t="shared" ca="1" si="3"/>
        <v>-1</v>
      </c>
    </row>
    <row r="94" spans="1:13" x14ac:dyDescent="0.3">
      <c r="A94" s="6"/>
      <c r="B94" s="4" t="s">
        <v>275</v>
      </c>
      <c r="C94" s="3"/>
      <c r="D94" s="4"/>
      <c r="E94" s="18">
        <f t="shared" ca="1" si="0"/>
        <v>20</v>
      </c>
      <c r="F94" s="15">
        <f t="shared" ca="1" si="1"/>
        <v>80</v>
      </c>
      <c r="G94" s="15">
        <v>0</v>
      </c>
      <c r="H94" s="15">
        <f t="shared" ca="1" si="2"/>
        <v>102</v>
      </c>
      <c r="I94" s="15">
        <v>0</v>
      </c>
      <c r="J94" s="15">
        <v>0</v>
      </c>
      <c r="K94" s="15">
        <v>0</v>
      </c>
      <c r="L94" s="15">
        <v>0</v>
      </c>
      <c r="M94" s="19">
        <f t="shared" ca="1" si="3"/>
        <v>-2</v>
      </c>
    </row>
    <row r="95" spans="1:13" x14ac:dyDescent="0.3">
      <c r="A95" s="6"/>
      <c r="B95" s="4" t="s">
        <v>281</v>
      </c>
      <c r="C95" s="3"/>
      <c r="D95" s="4"/>
      <c r="E95" s="18">
        <f t="shared" ca="1" si="0"/>
        <v>620</v>
      </c>
      <c r="F95" s="15">
        <f t="shared" ca="1" si="1"/>
        <v>300</v>
      </c>
      <c r="G95" s="15">
        <v>0</v>
      </c>
      <c r="H95" s="15">
        <f t="shared" ca="1" si="2"/>
        <v>1043</v>
      </c>
      <c r="I95" s="15">
        <v>0</v>
      </c>
      <c r="J95" s="15">
        <v>0</v>
      </c>
      <c r="K95" s="15">
        <v>0</v>
      </c>
      <c r="L95" s="15">
        <v>0</v>
      </c>
      <c r="M95" s="19">
        <f t="shared" ca="1" si="3"/>
        <v>-123</v>
      </c>
    </row>
    <row r="96" spans="1:13" x14ac:dyDescent="0.3">
      <c r="A96" s="6"/>
      <c r="B96" s="4" t="s">
        <v>278</v>
      </c>
      <c r="C96" s="3"/>
      <c r="D96" s="4"/>
      <c r="E96" s="18">
        <f t="shared" ca="1" si="0"/>
        <v>3</v>
      </c>
      <c r="F96" s="15">
        <f t="shared" ca="1" si="1"/>
        <v>0</v>
      </c>
      <c r="G96" s="15">
        <v>0</v>
      </c>
      <c r="H96" s="15">
        <f t="shared" ca="1" si="2"/>
        <v>5</v>
      </c>
      <c r="I96" s="15">
        <v>0</v>
      </c>
      <c r="J96" s="15">
        <v>0</v>
      </c>
      <c r="K96" s="15">
        <v>0</v>
      </c>
      <c r="L96" s="15">
        <v>0</v>
      </c>
      <c r="M96" s="19">
        <f t="shared" ca="1" si="3"/>
        <v>-2</v>
      </c>
    </row>
    <row r="97" spans="1:13" x14ac:dyDescent="0.3">
      <c r="A97" s="6"/>
      <c r="B97" s="4" t="s">
        <v>277</v>
      </c>
      <c r="C97" s="3"/>
      <c r="D97" s="4"/>
      <c r="E97" s="18">
        <f t="shared" ca="1" si="0"/>
        <v>-244</v>
      </c>
      <c r="F97" s="15">
        <f t="shared" ca="1" si="1"/>
        <v>600</v>
      </c>
      <c r="G97" s="15">
        <v>0</v>
      </c>
      <c r="H97" s="15">
        <f t="shared" ca="1" si="2"/>
        <v>1106</v>
      </c>
      <c r="I97" s="15">
        <v>0</v>
      </c>
      <c r="J97" s="15">
        <v>0</v>
      </c>
      <c r="K97" s="15">
        <v>0</v>
      </c>
      <c r="L97" s="15">
        <v>0</v>
      </c>
      <c r="M97" s="19">
        <f t="shared" ca="1" si="3"/>
        <v>-750</v>
      </c>
    </row>
    <row r="98" spans="1:13" x14ac:dyDescent="0.3">
      <c r="A98" s="6"/>
      <c r="B98" s="4" t="s">
        <v>280</v>
      </c>
      <c r="C98" s="3"/>
      <c r="D98" s="4"/>
      <c r="E98" s="18">
        <f t="shared" ca="1" si="0"/>
        <v>15</v>
      </c>
      <c r="F98" s="15">
        <f t="shared" ca="1" si="1"/>
        <v>0</v>
      </c>
      <c r="G98" s="15">
        <v>0</v>
      </c>
      <c r="H98" s="15">
        <f t="shared" ca="1" si="2"/>
        <v>44</v>
      </c>
      <c r="I98" s="15">
        <v>0</v>
      </c>
      <c r="J98" s="15">
        <v>0</v>
      </c>
      <c r="K98" s="15">
        <v>0</v>
      </c>
      <c r="L98" s="15">
        <v>0</v>
      </c>
      <c r="M98" s="19">
        <f t="shared" ca="1" si="3"/>
        <v>-29</v>
      </c>
    </row>
    <row r="99" spans="1:13" x14ac:dyDescent="0.3">
      <c r="A99" s="6"/>
      <c r="B99" s="4" t="s">
        <v>282</v>
      </c>
      <c r="C99" s="3"/>
      <c r="D99" s="4"/>
      <c r="E99" s="18">
        <f t="shared" ca="1" si="0"/>
        <v>15</v>
      </c>
      <c r="F99" s="15">
        <f t="shared" ca="1" si="1"/>
        <v>0</v>
      </c>
      <c r="G99" s="15">
        <v>0</v>
      </c>
      <c r="H99" s="15">
        <f t="shared" ca="1" si="2"/>
        <v>15</v>
      </c>
      <c r="I99" s="15">
        <v>0</v>
      </c>
      <c r="J99" s="15">
        <v>0</v>
      </c>
      <c r="K99" s="15">
        <v>0</v>
      </c>
      <c r="L99" s="15">
        <v>0</v>
      </c>
      <c r="M99" s="19">
        <f t="shared" ca="1" si="3"/>
        <v>0</v>
      </c>
    </row>
    <row r="100" spans="1:13" x14ac:dyDescent="0.3">
      <c r="A100" s="6"/>
      <c r="B100" s="4" t="s">
        <v>229</v>
      </c>
      <c r="C100" s="3"/>
      <c r="D100" s="4"/>
      <c r="E100" s="18">
        <f t="shared" ca="1" si="0"/>
        <v>2</v>
      </c>
      <c r="F100" s="15">
        <f t="shared" ca="1" si="1"/>
        <v>0</v>
      </c>
      <c r="G100" s="15">
        <v>0</v>
      </c>
      <c r="H100" s="15">
        <f t="shared" ca="1" si="2"/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f t="shared" ca="1" si="3"/>
        <v>2</v>
      </c>
    </row>
    <row r="101" spans="1:13" x14ac:dyDescent="0.3">
      <c r="A101" s="6"/>
      <c r="B101" s="4" t="s">
        <v>230</v>
      </c>
      <c r="C101" s="3"/>
      <c r="D101" s="4"/>
      <c r="E101" s="18">
        <f t="shared" ca="1" si="0"/>
        <v>-5</v>
      </c>
      <c r="F101" s="15">
        <f t="shared" ca="1" si="1"/>
        <v>0</v>
      </c>
      <c r="G101" s="15">
        <v>0</v>
      </c>
      <c r="H101" s="15">
        <f t="shared" ca="1" si="2"/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f t="shared" ca="1" si="3"/>
        <v>-5</v>
      </c>
    </row>
    <row r="102" spans="1:13" x14ac:dyDescent="0.3">
      <c r="A102" s="6"/>
      <c r="B102" s="4" t="s">
        <v>285</v>
      </c>
      <c r="C102" s="3"/>
      <c r="D102" s="4"/>
      <c r="E102" s="18">
        <f t="shared" ca="1" si="0"/>
        <v>2</v>
      </c>
      <c r="F102" s="15">
        <f t="shared" ca="1" si="1"/>
        <v>40</v>
      </c>
      <c r="G102" s="15">
        <v>0</v>
      </c>
      <c r="H102" s="15">
        <f t="shared" ca="1" si="2"/>
        <v>33</v>
      </c>
      <c r="I102" s="15">
        <v>0</v>
      </c>
      <c r="J102" s="15">
        <v>0</v>
      </c>
      <c r="K102" s="15">
        <v>0</v>
      </c>
      <c r="L102" s="15">
        <v>0</v>
      </c>
      <c r="M102" s="19">
        <f t="shared" ca="1" si="3"/>
        <v>9</v>
      </c>
    </row>
    <row r="103" spans="1:13" x14ac:dyDescent="0.3">
      <c r="A103" s="6"/>
      <c r="B103" s="4" t="s">
        <v>78</v>
      </c>
      <c r="C103" s="3"/>
      <c r="D103" s="4"/>
      <c r="E103" s="18">
        <f t="shared" ca="1" si="0"/>
        <v>1299</v>
      </c>
      <c r="F103" s="15">
        <f t="shared" ca="1" si="1"/>
        <v>540</v>
      </c>
      <c r="G103" s="15">
        <v>0</v>
      </c>
      <c r="H103" s="15">
        <f t="shared" ca="1" si="2"/>
        <v>1660</v>
      </c>
      <c r="I103" s="15">
        <v>0</v>
      </c>
      <c r="J103" s="15">
        <v>0</v>
      </c>
      <c r="K103" s="15">
        <v>0</v>
      </c>
      <c r="L103" s="15">
        <v>0</v>
      </c>
      <c r="M103" s="19">
        <f t="shared" ca="1" si="3"/>
        <v>179</v>
      </c>
    </row>
    <row r="104" spans="1:13" x14ac:dyDescent="0.3">
      <c r="A104" s="6"/>
      <c r="B104" s="4" t="s">
        <v>80</v>
      </c>
      <c r="C104" s="3"/>
      <c r="D104" s="4"/>
      <c r="E104" s="18">
        <f t="shared" ca="1" si="0"/>
        <v>22</v>
      </c>
      <c r="F104" s="15">
        <f t="shared" ca="1" si="1"/>
        <v>0</v>
      </c>
      <c r="G104" s="15">
        <v>0</v>
      </c>
      <c r="H104" s="15">
        <f t="shared" ca="1" si="2"/>
        <v>17</v>
      </c>
      <c r="I104" s="15">
        <v>0</v>
      </c>
      <c r="J104" s="15">
        <v>0</v>
      </c>
      <c r="K104" s="15">
        <v>0</v>
      </c>
      <c r="L104" s="15">
        <v>0</v>
      </c>
      <c r="M104" s="19">
        <f t="shared" ca="1" si="3"/>
        <v>5</v>
      </c>
    </row>
    <row r="105" spans="1:13" x14ac:dyDescent="0.3">
      <c r="A105" s="6"/>
      <c r="B105" s="4" t="s">
        <v>86</v>
      </c>
      <c r="C105" s="3"/>
      <c r="D105" s="4"/>
      <c r="E105" s="18">
        <f t="shared" ca="1" si="0"/>
        <v>36</v>
      </c>
      <c r="F105" s="15">
        <f t="shared" ca="1" si="1"/>
        <v>60</v>
      </c>
      <c r="G105" s="15">
        <v>0</v>
      </c>
      <c r="H105" s="15">
        <f t="shared" ca="1" si="2"/>
        <v>77</v>
      </c>
      <c r="I105" s="15">
        <v>0</v>
      </c>
      <c r="J105" s="15">
        <v>0</v>
      </c>
      <c r="K105" s="15">
        <v>0</v>
      </c>
      <c r="L105" s="15">
        <v>0</v>
      </c>
      <c r="M105" s="19">
        <f t="shared" ca="1" si="3"/>
        <v>19</v>
      </c>
    </row>
    <row r="106" spans="1:13" x14ac:dyDescent="0.3">
      <c r="A106" s="6"/>
      <c r="B106" s="4" t="s">
        <v>291</v>
      </c>
      <c r="C106" s="3"/>
      <c r="D106" s="4"/>
      <c r="E106" s="18">
        <f t="shared" ca="1" si="0"/>
        <v>114</v>
      </c>
      <c r="F106" s="15">
        <f t="shared" ca="1" si="1"/>
        <v>40</v>
      </c>
      <c r="G106" s="15">
        <v>0</v>
      </c>
      <c r="H106" s="15">
        <f t="shared" ca="1" si="2"/>
        <v>124</v>
      </c>
      <c r="I106" s="15">
        <v>0</v>
      </c>
      <c r="J106" s="15">
        <v>0</v>
      </c>
      <c r="K106" s="15">
        <v>0</v>
      </c>
      <c r="L106" s="15">
        <v>0</v>
      </c>
      <c r="M106" s="19">
        <f t="shared" ca="1" si="3"/>
        <v>30</v>
      </c>
    </row>
    <row r="107" spans="1:13" x14ac:dyDescent="0.3">
      <c r="A107" s="6"/>
      <c r="B107" s="4" t="s">
        <v>98</v>
      </c>
      <c r="C107" s="3"/>
      <c r="D107" s="4"/>
      <c r="E107" s="18">
        <f t="shared" ca="1" si="0"/>
        <v>-2</v>
      </c>
      <c r="F107" s="15">
        <f t="shared" ca="1" si="1"/>
        <v>0</v>
      </c>
      <c r="G107" s="15">
        <v>0</v>
      </c>
      <c r="H107" s="15">
        <f t="shared" ca="1" si="2"/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f t="shared" ca="1" si="3"/>
        <v>-2</v>
      </c>
    </row>
    <row r="108" spans="1:13" x14ac:dyDescent="0.3">
      <c r="A108" s="6"/>
      <c r="B108" s="4" t="s">
        <v>99</v>
      </c>
      <c r="C108" s="3"/>
      <c r="D108" s="4"/>
      <c r="E108" s="18">
        <f t="shared" ca="1" si="0"/>
        <v>12</v>
      </c>
      <c r="F108" s="15">
        <f t="shared" ca="1" si="1"/>
        <v>0</v>
      </c>
      <c r="G108" s="15">
        <v>0</v>
      </c>
      <c r="H108" s="15">
        <f t="shared" ca="1" si="2"/>
        <v>7</v>
      </c>
      <c r="I108" s="15">
        <v>0</v>
      </c>
      <c r="J108" s="15">
        <v>0</v>
      </c>
      <c r="K108" s="15">
        <v>0</v>
      </c>
      <c r="L108" s="15">
        <v>0</v>
      </c>
      <c r="M108" s="19">
        <f t="shared" ca="1" si="3"/>
        <v>5</v>
      </c>
    </row>
    <row r="109" spans="1:13" x14ac:dyDescent="0.3">
      <c r="A109" s="6"/>
      <c r="B109" s="4" t="s">
        <v>244</v>
      </c>
      <c r="C109" s="3"/>
      <c r="D109" s="4"/>
      <c r="E109" s="18">
        <f t="shared" ca="1" si="0"/>
        <v>0</v>
      </c>
      <c r="F109" s="15">
        <f t="shared" ca="1" si="1"/>
        <v>120</v>
      </c>
      <c r="G109" s="15">
        <v>0</v>
      </c>
      <c r="H109" s="15">
        <f t="shared" ca="1" si="2"/>
        <v>27</v>
      </c>
      <c r="I109" s="15">
        <v>0</v>
      </c>
      <c r="J109" s="15">
        <v>0</v>
      </c>
      <c r="K109" s="15">
        <v>0</v>
      </c>
      <c r="L109" s="15">
        <v>0</v>
      </c>
      <c r="M109" s="19">
        <f t="shared" ca="1" si="3"/>
        <v>93</v>
      </c>
    </row>
    <row r="110" spans="1:13" x14ac:dyDescent="0.3">
      <c r="A110" s="6"/>
      <c r="B110" s="4" t="s">
        <v>245</v>
      </c>
      <c r="C110" s="3"/>
      <c r="D110" s="4"/>
      <c r="E110" s="18">
        <f t="shared" ca="1" si="0"/>
        <v>0</v>
      </c>
      <c r="F110" s="15">
        <f t="shared" ca="1" si="1"/>
        <v>40</v>
      </c>
      <c r="G110" s="15">
        <v>0</v>
      </c>
      <c r="H110" s="15">
        <f t="shared" ca="1" si="2"/>
        <v>21</v>
      </c>
      <c r="I110" s="15">
        <v>0</v>
      </c>
      <c r="J110" s="15">
        <v>0</v>
      </c>
      <c r="K110" s="15">
        <v>0</v>
      </c>
      <c r="L110" s="15">
        <v>0</v>
      </c>
      <c r="M110" s="19">
        <f t="shared" ca="1" si="3"/>
        <v>19</v>
      </c>
    </row>
    <row r="111" spans="1:13" x14ac:dyDescent="0.3">
      <c r="A111" s="6"/>
      <c r="B111" s="4" t="s">
        <v>246</v>
      </c>
      <c r="C111" s="3"/>
      <c r="D111" s="4"/>
      <c r="E111" s="18">
        <f t="shared" ca="1" si="0"/>
        <v>0</v>
      </c>
      <c r="F111" s="15">
        <f t="shared" ca="1" si="1"/>
        <v>160</v>
      </c>
      <c r="G111" s="15">
        <v>0</v>
      </c>
      <c r="H111" s="15">
        <f t="shared" ca="1" si="2"/>
        <v>80</v>
      </c>
      <c r="I111" s="15">
        <v>0</v>
      </c>
      <c r="J111" s="15">
        <v>0</v>
      </c>
      <c r="K111" s="15">
        <v>0</v>
      </c>
      <c r="L111" s="15">
        <v>0</v>
      </c>
      <c r="M111" s="19">
        <f t="shared" ca="1" si="3"/>
        <v>80</v>
      </c>
    </row>
    <row r="112" spans="1:13" x14ac:dyDescent="0.3">
      <c r="A112" s="6"/>
      <c r="B112" s="4" t="s">
        <v>248</v>
      </c>
      <c r="C112" s="3"/>
      <c r="D112" s="4"/>
      <c r="E112" s="18">
        <f t="shared" ca="1" si="0"/>
        <v>264</v>
      </c>
      <c r="F112" s="15">
        <f t="shared" ca="1" si="1"/>
        <v>0</v>
      </c>
      <c r="G112" s="15">
        <v>0</v>
      </c>
      <c r="H112" s="15">
        <f t="shared" ca="1" si="2"/>
        <v>269</v>
      </c>
      <c r="I112" s="15">
        <v>0</v>
      </c>
      <c r="J112" s="15">
        <v>0</v>
      </c>
      <c r="K112" s="15">
        <v>0</v>
      </c>
      <c r="L112" s="15">
        <v>0</v>
      </c>
      <c r="M112" s="19">
        <f t="shared" ca="1" si="3"/>
        <v>-5</v>
      </c>
    </row>
    <row r="113" spans="1:13" x14ac:dyDescent="0.3">
      <c r="A113" s="6"/>
      <c r="B113" s="4" t="s">
        <v>249</v>
      </c>
      <c r="C113" s="3"/>
      <c r="D113" s="4"/>
      <c r="E113" s="18">
        <f t="shared" ca="1" si="0"/>
        <v>32</v>
      </c>
      <c r="F113" s="15">
        <f t="shared" ca="1" si="1"/>
        <v>80</v>
      </c>
      <c r="G113" s="15">
        <v>0</v>
      </c>
      <c r="H113" s="15">
        <f t="shared" ca="1" si="2"/>
        <v>80</v>
      </c>
      <c r="I113" s="15">
        <v>0</v>
      </c>
      <c r="J113" s="15">
        <v>0</v>
      </c>
      <c r="K113" s="15">
        <v>0</v>
      </c>
      <c r="L113" s="15">
        <v>0</v>
      </c>
      <c r="M113" s="19">
        <f t="shared" ca="1" si="3"/>
        <v>32</v>
      </c>
    </row>
    <row r="114" spans="1:13" x14ac:dyDescent="0.3">
      <c r="A114" s="6"/>
      <c r="B114" s="4" t="s">
        <v>252</v>
      </c>
      <c r="C114" s="3"/>
      <c r="D114" s="4"/>
      <c r="E114" s="18">
        <f t="shared" ca="1" si="0"/>
        <v>73</v>
      </c>
      <c r="F114" s="15">
        <f t="shared" ca="1" si="1"/>
        <v>160</v>
      </c>
      <c r="G114" s="15">
        <v>0</v>
      </c>
      <c r="H114" s="15">
        <f t="shared" ca="1" si="2"/>
        <v>203</v>
      </c>
      <c r="I114" s="15">
        <v>0</v>
      </c>
      <c r="J114" s="15">
        <v>0</v>
      </c>
      <c r="K114" s="15">
        <v>0</v>
      </c>
      <c r="L114" s="15">
        <v>0</v>
      </c>
      <c r="M114" s="19">
        <f t="shared" ca="1" si="3"/>
        <v>30</v>
      </c>
    </row>
    <row r="115" spans="1:13" ht="15" thickBot="1" x14ac:dyDescent="0.35">
      <c r="A115" s="6"/>
      <c r="B115" s="4" t="s">
        <v>260</v>
      </c>
      <c r="C115" s="3"/>
      <c r="D115" s="4"/>
      <c r="E115" s="18">
        <f t="shared" ca="1" si="0"/>
        <v>138</v>
      </c>
      <c r="F115" s="15">
        <f t="shared" ca="1" si="1"/>
        <v>440</v>
      </c>
      <c r="G115" s="15">
        <v>0</v>
      </c>
      <c r="H115" s="15">
        <f t="shared" ca="1" si="2"/>
        <v>555</v>
      </c>
      <c r="I115" s="15">
        <v>0</v>
      </c>
      <c r="J115" s="15">
        <v>0</v>
      </c>
      <c r="K115" s="15">
        <v>0</v>
      </c>
      <c r="L115" s="15">
        <v>0</v>
      </c>
      <c r="M115" s="19">
        <f t="shared" ca="1" si="3"/>
        <v>23</v>
      </c>
    </row>
    <row r="116" spans="1:13" ht="15" thickBot="1" x14ac:dyDescent="0.35">
      <c r="A116" s="6"/>
      <c r="B116" s="8"/>
      <c r="C116" s="7"/>
      <c r="D116" s="8" t="s">
        <v>18</v>
      </c>
      <c r="E116" s="9">
        <f ca="1">SUM(E3:E115)</f>
        <v>7203</v>
      </c>
      <c r="F116" s="9">
        <f ca="1">SUM(F3:F115)</f>
        <v>48760</v>
      </c>
      <c r="G116" s="9">
        <f>SUM(G3:G115)</f>
        <v>0</v>
      </c>
      <c r="H116" s="9">
        <f ca="1">SUM(H3:H115)</f>
        <v>59143</v>
      </c>
      <c r="I116" s="9">
        <f>SUM(I3:I115)</f>
        <v>0</v>
      </c>
      <c r="J116" s="9">
        <f>SUM(J3:J115)</f>
        <v>0</v>
      </c>
      <c r="K116" s="9">
        <f>SUM(K3:K115)</f>
        <v>0</v>
      </c>
      <c r="L116" s="9">
        <f>SUM(L3:L115)</f>
        <v>0</v>
      </c>
      <c r="M116" s="10">
        <f ca="1">SUM(M3:M115)</f>
        <v>-3180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118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14.4" customHeight="1" x14ac:dyDescent="0.3">
      <c r="A3" s="70" t="s">
        <v>292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" customHeight="1" x14ac:dyDescent="0.3">
      <c r="A4" s="70" t="s">
        <v>295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" customHeight="1" x14ac:dyDescent="0.3">
      <c r="A5" s="70" t="s">
        <v>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" customHeight="1" x14ac:dyDescent="0.3">
      <c r="A6" s="69" t="s">
        <v>55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ht="14.4" customHeight="1" x14ac:dyDescent="0.3">
      <c r="A7" s="69" t="s">
        <v>293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19.8" x14ac:dyDescent="0.3">
      <c r="A8" s="93" t="s">
        <v>12</v>
      </c>
      <c r="B8" s="93" t="s">
        <v>56</v>
      </c>
      <c r="C8" s="93" t="s">
        <v>43</v>
      </c>
      <c r="D8" s="93" t="s">
        <v>57</v>
      </c>
      <c r="E8" s="93" t="s">
        <v>3</v>
      </c>
      <c r="F8" s="93" t="s">
        <v>4</v>
      </c>
      <c r="G8" s="93" t="s">
        <v>5</v>
      </c>
      <c r="H8" s="93" t="s">
        <v>6</v>
      </c>
      <c r="I8" s="93" t="s">
        <v>7</v>
      </c>
      <c r="J8" s="93" t="s">
        <v>8</v>
      </c>
      <c r="K8" s="93" t="s">
        <v>9</v>
      </c>
      <c r="L8" s="93" t="s">
        <v>10</v>
      </c>
      <c r="M8" s="93" t="s">
        <v>11</v>
      </c>
    </row>
    <row r="9" spans="1:13" ht="19.8" x14ac:dyDescent="0.3">
      <c r="A9" s="94" t="s">
        <v>294</v>
      </c>
      <c r="B9" s="95">
        <v>9061069</v>
      </c>
      <c r="C9" s="94" t="s">
        <v>232</v>
      </c>
      <c r="D9" s="95">
        <v>79234988</v>
      </c>
      <c r="E9" s="95">
        <v>661</v>
      </c>
      <c r="F9" s="95">
        <v>600</v>
      </c>
      <c r="G9" s="95">
        <v>0</v>
      </c>
      <c r="H9" s="95">
        <v>827</v>
      </c>
      <c r="I9" s="95">
        <v>0</v>
      </c>
      <c r="J9" s="95">
        <v>0</v>
      </c>
      <c r="K9" s="95">
        <v>0</v>
      </c>
      <c r="L9" s="95">
        <v>0</v>
      </c>
      <c r="M9" s="95">
        <v>434</v>
      </c>
    </row>
    <row r="10" spans="1:13" ht="19.8" x14ac:dyDescent="0.3">
      <c r="A10" s="94" t="s">
        <v>294</v>
      </c>
      <c r="B10" s="95">
        <v>9061069</v>
      </c>
      <c r="C10" s="94" t="s">
        <v>233</v>
      </c>
      <c r="D10" s="95">
        <v>79297696</v>
      </c>
      <c r="E10" s="95">
        <v>-36</v>
      </c>
      <c r="F10" s="95">
        <v>60</v>
      </c>
      <c r="G10" s="95">
        <v>0</v>
      </c>
      <c r="H10" s="95">
        <v>76</v>
      </c>
      <c r="I10" s="95">
        <v>0</v>
      </c>
      <c r="J10" s="95">
        <v>0</v>
      </c>
      <c r="K10" s="95">
        <v>0</v>
      </c>
      <c r="L10" s="95">
        <v>0</v>
      </c>
      <c r="M10" s="95">
        <v>-52</v>
      </c>
    </row>
    <row r="11" spans="1:13" ht="19.8" x14ac:dyDescent="0.3">
      <c r="A11" s="94" t="s">
        <v>294</v>
      </c>
      <c r="B11" s="95">
        <v>9061069</v>
      </c>
      <c r="C11" s="94" t="s">
        <v>44</v>
      </c>
      <c r="D11" s="95">
        <v>6101665</v>
      </c>
      <c r="E11" s="95">
        <v>2594</v>
      </c>
      <c r="F11" s="95">
        <v>6000</v>
      </c>
      <c r="G11" s="95">
        <v>0</v>
      </c>
      <c r="H11" s="95">
        <v>7874</v>
      </c>
      <c r="I11" s="95">
        <v>0</v>
      </c>
      <c r="J11" s="95">
        <v>0</v>
      </c>
      <c r="K11" s="95">
        <v>0</v>
      </c>
      <c r="L11" s="95">
        <v>0</v>
      </c>
      <c r="M11" s="95">
        <v>720</v>
      </c>
    </row>
    <row r="12" spans="1:13" ht="19.8" x14ac:dyDescent="0.3">
      <c r="A12" s="94" t="s">
        <v>294</v>
      </c>
      <c r="B12" s="95">
        <v>9061069</v>
      </c>
      <c r="C12" s="94" t="s">
        <v>231</v>
      </c>
      <c r="D12" s="95">
        <v>79696000</v>
      </c>
      <c r="E12" s="95">
        <v>17</v>
      </c>
      <c r="F12" s="95">
        <v>0</v>
      </c>
      <c r="G12" s="95">
        <v>0</v>
      </c>
      <c r="H12" s="95">
        <v>144</v>
      </c>
      <c r="I12" s="95">
        <v>0</v>
      </c>
      <c r="J12" s="95">
        <v>0</v>
      </c>
      <c r="K12" s="95">
        <v>0</v>
      </c>
      <c r="L12" s="95">
        <v>0</v>
      </c>
      <c r="M12" s="95">
        <v>-127</v>
      </c>
    </row>
    <row r="13" spans="1:13" ht="19.8" x14ac:dyDescent="0.3">
      <c r="A13" s="94" t="s">
        <v>294</v>
      </c>
      <c r="B13" s="95">
        <v>9061069</v>
      </c>
      <c r="C13" s="94" t="s">
        <v>235</v>
      </c>
      <c r="D13" s="95">
        <v>3822323</v>
      </c>
      <c r="E13" s="95">
        <v>199</v>
      </c>
      <c r="F13" s="95">
        <v>210</v>
      </c>
      <c r="G13" s="95">
        <v>0</v>
      </c>
      <c r="H13" s="95">
        <v>274</v>
      </c>
      <c r="I13" s="95">
        <v>0</v>
      </c>
      <c r="J13" s="95">
        <v>0</v>
      </c>
      <c r="K13" s="95">
        <v>0</v>
      </c>
      <c r="L13" s="95">
        <v>0</v>
      </c>
      <c r="M13" s="95">
        <v>135</v>
      </c>
    </row>
    <row r="14" spans="1:13" ht="19.8" x14ac:dyDescent="0.3">
      <c r="A14" s="94" t="s">
        <v>294</v>
      </c>
      <c r="B14" s="95">
        <v>9061069</v>
      </c>
      <c r="C14" s="94" t="s">
        <v>236</v>
      </c>
      <c r="D14" s="95">
        <v>3822358</v>
      </c>
      <c r="E14" s="95">
        <v>476</v>
      </c>
      <c r="F14" s="95">
        <v>680</v>
      </c>
      <c r="G14" s="95">
        <v>0</v>
      </c>
      <c r="H14" s="95">
        <v>874</v>
      </c>
      <c r="I14" s="95">
        <v>0</v>
      </c>
      <c r="J14" s="95">
        <v>0</v>
      </c>
      <c r="K14" s="95">
        <v>0</v>
      </c>
      <c r="L14" s="95">
        <v>0</v>
      </c>
      <c r="M14" s="95">
        <v>282</v>
      </c>
    </row>
    <row r="15" spans="1:13" ht="19.8" x14ac:dyDescent="0.3">
      <c r="A15" s="94" t="s">
        <v>294</v>
      </c>
      <c r="B15" s="95">
        <v>9061069</v>
      </c>
      <c r="C15" s="94" t="s">
        <v>89</v>
      </c>
      <c r="D15" s="95">
        <v>3822366</v>
      </c>
      <c r="E15" s="95">
        <v>342</v>
      </c>
      <c r="F15" s="95">
        <v>360</v>
      </c>
      <c r="G15" s="95">
        <v>0</v>
      </c>
      <c r="H15" s="95">
        <v>370</v>
      </c>
      <c r="I15" s="95">
        <v>0</v>
      </c>
      <c r="J15" s="95">
        <v>0</v>
      </c>
      <c r="K15" s="95">
        <v>0</v>
      </c>
      <c r="L15" s="95">
        <v>0</v>
      </c>
      <c r="M15" s="95">
        <v>332</v>
      </c>
    </row>
    <row r="16" spans="1:13" ht="19.8" x14ac:dyDescent="0.3">
      <c r="A16" s="94" t="s">
        <v>294</v>
      </c>
      <c r="B16" s="95">
        <v>9061069</v>
      </c>
      <c r="C16" s="94" t="s">
        <v>234</v>
      </c>
      <c r="D16" s="95">
        <v>3822331</v>
      </c>
      <c r="E16" s="95">
        <v>958</v>
      </c>
      <c r="F16" s="95">
        <v>320</v>
      </c>
      <c r="G16" s="95">
        <v>0</v>
      </c>
      <c r="H16" s="95">
        <v>862</v>
      </c>
      <c r="I16" s="95">
        <v>0</v>
      </c>
      <c r="J16" s="95">
        <v>0</v>
      </c>
      <c r="K16" s="95">
        <v>0</v>
      </c>
      <c r="L16" s="95">
        <v>0</v>
      </c>
      <c r="M16" s="95">
        <v>416</v>
      </c>
    </row>
    <row r="17" spans="1:13" ht="19.8" x14ac:dyDescent="0.3">
      <c r="A17" s="94" t="s">
        <v>294</v>
      </c>
      <c r="B17" s="95">
        <v>9061069</v>
      </c>
      <c r="C17" s="94" t="s">
        <v>237</v>
      </c>
      <c r="D17" s="95">
        <v>86212544</v>
      </c>
      <c r="E17" s="95">
        <v>99</v>
      </c>
      <c r="F17" s="95">
        <v>180</v>
      </c>
      <c r="G17" s="95">
        <v>0</v>
      </c>
      <c r="H17" s="95">
        <v>295</v>
      </c>
      <c r="I17" s="95">
        <v>0</v>
      </c>
      <c r="J17" s="95">
        <v>0</v>
      </c>
      <c r="K17" s="95">
        <v>0</v>
      </c>
      <c r="L17" s="95">
        <v>0</v>
      </c>
      <c r="M17" s="95">
        <v>-16</v>
      </c>
    </row>
    <row r="18" spans="1:13" ht="19.8" x14ac:dyDescent="0.3">
      <c r="A18" s="94" t="s">
        <v>294</v>
      </c>
      <c r="B18" s="95">
        <v>9061069</v>
      </c>
      <c r="C18" s="94" t="s">
        <v>239</v>
      </c>
      <c r="D18" s="95">
        <v>86228564</v>
      </c>
      <c r="E18" s="95">
        <v>247</v>
      </c>
      <c r="F18" s="95">
        <v>200</v>
      </c>
      <c r="G18" s="95">
        <v>0</v>
      </c>
      <c r="H18" s="95">
        <v>415</v>
      </c>
      <c r="I18" s="95">
        <v>0</v>
      </c>
      <c r="J18" s="95">
        <v>0</v>
      </c>
      <c r="K18" s="95">
        <v>0</v>
      </c>
      <c r="L18" s="95">
        <v>0</v>
      </c>
      <c r="M18" s="95">
        <v>32</v>
      </c>
    </row>
    <row r="19" spans="1:13" ht="19.8" x14ac:dyDescent="0.3">
      <c r="A19" s="94" t="s">
        <v>294</v>
      </c>
      <c r="B19" s="95">
        <v>9061069</v>
      </c>
      <c r="C19" s="94" t="s">
        <v>238</v>
      </c>
      <c r="D19" s="95">
        <v>86232308</v>
      </c>
      <c r="E19" s="95">
        <v>3</v>
      </c>
      <c r="F19" s="95">
        <v>280</v>
      </c>
      <c r="G19" s="95">
        <v>0</v>
      </c>
      <c r="H19" s="95">
        <v>259</v>
      </c>
      <c r="I19" s="95">
        <v>0</v>
      </c>
      <c r="J19" s="95">
        <v>0</v>
      </c>
      <c r="K19" s="95">
        <v>0</v>
      </c>
      <c r="L19" s="95">
        <v>0</v>
      </c>
      <c r="M19" s="95">
        <v>24</v>
      </c>
    </row>
    <row r="20" spans="1:13" ht="19.8" x14ac:dyDescent="0.3">
      <c r="A20" s="94" t="s">
        <v>294</v>
      </c>
      <c r="B20" s="95">
        <v>9061069</v>
      </c>
      <c r="C20" s="94" t="s">
        <v>241</v>
      </c>
      <c r="D20" s="95">
        <v>6077322</v>
      </c>
      <c r="E20" s="95">
        <v>141</v>
      </c>
      <c r="F20" s="95">
        <v>470</v>
      </c>
      <c r="G20" s="95">
        <v>0</v>
      </c>
      <c r="H20" s="95">
        <v>464</v>
      </c>
      <c r="I20" s="95">
        <v>0</v>
      </c>
      <c r="J20" s="95">
        <v>0</v>
      </c>
      <c r="K20" s="95">
        <v>0</v>
      </c>
      <c r="L20" s="95">
        <v>0</v>
      </c>
      <c r="M20" s="95">
        <v>147</v>
      </c>
    </row>
    <row r="21" spans="1:13" ht="19.8" x14ac:dyDescent="0.3">
      <c r="A21" s="94" t="s">
        <v>294</v>
      </c>
      <c r="B21" s="95">
        <v>9061069</v>
      </c>
      <c r="C21" s="94" t="s">
        <v>243</v>
      </c>
      <c r="D21" s="95">
        <v>5999978</v>
      </c>
      <c r="E21" s="95">
        <v>29</v>
      </c>
      <c r="F21" s="95">
        <v>720</v>
      </c>
      <c r="G21" s="95">
        <v>0</v>
      </c>
      <c r="H21" s="95">
        <v>596</v>
      </c>
      <c r="I21" s="95">
        <v>0</v>
      </c>
      <c r="J21" s="95">
        <v>0</v>
      </c>
      <c r="K21" s="95">
        <v>0</v>
      </c>
      <c r="L21" s="95">
        <v>0</v>
      </c>
      <c r="M21" s="95">
        <v>153</v>
      </c>
    </row>
    <row r="22" spans="1:13" ht="19.8" x14ac:dyDescent="0.3">
      <c r="A22" s="94" t="s">
        <v>294</v>
      </c>
      <c r="B22" s="95">
        <v>9061069</v>
      </c>
      <c r="C22" s="94" t="s">
        <v>242</v>
      </c>
      <c r="D22" s="95">
        <v>6112179</v>
      </c>
      <c r="E22" s="95">
        <v>734</v>
      </c>
      <c r="F22" s="95">
        <v>1162</v>
      </c>
      <c r="G22" s="95">
        <v>0</v>
      </c>
      <c r="H22" s="95">
        <v>1773</v>
      </c>
      <c r="I22" s="95">
        <v>0</v>
      </c>
      <c r="J22" s="95">
        <v>0</v>
      </c>
      <c r="K22" s="95">
        <v>0</v>
      </c>
      <c r="L22" s="95">
        <v>0</v>
      </c>
      <c r="M22" s="95">
        <v>123</v>
      </c>
    </row>
    <row r="23" spans="1:13" ht="19.8" x14ac:dyDescent="0.3">
      <c r="A23" s="94" t="s">
        <v>294</v>
      </c>
      <c r="B23" s="95">
        <v>9061069</v>
      </c>
      <c r="C23" s="94" t="s">
        <v>240</v>
      </c>
      <c r="D23" s="95">
        <v>6113191</v>
      </c>
      <c r="E23" s="95">
        <v>-14</v>
      </c>
      <c r="F23" s="95">
        <v>900</v>
      </c>
      <c r="G23" s="95">
        <v>0</v>
      </c>
      <c r="H23" s="95">
        <v>596</v>
      </c>
      <c r="I23" s="95">
        <v>0</v>
      </c>
      <c r="J23" s="95">
        <v>0</v>
      </c>
      <c r="K23" s="95">
        <v>0</v>
      </c>
      <c r="L23" s="95">
        <v>0</v>
      </c>
      <c r="M23" s="95">
        <v>290</v>
      </c>
    </row>
    <row r="24" spans="1:13" ht="19.8" x14ac:dyDescent="0.3">
      <c r="A24" s="94" t="s">
        <v>294</v>
      </c>
      <c r="B24" s="95">
        <v>9061069</v>
      </c>
      <c r="C24" s="94" t="s">
        <v>58</v>
      </c>
      <c r="D24" s="95">
        <v>5708361</v>
      </c>
      <c r="E24" s="95">
        <v>1312</v>
      </c>
      <c r="F24" s="95">
        <v>0</v>
      </c>
      <c r="G24" s="95">
        <v>0</v>
      </c>
      <c r="H24" s="95">
        <v>834</v>
      </c>
      <c r="I24" s="95">
        <v>0</v>
      </c>
      <c r="J24" s="95">
        <v>0</v>
      </c>
      <c r="K24" s="95">
        <v>0</v>
      </c>
      <c r="L24" s="95">
        <v>0</v>
      </c>
      <c r="M24" s="95">
        <v>478</v>
      </c>
    </row>
    <row r="25" spans="1:13" ht="19.8" x14ac:dyDescent="0.3">
      <c r="A25" s="94" t="s">
        <v>294</v>
      </c>
      <c r="B25" s="95">
        <v>9061069</v>
      </c>
      <c r="C25" s="94" t="s">
        <v>59</v>
      </c>
      <c r="D25" s="95">
        <v>5697343</v>
      </c>
      <c r="E25" s="95">
        <v>207</v>
      </c>
      <c r="F25" s="95">
        <v>0</v>
      </c>
      <c r="G25" s="95">
        <v>70</v>
      </c>
      <c r="H25" s="95">
        <v>92</v>
      </c>
      <c r="I25" s="95">
        <v>0</v>
      </c>
      <c r="J25" s="95">
        <v>0</v>
      </c>
      <c r="K25" s="95">
        <v>0</v>
      </c>
      <c r="L25" s="95">
        <v>0</v>
      </c>
      <c r="M25" s="95">
        <v>45</v>
      </c>
    </row>
    <row r="26" spans="1:13" ht="19.8" x14ac:dyDescent="0.3">
      <c r="A26" s="94" t="s">
        <v>294</v>
      </c>
      <c r="B26" s="95">
        <v>9061069</v>
      </c>
      <c r="C26" s="94" t="s">
        <v>60</v>
      </c>
      <c r="D26" s="95">
        <v>5699494</v>
      </c>
      <c r="E26" s="95">
        <v>667</v>
      </c>
      <c r="F26" s="95">
        <v>0</v>
      </c>
      <c r="G26" s="95">
        <v>0</v>
      </c>
      <c r="H26" s="95">
        <v>242</v>
      </c>
      <c r="I26" s="95">
        <v>0</v>
      </c>
      <c r="J26" s="95">
        <v>0</v>
      </c>
      <c r="K26" s="95">
        <v>0</v>
      </c>
      <c r="L26" s="95">
        <v>0</v>
      </c>
      <c r="M26" s="95">
        <v>425</v>
      </c>
    </row>
    <row r="27" spans="1:13" ht="19.8" x14ac:dyDescent="0.3">
      <c r="A27" s="94" t="s">
        <v>294</v>
      </c>
      <c r="B27" s="95">
        <v>9061069</v>
      </c>
      <c r="C27" s="94" t="s">
        <v>61</v>
      </c>
      <c r="D27" s="95">
        <v>5704439</v>
      </c>
      <c r="E27" s="95">
        <v>224</v>
      </c>
      <c r="F27" s="95">
        <v>0</v>
      </c>
      <c r="G27" s="95">
        <v>100</v>
      </c>
      <c r="H27" s="95">
        <v>70</v>
      </c>
      <c r="I27" s="95">
        <v>0</v>
      </c>
      <c r="J27" s="95">
        <v>0</v>
      </c>
      <c r="K27" s="95">
        <v>0</v>
      </c>
      <c r="L27" s="95">
        <v>0</v>
      </c>
      <c r="M27" s="95">
        <v>54</v>
      </c>
    </row>
    <row r="28" spans="1:13" ht="19.8" x14ac:dyDescent="0.3">
      <c r="A28" s="94" t="s">
        <v>294</v>
      </c>
      <c r="B28" s="95">
        <v>9061069</v>
      </c>
      <c r="C28" s="94" t="s">
        <v>62</v>
      </c>
      <c r="D28" s="95">
        <v>5703475</v>
      </c>
      <c r="E28" s="95">
        <v>867</v>
      </c>
      <c r="F28" s="95">
        <v>200</v>
      </c>
      <c r="G28" s="95">
        <v>0</v>
      </c>
      <c r="H28" s="95">
        <v>942</v>
      </c>
      <c r="I28" s="95">
        <v>0</v>
      </c>
      <c r="J28" s="95">
        <v>0</v>
      </c>
      <c r="K28" s="95">
        <v>0</v>
      </c>
      <c r="L28" s="95">
        <v>0</v>
      </c>
      <c r="M28" s="95">
        <v>125</v>
      </c>
    </row>
    <row r="29" spans="1:13" ht="19.8" x14ac:dyDescent="0.3">
      <c r="A29" s="94" t="s">
        <v>294</v>
      </c>
      <c r="B29" s="95">
        <v>9061069</v>
      </c>
      <c r="C29" s="94" t="s">
        <v>63</v>
      </c>
      <c r="D29" s="95">
        <v>79710852</v>
      </c>
      <c r="E29" s="95">
        <v>9</v>
      </c>
      <c r="F29" s="95">
        <v>20</v>
      </c>
      <c r="G29" s="95">
        <v>0</v>
      </c>
      <c r="H29" s="95">
        <v>40</v>
      </c>
      <c r="I29" s="95">
        <v>0</v>
      </c>
      <c r="J29" s="95">
        <v>0</v>
      </c>
      <c r="K29" s="95">
        <v>0</v>
      </c>
      <c r="L29" s="95">
        <v>0</v>
      </c>
      <c r="M29" s="95">
        <v>-11</v>
      </c>
    </row>
    <row r="30" spans="1:13" ht="19.8" x14ac:dyDescent="0.3">
      <c r="A30" s="94" t="s">
        <v>294</v>
      </c>
      <c r="B30" s="95">
        <v>9061069</v>
      </c>
      <c r="C30" s="94" t="s">
        <v>96</v>
      </c>
      <c r="D30" s="95">
        <v>79734727</v>
      </c>
      <c r="E30" s="95">
        <v>0</v>
      </c>
      <c r="F30" s="95">
        <v>0</v>
      </c>
      <c r="G30" s="95">
        <v>0</v>
      </c>
      <c r="H30" s="95">
        <v>18</v>
      </c>
      <c r="I30" s="95">
        <v>0</v>
      </c>
      <c r="J30" s="95">
        <v>0</v>
      </c>
      <c r="K30" s="95">
        <v>0</v>
      </c>
      <c r="L30" s="95">
        <v>0</v>
      </c>
      <c r="M30" s="95">
        <v>-18</v>
      </c>
    </row>
    <row r="31" spans="1:13" ht="19.8" x14ac:dyDescent="0.3">
      <c r="A31" s="94" t="s">
        <v>294</v>
      </c>
      <c r="B31" s="95">
        <v>9061069</v>
      </c>
      <c r="C31" s="94" t="s">
        <v>64</v>
      </c>
      <c r="D31" s="95">
        <v>79735219</v>
      </c>
      <c r="E31" s="95">
        <v>42</v>
      </c>
      <c r="F31" s="95">
        <v>350</v>
      </c>
      <c r="G31" s="95">
        <v>0</v>
      </c>
      <c r="H31" s="95">
        <v>349</v>
      </c>
      <c r="I31" s="95">
        <v>0</v>
      </c>
      <c r="J31" s="95">
        <v>0</v>
      </c>
      <c r="K31" s="95">
        <v>0</v>
      </c>
      <c r="L31" s="95">
        <v>0</v>
      </c>
      <c r="M31" s="95">
        <v>43</v>
      </c>
    </row>
    <row r="32" spans="1:13" ht="19.8" x14ac:dyDescent="0.3">
      <c r="A32" s="94" t="s">
        <v>294</v>
      </c>
      <c r="B32" s="95">
        <v>9061069</v>
      </c>
      <c r="C32" s="94" t="s">
        <v>247</v>
      </c>
      <c r="D32" s="95">
        <v>79985169</v>
      </c>
      <c r="E32" s="95">
        <v>77</v>
      </c>
      <c r="F32" s="95">
        <v>350</v>
      </c>
      <c r="G32" s="95">
        <v>0</v>
      </c>
      <c r="H32" s="95">
        <v>337</v>
      </c>
      <c r="I32" s="95">
        <v>0</v>
      </c>
      <c r="J32" s="95">
        <v>0</v>
      </c>
      <c r="K32" s="95">
        <v>0</v>
      </c>
      <c r="L32" s="95">
        <v>0</v>
      </c>
      <c r="M32" s="95">
        <v>90</v>
      </c>
    </row>
    <row r="33" spans="1:13" ht="19.8" x14ac:dyDescent="0.3">
      <c r="A33" s="94" t="s">
        <v>294</v>
      </c>
      <c r="B33" s="95">
        <v>9061069</v>
      </c>
      <c r="C33" s="94" t="s">
        <v>221</v>
      </c>
      <c r="D33" s="95">
        <v>3823370</v>
      </c>
      <c r="E33" s="95">
        <v>13</v>
      </c>
      <c r="F33" s="95">
        <v>100</v>
      </c>
      <c r="G33" s="95">
        <v>0</v>
      </c>
      <c r="H33" s="95">
        <v>104</v>
      </c>
      <c r="I33" s="95">
        <v>0</v>
      </c>
      <c r="J33" s="95">
        <v>0</v>
      </c>
      <c r="K33" s="95">
        <v>0</v>
      </c>
      <c r="L33" s="95">
        <v>0</v>
      </c>
      <c r="M33" s="95">
        <v>9</v>
      </c>
    </row>
    <row r="34" spans="1:13" ht="19.8" x14ac:dyDescent="0.3">
      <c r="A34" s="94" t="s">
        <v>294</v>
      </c>
      <c r="B34" s="95">
        <v>9061069</v>
      </c>
      <c r="C34" s="94" t="s">
        <v>65</v>
      </c>
      <c r="D34" s="95">
        <v>3823346</v>
      </c>
      <c r="E34" s="95">
        <v>29</v>
      </c>
      <c r="F34" s="95">
        <v>120</v>
      </c>
      <c r="G34" s="95">
        <v>0</v>
      </c>
      <c r="H34" s="95">
        <v>128</v>
      </c>
      <c r="I34" s="95">
        <v>0</v>
      </c>
      <c r="J34" s="95">
        <v>0</v>
      </c>
      <c r="K34" s="95">
        <v>0</v>
      </c>
      <c r="L34" s="95">
        <v>0</v>
      </c>
      <c r="M34" s="95">
        <v>21</v>
      </c>
    </row>
    <row r="35" spans="1:13" ht="19.8" x14ac:dyDescent="0.3">
      <c r="A35" s="94" t="s">
        <v>294</v>
      </c>
      <c r="B35" s="95">
        <v>9061069</v>
      </c>
      <c r="C35" s="94" t="s">
        <v>250</v>
      </c>
      <c r="D35" s="95">
        <v>4299026</v>
      </c>
      <c r="E35" s="95">
        <v>-88</v>
      </c>
      <c r="F35" s="95">
        <v>450</v>
      </c>
      <c r="G35" s="95">
        <v>0</v>
      </c>
      <c r="H35" s="95">
        <v>331</v>
      </c>
      <c r="I35" s="95">
        <v>0</v>
      </c>
      <c r="J35" s="95">
        <v>0</v>
      </c>
      <c r="K35" s="95">
        <v>0</v>
      </c>
      <c r="L35" s="95">
        <v>0</v>
      </c>
      <c r="M35" s="95">
        <v>31</v>
      </c>
    </row>
    <row r="36" spans="1:13" ht="19.8" x14ac:dyDescent="0.3">
      <c r="A36" s="94" t="s">
        <v>294</v>
      </c>
      <c r="B36" s="95">
        <v>9061069</v>
      </c>
      <c r="C36" s="94" t="s">
        <v>252</v>
      </c>
      <c r="D36" s="95">
        <v>84082430</v>
      </c>
      <c r="E36" s="95">
        <v>73</v>
      </c>
      <c r="F36" s="95">
        <v>160</v>
      </c>
      <c r="G36" s="95">
        <v>0</v>
      </c>
      <c r="H36" s="95">
        <v>203</v>
      </c>
      <c r="I36" s="95">
        <v>0</v>
      </c>
      <c r="J36" s="95">
        <v>0</v>
      </c>
      <c r="K36" s="95">
        <v>0</v>
      </c>
      <c r="L36" s="95">
        <v>0</v>
      </c>
      <c r="M36" s="95">
        <v>30</v>
      </c>
    </row>
    <row r="37" spans="1:13" ht="19.8" x14ac:dyDescent="0.3">
      <c r="A37" s="94" t="s">
        <v>294</v>
      </c>
      <c r="B37" s="95">
        <v>9061069</v>
      </c>
      <c r="C37" s="94" t="s">
        <v>251</v>
      </c>
      <c r="D37" s="95">
        <v>84065757</v>
      </c>
      <c r="E37" s="95">
        <v>50</v>
      </c>
      <c r="F37" s="95">
        <v>100</v>
      </c>
      <c r="G37" s="95">
        <v>0</v>
      </c>
      <c r="H37" s="95">
        <v>86</v>
      </c>
      <c r="I37" s="95">
        <v>0</v>
      </c>
      <c r="J37" s="95">
        <v>0</v>
      </c>
      <c r="K37" s="95">
        <v>0</v>
      </c>
      <c r="L37" s="95">
        <v>0</v>
      </c>
      <c r="M37" s="95">
        <v>64</v>
      </c>
    </row>
    <row r="38" spans="1:13" ht="19.8" x14ac:dyDescent="0.3">
      <c r="A38" s="94" t="s">
        <v>294</v>
      </c>
      <c r="B38" s="95">
        <v>9061069</v>
      </c>
      <c r="C38" s="94" t="s">
        <v>90</v>
      </c>
      <c r="D38" s="95">
        <v>79305885</v>
      </c>
      <c r="E38" s="95">
        <v>38</v>
      </c>
      <c r="F38" s="95">
        <v>200</v>
      </c>
      <c r="G38" s="95">
        <v>0</v>
      </c>
      <c r="H38" s="95">
        <v>241</v>
      </c>
      <c r="I38" s="95">
        <v>0</v>
      </c>
      <c r="J38" s="95">
        <v>0</v>
      </c>
      <c r="K38" s="95">
        <v>0</v>
      </c>
      <c r="L38" s="95">
        <v>0</v>
      </c>
      <c r="M38" s="95">
        <v>-3</v>
      </c>
    </row>
    <row r="39" spans="1:13" ht="19.8" x14ac:dyDescent="0.3">
      <c r="A39" s="94" t="s">
        <v>294</v>
      </c>
      <c r="B39" s="95">
        <v>9061069</v>
      </c>
      <c r="C39" s="94" t="s">
        <v>253</v>
      </c>
      <c r="D39" s="95">
        <v>79224699</v>
      </c>
      <c r="E39" s="95">
        <v>10</v>
      </c>
      <c r="F39" s="95">
        <v>80</v>
      </c>
      <c r="G39" s="95">
        <v>0</v>
      </c>
      <c r="H39" s="95">
        <v>109</v>
      </c>
      <c r="I39" s="95">
        <v>0</v>
      </c>
      <c r="J39" s="95">
        <v>0</v>
      </c>
      <c r="K39" s="95">
        <v>0</v>
      </c>
      <c r="L39" s="95">
        <v>0</v>
      </c>
      <c r="M39" s="95">
        <v>-19</v>
      </c>
    </row>
    <row r="40" spans="1:13" ht="19.8" x14ac:dyDescent="0.3">
      <c r="A40" s="94" t="s">
        <v>294</v>
      </c>
      <c r="B40" s="95">
        <v>9061069</v>
      </c>
      <c r="C40" s="94" t="s">
        <v>254</v>
      </c>
      <c r="D40" s="95">
        <v>80942990</v>
      </c>
      <c r="E40" s="95">
        <v>0</v>
      </c>
      <c r="F40" s="95">
        <v>100</v>
      </c>
      <c r="G40" s="95">
        <v>0</v>
      </c>
      <c r="H40" s="95">
        <v>39</v>
      </c>
      <c r="I40" s="95">
        <v>0</v>
      </c>
      <c r="J40" s="95">
        <v>0</v>
      </c>
      <c r="K40" s="95">
        <v>0</v>
      </c>
      <c r="L40" s="95">
        <v>0</v>
      </c>
      <c r="M40" s="95">
        <v>61</v>
      </c>
    </row>
    <row r="41" spans="1:13" ht="19.8" x14ac:dyDescent="0.3">
      <c r="A41" s="94" t="s">
        <v>294</v>
      </c>
      <c r="B41" s="95">
        <v>9061069</v>
      </c>
      <c r="C41" s="94" t="s">
        <v>223</v>
      </c>
      <c r="D41" s="95">
        <v>85425072</v>
      </c>
      <c r="E41" s="95">
        <v>1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1</v>
      </c>
    </row>
    <row r="42" spans="1:13" ht="19.8" x14ac:dyDescent="0.3">
      <c r="A42" s="94" t="s">
        <v>294</v>
      </c>
      <c r="B42" s="95">
        <v>9061069</v>
      </c>
      <c r="C42" s="94" t="s">
        <v>224</v>
      </c>
      <c r="D42" s="95">
        <v>85381830</v>
      </c>
      <c r="E42" s="95">
        <v>2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2</v>
      </c>
    </row>
    <row r="43" spans="1:13" ht="19.8" x14ac:dyDescent="0.3">
      <c r="A43" s="94" t="s">
        <v>294</v>
      </c>
      <c r="B43" s="95">
        <v>9061069</v>
      </c>
      <c r="C43" s="94" t="s">
        <v>256</v>
      </c>
      <c r="D43" s="95">
        <v>79504438</v>
      </c>
      <c r="E43" s="95">
        <v>90</v>
      </c>
      <c r="F43" s="95">
        <v>320</v>
      </c>
      <c r="G43" s="95">
        <v>0</v>
      </c>
      <c r="H43" s="95">
        <v>312</v>
      </c>
      <c r="I43" s="95">
        <v>0</v>
      </c>
      <c r="J43" s="95">
        <v>0</v>
      </c>
      <c r="K43" s="95">
        <v>0</v>
      </c>
      <c r="L43" s="95">
        <v>0</v>
      </c>
      <c r="M43" s="95">
        <v>98</v>
      </c>
    </row>
    <row r="44" spans="1:13" ht="19.8" x14ac:dyDescent="0.3">
      <c r="A44" s="94" t="s">
        <v>294</v>
      </c>
      <c r="B44" s="95">
        <v>9061069</v>
      </c>
      <c r="C44" s="94" t="s">
        <v>258</v>
      </c>
      <c r="D44" s="95">
        <v>79652933</v>
      </c>
      <c r="E44" s="95">
        <v>127</v>
      </c>
      <c r="F44" s="95">
        <v>300</v>
      </c>
      <c r="G44" s="95">
        <v>0</v>
      </c>
      <c r="H44" s="95">
        <v>419</v>
      </c>
      <c r="I44" s="95">
        <v>0</v>
      </c>
      <c r="J44" s="95">
        <v>0</v>
      </c>
      <c r="K44" s="95">
        <v>0</v>
      </c>
      <c r="L44" s="95">
        <v>0</v>
      </c>
      <c r="M44" s="95">
        <v>8</v>
      </c>
    </row>
    <row r="45" spans="1:13" ht="19.8" x14ac:dyDescent="0.3">
      <c r="A45" s="94" t="s">
        <v>294</v>
      </c>
      <c r="B45" s="95">
        <v>9061069</v>
      </c>
      <c r="C45" s="94" t="s">
        <v>257</v>
      </c>
      <c r="D45" s="95">
        <v>79682271</v>
      </c>
      <c r="E45" s="95">
        <v>-341</v>
      </c>
      <c r="F45" s="95">
        <v>1005</v>
      </c>
      <c r="G45" s="95">
        <v>0</v>
      </c>
      <c r="H45" s="95">
        <v>716</v>
      </c>
      <c r="I45" s="95">
        <v>0</v>
      </c>
      <c r="J45" s="95">
        <v>0</v>
      </c>
      <c r="K45" s="95">
        <v>0</v>
      </c>
      <c r="L45" s="95">
        <v>0</v>
      </c>
      <c r="M45" s="95">
        <v>-52</v>
      </c>
    </row>
    <row r="46" spans="1:13" ht="19.8" x14ac:dyDescent="0.3">
      <c r="A46" s="94" t="s">
        <v>294</v>
      </c>
      <c r="B46" s="95">
        <v>9061069</v>
      </c>
      <c r="C46" s="94" t="s">
        <v>255</v>
      </c>
      <c r="D46" s="95">
        <v>79629125</v>
      </c>
      <c r="E46" s="95">
        <v>-196</v>
      </c>
      <c r="F46" s="95">
        <v>1050</v>
      </c>
      <c r="G46" s="95">
        <v>0</v>
      </c>
      <c r="H46" s="95">
        <v>933</v>
      </c>
      <c r="I46" s="95">
        <v>0</v>
      </c>
      <c r="J46" s="95">
        <v>0</v>
      </c>
      <c r="K46" s="95">
        <v>0</v>
      </c>
      <c r="L46" s="95">
        <v>0</v>
      </c>
      <c r="M46" s="95">
        <v>-79</v>
      </c>
    </row>
    <row r="47" spans="1:13" ht="19.8" x14ac:dyDescent="0.3">
      <c r="A47" s="94" t="s">
        <v>294</v>
      </c>
      <c r="B47" s="95">
        <v>9061069</v>
      </c>
      <c r="C47" s="94" t="s">
        <v>259</v>
      </c>
      <c r="D47" s="95">
        <v>85811770</v>
      </c>
      <c r="E47" s="95">
        <v>8</v>
      </c>
      <c r="F47" s="95">
        <v>192</v>
      </c>
      <c r="G47" s="95">
        <v>0</v>
      </c>
      <c r="H47" s="95">
        <v>168</v>
      </c>
      <c r="I47" s="95">
        <v>0</v>
      </c>
      <c r="J47" s="95">
        <v>0</v>
      </c>
      <c r="K47" s="95">
        <v>0</v>
      </c>
      <c r="L47" s="95">
        <v>0</v>
      </c>
      <c r="M47" s="95">
        <v>32</v>
      </c>
    </row>
    <row r="48" spans="1:13" ht="19.8" x14ac:dyDescent="0.3">
      <c r="A48" s="94" t="s">
        <v>294</v>
      </c>
      <c r="B48" s="95">
        <v>9061069</v>
      </c>
      <c r="C48" s="94" t="s">
        <v>91</v>
      </c>
      <c r="D48" s="95">
        <v>3823907</v>
      </c>
      <c r="E48" s="95">
        <v>16</v>
      </c>
      <c r="F48" s="95">
        <v>140</v>
      </c>
      <c r="G48" s="95">
        <v>0</v>
      </c>
      <c r="H48" s="95">
        <v>152</v>
      </c>
      <c r="I48" s="95">
        <v>0</v>
      </c>
      <c r="J48" s="95">
        <v>0</v>
      </c>
      <c r="K48" s="95">
        <v>0</v>
      </c>
      <c r="L48" s="95">
        <v>0</v>
      </c>
      <c r="M48" s="95">
        <v>4</v>
      </c>
    </row>
    <row r="49" spans="1:13" ht="19.8" x14ac:dyDescent="0.3">
      <c r="A49" s="94" t="s">
        <v>294</v>
      </c>
      <c r="B49" s="95">
        <v>9061069</v>
      </c>
      <c r="C49" s="94" t="s">
        <v>227</v>
      </c>
      <c r="D49" s="95">
        <v>80034733</v>
      </c>
      <c r="E49" s="95">
        <v>-298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-298</v>
      </c>
    </row>
    <row r="50" spans="1:13" ht="19.8" x14ac:dyDescent="0.3">
      <c r="A50" s="94" t="s">
        <v>294</v>
      </c>
      <c r="B50" s="95">
        <v>9061069</v>
      </c>
      <c r="C50" s="94" t="s">
        <v>92</v>
      </c>
      <c r="D50" s="95">
        <v>3823915</v>
      </c>
      <c r="E50" s="95">
        <v>3</v>
      </c>
      <c r="F50" s="95">
        <v>88</v>
      </c>
      <c r="G50" s="95">
        <v>0</v>
      </c>
      <c r="H50" s="95">
        <v>72</v>
      </c>
      <c r="I50" s="95">
        <v>0</v>
      </c>
      <c r="J50" s="95">
        <v>0</v>
      </c>
      <c r="K50" s="95">
        <v>0</v>
      </c>
      <c r="L50" s="95">
        <v>0</v>
      </c>
      <c r="M50" s="95">
        <v>19</v>
      </c>
    </row>
    <row r="51" spans="1:13" ht="19.8" x14ac:dyDescent="0.3">
      <c r="A51" s="94" t="s">
        <v>294</v>
      </c>
      <c r="B51" s="95">
        <v>9061069</v>
      </c>
      <c r="C51" s="94" t="s">
        <v>260</v>
      </c>
      <c r="D51" s="95">
        <v>84995681</v>
      </c>
      <c r="E51" s="95">
        <v>138</v>
      </c>
      <c r="F51" s="95">
        <v>440</v>
      </c>
      <c r="G51" s="95">
        <v>0</v>
      </c>
      <c r="H51" s="95">
        <v>555</v>
      </c>
      <c r="I51" s="95">
        <v>0</v>
      </c>
      <c r="J51" s="95">
        <v>0</v>
      </c>
      <c r="K51" s="95">
        <v>0</v>
      </c>
      <c r="L51" s="95">
        <v>0</v>
      </c>
      <c r="M51" s="95">
        <v>23</v>
      </c>
    </row>
    <row r="52" spans="1:13" ht="19.8" x14ac:dyDescent="0.3">
      <c r="A52" s="94" t="s">
        <v>294</v>
      </c>
      <c r="B52" s="95">
        <v>9061069</v>
      </c>
      <c r="C52" s="94" t="s">
        <v>66</v>
      </c>
      <c r="D52" s="95">
        <v>79664141</v>
      </c>
      <c r="E52" s="95">
        <v>249</v>
      </c>
      <c r="F52" s="95">
        <v>350</v>
      </c>
      <c r="G52" s="95">
        <v>0</v>
      </c>
      <c r="H52" s="95">
        <v>469</v>
      </c>
      <c r="I52" s="95">
        <v>0</v>
      </c>
      <c r="J52" s="95">
        <v>0</v>
      </c>
      <c r="K52" s="95">
        <v>0</v>
      </c>
      <c r="L52" s="95">
        <v>0</v>
      </c>
      <c r="M52" s="95">
        <v>130</v>
      </c>
    </row>
    <row r="53" spans="1:13" ht="19.8" x14ac:dyDescent="0.3">
      <c r="A53" s="94" t="s">
        <v>294</v>
      </c>
      <c r="B53" s="95">
        <v>9061069</v>
      </c>
      <c r="C53" s="94" t="s">
        <v>98</v>
      </c>
      <c r="D53" s="95">
        <v>85824333</v>
      </c>
      <c r="E53" s="95">
        <v>-2</v>
      </c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0</v>
      </c>
      <c r="M53" s="95">
        <v>-2</v>
      </c>
    </row>
    <row r="54" spans="1:13" ht="19.8" x14ac:dyDescent="0.3">
      <c r="A54" s="94" t="s">
        <v>294</v>
      </c>
      <c r="B54" s="95">
        <v>9061069</v>
      </c>
      <c r="C54" s="94" t="s">
        <v>262</v>
      </c>
      <c r="D54" s="95">
        <v>79641176</v>
      </c>
      <c r="E54" s="95">
        <v>5</v>
      </c>
      <c r="F54" s="95">
        <v>100</v>
      </c>
      <c r="G54" s="95">
        <v>0</v>
      </c>
      <c r="H54" s="95">
        <v>59</v>
      </c>
      <c r="I54" s="95">
        <v>0</v>
      </c>
      <c r="J54" s="95">
        <v>0</v>
      </c>
      <c r="K54" s="95">
        <v>0</v>
      </c>
      <c r="L54" s="95">
        <v>0</v>
      </c>
      <c r="M54" s="95">
        <v>46</v>
      </c>
    </row>
    <row r="55" spans="1:13" ht="19.8" x14ac:dyDescent="0.3">
      <c r="A55" s="94" t="s">
        <v>294</v>
      </c>
      <c r="B55" s="95">
        <v>9061069</v>
      </c>
      <c r="C55" s="94" t="s">
        <v>261</v>
      </c>
      <c r="D55" s="95">
        <v>79632487</v>
      </c>
      <c r="E55" s="95">
        <v>98</v>
      </c>
      <c r="F55" s="95">
        <v>100</v>
      </c>
      <c r="G55" s="95">
        <v>0</v>
      </c>
      <c r="H55" s="95">
        <v>129</v>
      </c>
      <c r="I55" s="95">
        <v>0</v>
      </c>
      <c r="J55" s="95">
        <v>0</v>
      </c>
      <c r="K55" s="95">
        <v>0</v>
      </c>
      <c r="L55" s="95">
        <v>0</v>
      </c>
      <c r="M55" s="95">
        <v>69</v>
      </c>
    </row>
    <row r="56" spans="1:13" ht="19.8" x14ac:dyDescent="0.3">
      <c r="A56" s="94" t="s">
        <v>294</v>
      </c>
      <c r="B56" s="95">
        <v>9061069</v>
      </c>
      <c r="C56" s="94" t="s">
        <v>67</v>
      </c>
      <c r="D56" s="95">
        <v>79215304</v>
      </c>
      <c r="E56" s="95">
        <v>1264</v>
      </c>
      <c r="F56" s="95">
        <v>3200</v>
      </c>
      <c r="G56" s="95">
        <v>0</v>
      </c>
      <c r="H56" s="95">
        <v>3426</v>
      </c>
      <c r="I56" s="95">
        <v>0</v>
      </c>
      <c r="J56" s="95">
        <v>0</v>
      </c>
      <c r="K56" s="95">
        <v>0</v>
      </c>
      <c r="L56" s="95">
        <v>0</v>
      </c>
      <c r="M56" s="95">
        <v>1038</v>
      </c>
    </row>
    <row r="57" spans="1:13" ht="19.8" x14ac:dyDescent="0.3">
      <c r="A57" s="94" t="s">
        <v>294</v>
      </c>
      <c r="B57" s="95">
        <v>9061069</v>
      </c>
      <c r="C57" s="94" t="s">
        <v>263</v>
      </c>
      <c r="D57" s="95">
        <v>79267509</v>
      </c>
      <c r="E57" s="95">
        <v>54</v>
      </c>
      <c r="F57" s="95">
        <v>80</v>
      </c>
      <c r="G57" s="95">
        <v>0</v>
      </c>
      <c r="H57" s="95">
        <v>193</v>
      </c>
      <c r="I57" s="95">
        <v>0</v>
      </c>
      <c r="J57" s="95">
        <v>0</v>
      </c>
      <c r="K57" s="95">
        <v>0</v>
      </c>
      <c r="L57" s="95">
        <v>0</v>
      </c>
      <c r="M57" s="95">
        <v>-59</v>
      </c>
    </row>
    <row r="58" spans="1:13" ht="19.8" x14ac:dyDescent="0.3">
      <c r="A58" s="94" t="s">
        <v>294</v>
      </c>
      <c r="B58" s="95">
        <v>9061069</v>
      </c>
      <c r="C58" s="94" t="s">
        <v>93</v>
      </c>
      <c r="D58" s="95">
        <v>6005062</v>
      </c>
      <c r="E58" s="95">
        <v>24</v>
      </c>
      <c r="F58" s="95">
        <v>20</v>
      </c>
      <c r="G58" s="95">
        <v>30</v>
      </c>
      <c r="H58" s="95">
        <v>34</v>
      </c>
      <c r="I58" s="95">
        <v>0</v>
      </c>
      <c r="J58" s="95">
        <v>0</v>
      </c>
      <c r="K58" s="95">
        <v>0</v>
      </c>
      <c r="L58" s="95">
        <v>0</v>
      </c>
      <c r="M58" s="95">
        <v>-20</v>
      </c>
    </row>
    <row r="59" spans="1:13" ht="19.8" x14ac:dyDescent="0.3">
      <c r="A59" s="94" t="s">
        <v>294</v>
      </c>
      <c r="B59" s="95">
        <v>9061069</v>
      </c>
      <c r="C59" s="94" t="s">
        <v>68</v>
      </c>
      <c r="D59" s="95">
        <v>6003167</v>
      </c>
      <c r="E59" s="95">
        <v>105</v>
      </c>
      <c r="F59" s="95">
        <v>360</v>
      </c>
      <c r="G59" s="95">
        <v>0</v>
      </c>
      <c r="H59" s="95">
        <v>782</v>
      </c>
      <c r="I59" s="95">
        <v>0</v>
      </c>
      <c r="J59" s="95">
        <v>0</v>
      </c>
      <c r="K59" s="95">
        <v>0</v>
      </c>
      <c r="L59" s="95">
        <v>0</v>
      </c>
      <c r="M59" s="95">
        <v>-317</v>
      </c>
    </row>
    <row r="60" spans="1:13" ht="19.8" x14ac:dyDescent="0.3">
      <c r="A60" s="94" t="s">
        <v>294</v>
      </c>
      <c r="B60" s="95">
        <v>9061069</v>
      </c>
      <c r="C60" s="94" t="s">
        <v>94</v>
      </c>
      <c r="D60" s="95">
        <v>6005291</v>
      </c>
      <c r="E60" s="95">
        <v>207</v>
      </c>
      <c r="F60" s="95">
        <v>220</v>
      </c>
      <c r="G60" s="95">
        <v>100</v>
      </c>
      <c r="H60" s="95">
        <v>331</v>
      </c>
      <c r="I60" s="95">
        <v>0</v>
      </c>
      <c r="J60" s="95">
        <v>0</v>
      </c>
      <c r="K60" s="95">
        <v>0</v>
      </c>
      <c r="L60" s="95">
        <v>0</v>
      </c>
      <c r="M60" s="95">
        <v>-4</v>
      </c>
    </row>
    <row r="61" spans="1:13" ht="19.8" x14ac:dyDescent="0.3">
      <c r="A61" s="94" t="s">
        <v>294</v>
      </c>
      <c r="B61" s="95">
        <v>9061069</v>
      </c>
      <c r="C61" s="94" t="s">
        <v>69</v>
      </c>
      <c r="D61" s="95">
        <v>5980436</v>
      </c>
      <c r="E61" s="95">
        <v>836</v>
      </c>
      <c r="F61" s="95">
        <v>0</v>
      </c>
      <c r="G61" s="95">
        <v>0</v>
      </c>
      <c r="H61" s="95">
        <v>874</v>
      </c>
      <c r="I61" s="95">
        <v>0</v>
      </c>
      <c r="J61" s="95">
        <v>0</v>
      </c>
      <c r="K61" s="95">
        <v>0</v>
      </c>
      <c r="L61" s="95">
        <v>0</v>
      </c>
      <c r="M61" s="95">
        <v>-38</v>
      </c>
    </row>
    <row r="62" spans="1:13" ht="19.8" x14ac:dyDescent="0.3">
      <c r="A62" s="94" t="s">
        <v>294</v>
      </c>
      <c r="B62" s="95">
        <v>9061069</v>
      </c>
      <c r="C62" s="94" t="s">
        <v>265</v>
      </c>
      <c r="D62" s="95">
        <v>84470481</v>
      </c>
      <c r="E62" s="95">
        <v>-26</v>
      </c>
      <c r="F62" s="95">
        <v>10</v>
      </c>
      <c r="G62" s="95">
        <v>0</v>
      </c>
      <c r="H62" s="95">
        <v>30</v>
      </c>
      <c r="I62" s="95">
        <v>0</v>
      </c>
      <c r="J62" s="95">
        <v>0</v>
      </c>
      <c r="K62" s="95">
        <v>0</v>
      </c>
      <c r="L62" s="95">
        <v>0</v>
      </c>
      <c r="M62" s="95">
        <v>-46</v>
      </c>
    </row>
    <row r="63" spans="1:13" ht="19.8" x14ac:dyDescent="0.3">
      <c r="A63" s="94" t="s">
        <v>294</v>
      </c>
      <c r="B63" s="95">
        <v>9061069</v>
      </c>
      <c r="C63" s="94" t="s">
        <v>264</v>
      </c>
      <c r="D63" s="95">
        <v>80491085</v>
      </c>
      <c r="E63" s="95">
        <v>-18</v>
      </c>
      <c r="F63" s="95">
        <v>8</v>
      </c>
      <c r="G63" s="95">
        <v>0</v>
      </c>
      <c r="H63" s="95">
        <v>20</v>
      </c>
      <c r="I63" s="95">
        <v>0</v>
      </c>
      <c r="J63" s="95">
        <v>0</v>
      </c>
      <c r="K63" s="95">
        <v>0</v>
      </c>
      <c r="L63" s="95">
        <v>0</v>
      </c>
      <c r="M63" s="95">
        <v>-30</v>
      </c>
    </row>
    <row r="64" spans="1:13" ht="19.8" x14ac:dyDescent="0.3">
      <c r="A64" s="94" t="s">
        <v>294</v>
      </c>
      <c r="B64" s="95">
        <v>9061069</v>
      </c>
      <c r="C64" s="94" t="s">
        <v>267</v>
      </c>
      <c r="D64" s="95">
        <v>80500823</v>
      </c>
      <c r="E64" s="95">
        <v>483</v>
      </c>
      <c r="F64" s="95">
        <v>200</v>
      </c>
      <c r="G64" s="95">
        <v>0</v>
      </c>
      <c r="H64" s="95">
        <v>849</v>
      </c>
      <c r="I64" s="95">
        <v>0</v>
      </c>
      <c r="J64" s="95">
        <v>0</v>
      </c>
      <c r="K64" s="95">
        <v>0</v>
      </c>
      <c r="L64" s="95">
        <v>0</v>
      </c>
      <c r="M64" s="95">
        <v>-166</v>
      </c>
    </row>
    <row r="65" spans="1:13" ht="19.8" x14ac:dyDescent="0.3">
      <c r="A65" s="94" t="s">
        <v>294</v>
      </c>
      <c r="B65" s="95">
        <v>9061069</v>
      </c>
      <c r="C65" s="94" t="s">
        <v>97</v>
      </c>
      <c r="D65" s="95">
        <v>80557817</v>
      </c>
      <c r="E65" s="95">
        <v>-9</v>
      </c>
      <c r="F65" s="95">
        <v>40</v>
      </c>
      <c r="G65" s="95">
        <v>0</v>
      </c>
      <c r="H65" s="95">
        <v>41</v>
      </c>
      <c r="I65" s="95">
        <v>0</v>
      </c>
      <c r="J65" s="95">
        <v>0</v>
      </c>
      <c r="K65" s="95">
        <v>0</v>
      </c>
      <c r="L65" s="95">
        <v>0</v>
      </c>
      <c r="M65" s="95">
        <v>-10</v>
      </c>
    </row>
    <row r="66" spans="1:13" ht="19.8" x14ac:dyDescent="0.3">
      <c r="A66" s="94" t="s">
        <v>294</v>
      </c>
      <c r="B66" s="95">
        <v>9061069</v>
      </c>
      <c r="C66" s="94" t="s">
        <v>266</v>
      </c>
      <c r="D66" s="95">
        <v>80503385</v>
      </c>
      <c r="E66" s="95">
        <v>-158</v>
      </c>
      <c r="F66" s="95">
        <v>450</v>
      </c>
      <c r="G66" s="95">
        <v>0</v>
      </c>
      <c r="H66" s="95">
        <v>597</v>
      </c>
      <c r="I66" s="95">
        <v>0</v>
      </c>
      <c r="J66" s="95">
        <v>0</v>
      </c>
      <c r="K66" s="95">
        <v>0</v>
      </c>
      <c r="L66" s="95">
        <v>0</v>
      </c>
      <c r="M66" s="95">
        <v>-305</v>
      </c>
    </row>
    <row r="67" spans="1:13" ht="19.8" x14ac:dyDescent="0.3">
      <c r="A67" s="94" t="s">
        <v>294</v>
      </c>
      <c r="B67" s="95">
        <v>9061069</v>
      </c>
      <c r="C67" s="94" t="s">
        <v>269</v>
      </c>
      <c r="D67" s="95">
        <v>80251904</v>
      </c>
      <c r="E67" s="95">
        <v>133</v>
      </c>
      <c r="F67" s="95">
        <v>0</v>
      </c>
      <c r="G67" s="95">
        <v>100</v>
      </c>
      <c r="H67" s="95">
        <v>33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</row>
    <row r="68" spans="1:13" ht="19.8" x14ac:dyDescent="0.3">
      <c r="A68" s="94" t="s">
        <v>294</v>
      </c>
      <c r="B68" s="95">
        <v>9061069</v>
      </c>
      <c r="C68" s="94" t="s">
        <v>70</v>
      </c>
      <c r="D68" s="95">
        <v>80549652</v>
      </c>
      <c r="E68" s="95">
        <v>869</v>
      </c>
      <c r="F68" s="95">
        <v>360</v>
      </c>
      <c r="G68" s="95">
        <v>200</v>
      </c>
      <c r="H68" s="95">
        <v>564</v>
      </c>
      <c r="I68" s="95">
        <v>0</v>
      </c>
      <c r="J68" s="95">
        <v>0</v>
      </c>
      <c r="K68" s="95">
        <v>0</v>
      </c>
      <c r="L68" s="95">
        <v>0</v>
      </c>
      <c r="M68" s="95">
        <v>465</v>
      </c>
    </row>
    <row r="69" spans="1:13" ht="19.8" x14ac:dyDescent="0.3">
      <c r="A69" s="94" t="s">
        <v>294</v>
      </c>
      <c r="B69" s="95">
        <v>9061069</v>
      </c>
      <c r="C69" s="94" t="s">
        <v>268</v>
      </c>
      <c r="D69" s="95">
        <v>80199414</v>
      </c>
      <c r="E69" s="95">
        <v>992</v>
      </c>
      <c r="F69" s="95">
        <v>250</v>
      </c>
      <c r="G69" s="95">
        <v>0</v>
      </c>
      <c r="H69" s="95">
        <v>1016</v>
      </c>
      <c r="I69" s="95">
        <v>0</v>
      </c>
      <c r="J69" s="95">
        <v>0</v>
      </c>
      <c r="K69" s="95">
        <v>0</v>
      </c>
      <c r="L69" s="95">
        <v>0</v>
      </c>
      <c r="M69" s="95">
        <v>226</v>
      </c>
    </row>
    <row r="70" spans="1:13" ht="19.8" x14ac:dyDescent="0.3">
      <c r="A70" s="94" t="s">
        <v>294</v>
      </c>
      <c r="B70" s="95">
        <v>9061069</v>
      </c>
      <c r="C70" s="94" t="s">
        <v>271</v>
      </c>
      <c r="D70" s="95">
        <v>80994974</v>
      </c>
      <c r="E70" s="95">
        <v>-3</v>
      </c>
      <c r="F70" s="95">
        <v>40</v>
      </c>
      <c r="G70" s="95">
        <v>0</v>
      </c>
      <c r="H70" s="95">
        <v>40</v>
      </c>
      <c r="I70" s="95">
        <v>0</v>
      </c>
      <c r="J70" s="95">
        <v>0</v>
      </c>
      <c r="K70" s="95">
        <v>0</v>
      </c>
      <c r="L70" s="95">
        <v>0</v>
      </c>
      <c r="M70" s="95">
        <v>-3</v>
      </c>
    </row>
    <row r="71" spans="1:13" ht="19.8" x14ac:dyDescent="0.3">
      <c r="A71" s="94" t="s">
        <v>294</v>
      </c>
      <c r="B71" s="95">
        <v>9061069</v>
      </c>
      <c r="C71" s="94" t="s">
        <v>228</v>
      </c>
      <c r="D71" s="95">
        <v>80975252</v>
      </c>
      <c r="E71" s="95">
        <v>64</v>
      </c>
      <c r="F71" s="95">
        <v>360</v>
      </c>
      <c r="G71" s="95">
        <v>0</v>
      </c>
      <c r="H71" s="95">
        <v>418</v>
      </c>
      <c r="I71" s="95">
        <v>0</v>
      </c>
      <c r="J71" s="95">
        <v>0</v>
      </c>
      <c r="K71" s="95">
        <v>0</v>
      </c>
      <c r="L71" s="95">
        <v>0</v>
      </c>
      <c r="M71" s="95">
        <v>6</v>
      </c>
    </row>
    <row r="72" spans="1:13" ht="19.8" x14ac:dyDescent="0.3">
      <c r="A72" s="94" t="s">
        <v>294</v>
      </c>
      <c r="B72" s="95">
        <v>9061069</v>
      </c>
      <c r="C72" s="94" t="s">
        <v>270</v>
      </c>
      <c r="D72" s="95">
        <v>5997541</v>
      </c>
      <c r="E72" s="95">
        <v>48</v>
      </c>
      <c r="F72" s="95">
        <v>0</v>
      </c>
      <c r="G72" s="95">
        <v>0</v>
      </c>
      <c r="H72" s="95">
        <v>48</v>
      </c>
      <c r="I72" s="95">
        <v>0</v>
      </c>
      <c r="J72" s="95">
        <v>0</v>
      </c>
      <c r="K72" s="95">
        <v>0</v>
      </c>
      <c r="L72" s="95">
        <v>0</v>
      </c>
      <c r="M72" s="95">
        <v>0</v>
      </c>
    </row>
    <row r="73" spans="1:13" ht="19.8" x14ac:dyDescent="0.3">
      <c r="A73" s="94" t="s">
        <v>294</v>
      </c>
      <c r="B73" s="95">
        <v>9061069</v>
      </c>
      <c r="C73" s="94" t="s">
        <v>95</v>
      </c>
      <c r="D73" s="95">
        <v>79556837</v>
      </c>
      <c r="E73" s="95">
        <v>72</v>
      </c>
      <c r="F73" s="95">
        <v>0</v>
      </c>
      <c r="G73" s="95">
        <v>20</v>
      </c>
      <c r="H73" s="95">
        <v>22</v>
      </c>
      <c r="I73" s="95">
        <v>0</v>
      </c>
      <c r="J73" s="95">
        <v>0</v>
      </c>
      <c r="K73" s="95">
        <v>0</v>
      </c>
      <c r="L73" s="95">
        <v>0</v>
      </c>
      <c r="M73" s="95">
        <v>30</v>
      </c>
    </row>
    <row r="74" spans="1:13" ht="19.8" x14ac:dyDescent="0.3">
      <c r="A74" s="94" t="s">
        <v>294</v>
      </c>
      <c r="B74" s="95">
        <v>9061069</v>
      </c>
      <c r="C74" s="94" t="s">
        <v>272</v>
      </c>
      <c r="D74" s="95">
        <v>79679505</v>
      </c>
      <c r="E74" s="95">
        <v>78</v>
      </c>
      <c r="F74" s="95">
        <v>240</v>
      </c>
      <c r="G74" s="95">
        <v>0</v>
      </c>
      <c r="H74" s="95">
        <v>327</v>
      </c>
      <c r="I74" s="95">
        <v>0</v>
      </c>
      <c r="J74" s="95">
        <v>0</v>
      </c>
      <c r="K74" s="95">
        <v>0</v>
      </c>
      <c r="L74" s="95">
        <v>0</v>
      </c>
      <c r="M74" s="95">
        <v>-9</v>
      </c>
    </row>
    <row r="75" spans="1:13" ht="19.8" x14ac:dyDescent="0.3">
      <c r="A75" s="94" t="s">
        <v>294</v>
      </c>
      <c r="B75" s="95">
        <v>9061069</v>
      </c>
      <c r="C75" s="94" t="s">
        <v>273</v>
      </c>
      <c r="D75" s="95">
        <v>81732884</v>
      </c>
      <c r="E75" s="95">
        <v>5</v>
      </c>
      <c r="F75" s="95">
        <v>10</v>
      </c>
      <c r="G75" s="95">
        <v>0</v>
      </c>
      <c r="H75" s="95">
        <v>16</v>
      </c>
      <c r="I75" s="95">
        <v>0</v>
      </c>
      <c r="J75" s="95">
        <v>0</v>
      </c>
      <c r="K75" s="95">
        <v>0</v>
      </c>
      <c r="L75" s="95">
        <v>0</v>
      </c>
      <c r="M75" s="95">
        <v>-1</v>
      </c>
    </row>
    <row r="76" spans="1:13" ht="19.8" x14ac:dyDescent="0.3">
      <c r="A76" s="94" t="s">
        <v>294</v>
      </c>
      <c r="B76" s="95">
        <v>9061069</v>
      </c>
      <c r="C76" s="94" t="s">
        <v>275</v>
      </c>
      <c r="D76" s="95">
        <v>81679703</v>
      </c>
      <c r="E76" s="95">
        <v>20</v>
      </c>
      <c r="F76" s="95">
        <v>80</v>
      </c>
      <c r="G76" s="95">
        <v>0</v>
      </c>
      <c r="H76" s="95">
        <v>102</v>
      </c>
      <c r="I76" s="95">
        <v>0</v>
      </c>
      <c r="J76" s="95">
        <v>0</v>
      </c>
      <c r="K76" s="95">
        <v>0</v>
      </c>
      <c r="L76" s="95">
        <v>0</v>
      </c>
      <c r="M76" s="95">
        <v>-2</v>
      </c>
    </row>
    <row r="77" spans="1:13" ht="19.8" x14ac:dyDescent="0.3">
      <c r="A77" s="94" t="s">
        <v>294</v>
      </c>
      <c r="B77" s="95">
        <v>9061069</v>
      </c>
      <c r="C77" s="94" t="s">
        <v>274</v>
      </c>
      <c r="D77" s="95">
        <v>81714150</v>
      </c>
      <c r="E77" s="95">
        <v>43</v>
      </c>
      <c r="F77" s="95">
        <v>120</v>
      </c>
      <c r="G77" s="95">
        <v>0</v>
      </c>
      <c r="H77" s="95">
        <v>119</v>
      </c>
      <c r="I77" s="95">
        <v>0</v>
      </c>
      <c r="J77" s="95">
        <v>0</v>
      </c>
      <c r="K77" s="95">
        <v>0</v>
      </c>
      <c r="L77" s="95">
        <v>0</v>
      </c>
      <c r="M77" s="95">
        <v>44</v>
      </c>
    </row>
    <row r="78" spans="1:13" ht="19.8" x14ac:dyDescent="0.3">
      <c r="A78" s="94" t="s">
        <v>294</v>
      </c>
      <c r="B78" s="95">
        <v>9061069</v>
      </c>
      <c r="C78" s="94" t="s">
        <v>281</v>
      </c>
      <c r="D78" s="95">
        <v>80580061</v>
      </c>
      <c r="E78" s="95">
        <v>620</v>
      </c>
      <c r="F78" s="95">
        <v>300</v>
      </c>
      <c r="G78" s="95">
        <v>0</v>
      </c>
      <c r="H78" s="95">
        <v>1043</v>
      </c>
      <c r="I78" s="95">
        <v>0</v>
      </c>
      <c r="J78" s="95">
        <v>0</v>
      </c>
      <c r="K78" s="95">
        <v>0</v>
      </c>
      <c r="L78" s="95">
        <v>0</v>
      </c>
      <c r="M78" s="95">
        <v>-123</v>
      </c>
    </row>
    <row r="79" spans="1:13" ht="19.8" x14ac:dyDescent="0.3">
      <c r="A79" s="94" t="s">
        <v>294</v>
      </c>
      <c r="B79" s="95">
        <v>9061069</v>
      </c>
      <c r="C79" s="94" t="s">
        <v>278</v>
      </c>
      <c r="D79" s="95">
        <v>80525346</v>
      </c>
      <c r="E79" s="95">
        <v>3</v>
      </c>
      <c r="F79" s="95">
        <v>0</v>
      </c>
      <c r="G79" s="95">
        <v>0</v>
      </c>
      <c r="H79" s="95">
        <v>5</v>
      </c>
      <c r="I79" s="95">
        <v>0</v>
      </c>
      <c r="J79" s="95">
        <v>0</v>
      </c>
      <c r="K79" s="95">
        <v>0</v>
      </c>
      <c r="L79" s="95">
        <v>0</v>
      </c>
      <c r="M79" s="95">
        <v>-2</v>
      </c>
    </row>
    <row r="80" spans="1:13" ht="19.8" x14ac:dyDescent="0.3">
      <c r="A80" s="94" t="s">
        <v>294</v>
      </c>
      <c r="B80" s="95">
        <v>9061069</v>
      </c>
      <c r="C80" s="94" t="s">
        <v>277</v>
      </c>
      <c r="D80" s="95">
        <v>80899920</v>
      </c>
      <c r="E80" s="95">
        <v>-244</v>
      </c>
      <c r="F80" s="95">
        <v>600</v>
      </c>
      <c r="G80" s="95">
        <v>0</v>
      </c>
      <c r="H80" s="95">
        <v>1106</v>
      </c>
      <c r="I80" s="95">
        <v>0</v>
      </c>
      <c r="J80" s="95">
        <v>0</v>
      </c>
      <c r="K80" s="95">
        <v>0</v>
      </c>
      <c r="L80" s="95">
        <v>0</v>
      </c>
      <c r="M80" s="95">
        <v>-750</v>
      </c>
    </row>
    <row r="81" spans="1:13" ht="19.8" x14ac:dyDescent="0.3">
      <c r="A81" s="94" t="s">
        <v>294</v>
      </c>
      <c r="B81" s="95">
        <v>9061069</v>
      </c>
      <c r="C81" s="94" t="s">
        <v>280</v>
      </c>
      <c r="D81" s="95">
        <v>79198698</v>
      </c>
      <c r="E81" s="95">
        <v>15</v>
      </c>
      <c r="F81" s="95">
        <v>0</v>
      </c>
      <c r="G81" s="95">
        <v>0</v>
      </c>
      <c r="H81" s="95">
        <v>44</v>
      </c>
      <c r="I81" s="95">
        <v>0</v>
      </c>
      <c r="J81" s="95">
        <v>0</v>
      </c>
      <c r="K81" s="95">
        <v>0</v>
      </c>
      <c r="L81" s="95">
        <v>0</v>
      </c>
      <c r="M81" s="95">
        <v>-29</v>
      </c>
    </row>
    <row r="82" spans="1:13" ht="19.8" x14ac:dyDescent="0.3">
      <c r="A82" s="94" t="s">
        <v>294</v>
      </c>
      <c r="B82" s="95">
        <v>9061069</v>
      </c>
      <c r="C82" s="94" t="s">
        <v>279</v>
      </c>
      <c r="D82" s="95">
        <v>79237790</v>
      </c>
      <c r="E82" s="95">
        <v>262</v>
      </c>
      <c r="F82" s="95">
        <v>40</v>
      </c>
      <c r="G82" s="95">
        <v>240</v>
      </c>
      <c r="H82" s="95">
        <v>116</v>
      </c>
      <c r="I82" s="95">
        <v>0</v>
      </c>
      <c r="J82" s="95">
        <v>0</v>
      </c>
      <c r="K82" s="95">
        <v>0</v>
      </c>
      <c r="L82" s="95">
        <v>0</v>
      </c>
      <c r="M82" s="95">
        <v>-54</v>
      </c>
    </row>
    <row r="83" spans="1:13" ht="19.8" x14ac:dyDescent="0.3">
      <c r="A83" s="94" t="s">
        <v>294</v>
      </c>
      <c r="B83" s="95">
        <v>9061069</v>
      </c>
      <c r="C83" s="94" t="s">
        <v>276</v>
      </c>
      <c r="D83" s="95">
        <v>79304102</v>
      </c>
      <c r="E83" s="95">
        <v>568</v>
      </c>
      <c r="F83" s="95">
        <v>400</v>
      </c>
      <c r="G83" s="95">
        <v>0</v>
      </c>
      <c r="H83" s="95">
        <v>554</v>
      </c>
      <c r="I83" s="95">
        <v>0</v>
      </c>
      <c r="J83" s="95">
        <v>0</v>
      </c>
      <c r="K83" s="95">
        <v>0</v>
      </c>
      <c r="L83" s="95">
        <v>0</v>
      </c>
      <c r="M83" s="95">
        <v>414</v>
      </c>
    </row>
    <row r="84" spans="1:13" ht="19.8" x14ac:dyDescent="0.3">
      <c r="A84" s="94" t="s">
        <v>294</v>
      </c>
      <c r="B84" s="95">
        <v>9061069</v>
      </c>
      <c r="C84" s="94" t="s">
        <v>282</v>
      </c>
      <c r="D84" s="95">
        <v>80209037</v>
      </c>
      <c r="E84" s="95">
        <v>15</v>
      </c>
      <c r="F84" s="95">
        <v>0</v>
      </c>
      <c r="G84" s="95">
        <v>0</v>
      </c>
      <c r="H84" s="95">
        <v>15</v>
      </c>
      <c r="I84" s="95">
        <v>0</v>
      </c>
      <c r="J84" s="95">
        <v>0</v>
      </c>
      <c r="K84" s="95">
        <v>0</v>
      </c>
      <c r="L84" s="95">
        <v>0</v>
      </c>
      <c r="M84" s="95">
        <v>0</v>
      </c>
    </row>
    <row r="85" spans="1:13" ht="19.8" x14ac:dyDescent="0.3">
      <c r="A85" s="94" t="s">
        <v>294</v>
      </c>
      <c r="B85" s="95">
        <v>9061069</v>
      </c>
      <c r="C85" s="94" t="s">
        <v>71</v>
      </c>
      <c r="D85" s="95">
        <v>80026471</v>
      </c>
      <c r="E85" s="95">
        <v>108</v>
      </c>
      <c r="F85" s="95">
        <v>40</v>
      </c>
      <c r="G85" s="95">
        <v>0</v>
      </c>
      <c r="H85" s="95">
        <v>158</v>
      </c>
      <c r="I85" s="95">
        <v>0</v>
      </c>
      <c r="J85" s="95">
        <v>0</v>
      </c>
      <c r="K85" s="95">
        <v>0</v>
      </c>
      <c r="L85" s="95">
        <v>0</v>
      </c>
      <c r="M85" s="95">
        <v>-10</v>
      </c>
    </row>
    <row r="86" spans="1:13" ht="19.8" x14ac:dyDescent="0.3">
      <c r="A86" s="94" t="s">
        <v>294</v>
      </c>
      <c r="B86" s="95">
        <v>9061069</v>
      </c>
      <c r="C86" s="94" t="s">
        <v>72</v>
      </c>
      <c r="D86" s="95">
        <v>79971362</v>
      </c>
      <c r="E86" s="95">
        <v>394</v>
      </c>
      <c r="F86" s="95">
        <v>200</v>
      </c>
      <c r="G86" s="95">
        <v>0</v>
      </c>
      <c r="H86" s="95">
        <v>419</v>
      </c>
      <c r="I86" s="95">
        <v>0</v>
      </c>
      <c r="J86" s="95">
        <v>0</v>
      </c>
      <c r="K86" s="95">
        <v>0</v>
      </c>
      <c r="L86" s="95">
        <v>0</v>
      </c>
      <c r="M86" s="95">
        <v>175</v>
      </c>
    </row>
    <row r="87" spans="1:13" ht="19.8" x14ac:dyDescent="0.3">
      <c r="A87" s="94" t="s">
        <v>294</v>
      </c>
      <c r="B87" s="95">
        <v>9061069</v>
      </c>
      <c r="C87" s="94" t="s">
        <v>73</v>
      </c>
      <c r="D87" s="95">
        <v>79998538</v>
      </c>
      <c r="E87" s="95">
        <v>-3</v>
      </c>
      <c r="F87" s="95">
        <v>200</v>
      </c>
      <c r="G87" s="95">
        <v>0</v>
      </c>
      <c r="H87" s="95">
        <v>177</v>
      </c>
      <c r="I87" s="95">
        <v>0</v>
      </c>
      <c r="J87" s="95">
        <v>0</v>
      </c>
      <c r="K87" s="95">
        <v>0</v>
      </c>
      <c r="L87" s="95">
        <v>0</v>
      </c>
      <c r="M87" s="95">
        <v>20</v>
      </c>
    </row>
    <row r="88" spans="1:13" ht="19.8" x14ac:dyDescent="0.3">
      <c r="A88" s="94" t="s">
        <v>294</v>
      </c>
      <c r="B88" s="95">
        <v>9061069</v>
      </c>
      <c r="C88" s="94" t="s">
        <v>283</v>
      </c>
      <c r="D88" s="95">
        <v>3825098</v>
      </c>
      <c r="E88" s="95">
        <v>-55</v>
      </c>
      <c r="F88" s="95">
        <v>415</v>
      </c>
      <c r="G88" s="95">
        <v>0</v>
      </c>
      <c r="H88" s="95">
        <v>365</v>
      </c>
      <c r="I88" s="95">
        <v>0</v>
      </c>
      <c r="J88" s="95">
        <v>0</v>
      </c>
      <c r="K88" s="95">
        <v>0</v>
      </c>
      <c r="L88" s="95">
        <v>0</v>
      </c>
      <c r="M88" s="95">
        <v>-5</v>
      </c>
    </row>
    <row r="89" spans="1:13" ht="19.8" x14ac:dyDescent="0.3">
      <c r="A89" s="94" t="s">
        <v>294</v>
      </c>
      <c r="B89" s="95">
        <v>9061069</v>
      </c>
      <c r="C89" s="94" t="s">
        <v>229</v>
      </c>
      <c r="D89" s="95">
        <v>3825101</v>
      </c>
      <c r="E89" s="95">
        <v>2</v>
      </c>
      <c r="F89" s="95">
        <v>0</v>
      </c>
      <c r="G89" s="95">
        <v>0</v>
      </c>
      <c r="H89" s="95">
        <v>0</v>
      </c>
      <c r="I89" s="95">
        <v>0</v>
      </c>
      <c r="J89" s="95">
        <v>0</v>
      </c>
      <c r="K89" s="95">
        <v>0</v>
      </c>
      <c r="L89" s="95">
        <v>0</v>
      </c>
      <c r="M89" s="95">
        <v>2</v>
      </c>
    </row>
    <row r="90" spans="1:13" ht="19.8" x14ac:dyDescent="0.3">
      <c r="A90" s="94" t="s">
        <v>294</v>
      </c>
      <c r="B90" s="95">
        <v>9061069</v>
      </c>
      <c r="C90" s="94" t="s">
        <v>74</v>
      </c>
      <c r="D90" s="95">
        <v>80478488</v>
      </c>
      <c r="E90" s="95">
        <v>3</v>
      </c>
      <c r="F90" s="95">
        <v>90</v>
      </c>
      <c r="G90" s="95">
        <v>0</v>
      </c>
      <c r="H90" s="95">
        <v>102</v>
      </c>
      <c r="I90" s="95">
        <v>0</v>
      </c>
      <c r="J90" s="95">
        <v>0</v>
      </c>
      <c r="K90" s="95">
        <v>0</v>
      </c>
      <c r="L90" s="95">
        <v>0</v>
      </c>
      <c r="M90" s="95">
        <v>-9</v>
      </c>
    </row>
    <row r="91" spans="1:13" ht="19.8" x14ac:dyDescent="0.3">
      <c r="A91" s="94" t="s">
        <v>294</v>
      </c>
      <c r="B91" s="95">
        <v>9061069</v>
      </c>
      <c r="C91" s="94" t="s">
        <v>284</v>
      </c>
      <c r="D91" s="95">
        <v>80532261</v>
      </c>
      <c r="E91" s="95">
        <v>269</v>
      </c>
      <c r="F91" s="95">
        <v>60</v>
      </c>
      <c r="G91" s="95">
        <v>200</v>
      </c>
      <c r="H91" s="95">
        <v>109</v>
      </c>
      <c r="I91" s="95">
        <v>0</v>
      </c>
      <c r="J91" s="95">
        <v>0</v>
      </c>
      <c r="K91" s="95">
        <v>0</v>
      </c>
      <c r="L91" s="95">
        <v>0</v>
      </c>
      <c r="M91" s="95">
        <v>20</v>
      </c>
    </row>
    <row r="92" spans="1:13" ht="19.8" x14ac:dyDescent="0.3">
      <c r="A92" s="94" t="s">
        <v>294</v>
      </c>
      <c r="B92" s="95">
        <v>9061069</v>
      </c>
      <c r="C92" s="94" t="s">
        <v>75</v>
      </c>
      <c r="D92" s="95">
        <v>5976951</v>
      </c>
      <c r="E92" s="95">
        <v>484</v>
      </c>
      <c r="F92" s="95">
        <v>400</v>
      </c>
      <c r="G92" s="95">
        <v>200</v>
      </c>
      <c r="H92" s="95">
        <v>629</v>
      </c>
      <c r="I92" s="95">
        <v>0</v>
      </c>
      <c r="J92" s="95">
        <v>0</v>
      </c>
      <c r="K92" s="95">
        <v>0</v>
      </c>
      <c r="L92" s="95">
        <v>0</v>
      </c>
      <c r="M92" s="95">
        <v>55</v>
      </c>
    </row>
    <row r="93" spans="1:13" ht="19.8" x14ac:dyDescent="0.3">
      <c r="A93" s="94" t="s">
        <v>294</v>
      </c>
      <c r="B93" s="95">
        <v>9061069</v>
      </c>
      <c r="C93" s="94" t="s">
        <v>76</v>
      </c>
      <c r="D93" s="95">
        <v>5987678</v>
      </c>
      <c r="E93" s="95">
        <v>386</v>
      </c>
      <c r="F93" s="95">
        <v>260</v>
      </c>
      <c r="G93" s="95">
        <v>140</v>
      </c>
      <c r="H93" s="95">
        <v>380</v>
      </c>
      <c r="I93" s="95">
        <v>0</v>
      </c>
      <c r="J93" s="95">
        <v>0</v>
      </c>
      <c r="K93" s="95">
        <v>0</v>
      </c>
      <c r="L93" s="95">
        <v>0</v>
      </c>
      <c r="M93" s="95">
        <v>126</v>
      </c>
    </row>
    <row r="94" spans="1:13" ht="19.8" x14ac:dyDescent="0.3">
      <c r="A94" s="94" t="s">
        <v>294</v>
      </c>
      <c r="B94" s="95">
        <v>9061069</v>
      </c>
      <c r="C94" s="94" t="s">
        <v>286</v>
      </c>
      <c r="D94" s="95">
        <v>5975343</v>
      </c>
      <c r="E94" s="95">
        <v>281</v>
      </c>
      <c r="F94" s="95">
        <v>50</v>
      </c>
      <c r="G94" s="95">
        <v>0</v>
      </c>
      <c r="H94" s="95">
        <v>263</v>
      </c>
      <c r="I94" s="95">
        <v>0</v>
      </c>
      <c r="J94" s="95">
        <v>0</v>
      </c>
      <c r="K94" s="95">
        <v>0</v>
      </c>
      <c r="L94" s="95">
        <v>0</v>
      </c>
      <c r="M94" s="95">
        <v>68</v>
      </c>
    </row>
    <row r="95" spans="1:13" ht="19.8" x14ac:dyDescent="0.3">
      <c r="A95" s="94" t="s">
        <v>294</v>
      </c>
      <c r="B95" s="95">
        <v>9061069</v>
      </c>
      <c r="C95" s="94" t="s">
        <v>285</v>
      </c>
      <c r="D95" s="95">
        <v>84126616</v>
      </c>
      <c r="E95" s="95">
        <v>2</v>
      </c>
      <c r="F95" s="95">
        <v>40</v>
      </c>
      <c r="G95" s="95">
        <v>0</v>
      </c>
      <c r="H95" s="95">
        <v>33</v>
      </c>
      <c r="I95" s="95">
        <v>0</v>
      </c>
      <c r="J95" s="95">
        <v>0</v>
      </c>
      <c r="K95" s="95">
        <v>0</v>
      </c>
      <c r="L95" s="95">
        <v>0</v>
      </c>
      <c r="M95" s="95">
        <v>9</v>
      </c>
    </row>
    <row r="96" spans="1:13" ht="19.8" x14ac:dyDescent="0.3">
      <c r="A96" s="94" t="s">
        <v>294</v>
      </c>
      <c r="B96" s="95">
        <v>9061069</v>
      </c>
      <c r="C96" s="94" t="s">
        <v>77</v>
      </c>
      <c r="D96" s="95">
        <v>79384181</v>
      </c>
      <c r="E96" s="95">
        <v>1</v>
      </c>
      <c r="F96" s="95">
        <v>0</v>
      </c>
      <c r="G96" s="95">
        <v>0</v>
      </c>
      <c r="H96" s="95">
        <v>0</v>
      </c>
      <c r="I96" s="95">
        <v>0</v>
      </c>
      <c r="J96" s="95">
        <v>0</v>
      </c>
      <c r="K96" s="95">
        <v>0</v>
      </c>
      <c r="L96" s="95">
        <v>0</v>
      </c>
      <c r="M96" s="95">
        <v>1</v>
      </c>
    </row>
    <row r="97" spans="1:13" ht="19.8" x14ac:dyDescent="0.3">
      <c r="A97" s="94" t="s">
        <v>294</v>
      </c>
      <c r="B97" s="95">
        <v>9061069</v>
      </c>
      <c r="C97" s="94" t="s">
        <v>78</v>
      </c>
      <c r="D97" s="95">
        <v>79667140</v>
      </c>
      <c r="E97" s="95">
        <v>1299</v>
      </c>
      <c r="F97" s="95">
        <v>640</v>
      </c>
      <c r="G97" s="95">
        <v>100</v>
      </c>
      <c r="H97" s="95">
        <v>1660</v>
      </c>
      <c r="I97" s="95">
        <v>0</v>
      </c>
      <c r="J97" s="95">
        <v>0</v>
      </c>
      <c r="K97" s="95">
        <v>0</v>
      </c>
      <c r="L97" s="95">
        <v>0</v>
      </c>
      <c r="M97" s="95">
        <v>179</v>
      </c>
    </row>
    <row r="98" spans="1:13" ht="19.8" x14ac:dyDescent="0.3">
      <c r="A98" s="94" t="s">
        <v>294</v>
      </c>
      <c r="B98" s="95">
        <v>9061069</v>
      </c>
      <c r="C98" s="94" t="s">
        <v>79</v>
      </c>
      <c r="D98" s="95">
        <v>80018703</v>
      </c>
      <c r="E98" s="95">
        <v>-42</v>
      </c>
      <c r="F98" s="95">
        <v>920</v>
      </c>
      <c r="G98" s="95">
        <v>0</v>
      </c>
      <c r="H98" s="95">
        <v>1013</v>
      </c>
      <c r="I98" s="95">
        <v>0</v>
      </c>
      <c r="J98" s="95">
        <v>0</v>
      </c>
      <c r="K98" s="95">
        <v>0</v>
      </c>
      <c r="L98" s="95">
        <v>0</v>
      </c>
      <c r="M98" s="95">
        <v>-135</v>
      </c>
    </row>
    <row r="99" spans="1:13" ht="19.8" x14ac:dyDescent="0.3">
      <c r="A99" s="94" t="s">
        <v>294</v>
      </c>
      <c r="B99" s="95">
        <v>9061069</v>
      </c>
      <c r="C99" s="94" t="s">
        <v>80</v>
      </c>
      <c r="D99" s="95">
        <v>84120863</v>
      </c>
      <c r="E99" s="95">
        <v>22</v>
      </c>
      <c r="F99" s="95">
        <v>0</v>
      </c>
      <c r="G99" s="95">
        <v>0</v>
      </c>
      <c r="H99" s="95">
        <v>17</v>
      </c>
      <c r="I99" s="95">
        <v>0</v>
      </c>
      <c r="J99" s="95">
        <v>0</v>
      </c>
      <c r="K99" s="95">
        <v>0</v>
      </c>
      <c r="L99" s="95">
        <v>0</v>
      </c>
      <c r="M99" s="95">
        <v>5</v>
      </c>
    </row>
    <row r="100" spans="1:13" ht="19.8" x14ac:dyDescent="0.3">
      <c r="A100" s="94" t="s">
        <v>294</v>
      </c>
      <c r="B100" s="95">
        <v>9061069</v>
      </c>
      <c r="C100" s="94" t="s">
        <v>81</v>
      </c>
      <c r="D100" s="95">
        <v>84093394</v>
      </c>
      <c r="E100" s="95">
        <v>201</v>
      </c>
      <c r="F100" s="95">
        <v>250</v>
      </c>
      <c r="G100" s="95">
        <v>0</v>
      </c>
      <c r="H100" s="95">
        <v>434</v>
      </c>
      <c r="I100" s="95">
        <v>0</v>
      </c>
      <c r="J100" s="95">
        <v>0</v>
      </c>
      <c r="K100" s="95">
        <v>0</v>
      </c>
      <c r="L100" s="95">
        <v>0</v>
      </c>
      <c r="M100" s="95">
        <v>17</v>
      </c>
    </row>
    <row r="101" spans="1:13" ht="19.8" x14ac:dyDescent="0.3">
      <c r="A101" s="94" t="s">
        <v>294</v>
      </c>
      <c r="B101" s="95">
        <v>9061069</v>
      </c>
      <c r="C101" s="94" t="s">
        <v>287</v>
      </c>
      <c r="D101" s="95">
        <v>5950812</v>
      </c>
      <c r="E101" s="95">
        <v>-13910</v>
      </c>
      <c r="F101" s="95">
        <v>19380</v>
      </c>
      <c r="G101" s="95">
        <v>0</v>
      </c>
      <c r="H101" s="95">
        <v>13307</v>
      </c>
      <c r="I101" s="95">
        <v>0</v>
      </c>
      <c r="J101" s="95">
        <v>0</v>
      </c>
      <c r="K101" s="95">
        <v>0</v>
      </c>
      <c r="L101" s="95">
        <v>0</v>
      </c>
      <c r="M101" s="95">
        <v>-7837</v>
      </c>
    </row>
    <row r="102" spans="1:13" ht="19.8" x14ac:dyDescent="0.3">
      <c r="A102" s="94" t="s">
        <v>294</v>
      </c>
      <c r="B102" s="95">
        <v>9061069</v>
      </c>
      <c r="C102" s="94" t="s">
        <v>288</v>
      </c>
      <c r="D102" s="95">
        <v>79052375</v>
      </c>
      <c r="E102" s="95">
        <v>-532</v>
      </c>
      <c r="F102" s="95">
        <v>460</v>
      </c>
      <c r="G102" s="95">
        <v>0</v>
      </c>
      <c r="H102" s="95">
        <v>402</v>
      </c>
      <c r="I102" s="95">
        <v>0</v>
      </c>
      <c r="J102" s="95">
        <v>0</v>
      </c>
      <c r="K102" s="95">
        <v>0</v>
      </c>
      <c r="L102" s="95">
        <v>0</v>
      </c>
      <c r="M102" s="95">
        <v>-474</v>
      </c>
    </row>
    <row r="103" spans="1:13" ht="19.8" x14ac:dyDescent="0.3">
      <c r="A103" s="94" t="s">
        <v>294</v>
      </c>
      <c r="B103" s="95">
        <v>9061069</v>
      </c>
      <c r="C103" s="94" t="s">
        <v>99</v>
      </c>
      <c r="D103" s="95">
        <v>80845782</v>
      </c>
      <c r="E103" s="95">
        <v>12</v>
      </c>
      <c r="F103" s="95">
        <v>0</v>
      </c>
      <c r="G103" s="95">
        <v>0</v>
      </c>
      <c r="H103" s="95">
        <v>7</v>
      </c>
      <c r="I103" s="95">
        <v>0</v>
      </c>
      <c r="J103" s="95">
        <v>0</v>
      </c>
      <c r="K103" s="95">
        <v>0</v>
      </c>
      <c r="L103" s="95">
        <v>0</v>
      </c>
      <c r="M103" s="95">
        <v>5</v>
      </c>
    </row>
    <row r="104" spans="1:13" ht="19.8" x14ac:dyDescent="0.3">
      <c r="A104" s="94" t="s">
        <v>294</v>
      </c>
      <c r="B104" s="95">
        <v>9061069</v>
      </c>
      <c r="C104" s="94" t="s">
        <v>289</v>
      </c>
      <c r="D104" s="95">
        <v>80895909</v>
      </c>
      <c r="E104" s="95">
        <v>6</v>
      </c>
      <c r="F104" s="95">
        <v>0</v>
      </c>
      <c r="G104" s="95">
        <v>0</v>
      </c>
      <c r="H104" s="95">
        <v>6</v>
      </c>
      <c r="I104" s="95">
        <v>0</v>
      </c>
      <c r="J104" s="95">
        <v>0</v>
      </c>
      <c r="K104" s="95">
        <v>0</v>
      </c>
      <c r="L104" s="95">
        <v>0</v>
      </c>
      <c r="M104" s="95">
        <v>0</v>
      </c>
    </row>
    <row r="105" spans="1:13" ht="19.8" x14ac:dyDescent="0.3">
      <c r="A105" s="94" t="s">
        <v>294</v>
      </c>
      <c r="B105" s="95">
        <v>9061069</v>
      </c>
      <c r="C105" s="94" t="s">
        <v>82</v>
      </c>
      <c r="D105" s="95">
        <v>79637365</v>
      </c>
      <c r="E105" s="95">
        <v>106</v>
      </c>
      <c r="F105" s="95">
        <v>30</v>
      </c>
      <c r="G105" s="95">
        <v>80</v>
      </c>
      <c r="H105" s="95">
        <v>57</v>
      </c>
      <c r="I105" s="95">
        <v>0</v>
      </c>
      <c r="J105" s="95">
        <v>0</v>
      </c>
      <c r="K105" s="95">
        <v>0</v>
      </c>
      <c r="L105" s="95">
        <v>0</v>
      </c>
      <c r="M105" s="95">
        <v>-1</v>
      </c>
    </row>
    <row r="106" spans="1:13" ht="19.8" x14ac:dyDescent="0.3">
      <c r="A106" s="94" t="s">
        <v>294</v>
      </c>
      <c r="B106" s="95">
        <v>9061069</v>
      </c>
      <c r="C106" s="94" t="s">
        <v>83</v>
      </c>
      <c r="D106" s="95">
        <v>79987870</v>
      </c>
      <c r="E106" s="95">
        <v>204</v>
      </c>
      <c r="F106" s="95">
        <v>160</v>
      </c>
      <c r="G106" s="95">
        <v>200</v>
      </c>
      <c r="H106" s="95">
        <v>160</v>
      </c>
      <c r="I106" s="95">
        <v>0</v>
      </c>
      <c r="J106" s="95">
        <v>0</v>
      </c>
      <c r="K106" s="95">
        <v>0</v>
      </c>
      <c r="L106" s="95">
        <v>0</v>
      </c>
      <c r="M106" s="95">
        <v>4</v>
      </c>
    </row>
    <row r="107" spans="1:13" ht="19.8" x14ac:dyDescent="0.3">
      <c r="A107" s="94" t="s">
        <v>294</v>
      </c>
      <c r="B107" s="95">
        <v>9061069</v>
      </c>
      <c r="C107" s="94" t="s">
        <v>84</v>
      </c>
      <c r="D107" s="95">
        <v>79706723</v>
      </c>
      <c r="E107" s="95">
        <v>609</v>
      </c>
      <c r="F107" s="95">
        <v>400</v>
      </c>
      <c r="G107" s="95">
        <v>200</v>
      </c>
      <c r="H107" s="95">
        <v>667</v>
      </c>
      <c r="I107" s="95">
        <v>0</v>
      </c>
      <c r="J107" s="95">
        <v>0</v>
      </c>
      <c r="K107" s="95">
        <v>0</v>
      </c>
      <c r="L107" s="95">
        <v>0</v>
      </c>
      <c r="M107" s="95">
        <v>142</v>
      </c>
    </row>
    <row r="108" spans="1:13" ht="19.8" x14ac:dyDescent="0.3">
      <c r="A108" s="94" t="s">
        <v>294</v>
      </c>
      <c r="B108" s="95">
        <v>9061069</v>
      </c>
      <c r="C108" s="94" t="s">
        <v>85</v>
      </c>
      <c r="D108" s="95">
        <v>79641931</v>
      </c>
      <c r="E108" s="95">
        <v>752</v>
      </c>
      <c r="F108" s="95">
        <v>800</v>
      </c>
      <c r="G108" s="95">
        <v>400</v>
      </c>
      <c r="H108" s="95">
        <v>944</v>
      </c>
      <c r="I108" s="95">
        <v>0</v>
      </c>
      <c r="J108" s="95">
        <v>0</v>
      </c>
      <c r="K108" s="95">
        <v>0</v>
      </c>
      <c r="L108" s="95">
        <v>0</v>
      </c>
      <c r="M108" s="95">
        <v>208</v>
      </c>
    </row>
    <row r="109" spans="1:13" ht="19.8" x14ac:dyDescent="0.3">
      <c r="A109" s="94" t="s">
        <v>294</v>
      </c>
      <c r="B109" s="95">
        <v>9061069</v>
      </c>
      <c r="C109" s="94" t="s">
        <v>290</v>
      </c>
      <c r="D109" s="95">
        <v>80219121</v>
      </c>
      <c r="E109" s="95">
        <v>-70</v>
      </c>
      <c r="F109" s="95">
        <v>600</v>
      </c>
      <c r="G109" s="95">
        <v>600</v>
      </c>
      <c r="H109" s="95">
        <v>467</v>
      </c>
      <c r="I109" s="95">
        <v>0</v>
      </c>
      <c r="J109" s="95">
        <v>0</v>
      </c>
      <c r="K109" s="95">
        <v>0</v>
      </c>
      <c r="L109" s="95">
        <v>0</v>
      </c>
      <c r="M109" s="95">
        <v>-537</v>
      </c>
    </row>
    <row r="110" spans="1:13" ht="19.8" x14ac:dyDescent="0.3">
      <c r="A110" s="94" t="s">
        <v>294</v>
      </c>
      <c r="B110" s="95">
        <v>9061069</v>
      </c>
      <c r="C110" s="94" t="s">
        <v>86</v>
      </c>
      <c r="D110" s="95">
        <v>84407038</v>
      </c>
      <c r="E110" s="95">
        <v>36</v>
      </c>
      <c r="F110" s="95">
        <v>80</v>
      </c>
      <c r="G110" s="95">
        <v>20</v>
      </c>
      <c r="H110" s="95">
        <v>77</v>
      </c>
      <c r="I110" s="95">
        <v>0</v>
      </c>
      <c r="J110" s="95">
        <v>0</v>
      </c>
      <c r="K110" s="95">
        <v>0</v>
      </c>
      <c r="L110" s="95">
        <v>0</v>
      </c>
      <c r="M110" s="95">
        <v>19</v>
      </c>
    </row>
    <row r="111" spans="1:13" ht="19.8" x14ac:dyDescent="0.3">
      <c r="A111" s="94" t="s">
        <v>294</v>
      </c>
      <c r="B111" s="95">
        <v>9061069</v>
      </c>
      <c r="C111" s="94" t="s">
        <v>291</v>
      </c>
      <c r="D111" s="95">
        <v>84474886</v>
      </c>
      <c r="E111" s="95">
        <v>114</v>
      </c>
      <c r="F111" s="95">
        <v>120</v>
      </c>
      <c r="G111" s="95">
        <v>80</v>
      </c>
      <c r="H111" s="95">
        <v>124</v>
      </c>
      <c r="I111" s="95">
        <v>0</v>
      </c>
      <c r="J111" s="95">
        <v>0</v>
      </c>
      <c r="K111" s="95">
        <v>0</v>
      </c>
      <c r="L111" s="95">
        <v>0</v>
      </c>
      <c r="M111" s="95">
        <v>30</v>
      </c>
    </row>
    <row r="112" spans="1:13" ht="19.8" x14ac:dyDescent="0.3">
      <c r="A112" s="94" t="s">
        <v>294</v>
      </c>
      <c r="B112" s="95">
        <v>9061069</v>
      </c>
      <c r="C112" s="94" t="s">
        <v>87</v>
      </c>
      <c r="D112" s="95">
        <v>3823311</v>
      </c>
      <c r="E112" s="95">
        <v>31</v>
      </c>
      <c r="F112" s="95">
        <v>0</v>
      </c>
      <c r="G112" s="95">
        <v>0</v>
      </c>
      <c r="H112" s="95">
        <v>45</v>
      </c>
      <c r="I112" s="95">
        <v>0</v>
      </c>
      <c r="J112" s="95">
        <v>0</v>
      </c>
      <c r="K112" s="95">
        <v>0</v>
      </c>
      <c r="L112" s="95">
        <v>0</v>
      </c>
      <c r="M112" s="95">
        <v>-14</v>
      </c>
    </row>
    <row r="113" spans="1:13" ht="19.8" x14ac:dyDescent="0.3">
      <c r="A113" s="94" t="s">
        <v>294</v>
      </c>
      <c r="B113" s="95">
        <v>9061069</v>
      </c>
      <c r="C113" s="94" t="s">
        <v>248</v>
      </c>
      <c r="D113" s="95">
        <v>6103692</v>
      </c>
      <c r="E113" s="95">
        <v>264</v>
      </c>
      <c r="F113" s="95">
        <v>0</v>
      </c>
      <c r="G113" s="95">
        <v>0</v>
      </c>
      <c r="H113" s="95">
        <v>269</v>
      </c>
      <c r="I113" s="95">
        <v>0</v>
      </c>
      <c r="J113" s="95">
        <v>0</v>
      </c>
      <c r="K113" s="95">
        <v>0</v>
      </c>
      <c r="L113" s="95">
        <v>0</v>
      </c>
      <c r="M113" s="95">
        <v>-5</v>
      </c>
    </row>
    <row r="114" spans="1:13" ht="19.8" x14ac:dyDescent="0.3">
      <c r="A114" s="94" t="s">
        <v>294</v>
      </c>
      <c r="B114" s="95">
        <v>9061069</v>
      </c>
      <c r="C114" s="94" t="s">
        <v>249</v>
      </c>
      <c r="D114" s="95">
        <v>3823281</v>
      </c>
      <c r="E114" s="95">
        <v>32</v>
      </c>
      <c r="F114" s="95">
        <v>80</v>
      </c>
      <c r="G114" s="95">
        <v>0</v>
      </c>
      <c r="H114" s="95">
        <v>80</v>
      </c>
      <c r="I114" s="95">
        <v>0</v>
      </c>
      <c r="J114" s="95">
        <v>0</v>
      </c>
      <c r="K114" s="95">
        <v>0</v>
      </c>
      <c r="L114" s="95">
        <v>0</v>
      </c>
      <c r="M114" s="95">
        <v>32</v>
      </c>
    </row>
    <row r="115" spans="1:13" ht="19.8" x14ac:dyDescent="0.3">
      <c r="A115" s="94" t="s">
        <v>294</v>
      </c>
      <c r="B115" s="95">
        <v>9061069</v>
      </c>
      <c r="C115" s="94" t="s">
        <v>246</v>
      </c>
      <c r="D115" s="95">
        <v>86224801</v>
      </c>
      <c r="E115" s="95">
        <v>0</v>
      </c>
      <c r="F115" s="95">
        <v>160</v>
      </c>
      <c r="G115" s="95">
        <v>0</v>
      </c>
      <c r="H115" s="95">
        <v>80</v>
      </c>
      <c r="I115" s="95">
        <v>0</v>
      </c>
      <c r="J115" s="95">
        <v>0</v>
      </c>
      <c r="K115" s="95">
        <v>0</v>
      </c>
      <c r="L115" s="95">
        <v>0</v>
      </c>
      <c r="M115" s="95">
        <v>80</v>
      </c>
    </row>
    <row r="116" spans="1:13" ht="19.8" x14ac:dyDescent="0.3">
      <c r="A116" s="94" t="s">
        <v>294</v>
      </c>
      <c r="B116" s="95">
        <v>9061069</v>
      </c>
      <c r="C116" s="94" t="s">
        <v>245</v>
      </c>
      <c r="D116" s="95">
        <v>87273237</v>
      </c>
      <c r="E116" s="95">
        <v>0</v>
      </c>
      <c r="F116" s="95">
        <v>40</v>
      </c>
      <c r="G116" s="95">
        <v>0</v>
      </c>
      <c r="H116" s="95">
        <v>21</v>
      </c>
      <c r="I116" s="95">
        <v>0</v>
      </c>
      <c r="J116" s="95">
        <v>0</v>
      </c>
      <c r="K116" s="95">
        <v>0</v>
      </c>
      <c r="L116" s="95">
        <v>0</v>
      </c>
      <c r="M116" s="95">
        <v>19</v>
      </c>
    </row>
    <row r="117" spans="1:13" ht="19.8" x14ac:dyDescent="0.3">
      <c r="A117" s="94" t="s">
        <v>294</v>
      </c>
      <c r="B117" s="95">
        <v>9061069</v>
      </c>
      <c r="C117" s="94" t="s">
        <v>244</v>
      </c>
      <c r="D117" s="95">
        <v>87311198</v>
      </c>
      <c r="E117" s="95">
        <v>0</v>
      </c>
      <c r="F117" s="95">
        <v>120</v>
      </c>
      <c r="G117" s="95">
        <v>0</v>
      </c>
      <c r="H117" s="95">
        <v>27</v>
      </c>
      <c r="I117" s="95">
        <v>0</v>
      </c>
      <c r="J117" s="95">
        <v>0</v>
      </c>
      <c r="K117" s="95">
        <v>0</v>
      </c>
      <c r="L117" s="95">
        <v>0</v>
      </c>
      <c r="M117" s="95">
        <v>93</v>
      </c>
    </row>
    <row r="118" spans="1:13" x14ac:dyDescent="0.3">
      <c r="A118" s="96" t="s">
        <v>88</v>
      </c>
      <c r="B118" s="94"/>
      <c r="C118" s="94"/>
      <c r="D118" s="94"/>
      <c r="E118" s="95">
        <v>7208</v>
      </c>
      <c r="F118" s="95">
        <v>51840</v>
      </c>
      <c r="G118" s="95">
        <v>3080</v>
      </c>
      <c r="H118" s="95">
        <v>59112</v>
      </c>
      <c r="I118" s="95">
        <v>0</v>
      </c>
      <c r="J118" s="95">
        <v>0</v>
      </c>
      <c r="K118" s="95">
        <v>0</v>
      </c>
      <c r="L118" s="95">
        <v>0</v>
      </c>
      <c r="M118" s="95">
        <v>-3144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13"/>
  <sheetViews>
    <sheetView topLeftCell="A85" workbookViewId="0">
      <selection activeCell="B106" sqref="B10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232</v>
      </c>
      <c r="B1">
        <f>VLOOKUP(A1,'[2]Product Master Sheet'!$B:$F,5,0)</f>
        <v>13</v>
      </c>
      <c r="C1">
        <v>661</v>
      </c>
    </row>
    <row r="2" spans="1:3" x14ac:dyDescent="0.3">
      <c r="A2" t="s">
        <v>233</v>
      </c>
      <c r="B2">
        <f>VLOOKUP(A2,'[2]Product Master Sheet'!$B:$F,5,0)</f>
        <v>15</v>
      </c>
      <c r="C2">
        <v>-36</v>
      </c>
    </row>
    <row r="3" spans="1:3" x14ac:dyDescent="0.3">
      <c r="A3" t="s">
        <v>44</v>
      </c>
      <c r="B3">
        <f>VLOOKUP(A3,'[2]Product Master Sheet'!$B:$F,5,0)</f>
        <v>16</v>
      </c>
      <c r="C3">
        <v>2594</v>
      </c>
    </row>
    <row r="4" spans="1:3" x14ac:dyDescent="0.3">
      <c r="A4" t="s">
        <v>231</v>
      </c>
      <c r="B4">
        <f>VLOOKUP(A4,'[2]Product Master Sheet'!$B:$F,5,0)</f>
        <v>17</v>
      </c>
      <c r="C4">
        <v>17</v>
      </c>
    </row>
    <row r="5" spans="1:3" x14ac:dyDescent="0.3">
      <c r="A5" t="s">
        <v>235</v>
      </c>
      <c r="B5">
        <f>VLOOKUP(A5,'[2]Product Master Sheet'!$B:$F,5,0)</f>
        <v>31</v>
      </c>
      <c r="C5">
        <v>199</v>
      </c>
    </row>
    <row r="6" spans="1:3" x14ac:dyDescent="0.3">
      <c r="A6" t="s">
        <v>236</v>
      </c>
      <c r="B6">
        <f>VLOOKUP(A6,'[2]Product Master Sheet'!$B:$F,5,0)</f>
        <v>33</v>
      </c>
      <c r="C6">
        <v>476</v>
      </c>
    </row>
    <row r="7" spans="1:3" x14ac:dyDescent="0.3">
      <c r="A7" t="s">
        <v>89</v>
      </c>
      <c r="B7">
        <f>VLOOKUP(A7,'[2]Product Master Sheet'!$B:$F,5,0)</f>
        <v>34</v>
      </c>
      <c r="C7">
        <v>342</v>
      </c>
    </row>
    <row r="8" spans="1:3" x14ac:dyDescent="0.3">
      <c r="A8" t="s">
        <v>234</v>
      </c>
      <c r="B8">
        <f>VLOOKUP(A8,'[2]Product Master Sheet'!$B:$F,5,0)</f>
        <v>35</v>
      </c>
      <c r="C8">
        <v>958</v>
      </c>
    </row>
    <row r="9" spans="1:3" x14ac:dyDescent="0.3">
      <c r="A9" t="s">
        <v>237</v>
      </c>
      <c r="B9">
        <f>VLOOKUP(A9,'[2]Product Master Sheet'!$B:$F,5,0)</f>
        <v>39</v>
      </c>
      <c r="C9">
        <v>99</v>
      </c>
    </row>
    <row r="10" spans="1:3" x14ac:dyDescent="0.3">
      <c r="A10" t="s">
        <v>239</v>
      </c>
      <c r="B10">
        <f>VLOOKUP(A10,'[2]Product Master Sheet'!$B:$F,5,0)</f>
        <v>40</v>
      </c>
      <c r="C10">
        <v>247</v>
      </c>
    </row>
    <row r="11" spans="1:3" x14ac:dyDescent="0.3">
      <c r="A11" t="s">
        <v>238</v>
      </c>
      <c r="B11">
        <f>VLOOKUP(A11,'[2]Product Master Sheet'!$B:$F,5,0)</f>
        <v>41</v>
      </c>
      <c r="C11">
        <v>3</v>
      </c>
    </row>
    <row r="12" spans="1:3" x14ac:dyDescent="0.3">
      <c r="A12" t="s">
        <v>241</v>
      </c>
      <c r="B12">
        <f>VLOOKUP(A12,'[2]Product Master Sheet'!$B:$F,5,0)</f>
        <v>42</v>
      </c>
      <c r="C12">
        <v>141</v>
      </c>
    </row>
    <row r="13" spans="1:3" x14ac:dyDescent="0.3">
      <c r="A13" t="s">
        <v>243</v>
      </c>
      <c r="B13">
        <f>VLOOKUP(A13,'[2]Product Master Sheet'!$B:$F,5,0)</f>
        <v>43</v>
      </c>
      <c r="C13">
        <v>29</v>
      </c>
    </row>
    <row r="14" spans="1:3" x14ac:dyDescent="0.3">
      <c r="A14" t="s">
        <v>242</v>
      </c>
      <c r="B14">
        <f>VLOOKUP(A14,'[2]Product Master Sheet'!$B:$F,5,0)</f>
        <v>44</v>
      </c>
      <c r="C14">
        <v>734</v>
      </c>
    </row>
    <row r="15" spans="1:3" x14ac:dyDescent="0.3">
      <c r="A15" t="s">
        <v>240</v>
      </c>
      <c r="B15">
        <f>VLOOKUP(A15,'[2]Product Master Sheet'!$B:$F,5,0)</f>
        <v>45</v>
      </c>
      <c r="C15">
        <v>-14</v>
      </c>
    </row>
    <row r="16" spans="1:3" x14ac:dyDescent="0.3">
      <c r="A16" t="s">
        <v>58</v>
      </c>
      <c r="B16">
        <f>VLOOKUP(A16,'[2]Product Master Sheet'!$B:$F,5,0)</f>
        <v>112</v>
      </c>
      <c r="C16">
        <v>1312</v>
      </c>
    </row>
    <row r="17" spans="1:3" x14ac:dyDescent="0.3">
      <c r="A17" t="s">
        <v>59</v>
      </c>
      <c r="B17">
        <f>VLOOKUP(A17,'[2]Product Master Sheet'!$B:$F,5,0)</f>
        <v>113</v>
      </c>
      <c r="C17">
        <v>207</v>
      </c>
    </row>
    <row r="18" spans="1:3" x14ac:dyDescent="0.3">
      <c r="A18" t="s">
        <v>60</v>
      </c>
      <c r="B18">
        <f>VLOOKUP(A18,'[2]Product Master Sheet'!$B:$F,5,0)</f>
        <v>114</v>
      </c>
      <c r="C18">
        <v>667</v>
      </c>
    </row>
    <row r="19" spans="1:3" x14ac:dyDescent="0.3">
      <c r="A19" t="s">
        <v>61</v>
      </c>
      <c r="B19">
        <f>VLOOKUP(A19,'[2]Product Master Sheet'!$B:$F,5,0)</f>
        <v>115</v>
      </c>
      <c r="C19">
        <v>224</v>
      </c>
    </row>
    <row r="20" spans="1:3" x14ac:dyDescent="0.3">
      <c r="A20" t="s">
        <v>62</v>
      </c>
      <c r="B20">
        <f>VLOOKUP(A20,'[2]Product Master Sheet'!$B:$F,5,0)</f>
        <v>116</v>
      </c>
      <c r="C20">
        <v>867</v>
      </c>
    </row>
    <row r="21" spans="1:3" x14ac:dyDescent="0.3">
      <c r="A21" t="s">
        <v>63</v>
      </c>
      <c r="B21">
        <f>VLOOKUP(A21,'[2]Product Master Sheet'!$B:$F,5,0)</f>
        <v>118</v>
      </c>
      <c r="C21">
        <v>9</v>
      </c>
    </row>
    <row r="22" spans="1:3" x14ac:dyDescent="0.3">
      <c r="A22" t="s">
        <v>96</v>
      </c>
      <c r="B22">
        <f>VLOOKUP(A22,'[2]Product Master Sheet'!$B:$F,5,0)</f>
        <v>119</v>
      </c>
      <c r="C22">
        <v>0</v>
      </c>
    </row>
    <row r="23" spans="1:3" x14ac:dyDescent="0.3">
      <c r="A23" t="s">
        <v>64</v>
      </c>
      <c r="B23">
        <f>VLOOKUP(A23,'[2]Product Master Sheet'!$B:$F,5,0)</f>
        <v>120</v>
      </c>
      <c r="C23">
        <v>42</v>
      </c>
    </row>
    <row r="24" spans="1:3" x14ac:dyDescent="0.3">
      <c r="A24" t="s">
        <v>247</v>
      </c>
      <c r="B24">
        <f>VLOOKUP(A24,'[2]Product Master Sheet'!$B:$F,5,0)</f>
        <v>121</v>
      </c>
      <c r="C24">
        <v>77</v>
      </c>
    </row>
    <row r="25" spans="1:3" x14ac:dyDescent="0.3">
      <c r="A25" t="s">
        <v>221</v>
      </c>
      <c r="B25">
        <f>VLOOKUP(A25,'[2]Product Master Sheet'!$B:$F,5,0)</f>
        <v>125</v>
      </c>
      <c r="C25">
        <v>13</v>
      </c>
    </row>
    <row r="26" spans="1:3" x14ac:dyDescent="0.3">
      <c r="A26" t="s">
        <v>65</v>
      </c>
      <c r="B26">
        <f>VLOOKUP(A26,'[2]Product Master Sheet'!$B:$F,5,0)</f>
        <v>126</v>
      </c>
      <c r="C26">
        <v>29</v>
      </c>
    </row>
    <row r="27" spans="1:3" x14ac:dyDescent="0.3">
      <c r="A27" t="s">
        <v>250</v>
      </c>
      <c r="B27">
        <f>VLOOKUP(A27,'[2]Product Master Sheet'!$B:$F,5,0)</f>
        <v>138</v>
      </c>
      <c r="C27">
        <v>-88</v>
      </c>
    </row>
    <row r="28" spans="1:3" x14ac:dyDescent="0.3">
      <c r="A28" t="s">
        <v>252</v>
      </c>
      <c r="B28">
        <f>VLOOKUP(A28,'[2]Product Master Sheet'!$B:$F,5,0)</f>
        <v>142</v>
      </c>
      <c r="C28">
        <v>73</v>
      </c>
    </row>
    <row r="29" spans="1:3" x14ac:dyDescent="0.3">
      <c r="A29" t="s">
        <v>251</v>
      </c>
      <c r="B29">
        <f>VLOOKUP(A29,'[2]Product Master Sheet'!$B:$F,5,0)</f>
        <v>143</v>
      </c>
      <c r="C29">
        <v>50</v>
      </c>
    </row>
    <row r="30" spans="1:3" x14ac:dyDescent="0.3">
      <c r="A30" t="s">
        <v>90</v>
      </c>
      <c r="B30">
        <f>VLOOKUP(A30,'[2]Product Master Sheet'!$B:$F,5,0)</f>
        <v>144</v>
      </c>
      <c r="C30">
        <v>38</v>
      </c>
    </row>
    <row r="31" spans="1:3" x14ac:dyDescent="0.3">
      <c r="A31" t="s">
        <v>253</v>
      </c>
      <c r="B31">
        <f>VLOOKUP(A31,'[2]Product Master Sheet'!$B:$F,5,0)</f>
        <v>146</v>
      </c>
      <c r="C31">
        <v>10</v>
      </c>
    </row>
    <row r="32" spans="1:3" x14ac:dyDescent="0.3">
      <c r="A32" t="s">
        <v>254</v>
      </c>
      <c r="B32">
        <f>VLOOKUP(A32,'[2]Product Master Sheet'!$B:$F,5,0)</f>
        <v>152</v>
      </c>
      <c r="C32">
        <v>0</v>
      </c>
    </row>
    <row r="33" spans="1:3" x14ac:dyDescent="0.3">
      <c r="A33" t="s">
        <v>256</v>
      </c>
      <c r="B33">
        <f>VLOOKUP(A33,'[2]Product Master Sheet'!$B:$F,5,0)</f>
        <v>162</v>
      </c>
      <c r="C33">
        <v>90</v>
      </c>
    </row>
    <row r="34" spans="1:3" x14ac:dyDescent="0.3">
      <c r="A34" t="s">
        <v>258</v>
      </c>
      <c r="B34">
        <f>VLOOKUP(A34,'[2]Product Master Sheet'!$B:$F,5,0)</f>
        <v>163</v>
      </c>
      <c r="C34">
        <v>127</v>
      </c>
    </row>
    <row r="35" spans="1:3" x14ac:dyDescent="0.3">
      <c r="A35" t="s">
        <v>257</v>
      </c>
      <c r="B35">
        <f>VLOOKUP(A35,'[2]Product Master Sheet'!$B:$F,5,0)</f>
        <v>164</v>
      </c>
      <c r="C35">
        <v>-341</v>
      </c>
    </row>
    <row r="36" spans="1:3" x14ac:dyDescent="0.3">
      <c r="A36" t="s">
        <v>255</v>
      </c>
      <c r="B36">
        <f>VLOOKUP(A36,'[2]Product Master Sheet'!$B:$F,5,0)</f>
        <v>165</v>
      </c>
      <c r="C36">
        <v>-196</v>
      </c>
    </row>
    <row r="37" spans="1:3" x14ac:dyDescent="0.3">
      <c r="A37" t="s">
        <v>259</v>
      </c>
      <c r="B37">
        <f>VLOOKUP(A37,'[2]Product Master Sheet'!$B:$F,5,0)</f>
        <v>177</v>
      </c>
      <c r="C37">
        <v>8</v>
      </c>
    </row>
    <row r="38" spans="1:3" x14ac:dyDescent="0.3">
      <c r="A38" t="s">
        <v>91</v>
      </c>
      <c r="B38">
        <f>VLOOKUP(A38,'[2]Product Master Sheet'!$B:$F,5,0)</f>
        <v>178</v>
      </c>
      <c r="C38">
        <v>16</v>
      </c>
    </row>
    <row r="39" spans="1:3" x14ac:dyDescent="0.3">
      <c r="A39" t="s">
        <v>92</v>
      </c>
      <c r="B39">
        <f>VLOOKUP(A39,'[2]Product Master Sheet'!$B:$F,5,0)</f>
        <v>180</v>
      </c>
      <c r="C39">
        <v>3</v>
      </c>
    </row>
    <row r="40" spans="1:3" x14ac:dyDescent="0.3">
      <c r="A40" t="s">
        <v>260</v>
      </c>
      <c r="B40">
        <f>VLOOKUP(A40,'[2]Product Master Sheet'!$B:$F,5,0)</f>
        <v>181</v>
      </c>
      <c r="C40">
        <v>138</v>
      </c>
    </row>
    <row r="41" spans="1:3" x14ac:dyDescent="0.3">
      <c r="A41" t="s">
        <v>66</v>
      </c>
      <c r="B41">
        <f>VLOOKUP(A41,'[2]Product Master Sheet'!$B:$F,5,0)</f>
        <v>182</v>
      </c>
      <c r="C41">
        <v>249</v>
      </c>
    </row>
    <row r="42" spans="1:3" x14ac:dyDescent="0.3">
      <c r="A42" t="s">
        <v>262</v>
      </c>
      <c r="B42">
        <f>VLOOKUP(A42,'[2]Product Master Sheet'!$B:$F,5,0)</f>
        <v>195</v>
      </c>
      <c r="C42">
        <v>5</v>
      </c>
    </row>
    <row r="43" spans="1:3" x14ac:dyDescent="0.3">
      <c r="A43" t="s">
        <v>261</v>
      </c>
      <c r="B43">
        <f>VLOOKUP(A43,'[2]Product Master Sheet'!$B:$F,5,0)</f>
        <v>197</v>
      </c>
      <c r="C43">
        <v>98</v>
      </c>
    </row>
    <row r="44" spans="1:3" x14ac:dyDescent="0.3">
      <c r="A44" t="s">
        <v>67</v>
      </c>
      <c r="B44">
        <f>VLOOKUP(A44,'[2]Product Master Sheet'!$B:$F,5,0)</f>
        <v>199</v>
      </c>
      <c r="C44">
        <v>1264</v>
      </c>
    </row>
    <row r="45" spans="1:3" x14ac:dyDescent="0.3">
      <c r="A45" t="s">
        <v>263</v>
      </c>
      <c r="B45">
        <f>VLOOKUP(A45,'[2]Product Master Sheet'!$B:$F,5,0)</f>
        <v>202</v>
      </c>
      <c r="C45">
        <v>54</v>
      </c>
    </row>
    <row r="46" spans="1:3" x14ac:dyDescent="0.3">
      <c r="A46" t="s">
        <v>93</v>
      </c>
      <c r="B46">
        <f>VLOOKUP(A46,'[2]Product Master Sheet'!$B:$F,5,0)</f>
        <v>204</v>
      </c>
      <c r="C46">
        <v>24</v>
      </c>
    </row>
    <row r="47" spans="1:3" x14ac:dyDescent="0.3">
      <c r="A47" t="s">
        <v>68</v>
      </c>
      <c r="B47">
        <f>VLOOKUP(A47,'[2]Product Master Sheet'!$B:$F,5,0)</f>
        <v>205</v>
      </c>
      <c r="C47">
        <v>105</v>
      </c>
    </row>
    <row r="48" spans="1:3" x14ac:dyDescent="0.3">
      <c r="A48" t="s">
        <v>94</v>
      </c>
      <c r="B48">
        <f>VLOOKUP(A48,'[2]Product Master Sheet'!$B:$F,5,0)</f>
        <v>206</v>
      </c>
      <c r="C48">
        <v>207</v>
      </c>
    </row>
    <row r="49" spans="1:3" x14ac:dyDescent="0.3">
      <c r="A49" t="s">
        <v>69</v>
      </c>
      <c r="B49">
        <f>VLOOKUP(A49,'[2]Product Master Sheet'!$B:$F,5,0)</f>
        <v>207</v>
      </c>
      <c r="C49">
        <v>836</v>
      </c>
    </row>
    <row r="50" spans="1:3" x14ac:dyDescent="0.3">
      <c r="A50" t="s">
        <v>265</v>
      </c>
      <c r="B50">
        <f>VLOOKUP(A50,'[2]Product Master Sheet'!$B:$F,5,0)</f>
        <v>210</v>
      </c>
      <c r="C50">
        <v>-26</v>
      </c>
    </row>
    <row r="51" spans="1:3" x14ac:dyDescent="0.3">
      <c r="A51" t="s">
        <v>264</v>
      </c>
      <c r="B51">
        <f>VLOOKUP(A51,'[2]Product Master Sheet'!$B:$F,5,0)</f>
        <v>212</v>
      </c>
      <c r="C51">
        <v>-18</v>
      </c>
    </row>
    <row r="52" spans="1:3" x14ac:dyDescent="0.3">
      <c r="A52" t="s">
        <v>267</v>
      </c>
      <c r="B52">
        <f>VLOOKUP(A52,'[2]Product Master Sheet'!$B:$F,5,0)</f>
        <v>215</v>
      </c>
      <c r="C52">
        <v>483</v>
      </c>
    </row>
    <row r="53" spans="1:3" x14ac:dyDescent="0.3">
      <c r="A53" t="s">
        <v>97</v>
      </c>
      <c r="B53">
        <f>VLOOKUP(A53,'[2]Product Master Sheet'!$B:$F,5,0)</f>
        <v>217</v>
      </c>
      <c r="C53">
        <v>-9</v>
      </c>
    </row>
    <row r="54" spans="1:3" x14ac:dyDescent="0.3">
      <c r="A54" t="s">
        <v>266</v>
      </c>
      <c r="B54">
        <f>VLOOKUP(A54,'[2]Product Master Sheet'!$B:$F,5,0)</f>
        <v>219</v>
      </c>
      <c r="C54">
        <v>-158</v>
      </c>
    </row>
    <row r="55" spans="1:3" x14ac:dyDescent="0.3">
      <c r="A55" t="s">
        <v>269</v>
      </c>
      <c r="B55">
        <f>VLOOKUP(A55,'[2]Product Master Sheet'!$B:$F,5,0)</f>
        <v>223</v>
      </c>
      <c r="C55">
        <v>133</v>
      </c>
    </row>
    <row r="56" spans="1:3" x14ac:dyDescent="0.3">
      <c r="A56" t="s">
        <v>70</v>
      </c>
      <c r="B56">
        <f>VLOOKUP(A56,'[2]Product Master Sheet'!$B:$F,5,0)</f>
        <v>225</v>
      </c>
      <c r="C56">
        <v>869</v>
      </c>
    </row>
    <row r="57" spans="1:3" x14ac:dyDescent="0.3">
      <c r="A57" t="s">
        <v>268</v>
      </c>
      <c r="B57">
        <f>VLOOKUP(A57,'[2]Product Master Sheet'!$B:$F,5,0)</f>
        <v>226</v>
      </c>
      <c r="C57">
        <v>992</v>
      </c>
    </row>
    <row r="58" spans="1:3" x14ac:dyDescent="0.3">
      <c r="A58" t="s">
        <v>271</v>
      </c>
      <c r="B58">
        <f>VLOOKUP(A58,'[2]Product Master Sheet'!$B:$F,5,0)</f>
        <v>228</v>
      </c>
      <c r="C58">
        <v>-3</v>
      </c>
    </row>
    <row r="59" spans="1:3" x14ac:dyDescent="0.3">
      <c r="A59" t="s">
        <v>228</v>
      </c>
      <c r="B59">
        <f>VLOOKUP(A59,'[2]Product Master Sheet'!$B:$F,5,0)</f>
        <v>230</v>
      </c>
      <c r="C59">
        <v>64</v>
      </c>
    </row>
    <row r="60" spans="1:3" x14ac:dyDescent="0.3">
      <c r="A60" t="s">
        <v>270</v>
      </c>
      <c r="B60">
        <f>VLOOKUP(A60,'[2]Product Master Sheet'!$B:$F,5,0)</f>
        <v>233</v>
      </c>
      <c r="C60">
        <v>48</v>
      </c>
    </row>
    <row r="61" spans="1:3" x14ac:dyDescent="0.3">
      <c r="A61" t="s">
        <v>95</v>
      </c>
      <c r="B61">
        <f>VLOOKUP(A61,'[2]Product Master Sheet'!$B:$F,5,0)</f>
        <v>271</v>
      </c>
      <c r="C61">
        <v>72</v>
      </c>
    </row>
    <row r="62" spans="1:3" x14ac:dyDescent="0.3">
      <c r="A62" t="s">
        <v>272</v>
      </c>
      <c r="B62">
        <f>VLOOKUP(A62,'[2]Product Master Sheet'!$B:$F,5,0)</f>
        <v>273</v>
      </c>
      <c r="C62">
        <v>78</v>
      </c>
    </row>
    <row r="63" spans="1:3" x14ac:dyDescent="0.3">
      <c r="A63" t="s">
        <v>273</v>
      </c>
      <c r="B63">
        <f>VLOOKUP(A63,'[2]Product Master Sheet'!$B:$F,5,0)</f>
        <v>275</v>
      </c>
      <c r="C63">
        <v>5</v>
      </c>
    </row>
    <row r="64" spans="1:3" x14ac:dyDescent="0.3">
      <c r="A64" t="s">
        <v>275</v>
      </c>
      <c r="B64">
        <f>VLOOKUP(A64,'[2]Product Master Sheet'!$B:$F,5,0)</f>
        <v>276</v>
      </c>
      <c r="C64">
        <v>20</v>
      </c>
    </row>
    <row r="65" spans="1:3" x14ac:dyDescent="0.3">
      <c r="A65" t="s">
        <v>274</v>
      </c>
      <c r="B65">
        <f>VLOOKUP(A65,'[2]Product Master Sheet'!$B:$F,5,0)</f>
        <v>277</v>
      </c>
      <c r="C65">
        <v>43</v>
      </c>
    </row>
    <row r="66" spans="1:3" x14ac:dyDescent="0.3">
      <c r="A66" t="s">
        <v>281</v>
      </c>
      <c r="B66">
        <f>VLOOKUP(A66,'[2]Product Master Sheet'!$B:$F,5,0)</f>
        <v>289</v>
      </c>
      <c r="C66">
        <v>620</v>
      </c>
    </row>
    <row r="67" spans="1:3" x14ac:dyDescent="0.3">
      <c r="A67" t="s">
        <v>278</v>
      </c>
      <c r="B67">
        <f>VLOOKUP(A67,'[2]Product Master Sheet'!$B:$F,5,0)</f>
        <v>290</v>
      </c>
      <c r="C67">
        <v>3</v>
      </c>
    </row>
    <row r="68" spans="1:3" x14ac:dyDescent="0.3">
      <c r="A68" t="s">
        <v>277</v>
      </c>
      <c r="B68">
        <f>VLOOKUP(A68,'[2]Product Master Sheet'!$B:$F,5,0)</f>
        <v>291</v>
      </c>
      <c r="C68">
        <v>-244</v>
      </c>
    </row>
    <row r="69" spans="1:3" x14ac:dyDescent="0.3">
      <c r="A69" t="s">
        <v>280</v>
      </c>
      <c r="B69">
        <f>VLOOKUP(A69,'[2]Product Master Sheet'!$B:$F,5,0)</f>
        <v>292</v>
      </c>
      <c r="C69">
        <v>15</v>
      </c>
    </row>
    <row r="70" spans="1:3" x14ac:dyDescent="0.3">
      <c r="A70" t="s">
        <v>279</v>
      </c>
      <c r="B70">
        <f>VLOOKUP(A70,'[2]Product Master Sheet'!$B:$F,5,0)</f>
        <v>293</v>
      </c>
      <c r="C70">
        <v>262</v>
      </c>
    </row>
    <row r="71" spans="1:3" x14ac:dyDescent="0.3">
      <c r="A71" t="s">
        <v>276</v>
      </c>
      <c r="B71">
        <f>VLOOKUP(A71,'[2]Product Master Sheet'!$B:$F,5,0)</f>
        <v>294</v>
      </c>
      <c r="C71">
        <v>568</v>
      </c>
    </row>
    <row r="72" spans="1:3" x14ac:dyDescent="0.3">
      <c r="A72" t="s">
        <v>282</v>
      </c>
      <c r="B72">
        <f>VLOOKUP(A72,'[2]Product Master Sheet'!$B:$F,5,0)</f>
        <v>296</v>
      </c>
      <c r="C72">
        <v>15</v>
      </c>
    </row>
    <row r="73" spans="1:3" x14ac:dyDescent="0.3">
      <c r="A73" t="s">
        <v>71</v>
      </c>
      <c r="B73">
        <f>VLOOKUP(A73,'[2]Product Master Sheet'!$B:$F,5,0)</f>
        <v>297</v>
      </c>
      <c r="C73">
        <v>108</v>
      </c>
    </row>
    <row r="74" spans="1:3" x14ac:dyDescent="0.3">
      <c r="A74" t="s">
        <v>72</v>
      </c>
      <c r="B74">
        <f>VLOOKUP(A74,'[2]Product Master Sheet'!$B:$F,5,0)</f>
        <v>299</v>
      </c>
      <c r="C74">
        <v>394</v>
      </c>
    </row>
    <row r="75" spans="1:3" x14ac:dyDescent="0.3">
      <c r="A75" t="s">
        <v>73</v>
      </c>
      <c r="B75">
        <f>VLOOKUP(A75,'[2]Product Master Sheet'!$B:$F,5,0)</f>
        <v>300</v>
      </c>
      <c r="C75">
        <v>-3</v>
      </c>
    </row>
    <row r="76" spans="1:3" x14ac:dyDescent="0.3">
      <c r="A76" t="s">
        <v>283</v>
      </c>
      <c r="B76">
        <f>VLOOKUP(A76,'[2]Product Master Sheet'!$B:$F,5,0)</f>
        <v>307</v>
      </c>
      <c r="C76">
        <v>-55</v>
      </c>
    </row>
    <row r="77" spans="1:3" x14ac:dyDescent="0.3">
      <c r="A77" t="s">
        <v>74</v>
      </c>
      <c r="B77">
        <f>VLOOKUP(A77,'[2]Product Master Sheet'!$B:$F,5,0)</f>
        <v>310</v>
      </c>
      <c r="C77">
        <v>3</v>
      </c>
    </row>
    <row r="78" spans="1:3" x14ac:dyDescent="0.3">
      <c r="A78" t="s">
        <v>284</v>
      </c>
      <c r="B78">
        <f>VLOOKUP(A78,'[2]Product Master Sheet'!$B:$F,5,0)</f>
        <v>311</v>
      </c>
      <c r="C78">
        <v>269</v>
      </c>
    </row>
    <row r="79" spans="1:3" x14ac:dyDescent="0.3">
      <c r="A79" t="s">
        <v>75</v>
      </c>
      <c r="B79">
        <f>VLOOKUP(A79,'[2]Product Master Sheet'!$B:$F,5,0)</f>
        <v>325</v>
      </c>
      <c r="C79">
        <v>484</v>
      </c>
    </row>
    <row r="80" spans="1:3" x14ac:dyDescent="0.3">
      <c r="A80" t="s">
        <v>76</v>
      </c>
      <c r="B80">
        <f>VLOOKUP(A80,'[2]Product Master Sheet'!$B:$F,5,0)</f>
        <v>326</v>
      </c>
      <c r="C80">
        <v>386</v>
      </c>
    </row>
    <row r="81" spans="1:3" x14ac:dyDescent="0.3">
      <c r="A81" t="s">
        <v>286</v>
      </c>
      <c r="B81">
        <f>VLOOKUP(A81,'[2]Product Master Sheet'!$B:$F,5,0)</f>
        <v>327</v>
      </c>
      <c r="C81">
        <v>281</v>
      </c>
    </row>
    <row r="82" spans="1:3" x14ac:dyDescent="0.3">
      <c r="A82" t="s">
        <v>285</v>
      </c>
      <c r="B82">
        <f>VLOOKUP(A82,'[2]Product Master Sheet'!$B:$F,5,0)</f>
        <v>331</v>
      </c>
      <c r="C82">
        <v>2</v>
      </c>
    </row>
    <row r="83" spans="1:3" x14ac:dyDescent="0.3">
      <c r="A83" t="s">
        <v>78</v>
      </c>
      <c r="B83">
        <f>VLOOKUP(A83,'[2]Product Master Sheet'!$B:$F,5,0)</f>
        <v>335</v>
      </c>
      <c r="C83">
        <v>1299</v>
      </c>
    </row>
    <row r="84" spans="1:3" x14ac:dyDescent="0.3">
      <c r="A84" t="s">
        <v>79</v>
      </c>
      <c r="B84">
        <f>VLOOKUP(A84,'[2]Product Master Sheet'!$B:$F,5,0)</f>
        <v>336</v>
      </c>
      <c r="C84">
        <v>-42</v>
      </c>
    </row>
    <row r="85" spans="1:3" x14ac:dyDescent="0.3">
      <c r="A85" t="s">
        <v>80</v>
      </c>
      <c r="B85">
        <f>VLOOKUP(A85,'[2]Product Master Sheet'!$B:$F,5,0)</f>
        <v>338</v>
      </c>
      <c r="C85">
        <v>22</v>
      </c>
    </row>
    <row r="86" spans="1:3" x14ac:dyDescent="0.3">
      <c r="A86" t="s">
        <v>81</v>
      </c>
      <c r="B86">
        <f>VLOOKUP(A86,'[2]Product Master Sheet'!$B:$F,5,0)</f>
        <v>339</v>
      </c>
      <c r="C86">
        <v>201</v>
      </c>
    </row>
    <row r="87" spans="1:3" x14ac:dyDescent="0.3">
      <c r="A87" t="s">
        <v>287</v>
      </c>
      <c r="B87">
        <f>VLOOKUP(A87,'[2]Product Master Sheet'!$B:$F,5,0)</f>
        <v>346</v>
      </c>
      <c r="C87">
        <v>-13910</v>
      </c>
    </row>
    <row r="88" spans="1:3" x14ac:dyDescent="0.3">
      <c r="A88" t="s">
        <v>288</v>
      </c>
      <c r="B88">
        <f>VLOOKUP(A88,'[2]Product Master Sheet'!$B:$F,5,0)</f>
        <v>350</v>
      </c>
      <c r="C88">
        <v>-532</v>
      </c>
    </row>
    <row r="89" spans="1:3" x14ac:dyDescent="0.3">
      <c r="A89" t="s">
        <v>99</v>
      </c>
      <c r="B89">
        <f>VLOOKUP(A89,'[2]Product Master Sheet'!$B:$F,5,0)</f>
        <v>360</v>
      </c>
      <c r="C89">
        <v>12</v>
      </c>
    </row>
    <row r="90" spans="1:3" x14ac:dyDescent="0.3">
      <c r="A90" t="s">
        <v>289</v>
      </c>
      <c r="B90">
        <f>VLOOKUP(A90,'[2]Product Master Sheet'!$B:$F,5,0)</f>
        <v>361</v>
      </c>
      <c r="C90">
        <v>6</v>
      </c>
    </row>
    <row r="91" spans="1:3" x14ac:dyDescent="0.3">
      <c r="A91" t="s">
        <v>82</v>
      </c>
      <c r="B91">
        <f>VLOOKUP(A91,'[2]Product Master Sheet'!$B:$F,5,0)</f>
        <v>365</v>
      </c>
      <c r="C91">
        <v>106</v>
      </c>
    </row>
    <row r="92" spans="1:3" x14ac:dyDescent="0.3">
      <c r="A92" t="s">
        <v>83</v>
      </c>
      <c r="B92">
        <f>VLOOKUP(A92,'[2]Product Master Sheet'!$B:$F,5,0)</f>
        <v>366</v>
      </c>
      <c r="C92">
        <v>204</v>
      </c>
    </row>
    <row r="93" spans="1:3" x14ac:dyDescent="0.3">
      <c r="A93" t="s">
        <v>84</v>
      </c>
      <c r="B93">
        <f>VLOOKUP(A93,'[2]Product Master Sheet'!$B:$F,5,0)</f>
        <v>368</v>
      </c>
      <c r="C93">
        <v>609</v>
      </c>
    </row>
    <row r="94" spans="1:3" x14ac:dyDescent="0.3">
      <c r="A94" t="s">
        <v>85</v>
      </c>
      <c r="B94">
        <f>VLOOKUP(A94,'[2]Product Master Sheet'!$B:$F,5,0)</f>
        <v>370</v>
      </c>
      <c r="C94">
        <v>752</v>
      </c>
    </row>
    <row r="95" spans="1:3" x14ac:dyDescent="0.3">
      <c r="A95" t="s">
        <v>290</v>
      </c>
      <c r="B95">
        <f>VLOOKUP(A95,'[2]Product Master Sheet'!$B:$F,5,0)</f>
        <v>374</v>
      </c>
      <c r="C95">
        <v>-70</v>
      </c>
    </row>
    <row r="96" spans="1:3" x14ac:dyDescent="0.3">
      <c r="A96" t="s">
        <v>86</v>
      </c>
      <c r="B96">
        <f>VLOOKUP(A96,'[2]Product Master Sheet'!$B:$F,5,0)</f>
        <v>400</v>
      </c>
      <c r="C96">
        <v>36</v>
      </c>
    </row>
    <row r="97" spans="1:3" x14ac:dyDescent="0.3">
      <c r="A97" t="s">
        <v>291</v>
      </c>
      <c r="B97">
        <f>VLOOKUP(A97,'[2]Product Master Sheet'!$B:$F,5,0)</f>
        <v>401</v>
      </c>
      <c r="C97">
        <v>114</v>
      </c>
    </row>
    <row r="98" spans="1:3" x14ac:dyDescent="0.3">
      <c r="A98" t="s">
        <v>87</v>
      </c>
      <c r="B98">
        <f>VLOOKUP(A98,'[2]Product Master Sheet'!$B:$F,5,0)</f>
        <v>928</v>
      </c>
      <c r="C98">
        <v>31</v>
      </c>
    </row>
    <row r="99" spans="1:3" x14ac:dyDescent="0.3">
      <c r="A99" t="s">
        <v>248</v>
      </c>
      <c r="B99">
        <f>VLOOKUP(A99,'[2]Product Master Sheet'!$B:$F,5,0)</f>
        <v>924</v>
      </c>
      <c r="C99">
        <v>264</v>
      </c>
    </row>
    <row r="100" spans="1:3" x14ac:dyDescent="0.3">
      <c r="A100" t="s">
        <v>249</v>
      </c>
      <c r="B100">
        <f>VLOOKUP(A100,'[2]Product Master Sheet'!$B:$F,5,0)</f>
        <v>925</v>
      </c>
      <c r="C100">
        <v>32</v>
      </c>
    </row>
    <row r="101" spans="1:3" x14ac:dyDescent="0.3">
      <c r="A101" t="s">
        <v>246</v>
      </c>
      <c r="B101">
        <f>VLOOKUP(A101,'[2]Product Master Sheet'!$B:$F,5,0)</f>
        <v>1397</v>
      </c>
      <c r="C101">
        <v>0</v>
      </c>
    </row>
    <row r="102" spans="1:3" x14ac:dyDescent="0.3">
      <c r="A102" t="s">
        <v>245</v>
      </c>
      <c r="B102">
        <f>VLOOKUP(A102,'[2]Product Master Sheet'!$B:$F,5,0)</f>
        <v>1789</v>
      </c>
      <c r="C102">
        <v>0</v>
      </c>
    </row>
    <row r="103" spans="1:3" x14ac:dyDescent="0.3">
      <c r="A103" t="s">
        <v>244</v>
      </c>
      <c r="B103">
        <f>VLOOKUP(A103,'[2]Product Master Sheet'!$B:$F,5,0)</f>
        <v>1799</v>
      </c>
      <c r="C103">
        <v>0</v>
      </c>
    </row>
    <row r="104" spans="1:3" x14ac:dyDescent="0.3">
      <c r="A104" t="s">
        <v>222</v>
      </c>
      <c r="B104">
        <f>VLOOKUP(A104,'[2]Product Master Sheet'!$B:$F,5,0)</f>
        <v>124</v>
      </c>
      <c r="C104">
        <v>0</v>
      </c>
    </row>
    <row r="105" spans="1:3" x14ac:dyDescent="0.3">
      <c r="A105" t="s">
        <v>227</v>
      </c>
      <c r="B105">
        <f>VLOOKUP(A105,'[2]Product Master Sheet'!$B:$F,5,0)</f>
        <v>179</v>
      </c>
      <c r="C105">
        <v>-298</v>
      </c>
    </row>
    <row r="106" spans="1:3" x14ac:dyDescent="0.3">
      <c r="A106" t="s">
        <v>226</v>
      </c>
      <c r="B106">
        <f>VLOOKUP(A106,'[2]Product Master Sheet'!$B:$F,5,0)</f>
        <v>158</v>
      </c>
      <c r="C106">
        <v>0</v>
      </c>
    </row>
    <row r="107" spans="1:3" x14ac:dyDescent="0.3">
      <c r="A107" t="s">
        <v>77</v>
      </c>
      <c r="B107">
        <f>VLOOKUP(A107,'[2]Product Master Sheet'!$B:$F,5,0)</f>
        <v>333</v>
      </c>
      <c r="C107">
        <v>1</v>
      </c>
    </row>
    <row r="108" spans="1:3" x14ac:dyDescent="0.3">
      <c r="A108" t="s">
        <v>223</v>
      </c>
      <c r="B108">
        <f>VLOOKUP(A108,'[2]Product Master Sheet'!$B:$F,5,0)</f>
        <v>155</v>
      </c>
      <c r="C108">
        <v>1</v>
      </c>
    </row>
    <row r="109" spans="1:3" x14ac:dyDescent="0.3">
      <c r="A109" t="s">
        <v>224</v>
      </c>
      <c r="B109">
        <f>VLOOKUP(A109,'[2]Product Master Sheet'!$B:$F,5,0)</f>
        <v>156</v>
      </c>
      <c r="C109">
        <v>2</v>
      </c>
    </row>
    <row r="110" spans="1:3" x14ac:dyDescent="0.3">
      <c r="A110" t="s">
        <v>225</v>
      </c>
      <c r="B110">
        <f>VLOOKUP(A110,'[2]Product Master Sheet'!$B:$F,5,0)</f>
        <v>157</v>
      </c>
      <c r="C110">
        <v>0</v>
      </c>
    </row>
    <row r="111" spans="1:3" x14ac:dyDescent="0.3">
      <c r="A111" t="s">
        <v>229</v>
      </c>
      <c r="B111">
        <f>VLOOKUP(A111,'[2]Product Master Sheet'!$B:$F,5,0)</f>
        <v>308</v>
      </c>
      <c r="C111">
        <v>2</v>
      </c>
    </row>
    <row r="112" spans="1:3" x14ac:dyDescent="0.3">
      <c r="A112" t="s">
        <v>230</v>
      </c>
      <c r="B112">
        <f>VLOOKUP(A112,'[2]Product Master Sheet'!$B:$F,5,0)</f>
        <v>312</v>
      </c>
      <c r="C112">
        <v>-5</v>
      </c>
    </row>
    <row r="113" spans="1:3" x14ac:dyDescent="0.3">
      <c r="A113" t="s">
        <v>98</v>
      </c>
      <c r="B113">
        <f>VLOOKUP(A113,'[2]Product Master Sheet'!$B:$F,5,0)</f>
        <v>183</v>
      </c>
      <c r="C113">
        <v>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6"/>
  <sheetViews>
    <sheetView showGridLines="0" tabSelected="1" workbookViewId="0"/>
  </sheetViews>
  <sheetFormatPr defaultRowHeight="14.4" x14ac:dyDescent="0.3"/>
  <cols>
    <col min="1" max="1" width="39.6640625" style="26" bestFit="1" customWidth="1"/>
    <col min="2" max="2" width="11.5546875" style="15" bestFit="1" customWidth="1"/>
    <col min="3" max="3" width="10.44140625" style="15" bestFit="1" customWidth="1"/>
    <col min="4" max="4" width="8.6640625" style="15" bestFit="1" customWidth="1"/>
    <col min="5" max="5" width="10.44140625" style="15" bestFit="1" customWidth="1"/>
    <col min="6" max="6" width="6.6640625" style="15" bestFit="1" customWidth="1"/>
    <col min="7" max="7" width="7.88671875" style="15" bestFit="1" customWidth="1"/>
    <col min="8" max="8" width="7.6640625" style="15" bestFit="1" customWidth="1"/>
    <col min="9" max="9" width="8.109375" style="15" bestFit="1" customWidth="1"/>
    <col min="10" max="10" width="8.88671875" style="15" bestFit="1" customWidth="1"/>
    <col min="11" max="11" width="11.5546875" style="15" bestFit="1" customWidth="1"/>
    <col min="12" max="12" width="10.44140625" style="15" bestFit="1" customWidth="1"/>
    <col min="13" max="13" width="8.109375" style="15" bestFit="1" customWidth="1"/>
    <col min="14" max="14" width="10.44140625" style="15" bestFit="1" customWidth="1"/>
    <col min="15" max="15" width="6.6640625" style="15" bestFit="1" customWidth="1"/>
    <col min="16" max="16" width="7.88671875" style="15" bestFit="1" customWidth="1"/>
    <col min="17" max="17" width="7.6640625" style="15" bestFit="1" customWidth="1"/>
    <col min="18" max="18" width="8.109375" style="15" bestFit="1" customWidth="1"/>
    <col min="19" max="19" width="9.33203125" style="15" bestFit="1" customWidth="1"/>
    <col min="20" max="20" width="10" style="15" bestFit="1" customWidth="1"/>
    <col min="21" max="21" width="11.109375" style="15" bestFit="1" customWidth="1"/>
    <col min="22" max="22" width="8.6640625" style="15" bestFit="1" customWidth="1"/>
    <col min="23" max="23" width="11.109375" style="15" bestFit="1" customWidth="1"/>
    <col min="24" max="24" width="6.6640625" style="15" bestFit="1" customWidth="1"/>
    <col min="25" max="25" width="7.88671875" style="15" bestFit="1" customWidth="1"/>
    <col min="26" max="26" width="7.6640625" style="15" bestFit="1" customWidth="1"/>
    <col min="27" max="27" width="8.109375" style="15" bestFit="1" customWidth="1"/>
    <col min="28" max="28" width="10" style="15" bestFit="1" customWidth="1"/>
    <col min="29" max="29" width="7.44140625" style="26" bestFit="1" customWidth="1"/>
    <col min="30" max="16384" width="8.88671875" style="26"/>
  </cols>
  <sheetData>
    <row r="1" spans="1:29" ht="15" thickBot="1" x14ac:dyDescent="0.35">
      <c r="A1" s="72"/>
      <c r="B1" s="76" t="s">
        <v>296</v>
      </c>
      <c r="C1" s="75"/>
      <c r="D1" s="75"/>
      <c r="E1" s="75"/>
      <c r="F1" s="75"/>
      <c r="G1" s="75"/>
      <c r="H1" s="75"/>
      <c r="I1" s="75"/>
      <c r="J1" s="74"/>
      <c r="K1" s="76" t="s">
        <v>297</v>
      </c>
      <c r="L1" s="75"/>
      <c r="M1" s="75"/>
      <c r="N1" s="75"/>
      <c r="O1" s="75"/>
      <c r="P1" s="75"/>
      <c r="Q1" s="75"/>
      <c r="R1" s="75"/>
      <c r="S1" s="74"/>
      <c r="T1" s="76" t="s">
        <v>13</v>
      </c>
      <c r="U1" s="75"/>
      <c r="V1" s="75"/>
      <c r="W1" s="75"/>
      <c r="X1" s="75"/>
      <c r="Y1" s="75"/>
      <c r="Z1" s="75"/>
      <c r="AA1" s="75"/>
      <c r="AB1" s="74"/>
    </row>
    <row r="2" spans="1:29" ht="15" thickBot="1" x14ac:dyDescent="0.3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73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9" x14ac:dyDescent="0.3">
      <c r="A3" s="5" t="s">
        <v>14</v>
      </c>
      <c r="B3" s="90" t="s">
        <v>3</v>
      </c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4" t="s">
        <v>11</v>
      </c>
      <c r="K3" s="81" t="s">
        <v>3</v>
      </c>
      <c r="L3" s="79" t="s">
        <v>4</v>
      </c>
      <c r="M3" s="79" t="s">
        <v>5</v>
      </c>
      <c r="N3" s="79" t="s">
        <v>6</v>
      </c>
      <c r="O3" s="79" t="s">
        <v>7</v>
      </c>
      <c r="P3" s="79" t="s">
        <v>8</v>
      </c>
      <c r="Q3" s="77" t="s">
        <v>9</v>
      </c>
      <c r="R3" s="92" t="s">
        <v>10</v>
      </c>
      <c r="S3" s="89" t="s">
        <v>11</v>
      </c>
      <c r="T3" s="90" t="s">
        <v>15</v>
      </c>
      <c r="U3" s="87" t="s">
        <v>4</v>
      </c>
      <c r="V3" s="87" t="s">
        <v>5</v>
      </c>
      <c r="W3" s="87" t="s">
        <v>6</v>
      </c>
      <c r="X3" s="87" t="s">
        <v>7</v>
      </c>
      <c r="Y3" s="87" t="s">
        <v>8</v>
      </c>
      <c r="Z3" s="87" t="s">
        <v>9</v>
      </c>
      <c r="AA3" s="87" t="s">
        <v>16</v>
      </c>
      <c r="AB3" s="84" t="s">
        <v>11</v>
      </c>
      <c r="AC3" s="5" t="s">
        <v>17</v>
      </c>
    </row>
    <row r="4" spans="1:29" x14ac:dyDescent="0.3">
      <c r="A4" s="86" t="s">
        <v>232</v>
      </c>
      <c r="B4" s="15">
        <v>661</v>
      </c>
      <c r="C4" s="15">
        <v>600</v>
      </c>
      <c r="D4" s="15">
        <v>0</v>
      </c>
      <c r="E4" s="15">
        <v>827</v>
      </c>
      <c r="F4" s="15">
        <v>0</v>
      </c>
      <c r="G4" s="15">
        <v>0</v>
      </c>
      <c r="H4" s="15">
        <v>0</v>
      </c>
      <c r="I4" s="15">
        <v>0</v>
      </c>
      <c r="J4" s="15">
        <v>434</v>
      </c>
      <c r="K4" s="18">
        <v>661</v>
      </c>
      <c r="L4" s="71">
        <v>600</v>
      </c>
      <c r="M4" s="71">
        <v>0</v>
      </c>
      <c r="N4" s="71">
        <v>827</v>
      </c>
      <c r="O4" s="71">
        <v>0</v>
      </c>
      <c r="P4" s="71">
        <v>0</v>
      </c>
      <c r="Q4" s="71">
        <v>0</v>
      </c>
      <c r="R4" s="71">
        <v>0</v>
      </c>
      <c r="S4" s="19">
        <v>434</v>
      </c>
      <c r="T4" s="71">
        <f>B4-K4</f>
        <v>0</v>
      </c>
      <c r="U4" s="71">
        <f t="shared" ref="U4:AB4" si="0">C4-L4</f>
        <v>0</v>
      </c>
      <c r="V4" s="71">
        <f t="shared" si="0"/>
        <v>0</v>
      </c>
      <c r="W4" s="71">
        <f t="shared" si="0"/>
        <v>0</v>
      </c>
      <c r="X4" s="71">
        <f t="shared" si="0"/>
        <v>0</v>
      </c>
      <c r="Y4" s="71">
        <f t="shared" si="0"/>
        <v>0</v>
      </c>
      <c r="Z4" s="71">
        <f t="shared" si="0"/>
        <v>0</v>
      </c>
      <c r="AA4" s="71">
        <f t="shared" si="0"/>
        <v>0</v>
      </c>
      <c r="AB4" s="15">
        <f t="shared" si="0"/>
        <v>0</v>
      </c>
      <c r="AC4" s="83" t="str">
        <f>IF(AND(T4=0,AB4=0),"Ok","Issue")</f>
        <v>Ok</v>
      </c>
    </row>
    <row r="5" spans="1:29" x14ac:dyDescent="0.3">
      <c r="A5" s="83" t="s">
        <v>233</v>
      </c>
      <c r="B5" s="15">
        <v>-36</v>
      </c>
      <c r="C5" s="15">
        <v>60</v>
      </c>
      <c r="D5" s="15">
        <v>0</v>
      </c>
      <c r="E5" s="15">
        <v>76</v>
      </c>
      <c r="F5" s="15">
        <v>0</v>
      </c>
      <c r="G5" s="15">
        <v>0</v>
      </c>
      <c r="H5" s="15">
        <v>0</v>
      </c>
      <c r="I5" s="15">
        <v>0</v>
      </c>
      <c r="J5" s="15">
        <v>-52</v>
      </c>
      <c r="K5" s="18">
        <v>-36</v>
      </c>
      <c r="L5" s="15">
        <v>60</v>
      </c>
      <c r="M5" s="15">
        <v>0</v>
      </c>
      <c r="N5" s="15">
        <v>76</v>
      </c>
      <c r="O5" s="15">
        <v>0</v>
      </c>
      <c r="P5" s="15">
        <v>0</v>
      </c>
      <c r="Q5" s="15">
        <v>0</v>
      </c>
      <c r="R5" s="15">
        <v>0</v>
      </c>
      <c r="S5" s="19">
        <v>-52</v>
      </c>
      <c r="T5" s="15">
        <f t="shared" ref="T5:T66" si="1">B5-K5</f>
        <v>0</v>
      </c>
      <c r="U5" s="15">
        <f t="shared" ref="U5:U66" si="2">C5-L5</f>
        <v>0</v>
      </c>
      <c r="V5" s="15">
        <f t="shared" ref="V5:V66" si="3">D5-M5</f>
        <v>0</v>
      </c>
      <c r="W5" s="15">
        <f t="shared" ref="W5:W66" si="4">E5-N5</f>
        <v>0</v>
      </c>
      <c r="X5" s="15">
        <f t="shared" ref="X5:X66" si="5">F5-O5</f>
        <v>0</v>
      </c>
      <c r="Y5" s="15">
        <f t="shared" ref="Y5:Y66" si="6">G5-P5</f>
        <v>0</v>
      </c>
      <c r="Z5" s="15">
        <f t="shared" ref="Z5:Z66" si="7">H5-Q5</f>
        <v>0</v>
      </c>
      <c r="AA5" s="15">
        <f t="shared" ref="AA5:AA66" si="8">I5-R5</f>
        <v>0</v>
      </c>
      <c r="AB5" s="15">
        <f t="shared" ref="AB5:AB66" si="9">J5-S5</f>
        <v>0</v>
      </c>
      <c r="AC5" s="83" t="str">
        <f t="shared" ref="AC5:AC66" si="10">IF(AND(T5=0,AB5=0),"Ok","Issue")</f>
        <v>Ok</v>
      </c>
    </row>
    <row r="6" spans="1:29" x14ac:dyDescent="0.3">
      <c r="A6" s="83" t="s">
        <v>44</v>
      </c>
      <c r="B6" s="15">
        <v>2594</v>
      </c>
      <c r="C6" s="15">
        <v>6000</v>
      </c>
      <c r="D6" s="15">
        <v>0</v>
      </c>
      <c r="E6" s="15">
        <v>7874</v>
      </c>
      <c r="F6" s="15">
        <v>0</v>
      </c>
      <c r="G6" s="15">
        <v>0</v>
      </c>
      <c r="H6" s="15">
        <v>0</v>
      </c>
      <c r="I6" s="15">
        <v>0</v>
      </c>
      <c r="J6" s="19">
        <v>720</v>
      </c>
      <c r="K6" s="18">
        <v>2594</v>
      </c>
      <c r="L6" s="15">
        <v>6000</v>
      </c>
      <c r="M6" s="15">
        <v>0</v>
      </c>
      <c r="N6" s="15">
        <v>7874</v>
      </c>
      <c r="O6" s="15">
        <v>0</v>
      </c>
      <c r="P6" s="15">
        <v>0</v>
      </c>
      <c r="Q6" s="15">
        <v>0</v>
      </c>
      <c r="R6" s="15">
        <v>0</v>
      </c>
      <c r="S6" s="19">
        <v>720</v>
      </c>
      <c r="T6" s="15">
        <f t="shared" si="1"/>
        <v>0</v>
      </c>
      <c r="U6" s="15">
        <f t="shared" si="2"/>
        <v>0</v>
      </c>
      <c r="V6" s="15">
        <f t="shared" si="3"/>
        <v>0</v>
      </c>
      <c r="W6" s="15">
        <f t="shared" si="4"/>
        <v>0</v>
      </c>
      <c r="X6" s="15">
        <f t="shared" si="5"/>
        <v>0</v>
      </c>
      <c r="Y6" s="15">
        <f t="shared" si="6"/>
        <v>0</v>
      </c>
      <c r="Z6" s="15">
        <f t="shared" si="7"/>
        <v>0</v>
      </c>
      <c r="AA6" s="15">
        <f t="shared" si="8"/>
        <v>0</v>
      </c>
      <c r="AB6" s="15">
        <f t="shared" si="9"/>
        <v>0</v>
      </c>
      <c r="AC6" s="83" t="str">
        <f t="shared" si="10"/>
        <v>Ok</v>
      </c>
    </row>
    <row r="7" spans="1:29" x14ac:dyDescent="0.3">
      <c r="A7" s="83" t="s">
        <v>231</v>
      </c>
      <c r="B7" s="15">
        <v>17</v>
      </c>
      <c r="C7" s="15">
        <v>0</v>
      </c>
      <c r="D7" s="15">
        <v>0</v>
      </c>
      <c r="E7" s="15">
        <v>144</v>
      </c>
      <c r="F7" s="15">
        <v>0</v>
      </c>
      <c r="G7" s="15">
        <v>0</v>
      </c>
      <c r="H7" s="15">
        <v>0</v>
      </c>
      <c r="I7" s="15">
        <v>0</v>
      </c>
      <c r="J7" s="19">
        <v>-127</v>
      </c>
      <c r="K7" s="18">
        <v>17</v>
      </c>
      <c r="L7" s="15">
        <v>0</v>
      </c>
      <c r="M7" s="15">
        <v>0</v>
      </c>
      <c r="N7" s="15">
        <v>144</v>
      </c>
      <c r="O7" s="15">
        <v>0</v>
      </c>
      <c r="P7" s="15">
        <v>0</v>
      </c>
      <c r="Q7" s="15">
        <v>0</v>
      </c>
      <c r="R7" s="15">
        <v>0</v>
      </c>
      <c r="S7" s="19">
        <v>-127</v>
      </c>
      <c r="T7" s="15">
        <f t="shared" si="1"/>
        <v>0</v>
      </c>
      <c r="U7" s="15">
        <f t="shared" si="2"/>
        <v>0</v>
      </c>
      <c r="V7" s="15">
        <f t="shared" si="3"/>
        <v>0</v>
      </c>
      <c r="W7" s="15">
        <f t="shared" si="4"/>
        <v>0</v>
      </c>
      <c r="X7" s="15">
        <f t="shared" si="5"/>
        <v>0</v>
      </c>
      <c r="Y7" s="15">
        <f t="shared" si="6"/>
        <v>0</v>
      </c>
      <c r="Z7" s="15">
        <f t="shared" si="7"/>
        <v>0</v>
      </c>
      <c r="AA7" s="15">
        <f t="shared" si="8"/>
        <v>0</v>
      </c>
      <c r="AB7" s="15">
        <f t="shared" si="9"/>
        <v>0</v>
      </c>
      <c r="AC7" s="83" t="str">
        <f t="shared" si="10"/>
        <v>Ok</v>
      </c>
    </row>
    <row r="8" spans="1:29" x14ac:dyDescent="0.3">
      <c r="A8" s="83" t="s">
        <v>235</v>
      </c>
      <c r="B8" s="15">
        <v>199</v>
      </c>
      <c r="C8" s="15">
        <v>210</v>
      </c>
      <c r="D8" s="15">
        <v>0</v>
      </c>
      <c r="E8" s="15">
        <v>274</v>
      </c>
      <c r="F8" s="15">
        <v>0</v>
      </c>
      <c r="G8" s="15">
        <v>0</v>
      </c>
      <c r="H8" s="15">
        <v>0</v>
      </c>
      <c r="I8" s="15">
        <v>0</v>
      </c>
      <c r="J8" s="19">
        <v>135</v>
      </c>
      <c r="K8" s="18">
        <v>199</v>
      </c>
      <c r="L8" s="15">
        <v>210</v>
      </c>
      <c r="M8" s="15">
        <v>0</v>
      </c>
      <c r="N8" s="15">
        <v>274</v>
      </c>
      <c r="O8" s="15">
        <v>0</v>
      </c>
      <c r="P8" s="15">
        <v>0</v>
      </c>
      <c r="Q8" s="15">
        <v>0</v>
      </c>
      <c r="R8" s="15">
        <v>0</v>
      </c>
      <c r="S8" s="19">
        <v>135</v>
      </c>
      <c r="T8" s="15">
        <f t="shared" si="1"/>
        <v>0</v>
      </c>
      <c r="U8" s="15">
        <f t="shared" si="2"/>
        <v>0</v>
      </c>
      <c r="V8" s="15">
        <f t="shared" si="3"/>
        <v>0</v>
      </c>
      <c r="W8" s="15">
        <f t="shared" si="4"/>
        <v>0</v>
      </c>
      <c r="X8" s="15">
        <f t="shared" si="5"/>
        <v>0</v>
      </c>
      <c r="Y8" s="15">
        <f t="shared" si="6"/>
        <v>0</v>
      </c>
      <c r="Z8" s="15">
        <f t="shared" si="7"/>
        <v>0</v>
      </c>
      <c r="AA8" s="15">
        <f t="shared" si="8"/>
        <v>0</v>
      </c>
      <c r="AB8" s="15">
        <f t="shared" si="9"/>
        <v>0</v>
      </c>
      <c r="AC8" s="83" t="str">
        <f t="shared" si="10"/>
        <v>Ok</v>
      </c>
    </row>
    <row r="9" spans="1:29" x14ac:dyDescent="0.3">
      <c r="A9" s="83" t="s">
        <v>236</v>
      </c>
      <c r="B9" s="15">
        <v>476</v>
      </c>
      <c r="C9" s="15">
        <v>680</v>
      </c>
      <c r="D9" s="15">
        <v>0</v>
      </c>
      <c r="E9" s="15">
        <v>874</v>
      </c>
      <c r="F9" s="15">
        <v>0</v>
      </c>
      <c r="G9" s="15">
        <v>0</v>
      </c>
      <c r="H9" s="15">
        <v>0</v>
      </c>
      <c r="I9" s="15">
        <v>0</v>
      </c>
      <c r="J9" s="19">
        <v>282</v>
      </c>
      <c r="K9" s="18">
        <v>476</v>
      </c>
      <c r="L9" s="15">
        <v>680</v>
      </c>
      <c r="M9" s="15">
        <v>0</v>
      </c>
      <c r="N9" s="15">
        <v>874</v>
      </c>
      <c r="O9" s="15">
        <v>0</v>
      </c>
      <c r="P9" s="15">
        <v>0</v>
      </c>
      <c r="Q9" s="15">
        <v>0</v>
      </c>
      <c r="R9" s="15">
        <v>0</v>
      </c>
      <c r="S9" s="19">
        <v>282</v>
      </c>
      <c r="T9" s="15">
        <f t="shared" si="1"/>
        <v>0</v>
      </c>
      <c r="U9" s="15">
        <f t="shared" si="2"/>
        <v>0</v>
      </c>
      <c r="V9" s="15">
        <f t="shared" si="3"/>
        <v>0</v>
      </c>
      <c r="W9" s="15">
        <f t="shared" si="4"/>
        <v>0</v>
      </c>
      <c r="X9" s="15">
        <f t="shared" si="5"/>
        <v>0</v>
      </c>
      <c r="Y9" s="15">
        <f t="shared" si="6"/>
        <v>0</v>
      </c>
      <c r="Z9" s="15">
        <f t="shared" si="7"/>
        <v>0</v>
      </c>
      <c r="AA9" s="15">
        <f t="shared" si="8"/>
        <v>0</v>
      </c>
      <c r="AB9" s="15">
        <f t="shared" si="9"/>
        <v>0</v>
      </c>
      <c r="AC9" s="83" t="str">
        <f t="shared" si="10"/>
        <v>Ok</v>
      </c>
    </row>
    <row r="10" spans="1:29" x14ac:dyDescent="0.3">
      <c r="A10" s="83" t="s">
        <v>89</v>
      </c>
      <c r="B10" s="15">
        <v>342</v>
      </c>
      <c r="C10" s="15">
        <v>360</v>
      </c>
      <c r="D10" s="15">
        <v>0</v>
      </c>
      <c r="E10" s="15">
        <v>370</v>
      </c>
      <c r="F10" s="15">
        <v>0</v>
      </c>
      <c r="G10" s="15">
        <v>0</v>
      </c>
      <c r="H10" s="15">
        <v>0</v>
      </c>
      <c r="I10" s="15">
        <v>0</v>
      </c>
      <c r="J10" s="19">
        <v>332</v>
      </c>
      <c r="K10" s="18">
        <v>342</v>
      </c>
      <c r="L10" s="15">
        <v>360</v>
      </c>
      <c r="M10" s="15">
        <v>0</v>
      </c>
      <c r="N10" s="15">
        <v>370</v>
      </c>
      <c r="O10" s="15">
        <v>0</v>
      </c>
      <c r="P10" s="15">
        <v>0</v>
      </c>
      <c r="Q10" s="15">
        <v>0</v>
      </c>
      <c r="R10" s="15">
        <v>0</v>
      </c>
      <c r="S10" s="19">
        <v>332</v>
      </c>
      <c r="T10" s="15">
        <f t="shared" si="1"/>
        <v>0</v>
      </c>
      <c r="U10" s="15">
        <f t="shared" si="2"/>
        <v>0</v>
      </c>
      <c r="V10" s="15">
        <f t="shared" si="3"/>
        <v>0</v>
      </c>
      <c r="W10" s="15">
        <f t="shared" si="4"/>
        <v>0</v>
      </c>
      <c r="X10" s="15">
        <f t="shared" si="5"/>
        <v>0</v>
      </c>
      <c r="Y10" s="15">
        <f t="shared" si="6"/>
        <v>0</v>
      </c>
      <c r="Z10" s="15">
        <f t="shared" si="7"/>
        <v>0</v>
      </c>
      <c r="AA10" s="15">
        <f t="shared" si="8"/>
        <v>0</v>
      </c>
      <c r="AB10" s="15">
        <f t="shared" si="9"/>
        <v>0</v>
      </c>
      <c r="AC10" s="83" t="str">
        <f t="shared" si="10"/>
        <v>Ok</v>
      </c>
    </row>
    <row r="11" spans="1:29" x14ac:dyDescent="0.3">
      <c r="A11" s="83" t="s">
        <v>234</v>
      </c>
      <c r="B11" s="15">
        <v>958</v>
      </c>
      <c r="C11" s="15">
        <v>320</v>
      </c>
      <c r="D11" s="15">
        <v>0</v>
      </c>
      <c r="E11" s="15">
        <v>862</v>
      </c>
      <c r="F11" s="15">
        <v>0</v>
      </c>
      <c r="G11" s="15">
        <v>0</v>
      </c>
      <c r="H11" s="15">
        <v>0</v>
      </c>
      <c r="I11" s="15">
        <v>0</v>
      </c>
      <c r="J11" s="19">
        <v>416</v>
      </c>
      <c r="K11" s="18">
        <v>958</v>
      </c>
      <c r="L11" s="15">
        <v>320</v>
      </c>
      <c r="M11" s="15">
        <v>0</v>
      </c>
      <c r="N11" s="15">
        <v>862</v>
      </c>
      <c r="O11" s="15">
        <v>0</v>
      </c>
      <c r="P11" s="15">
        <v>0</v>
      </c>
      <c r="Q11" s="15">
        <v>0</v>
      </c>
      <c r="R11" s="15">
        <v>0</v>
      </c>
      <c r="S11" s="19">
        <v>416</v>
      </c>
      <c r="T11" s="15">
        <f t="shared" si="1"/>
        <v>0</v>
      </c>
      <c r="U11" s="15">
        <f t="shared" si="2"/>
        <v>0</v>
      </c>
      <c r="V11" s="15">
        <f t="shared" si="3"/>
        <v>0</v>
      </c>
      <c r="W11" s="15">
        <f t="shared" si="4"/>
        <v>0</v>
      </c>
      <c r="X11" s="15">
        <f t="shared" si="5"/>
        <v>0</v>
      </c>
      <c r="Y11" s="15">
        <f t="shared" si="6"/>
        <v>0</v>
      </c>
      <c r="Z11" s="15">
        <f t="shared" si="7"/>
        <v>0</v>
      </c>
      <c r="AA11" s="15">
        <f t="shared" si="8"/>
        <v>0</v>
      </c>
      <c r="AB11" s="15">
        <f t="shared" si="9"/>
        <v>0</v>
      </c>
      <c r="AC11" s="83" t="str">
        <f t="shared" si="10"/>
        <v>Ok</v>
      </c>
    </row>
    <row r="12" spans="1:29" x14ac:dyDescent="0.3">
      <c r="A12" s="83" t="s">
        <v>237</v>
      </c>
      <c r="B12" s="15">
        <v>99</v>
      </c>
      <c r="C12" s="15">
        <v>180</v>
      </c>
      <c r="D12" s="15">
        <v>0</v>
      </c>
      <c r="E12" s="15">
        <v>295</v>
      </c>
      <c r="F12" s="15">
        <v>0</v>
      </c>
      <c r="G12" s="15">
        <v>0</v>
      </c>
      <c r="H12" s="15">
        <v>0</v>
      </c>
      <c r="I12" s="15">
        <v>0</v>
      </c>
      <c r="J12" s="19">
        <v>-16</v>
      </c>
      <c r="K12" s="18">
        <v>99</v>
      </c>
      <c r="L12" s="15">
        <v>180</v>
      </c>
      <c r="M12" s="15">
        <v>0</v>
      </c>
      <c r="N12" s="15">
        <v>295</v>
      </c>
      <c r="O12" s="15">
        <v>0</v>
      </c>
      <c r="P12" s="15">
        <v>0</v>
      </c>
      <c r="Q12" s="15">
        <v>0</v>
      </c>
      <c r="R12" s="15">
        <v>0</v>
      </c>
      <c r="S12" s="19">
        <v>-16</v>
      </c>
      <c r="T12" s="15">
        <f t="shared" si="1"/>
        <v>0</v>
      </c>
      <c r="U12" s="15">
        <f t="shared" si="2"/>
        <v>0</v>
      </c>
      <c r="V12" s="15">
        <f t="shared" si="3"/>
        <v>0</v>
      </c>
      <c r="W12" s="15">
        <f t="shared" si="4"/>
        <v>0</v>
      </c>
      <c r="X12" s="15">
        <f t="shared" si="5"/>
        <v>0</v>
      </c>
      <c r="Y12" s="15">
        <f t="shared" si="6"/>
        <v>0</v>
      </c>
      <c r="Z12" s="15">
        <f t="shared" si="7"/>
        <v>0</v>
      </c>
      <c r="AA12" s="15">
        <f t="shared" si="8"/>
        <v>0</v>
      </c>
      <c r="AB12" s="15">
        <f t="shared" si="9"/>
        <v>0</v>
      </c>
      <c r="AC12" s="83" t="str">
        <f t="shared" si="10"/>
        <v>Ok</v>
      </c>
    </row>
    <row r="13" spans="1:29" x14ac:dyDescent="0.3">
      <c r="A13" s="83" t="s">
        <v>239</v>
      </c>
      <c r="B13" s="15">
        <v>247</v>
      </c>
      <c r="C13" s="15">
        <v>200</v>
      </c>
      <c r="D13" s="15">
        <v>0</v>
      </c>
      <c r="E13" s="15">
        <v>415</v>
      </c>
      <c r="F13" s="15">
        <v>0</v>
      </c>
      <c r="G13" s="15">
        <v>0</v>
      </c>
      <c r="H13" s="15">
        <v>0</v>
      </c>
      <c r="I13" s="15">
        <v>0</v>
      </c>
      <c r="J13" s="19">
        <v>32</v>
      </c>
      <c r="K13" s="18">
        <v>247</v>
      </c>
      <c r="L13" s="15">
        <v>200</v>
      </c>
      <c r="M13" s="15">
        <v>0</v>
      </c>
      <c r="N13" s="15">
        <v>415</v>
      </c>
      <c r="O13" s="15">
        <v>0</v>
      </c>
      <c r="P13" s="15">
        <v>0</v>
      </c>
      <c r="Q13" s="15">
        <v>0</v>
      </c>
      <c r="R13" s="15">
        <v>0</v>
      </c>
      <c r="S13" s="19">
        <v>32</v>
      </c>
      <c r="T13" s="15">
        <f t="shared" si="1"/>
        <v>0</v>
      </c>
      <c r="U13" s="15">
        <f t="shared" si="2"/>
        <v>0</v>
      </c>
      <c r="V13" s="15">
        <f t="shared" si="3"/>
        <v>0</v>
      </c>
      <c r="W13" s="15">
        <f t="shared" si="4"/>
        <v>0</v>
      </c>
      <c r="X13" s="15">
        <f t="shared" si="5"/>
        <v>0</v>
      </c>
      <c r="Y13" s="15">
        <f t="shared" si="6"/>
        <v>0</v>
      </c>
      <c r="Z13" s="15">
        <f t="shared" si="7"/>
        <v>0</v>
      </c>
      <c r="AA13" s="15">
        <f t="shared" si="8"/>
        <v>0</v>
      </c>
      <c r="AB13" s="15">
        <f t="shared" si="9"/>
        <v>0</v>
      </c>
      <c r="AC13" s="83" t="str">
        <f t="shared" si="10"/>
        <v>Ok</v>
      </c>
    </row>
    <row r="14" spans="1:29" x14ac:dyDescent="0.3">
      <c r="A14" s="83" t="s">
        <v>238</v>
      </c>
      <c r="B14" s="15">
        <v>3</v>
      </c>
      <c r="C14" s="15">
        <v>280</v>
      </c>
      <c r="D14" s="15">
        <v>0</v>
      </c>
      <c r="E14" s="15">
        <v>259</v>
      </c>
      <c r="F14" s="15">
        <v>0</v>
      </c>
      <c r="G14" s="15">
        <v>0</v>
      </c>
      <c r="H14" s="15">
        <v>0</v>
      </c>
      <c r="I14" s="15">
        <v>0</v>
      </c>
      <c r="J14" s="19">
        <v>24</v>
      </c>
      <c r="K14" s="18">
        <v>3</v>
      </c>
      <c r="L14" s="15">
        <v>280</v>
      </c>
      <c r="M14" s="15">
        <v>0</v>
      </c>
      <c r="N14" s="15">
        <v>259</v>
      </c>
      <c r="O14" s="15">
        <v>0</v>
      </c>
      <c r="P14" s="15">
        <v>0</v>
      </c>
      <c r="Q14" s="15">
        <v>0</v>
      </c>
      <c r="R14" s="15">
        <v>0</v>
      </c>
      <c r="S14" s="19">
        <v>24</v>
      </c>
      <c r="T14" s="15">
        <f t="shared" si="1"/>
        <v>0</v>
      </c>
      <c r="U14" s="15">
        <f t="shared" si="2"/>
        <v>0</v>
      </c>
      <c r="V14" s="15">
        <f t="shared" si="3"/>
        <v>0</v>
      </c>
      <c r="W14" s="15">
        <f t="shared" si="4"/>
        <v>0</v>
      </c>
      <c r="X14" s="15">
        <f t="shared" si="5"/>
        <v>0</v>
      </c>
      <c r="Y14" s="15">
        <f t="shared" si="6"/>
        <v>0</v>
      </c>
      <c r="Z14" s="15">
        <f t="shared" si="7"/>
        <v>0</v>
      </c>
      <c r="AA14" s="15">
        <f t="shared" si="8"/>
        <v>0</v>
      </c>
      <c r="AB14" s="15">
        <f t="shared" si="9"/>
        <v>0</v>
      </c>
      <c r="AC14" s="83" t="str">
        <f t="shared" si="10"/>
        <v>Ok</v>
      </c>
    </row>
    <row r="15" spans="1:29" x14ac:dyDescent="0.3">
      <c r="A15" s="83" t="s">
        <v>241</v>
      </c>
      <c r="B15" s="15">
        <v>141</v>
      </c>
      <c r="C15" s="15">
        <v>470</v>
      </c>
      <c r="D15" s="15">
        <v>0</v>
      </c>
      <c r="E15" s="15">
        <v>464</v>
      </c>
      <c r="F15" s="15">
        <v>0</v>
      </c>
      <c r="G15" s="15">
        <v>0</v>
      </c>
      <c r="H15" s="15">
        <v>0</v>
      </c>
      <c r="I15" s="15">
        <v>0</v>
      </c>
      <c r="J15" s="19">
        <v>147</v>
      </c>
      <c r="K15" s="18">
        <v>141</v>
      </c>
      <c r="L15" s="15">
        <v>470</v>
      </c>
      <c r="M15" s="15">
        <v>0</v>
      </c>
      <c r="N15" s="15">
        <v>464</v>
      </c>
      <c r="O15" s="15">
        <v>0</v>
      </c>
      <c r="P15" s="15">
        <v>0</v>
      </c>
      <c r="Q15" s="15">
        <v>0</v>
      </c>
      <c r="R15" s="15">
        <v>0</v>
      </c>
      <c r="S15" s="19">
        <v>147</v>
      </c>
      <c r="T15" s="15">
        <f t="shared" si="1"/>
        <v>0</v>
      </c>
      <c r="U15" s="15">
        <f t="shared" si="2"/>
        <v>0</v>
      </c>
      <c r="V15" s="15">
        <f t="shared" si="3"/>
        <v>0</v>
      </c>
      <c r="W15" s="15">
        <f t="shared" si="4"/>
        <v>0</v>
      </c>
      <c r="X15" s="15">
        <f t="shared" si="5"/>
        <v>0</v>
      </c>
      <c r="Y15" s="15">
        <f t="shared" si="6"/>
        <v>0</v>
      </c>
      <c r="Z15" s="15">
        <f t="shared" si="7"/>
        <v>0</v>
      </c>
      <c r="AA15" s="15">
        <f t="shared" si="8"/>
        <v>0</v>
      </c>
      <c r="AB15" s="15">
        <f t="shared" si="9"/>
        <v>0</v>
      </c>
      <c r="AC15" s="83" t="str">
        <f t="shared" si="10"/>
        <v>Ok</v>
      </c>
    </row>
    <row r="16" spans="1:29" x14ac:dyDescent="0.3">
      <c r="A16" s="83" t="s">
        <v>243</v>
      </c>
      <c r="B16" s="15">
        <v>29</v>
      </c>
      <c r="C16" s="15">
        <v>720</v>
      </c>
      <c r="D16" s="15">
        <v>0</v>
      </c>
      <c r="E16" s="15">
        <v>596</v>
      </c>
      <c r="F16" s="15">
        <v>0</v>
      </c>
      <c r="G16" s="15">
        <v>0</v>
      </c>
      <c r="H16" s="15">
        <v>0</v>
      </c>
      <c r="I16" s="15">
        <v>0</v>
      </c>
      <c r="J16" s="19">
        <v>153</v>
      </c>
      <c r="K16" s="18">
        <v>29</v>
      </c>
      <c r="L16" s="15">
        <v>720</v>
      </c>
      <c r="M16" s="15">
        <v>0</v>
      </c>
      <c r="N16" s="15">
        <v>596</v>
      </c>
      <c r="O16" s="15">
        <v>0</v>
      </c>
      <c r="P16" s="15">
        <v>0</v>
      </c>
      <c r="Q16" s="15">
        <v>0</v>
      </c>
      <c r="R16" s="15">
        <v>0</v>
      </c>
      <c r="S16" s="19">
        <v>153</v>
      </c>
      <c r="T16" s="15">
        <f t="shared" si="1"/>
        <v>0</v>
      </c>
      <c r="U16" s="15">
        <f t="shared" si="2"/>
        <v>0</v>
      </c>
      <c r="V16" s="15">
        <f t="shared" si="3"/>
        <v>0</v>
      </c>
      <c r="W16" s="15">
        <f t="shared" si="4"/>
        <v>0</v>
      </c>
      <c r="X16" s="15">
        <f t="shared" si="5"/>
        <v>0</v>
      </c>
      <c r="Y16" s="15">
        <f t="shared" si="6"/>
        <v>0</v>
      </c>
      <c r="Z16" s="15">
        <f t="shared" si="7"/>
        <v>0</v>
      </c>
      <c r="AA16" s="15">
        <f t="shared" si="8"/>
        <v>0</v>
      </c>
      <c r="AB16" s="15">
        <f t="shared" si="9"/>
        <v>0</v>
      </c>
      <c r="AC16" s="83" t="str">
        <f t="shared" si="10"/>
        <v>Ok</v>
      </c>
    </row>
    <row r="17" spans="1:29" x14ac:dyDescent="0.3">
      <c r="A17" s="83" t="s">
        <v>242</v>
      </c>
      <c r="B17" s="15">
        <v>734</v>
      </c>
      <c r="C17" s="15">
        <v>1162</v>
      </c>
      <c r="D17" s="15">
        <v>0</v>
      </c>
      <c r="E17" s="15">
        <v>1773</v>
      </c>
      <c r="F17" s="15">
        <v>0</v>
      </c>
      <c r="G17" s="15">
        <v>0</v>
      </c>
      <c r="H17" s="15">
        <v>0</v>
      </c>
      <c r="I17" s="15">
        <v>0</v>
      </c>
      <c r="J17" s="19">
        <v>123</v>
      </c>
      <c r="K17" s="18">
        <v>734</v>
      </c>
      <c r="L17" s="15">
        <v>1162</v>
      </c>
      <c r="M17" s="15">
        <v>0</v>
      </c>
      <c r="N17" s="15">
        <v>1773</v>
      </c>
      <c r="O17" s="15">
        <v>0</v>
      </c>
      <c r="P17" s="15">
        <v>0</v>
      </c>
      <c r="Q17" s="15">
        <v>0</v>
      </c>
      <c r="R17" s="15">
        <v>0</v>
      </c>
      <c r="S17" s="19">
        <v>123</v>
      </c>
      <c r="T17" s="15">
        <f t="shared" si="1"/>
        <v>0</v>
      </c>
      <c r="U17" s="15">
        <f t="shared" si="2"/>
        <v>0</v>
      </c>
      <c r="V17" s="15">
        <f t="shared" si="3"/>
        <v>0</v>
      </c>
      <c r="W17" s="15">
        <f t="shared" si="4"/>
        <v>0</v>
      </c>
      <c r="X17" s="15">
        <f t="shared" si="5"/>
        <v>0</v>
      </c>
      <c r="Y17" s="15">
        <f t="shared" si="6"/>
        <v>0</v>
      </c>
      <c r="Z17" s="15">
        <f t="shared" si="7"/>
        <v>0</v>
      </c>
      <c r="AA17" s="15">
        <f t="shared" si="8"/>
        <v>0</v>
      </c>
      <c r="AB17" s="15">
        <f t="shared" si="9"/>
        <v>0</v>
      </c>
      <c r="AC17" s="83" t="str">
        <f t="shared" si="10"/>
        <v>Ok</v>
      </c>
    </row>
    <row r="18" spans="1:29" x14ac:dyDescent="0.3">
      <c r="A18" s="83" t="s">
        <v>240</v>
      </c>
      <c r="B18" s="15">
        <v>-14</v>
      </c>
      <c r="C18" s="15">
        <v>900</v>
      </c>
      <c r="D18" s="15">
        <v>0</v>
      </c>
      <c r="E18" s="15">
        <v>596</v>
      </c>
      <c r="F18" s="15">
        <v>0</v>
      </c>
      <c r="G18" s="15">
        <v>0</v>
      </c>
      <c r="H18" s="15">
        <v>0</v>
      </c>
      <c r="I18" s="15">
        <v>0</v>
      </c>
      <c r="J18" s="19">
        <v>290</v>
      </c>
      <c r="K18" s="18">
        <v>-14</v>
      </c>
      <c r="L18" s="15">
        <v>900</v>
      </c>
      <c r="M18" s="15">
        <v>0</v>
      </c>
      <c r="N18" s="15">
        <v>596</v>
      </c>
      <c r="O18" s="15">
        <v>0</v>
      </c>
      <c r="P18" s="15">
        <v>0</v>
      </c>
      <c r="Q18" s="15">
        <v>0</v>
      </c>
      <c r="R18" s="15">
        <v>0</v>
      </c>
      <c r="S18" s="19">
        <v>290</v>
      </c>
      <c r="T18" s="15">
        <f t="shared" si="1"/>
        <v>0</v>
      </c>
      <c r="U18" s="15">
        <f t="shared" si="2"/>
        <v>0</v>
      </c>
      <c r="V18" s="15">
        <f t="shared" si="3"/>
        <v>0</v>
      </c>
      <c r="W18" s="15">
        <f t="shared" si="4"/>
        <v>0</v>
      </c>
      <c r="X18" s="15">
        <f t="shared" si="5"/>
        <v>0</v>
      </c>
      <c r="Y18" s="15">
        <f t="shared" si="6"/>
        <v>0</v>
      </c>
      <c r="Z18" s="15">
        <f t="shared" si="7"/>
        <v>0</v>
      </c>
      <c r="AA18" s="15">
        <f t="shared" si="8"/>
        <v>0</v>
      </c>
      <c r="AB18" s="15">
        <f t="shared" si="9"/>
        <v>0</v>
      </c>
      <c r="AC18" s="83" t="str">
        <f t="shared" si="10"/>
        <v>Ok</v>
      </c>
    </row>
    <row r="19" spans="1:29" x14ac:dyDescent="0.3">
      <c r="A19" s="83" t="s">
        <v>58</v>
      </c>
      <c r="B19" s="15">
        <v>1312</v>
      </c>
      <c r="C19" s="15">
        <v>0</v>
      </c>
      <c r="D19" s="15">
        <v>0</v>
      </c>
      <c r="E19" s="15">
        <v>834</v>
      </c>
      <c r="F19" s="15">
        <v>0</v>
      </c>
      <c r="G19" s="15">
        <v>0</v>
      </c>
      <c r="H19" s="15">
        <v>0</v>
      </c>
      <c r="I19" s="15">
        <v>0</v>
      </c>
      <c r="J19" s="19">
        <v>478</v>
      </c>
      <c r="K19" s="18">
        <v>1312</v>
      </c>
      <c r="L19" s="15">
        <v>0</v>
      </c>
      <c r="M19" s="15">
        <v>0</v>
      </c>
      <c r="N19" s="15">
        <v>834</v>
      </c>
      <c r="O19" s="15">
        <v>0</v>
      </c>
      <c r="P19" s="15">
        <v>0</v>
      </c>
      <c r="Q19" s="15">
        <v>0</v>
      </c>
      <c r="R19" s="15">
        <v>0</v>
      </c>
      <c r="S19" s="19">
        <v>478</v>
      </c>
      <c r="T19" s="15">
        <f t="shared" si="1"/>
        <v>0</v>
      </c>
      <c r="U19" s="15">
        <f t="shared" si="2"/>
        <v>0</v>
      </c>
      <c r="V19" s="15">
        <f t="shared" si="3"/>
        <v>0</v>
      </c>
      <c r="W19" s="15">
        <f t="shared" si="4"/>
        <v>0</v>
      </c>
      <c r="X19" s="15">
        <f t="shared" si="5"/>
        <v>0</v>
      </c>
      <c r="Y19" s="15">
        <f t="shared" si="6"/>
        <v>0</v>
      </c>
      <c r="Z19" s="15">
        <f t="shared" si="7"/>
        <v>0</v>
      </c>
      <c r="AA19" s="15">
        <f t="shared" si="8"/>
        <v>0</v>
      </c>
      <c r="AB19" s="15">
        <f t="shared" si="9"/>
        <v>0</v>
      </c>
      <c r="AC19" s="83" t="str">
        <f t="shared" si="10"/>
        <v>Ok</v>
      </c>
    </row>
    <row r="20" spans="1:29" x14ac:dyDescent="0.3">
      <c r="A20" s="83" t="s">
        <v>59</v>
      </c>
      <c r="B20" s="15">
        <v>207</v>
      </c>
      <c r="C20" s="15">
        <v>0</v>
      </c>
      <c r="D20" s="15">
        <v>70</v>
      </c>
      <c r="E20" s="15">
        <v>92</v>
      </c>
      <c r="F20" s="15">
        <v>0</v>
      </c>
      <c r="G20" s="15">
        <v>0</v>
      </c>
      <c r="H20" s="15">
        <v>0</v>
      </c>
      <c r="I20" s="15">
        <v>0</v>
      </c>
      <c r="J20" s="19">
        <v>45</v>
      </c>
      <c r="K20" s="18">
        <v>207</v>
      </c>
      <c r="L20" s="15">
        <v>-70</v>
      </c>
      <c r="M20" s="15">
        <v>0</v>
      </c>
      <c r="N20" s="15">
        <v>92</v>
      </c>
      <c r="O20" s="15">
        <v>0</v>
      </c>
      <c r="P20" s="15">
        <v>0</v>
      </c>
      <c r="Q20" s="15">
        <v>0</v>
      </c>
      <c r="R20" s="15">
        <v>0</v>
      </c>
      <c r="S20" s="19">
        <v>45</v>
      </c>
      <c r="T20" s="15">
        <f t="shared" si="1"/>
        <v>0</v>
      </c>
      <c r="U20" s="15">
        <f t="shared" si="2"/>
        <v>70</v>
      </c>
      <c r="V20" s="15">
        <f t="shared" si="3"/>
        <v>70</v>
      </c>
      <c r="W20" s="15">
        <f t="shared" si="4"/>
        <v>0</v>
      </c>
      <c r="X20" s="15">
        <f t="shared" si="5"/>
        <v>0</v>
      </c>
      <c r="Y20" s="15">
        <f t="shared" si="6"/>
        <v>0</v>
      </c>
      <c r="Z20" s="15">
        <f t="shared" si="7"/>
        <v>0</v>
      </c>
      <c r="AA20" s="15">
        <f t="shared" si="8"/>
        <v>0</v>
      </c>
      <c r="AB20" s="15">
        <f t="shared" si="9"/>
        <v>0</v>
      </c>
      <c r="AC20" s="83" t="str">
        <f t="shared" si="10"/>
        <v>Ok</v>
      </c>
    </row>
    <row r="21" spans="1:29" x14ac:dyDescent="0.3">
      <c r="A21" s="83" t="s">
        <v>60</v>
      </c>
      <c r="B21" s="15">
        <v>667</v>
      </c>
      <c r="C21" s="15">
        <v>0</v>
      </c>
      <c r="D21" s="15">
        <v>0</v>
      </c>
      <c r="E21" s="15">
        <v>242</v>
      </c>
      <c r="F21" s="15">
        <v>0</v>
      </c>
      <c r="G21" s="15">
        <v>0</v>
      </c>
      <c r="H21" s="15">
        <v>0</v>
      </c>
      <c r="I21" s="15">
        <v>0</v>
      </c>
      <c r="J21" s="19">
        <v>425</v>
      </c>
      <c r="K21" s="18">
        <v>667</v>
      </c>
      <c r="L21" s="15">
        <v>0</v>
      </c>
      <c r="M21" s="15">
        <v>0</v>
      </c>
      <c r="N21" s="15">
        <v>242</v>
      </c>
      <c r="O21" s="15">
        <v>0</v>
      </c>
      <c r="P21" s="15">
        <v>0</v>
      </c>
      <c r="Q21" s="15">
        <v>0</v>
      </c>
      <c r="R21" s="15">
        <v>0</v>
      </c>
      <c r="S21" s="19">
        <v>425</v>
      </c>
      <c r="T21" s="15">
        <f t="shared" si="1"/>
        <v>0</v>
      </c>
      <c r="U21" s="15">
        <f t="shared" si="2"/>
        <v>0</v>
      </c>
      <c r="V21" s="15">
        <f t="shared" si="3"/>
        <v>0</v>
      </c>
      <c r="W21" s="15">
        <f t="shared" si="4"/>
        <v>0</v>
      </c>
      <c r="X21" s="15">
        <f t="shared" si="5"/>
        <v>0</v>
      </c>
      <c r="Y21" s="15">
        <f t="shared" si="6"/>
        <v>0</v>
      </c>
      <c r="Z21" s="15">
        <f t="shared" si="7"/>
        <v>0</v>
      </c>
      <c r="AA21" s="15">
        <f t="shared" si="8"/>
        <v>0</v>
      </c>
      <c r="AB21" s="15">
        <f t="shared" si="9"/>
        <v>0</v>
      </c>
      <c r="AC21" s="83" t="str">
        <f t="shared" si="10"/>
        <v>Ok</v>
      </c>
    </row>
    <row r="22" spans="1:29" x14ac:dyDescent="0.3">
      <c r="A22" s="83" t="s">
        <v>61</v>
      </c>
      <c r="B22" s="15">
        <v>224</v>
      </c>
      <c r="C22" s="15">
        <v>0</v>
      </c>
      <c r="D22" s="15">
        <v>100</v>
      </c>
      <c r="E22" s="15">
        <v>70</v>
      </c>
      <c r="F22" s="15">
        <v>0</v>
      </c>
      <c r="G22" s="15">
        <v>0</v>
      </c>
      <c r="H22" s="15">
        <v>0</v>
      </c>
      <c r="I22" s="15">
        <v>0</v>
      </c>
      <c r="J22" s="19">
        <v>54</v>
      </c>
      <c r="K22" s="18">
        <v>224</v>
      </c>
      <c r="L22" s="15">
        <v>-100</v>
      </c>
      <c r="M22" s="15">
        <v>0</v>
      </c>
      <c r="N22" s="15">
        <v>70</v>
      </c>
      <c r="O22" s="15">
        <v>0</v>
      </c>
      <c r="P22" s="15">
        <v>0</v>
      </c>
      <c r="Q22" s="15">
        <v>0</v>
      </c>
      <c r="R22" s="15">
        <v>0</v>
      </c>
      <c r="S22" s="19">
        <v>54</v>
      </c>
      <c r="T22" s="15">
        <f t="shared" si="1"/>
        <v>0</v>
      </c>
      <c r="U22" s="15">
        <f t="shared" si="2"/>
        <v>100</v>
      </c>
      <c r="V22" s="15">
        <f t="shared" si="3"/>
        <v>100</v>
      </c>
      <c r="W22" s="15">
        <f t="shared" si="4"/>
        <v>0</v>
      </c>
      <c r="X22" s="15">
        <f t="shared" si="5"/>
        <v>0</v>
      </c>
      <c r="Y22" s="15">
        <f t="shared" si="6"/>
        <v>0</v>
      </c>
      <c r="Z22" s="15">
        <f t="shared" si="7"/>
        <v>0</v>
      </c>
      <c r="AA22" s="15">
        <f t="shared" si="8"/>
        <v>0</v>
      </c>
      <c r="AB22" s="15">
        <f t="shared" si="9"/>
        <v>0</v>
      </c>
      <c r="AC22" s="83" t="str">
        <f t="shared" si="10"/>
        <v>Ok</v>
      </c>
    </row>
    <row r="23" spans="1:29" x14ac:dyDescent="0.3">
      <c r="A23" s="83" t="s">
        <v>62</v>
      </c>
      <c r="B23" s="15">
        <v>867</v>
      </c>
      <c r="C23" s="15">
        <v>200</v>
      </c>
      <c r="D23" s="15">
        <v>0</v>
      </c>
      <c r="E23" s="15">
        <v>942</v>
      </c>
      <c r="F23" s="15">
        <v>0</v>
      </c>
      <c r="G23" s="15">
        <v>0</v>
      </c>
      <c r="H23" s="15">
        <v>0</v>
      </c>
      <c r="I23" s="15">
        <v>0</v>
      </c>
      <c r="J23" s="19">
        <v>125</v>
      </c>
      <c r="K23" s="18">
        <v>867</v>
      </c>
      <c r="L23" s="15">
        <v>200</v>
      </c>
      <c r="M23" s="15">
        <v>0</v>
      </c>
      <c r="N23" s="15">
        <v>942</v>
      </c>
      <c r="O23" s="15">
        <v>0</v>
      </c>
      <c r="P23" s="15">
        <v>0</v>
      </c>
      <c r="Q23" s="15">
        <v>0</v>
      </c>
      <c r="R23" s="15">
        <v>0</v>
      </c>
      <c r="S23" s="19">
        <v>125</v>
      </c>
      <c r="T23" s="15">
        <f t="shared" si="1"/>
        <v>0</v>
      </c>
      <c r="U23" s="15">
        <f t="shared" si="2"/>
        <v>0</v>
      </c>
      <c r="V23" s="15">
        <f t="shared" si="3"/>
        <v>0</v>
      </c>
      <c r="W23" s="15">
        <f t="shared" si="4"/>
        <v>0</v>
      </c>
      <c r="X23" s="15">
        <f t="shared" si="5"/>
        <v>0</v>
      </c>
      <c r="Y23" s="15">
        <f t="shared" si="6"/>
        <v>0</v>
      </c>
      <c r="Z23" s="15">
        <f t="shared" si="7"/>
        <v>0</v>
      </c>
      <c r="AA23" s="15">
        <f t="shared" si="8"/>
        <v>0</v>
      </c>
      <c r="AB23" s="15">
        <f t="shared" si="9"/>
        <v>0</v>
      </c>
      <c r="AC23" s="83" t="str">
        <f t="shared" si="10"/>
        <v>Ok</v>
      </c>
    </row>
    <row r="24" spans="1:29" x14ac:dyDescent="0.3">
      <c r="A24" s="83" t="s">
        <v>63</v>
      </c>
      <c r="B24" s="15">
        <v>9</v>
      </c>
      <c r="C24" s="15">
        <v>20</v>
      </c>
      <c r="D24" s="15">
        <v>0</v>
      </c>
      <c r="E24" s="15">
        <v>40</v>
      </c>
      <c r="F24" s="15">
        <v>0</v>
      </c>
      <c r="G24" s="15">
        <v>0</v>
      </c>
      <c r="H24" s="15">
        <v>0</v>
      </c>
      <c r="I24" s="15">
        <v>0</v>
      </c>
      <c r="J24" s="15">
        <v>-11</v>
      </c>
      <c r="K24" s="18">
        <v>9</v>
      </c>
      <c r="L24" s="15">
        <v>20</v>
      </c>
      <c r="M24" s="15">
        <v>0</v>
      </c>
      <c r="N24" s="15">
        <v>40</v>
      </c>
      <c r="O24" s="15">
        <v>0</v>
      </c>
      <c r="P24" s="15">
        <v>0</v>
      </c>
      <c r="Q24" s="15">
        <v>0</v>
      </c>
      <c r="R24" s="15">
        <v>0</v>
      </c>
      <c r="S24" s="19">
        <v>-11</v>
      </c>
      <c r="T24" s="15">
        <f t="shared" si="1"/>
        <v>0</v>
      </c>
      <c r="U24" s="15">
        <f t="shared" si="2"/>
        <v>0</v>
      </c>
      <c r="V24" s="15">
        <f t="shared" si="3"/>
        <v>0</v>
      </c>
      <c r="W24" s="15">
        <f t="shared" si="4"/>
        <v>0</v>
      </c>
      <c r="X24" s="15">
        <f t="shared" si="5"/>
        <v>0</v>
      </c>
      <c r="Y24" s="15">
        <f t="shared" si="6"/>
        <v>0</v>
      </c>
      <c r="Z24" s="15">
        <f t="shared" si="7"/>
        <v>0</v>
      </c>
      <c r="AA24" s="15">
        <f t="shared" si="8"/>
        <v>0</v>
      </c>
      <c r="AB24" s="15">
        <f t="shared" si="9"/>
        <v>0</v>
      </c>
      <c r="AC24" s="83" t="str">
        <f t="shared" si="10"/>
        <v>Ok</v>
      </c>
    </row>
    <row r="25" spans="1:29" x14ac:dyDescent="0.3">
      <c r="A25" s="83" t="s">
        <v>96</v>
      </c>
      <c r="B25" s="15">
        <v>0</v>
      </c>
      <c r="C25" s="15">
        <v>0</v>
      </c>
      <c r="D25" s="15">
        <v>0</v>
      </c>
      <c r="E25" s="15">
        <v>18</v>
      </c>
      <c r="F25" s="15">
        <v>0</v>
      </c>
      <c r="G25" s="15">
        <v>0</v>
      </c>
      <c r="H25" s="15">
        <v>0</v>
      </c>
      <c r="I25" s="15">
        <v>0</v>
      </c>
      <c r="J25" s="19">
        <v>-18</v>
      </c>
      <c r="K25" s="18">
        <v>0</v>
      </c>
      <c r="L25" s="15">
        <v>0</v>
      </c>
      <c r="M25" s="15">
        <v>0</v>
      </c>
      <c r="N25" s="15">
        <v>18</v>
      </c>
      <c r="O25" s="15">
        <v>0</v>
      </c>
      <c r="P25" s="15">
        <v>0</v>
      </c>
      <c r="Q25" s="15">
        <v>0</v>
      </c>
      <c r="R25" s="15">
        <v>0</v>
      </c>
      <c r="S25" s="19">
        <v>-18</v>
      </c>
      <c r="T25" s="15">
        <f t="shared" si="1"/>
        <v>0</v>
      </c>
      <c r="U25" s="15">
        <f t="shared" si="2"/>
        <v>0</v>
      </c>
      <c r="V25" s="15">
        <f t="shared" si="3"/>
        <v>0</v>
      </c>
      <c r="W25" s="15">
        <f t="shared" si="4"/>
        <v>0</v>
      </c>
      <c r="X25" s="15">
        <f t="shared" si="5"/>
        <v>0</v>
      </c>
      <c r="Y25" s="15">
        <f t="shared" si="6"/>
        <v>0</v>
      </c>
      <c r="Z25" s="15">
        <f t="shared" si="7"/>
        <v>0</v>
      </c>
      <c r="AA25" s="15">
        <f t="shared" si="8"/>
        <v>0</v>
      </c>
      <c r="AB25" s="15">
        <f t="shared" si="9"/>
        <v>0</v>
      </c>
      <c r="AC25" s="83" t="str">
        <f t="shared" si="10"/>
        <v>Ok</v>
      </c>
    </row>
    <row r="26" spans="1:29" x14ac:dyDescent="0.3">
      <c r="A26" s="83" t="s">
        <v>64</v>
      </c>
      <c r="B26" s="15">
        <v>42</v>
      </c>
      <c r="C26" s="15">
        <v>350</v>
      </c>
      <c r="D26" s="15">
        <v>0</v>
      </c>
      <c r="E26" s="15">
        <v>349</v>
      </c>
      <c r="F26" s="15">
        <v>0</v>
      </c>
      <c r="G26" s="15">
        <v>0</v>
      </c>
      <c r="H26" s="15">
        <v>0</v>
      </c>
      <c r="I26" s="15">
        <v>0</v>
      </c>
      <c r="J26" s="19">
        <v>43</v>
      </c>
      <c r="K26" s="18">
        <v>42</v>
      </c>
      <c r="L26" s="15">
        <v>350</v>
      </c>
      <c r="M26" s="15">
        <v>0</v>
      </c>
      <c r="N26" s="15">
        <v>349</v>
      </c>
      <c r="O26" s="15">
        <v>0</v>
      </c>
      <c r="P26" s="15">
        <v>0</v>
      </c>
      <c r="Q26" s="15">
        <v>0</v>
      </c>
      <c r="R26" s="15">
        <v>0</v>
      </c>
      <c r="S26" s="19">
        <v>43</v>
      </c>
      <c r="T26" s="15">
        <f t="shared" si="1"/>
        <v>0</v>
      </c>
      <c r="U26" s="15">
        <f t="shared" si="2"/>
        <v>0</v>
      </c>
      <c r="V26" s="15">
        <f t="shared" si="3"/>
        <v>0</v>
      </c>
      <c r="W26" s="15">
        <f t="shared" si="4"/>
        <v>0</v>
      </c>
      <c r="X26" s="15">
        <f t="shared" si="5"/>
        <v>0</v>
      </c>
      <c r="Y26" s="15">
        <f t="shared" si="6"/>
        <v>0</v>
      </c>
      <c r="Z26" s="15">
        <f t="shared" si="7"/>
        <v>0</v>
      </c>
      <c r="AA26" s="15">
        <f t="shared" si="8"/>
        <v>0</v>
      </c>
      <c r="AB26" s="15">
        <f t="shared" si="9"/>
        <v>0</v>
      </c>
      <c r="AC26" s="83" t="str">
        <f t="shared" si="10"/>
        <v>Ok</v>
      </c>
    </row>
    <row r="27" spans="1:29" x14ac:dyDescent="0.3">
      <c r="A27" s="83" t="s">
        <v>247</v>
      </c>
      <c r="B27" s="15">
        <v>77</v>
      </c>
      <c r="C27" s="15">
        <v>350</v>
      </c>
      <c r="D27" s="15">
        <v>0</v>
      </c>
      <c r="E27" s="15">
        <v>337</v>
      </c>
      <c r="F27" s="15">
        <v>0</v>
      </c>
      <c r="G27" s="15">
        <v>0</v>
      </c>
      <c r="H27" s="15">
        <v>0</v>
      </c>
      <c r="I27" s="15">
        <v>0</v>
      </c>
      <c r="J27" s="19">
        <v>90</v>
      </c>
      <c r="K27" s="18">
        <v>77</v>
      </c>
      <c r="L27" s="15">
        <v>350</v>
      </c>
      <c r="M27" s="15">
        <v>0</v>
      </c>
      <c r="N27" s="15">
        <v>337</v>
      </c>
      <c r="O27" s="15">
        <v>0</v>
      </c>
      <c r="P27" s="15">
        <v>0</v>
      </c>
      <c r="Q27" s="15">
        <v>0</v>
      </c>
      <c r="R27" s="15">
        <v>0</v>
      </c>
      <c r="S27" s="19">
        <v>90</v>
      </c>
      <c r="T27" s="15">
        <f t="shared" si="1"/>
        <v>0</v>
      </c>
      <c r="U27" s="15">
        <f t="shared" si="2"/>
        <v>0</v>
      </c>
      <c r="V27" s="15">
        <f t="shared" si="3"/>
        <v>0</v>
      </c>
      <c r="W27" s="15">
        <f t="shared" si="4"/>
        <v>0</v>
      </c>
      <c r="X27" s="15">
        <f t="shared" si="5"/>
        <v>0</v>
      </c>
      <c r="Y27" s="15">
        <f t="shared" si="6"/>
        <v>0</v>
      </c>
      <c r="Z27" s="15">
        <f t="shared" si="7"/>
        <v>0</v>
      </c>
      <c r="AA27" s="15">
        <f t="shared" si="8"/>
        <v>0</v>
      </c>
      <c r="AB27" s="15">
        <f t="shared" si="9"/>
        <v>0</v>
      </c>
      <c r="AC27" s="83" t="str">
        <f t="shared" si="10"/>
        <v>Ok</v>
      </c>
    </row>
    <row r="28" spans="1:29" x14ac:dyDescent="0.3">
      <c r="A28" s="83" t="s">
        <v>221</v>
      </c>
      <c r="B28" s="15">
        <v>13</v>
      </c>
      <c r="C28" s="15">
        <v>100</v>
      </c>
      <c r="D28" s="15">
        <v>0</v>
      </c>
      <c r="E28" s="15">
        <v>104</v>
      </c>
      <c r="F28" s="15">
        <v>0</v>
      </c>
      <c r="G28" s="15">
        <v>0</v>
      </c>
      <c r="H28" s="15">
        <v>0</v>
      </c>
      <c r="I28" s="15">
        <v>0</v>
      </c>
      <c r="J28" s="19">
        <v>9</v>
      </c>
      <c r="K28" s="18">
        <v>13</v>
      </c>
      <c r="L28" s="15">
        <v>100</v>
      </c>
      <c r="M28" s="15">
        <v>0</v>
      </c>
      <c r="N28" s="15">
        <v>104</v>
      </c>
      <c r="O28" s="15">
        <v>0</v>
      </c>
      <c r="P28" s="15">
        <v>0</v>
      </c>
      <c r="Q28" s="15">
        <v>0</v>
      </c>
      <c r="R28" s="15">
        <v>0</v>
      </c>
      <c r="S28" s="19">
        <v>9</v>
      </c>
      <c r="T28" s="15">
        <f t="shared" si="1"/>
        <v>0</v>
      </c>
      <c r="U28" s="15">
        <f t="shared" si="2"/>
        <v>0</v>
      </c>
      <c r="V28" s="15">
        <f t="shared" si="3"/>
        <v>0</v>
      </c>
      <c r="W28" s="15">
        <f t="shared" si="4"/>
        <v>0</v>
      </c>
      <c r="X28" s="15">
        <f t="shared" si="5"/>
        <v>0</v>
      </c>
      <c r="Y28" s="15">
        <f t="shared" si="6"/>
        <v>0</v>
      </c>
      <c r="Z28" s="15">
        <f t="shared" si="7"/>
        <v>0</v>
      </c>
      <c r="AA28" s="15">
        <f t="shared" si="8"/>
        <v>0</v>
      </c>
      <c r="AB28" s="15">
        <f t="shared" si="9"/>
        <v>0</v>
      </c>
      <c r="AC28" s="83" t="str">
        <f t="shared" si="10"/>
        <v>Ok</v>
      </c>
    </row>
    <row r="29" spans="1:29" x14ac:dyDescent="0.3">
      <c r="A29" s="83" t="s">
        <v>65</v>
      </c>
      <c r="B29" s="15">
        <v>29</v>
      </c>
      <c r="C29" s="15">
        <v>120</v>
      </c>
      <c r="D29" s="15">
        <v>0</v>
      </c>
      <c r="E29" s="15">
        <v>128</v>
      </c>
      <c r="F29" s="15">
        <v>0</v>
      </c>
      <c r="G29" s="15">
        <v>0</v>
      </c>
      <c r="H29" s="15">
        <v>0</v>
      </c>
      <c r="I29" s="15">
        <v>0</v>
      </c>
      <c r="J29" s="19">
        <v>21</v>
      </c>
      <c r="K29" s="18">
        <v>29</v>
      </c>
      <c r="L29" s="15">
        <v>120</v>
      </c>
      <c r="M29" s="15">
        <v>0</v>
      </c>
      <c r="N29" s="15">
        <v>128</v>
      </c>
      <c r="O29" s="15">
        <v>0</v>
      </c>
      <c r="P29" s="15">
        <v>0</v>
      </c>
      <c r="Q29" s="15">
        <v>0</v>
      </c>
      <c r="R29" s="15">
        <v>0</v>
      </c>
      <c r="S29" s="19">
        <v>21</v>
      </c>
      <c r="T29" s="15">
        <f t="shared" si="1"/>
        <v>0</v>
      </c>
      <c r="U29" s="15">
        <f t="shared" si="2"/>
        <v>0</v>
      </c>
      <c r="V29" s="15">
        <f t="shared" si="3"/>
        <v>0</v>
      </c>
      <c r="W29" s="15">
        <f t="shared" si="4"/>
        <v>0</v>
      </c>
      <c r="X29" s="15">
        <f t="shared" si="5"/>
        <v>0</v>
      </c>
      <c r="Y29" s="15">
        <f t="shared" si="6"/>
        <v>0</v>
      </c>
      <c r="Z29" s="15">
        <f t="shared" si="7"/>
        <v>0</v>
      </c>
      <c r="AA29" s="15">
        <f t="shared" si="8"/>
        <v>0</v>
      </c>
      <c r="AB29" s="15">
        <f t="shared" si="9"/>
        <v>0</v>
      </c>
      <c r="AC29" s="83" t="str">
        <f t="shared" si="10"/>
        <v>Ok</v>
      </c>
    </row>
    <row r="30" spans="1:29" x14ac:dyDescent="0.3">
      <c r="A30" s="83" t="s">
        <v>250</v>
      </c>
      <c r="B30" s="15">
        <v>-88</v>
      </c>
      <c r="C30" s="15">
        <v>450</v>
      </c>
      <c r="D30" s="15">
        <v>0</v>
      </c>
      <c r="E30" s="15">
        <v>331</v>
      </c>
      <c r="F30" s="15">
        <v>0</v>
      </c>
      <c r="G30" s="15">
        <v>0</v>
      </c>
      <c r="H30" s="15">
        <v>0</v>
      </c>
      <c r="I30" s="15">
        <v>0</v>
      </c>
      <c r="J30" s="19">
        <v>31</v>
      </c>
      <c r="K30" s="18">
        <v>-88</v>
      </c>
      <c r="L30" s="15">
        <v>450</v>
      </c>
      <c r="M30" s="15">
        <v>0</v>
      </c>
      <c r="N30" s="15">
        <v>331</v>
      </c>
      <c r="O30" s="15">
        <v>0</v>
      </c>
      <c r="P30" s="15">
        <v>0</v>
      </c>
      <c r="Q30" s="15">
        <v>0</v>
      </c>
      <c r="R30" s="15">
        <v>0</v>
      </c>
      <c r="S30" s="19">
        <v>31</v>
      </c>
      <c r="T30" s="15">
        <f t="shared" si="1"/>
        <v>0</v>
      </c>
      <c r="U30" s="15">
        <f t="shared" si="2"/>
        <v>0</v>
      </c>
      <c r="V30" s="15">
        <f t="shared" si="3"/>
        <v>0</v>
      </c>
      <c r="W30" s="15">
        <f t="shared" si="4"/>
        <v>0</v>
      </c>
      <c r="X30" s="15">
        <f t="shared" si="5"/>
        <v>0</v>
      </c>
      <c r="Y30" s="15">
        <f t="shared" si="6"/>
        <v>0</v>
      </c>
      <c r="Z30" s="15">
        <f t="shared" si="7"/>
        <v>0</v>
      </c>
      <c r="AA30" s="15">
        <f t="shared" si="8"/>
        <v>0</v>
      </c>
      <c r="AB30" s="15">
        <f t="shared" si="9"/>
        <v>0</v>
      </c>
      <c r="AC30" s="83" t="str">
        <f t="shared" si="10"/>
        <v>Ok</v>
      </c>
    </row>
    <row r="31" spans="1:29" x14ac:dyDescent="0.3">
      <c r="A31" s="83" t="s">
        <v>252</v>
      </c>
      <c r="B31" s="15">
        <v>73</v>
      </c>
      <c r="C31" s="15">
        <v>160</v>
      </c>
      <c r="D31" s="15">
        <v>0</v>
      </c>
      <c r="E31" s="15">
        <v>203</v>
      </c>
      <c r="F31" s="15">
        <v>0</v>
      </c>
      <c r="G31" s="15">
        <v>0</v>
      </c>
      <c r="H31" s="15">
        <v>0</v>
      </c>
      <c r="I31" s="15">
        <v>0</v>
      </c>
      <c r="J31" s="19">
        <v>30</v>
      </c>
      <c r="K31" s="18">
        <v>73</v>
      </c>
      <c r="L31" s="15">
        <v>160</v>
      </c>
      <c r="M31" s="15">
        <v>0</v>
      </c>
      <c r="N31" s="15">
        <v>203</v>
      </c>
      <c r="O31" s="15">
        <v>0</v>
      </c>
      <c r="P31" s="15">
        <v>0</v>
      </c>
      <c r="Q31" s="15">
        <v>0</v>
      </c>
      <c r="R31" s="15">
        <v>0</v>
      </c>
      <c r="S31" s="19">
        <v>30</v>
      </c>
      <c r="T31" s="15">
        <f t="shared" si="1"/>
        <v>0</v>
      </c>
      <c r="U31" s="15">
        <f t="shared" si="2"/>
        <v>0</v>
      </c>
      <c r="V31" s="15">
        <f t="shared" si="3"/>
        <v>0</v>
      </c>
      <c r="W31" s="15">
        <f t="shared" si="4"/>
        <v>0</v>
      </c>
      <c r="X31" s="15">
        <f t="shared" si="5"/>
        <v>0</v>
      </c>
      <c r="Y31" s="15">
        <f t="shared" si="6"/>
        <v>0</v>
      </c>
      <c r="Z31" s="15">
        <f t="shared" si="7"/>
        <v>0</v>
      </c>
      <c r="AA31" s="15">
        <f t="shared" si="8"/>
        <v>0</v>
      </c>
      <c r="AB31" s="15">
        <f t="shared" si="9"/>
        <v>0</v>
      </c>
      <c r="AC31" s="83" t="str">
        <f t="shared" si="10"/>
        <v>Ok</v>
      </c>
    </row>
    <row r="32" spans="1:29" x14ac:dyDescent="0.3">
      <c r="A32" s="83" t="s">
        <v>251</v>
      </c>
      <c r="B32" s="15">
        <v>50</v>
      </c>
      <c r="C32" s="15">
        <v>100</v>
      </c>
      <c r="D32" s="15">
        <v>0</v>
      </c>
      <c r="E32" s="15">
        <v>86</v>
      </c>
      <c r="F32" s="15">
        <v>0</v>
      </c>
      <c r="G32" s="15">
        <v>0</v>
      </c>
      <c r="H32" s="15">
        <v>0</v>
      </c>
      <c r="I32" s="15">
        <v>0</v>
      </c>
      <c r="J32" s="19">
        <v>64</v>
      </c>
      <c r="K32" s="18">
        <v>50</v>
      </c>
      <c r="L32" s="15">
        <v>100</v>
      </c>
      <c r="M32" s="15">
        <v>0</v>
      </c>
      <c r="N32" s="15">
        <v>86</v>
      </c>
      <c r="O32" s="15">
        <v>0</v>
      </c>
      <c r="P32" s="15">
        <v>0</v>
      </c>
      <c r="Q32" s="15">
        <v>0</v>
      </c>
      <c r="R32" s="15">
        <v>0</v>
      </c>
      <c r="S32" s="19">
        <v>64</v>
      </c>
      <c r="T32" s="15">
        <f t="shared" si="1"/>
        <v>0</v>
      </c>
      <c r="U32" s="15">
        <f t="shared" si="2"/>
        <v>0</v>
      </c>
      <c r="V32" s="15">
        <f t="shared" si="3"/>
        <v>0</v>
      </c>
      <c r="W32" s="15">
        <f t="shared" si="4"/>
        <v>0</v>
      </c>
      <c r="X32" s="15">
        <f t="shared" si="5"/>
        <v>0</v>
      </c>
      <c r="Y32" s="15">
        <f t="shared" si="6"/>
        <v>0</v>
      </c>
      <c r="Z32" s="15">
        <f t="shared" si="7"/>
        <v>0</v>
      </c>
      <c r="AA32" s="15">
        <f t="shared" si="8"/>
        <v>0</v>
      </c>
      <c r="AB32" s="15">
        <f t="shared" si="9"/>
        <v>0</v>
      </c>
      <c r="AC32" s="83" t="str">
        <f t="shared" si="10"/>
        <v>Ok</v>
      </c>
    </row>
    <row r="33" spans="1:29" x14ac:dyDescent="0.3">
      <c r="A33" s="83" t="s">
        <v>90</v>
      </c>
      <c r="B33" s="15">
        <v>38</v>
      </c>
      <c r="C33" s="15">
        <v>200</v>
      </c>
      <c r="D33" s="15">
        <v>0</v>
      </c>
      <c r="E33" s="15">
        <v>241</v>
      </c>
      <c r="F33" s="15">
        <v>0</v>
      </c>
      <c r="G33" s="15">
        <v>0</v>
      </c>
      <c r="H33" s="15">
        <v>0</v>
      </c>
      <c r="I33" s="15">
        <v>0</v>
      </c>
      <c r="J33" s="19">
        <v>-3</v>
      </c>
      <c r="K33" s="18">
        <v>38</v>
      </c>
      <c r="L33" s="15">
        <v>200</v>
      </c>
      <c r="M33" s="15">
        <v>0</v>
      </c>
      <c r="N33" s="15">
        <v>241</v>
      </c>
      <c r="O33" s="15">
        <v>0</v>
      </c>
      <c r="P33" s="15">
        <v>0</v>
      </c>
      <c r="Q33" s="15">
        <v>0</v>
      </c>
      <c r="R33" s="15">
        <v>0</v>
      </c>
      <c r="S33" s="19">
        <v>-3</v>
      </c>
      <c r="T33" s="15">
        <f t="shared" si="1"/>
        <v>0</v>
      </c>
      <c r="U33" s="15">
        <f t="shared" si="2"/>
        <v>0</v>
      </c>
      <c r="V33" s="15">
        <f t="shared" si="3"/>
        <v>0</v>
      </c>
      <c r="W33" s="15">
        <f t="shared" si="4"/>
        <v>0</v>
      </c>
      <c r="X33" s="15">
        <f t="shared" si="5"/>
        <v>0</v>
      </c>
      <c r="Y33" s="15">
        <f t="shared" si="6"/>
        <v>0</v>
      </c>
      <c r="Z33" s="15">
        <f t="shared" si="7"/>
        <v>0</v>
      </c>
      <c r="AA33" s="15">
        <f t="shared" si="8"/>
        <v>0</v>
      </c>
      <c r="AB33" s="15">
        <f t="shared" si="9"/>
        <v>0</v>
      </c>
      <c r="AC33" s="83" t="str">
        <f t="shared" si="10"/>
        <v>Ok</v>
      </c>
    </row>
    <row r="34" spans="1:29" x14ac:dyDescent="0.3">
      <c r="A34" s="83" t="s">
        <v>253</v>
      </c>
      <c r="B34" s="15">
        <v>10</v>
      </c>
      <c r="C34" s="15">
        <v>80</v>
      </c>
      <c r="D34" s="15">
        <v>0</v>
      </c>
      <c r="E34" s="15">
        <v>109</v>
      </c>
      <c r="F34" s="15">
        <v>0</v>
      </c>
      <c r="G34" s="15">
        <v>0</v>
      </c>
      <c r="H34" s="15">
        <v>0</v>
      </c>
      <c r="I34" s="15">
        <v>0</v>
      </c>
      <c r="J34" s="19">
        <v>-19</v>
      </c>
      <c r="K34" s="18">
        <v>10</v>
      </c>
      <c r="L34" s="15">
        <v>80</v>
      </c>
      <c r="M34" s="15">
        <v>0</v>
      </c>
      <c r="N34" s="15">
        <v>109</v>
      </c>
      <c r="O34" s="15">
        <v>0</v>
      </c>
      <c r="P34" s="15">
        <v>0</v>
      </c>
      <c r="Q34" s="15">
        <v>0</v>
      </c>
      <c r="R34" s="15">
        <v>0</v>
      </c>
      <c r="S34" s="19">
        <v>-19</v>
      </c>
      <c r="T34" s="15">
        <f t="shared" si="1"/>
        <v>0</v>
      </c>
      <c r="U34" s="15">
        <f t="shared" si="2"/>
        <v>0</v>
      </c>
      <c r="V34" s="15">
        <f t="shared" si="3"/>
        <v>0</v>
      </c>
      <c r="W34" s="15">
        <f t="shared" si="4"/>
        <v>0</v>
      </c>
      <c r="X34" s="15">
        <f t="shared" si="5"/>
        <v>0</v>
      </c>
      <c r="Y34" s="15">
        <f t="shared" si="6"/>
        <v>0</v>
      </c>
      <c r="Z34" s="15">
        <f t="shared" si="7"/>
        <v>0</v>
      </c>
      <c r="AA34" s="15">
        <f t="shared" si="8"/>
        <v>0</v>
      </c>
      <c r="AB34" s="15">
        <f t="shared" si="9"/>
        <v>0</v>
      </c>
      <c r="AC34" s="83" t="str">
        <f t="shared" si="10"/>
        <v>Ok</v>
      </c>
    </row>
    <row r="35" spans="1:29" x14ac:dyDescent="0.3">
      <c r="A35" s="83" t="s">
        <v>254</v>
      </c>
      <c r="B35" s="15">
        <v>0</v>
      </c>
      <c r="C35" s="15">
        <v>100</v>
      </c>
      <c r="D35" s="15">
        <v>0</v>
      </c>
      <c r="E35" s="15">
        <v>39</v>
      </c>
      <c r="F35" s="15">
        <v>0</v>
      </c>
      <c r="G35" s="15">
        <v>0</v>
      </c>
      <c r="H35" s="15">
        <v>0</v>
      </c>
      <c r="I35" s="15">
        <v>0</v>
      </c>
      <c r="J35" s="19">
        <v>61</v>
      </c>
      <c r="K35" s="18">
        <v>0</v>
      </c>
      <c r="L35" s="15">
        <v>100</v>
      </c>
      <c r="M35" s="15">
        <v>0</v>
      </c>
      <c r="N35" s="15">
        <v>39</v>
      </c>
      <c r="O35" s="15">
        <v>0</v>
      </c>
      <c r="P35" s="15">
        <v>0</v>
      </c>
      <c r="Q35" s="15">
        <v>0</v>
      </c>
      <c r="R35" s="15">
        <v>0</v>
      </c>
      <c r="S35" s="19">
        <v>61</v>
      </c>
      <c r="T35" s="15">
        <f t="shared" si="1"/>
        <v>0</v>
      </c>
      <c r="U35" s="15">
        <f t="shared" si="2"/>
        <v>0</v>
      </c>
      <c r="V35" s="15">
        <f t="shared" si="3"/>
        <v>0</v>
      </c>
      <c r="W35" s="15">
        <f t="shared" si="4"/>
        <v>0</v>
      </c>
      <c r="X35" s="15">
        <f t="shared" si="5"/>
        <v>0</v>
      </c>
      <c r="Y35" s="15">
        <f t="shared" si="6"/>
        <v>0</v>
      </c>
      <c r="Z35" s="15">
        <f t="shared" si="7"/>
        <v>0</v>
      </c>
      <c r="AA35" s="15">
        <f t="shared" si="8"/>
        <v>0</v>
      </c>
      <c r="AB35" s="15">
        <f t="shared" si="9"/>
        <v>0</v>
      </c>
      <c r="AC35" s="83" t="str">
        <f t="shared" si="10"/>
        <v>Ok</v>
      </c>
    </row>
    <row r="36" spans="1:29" x14ac:dyDescent="0.3">
      <c r="A36" s="83" t="s">
        <v>256</v>
      </c>
      <c r="B36" s="15">
        <v>90</v>
      </c>
      <c r="C36" s="15">
        <v>320</v>
      </c>
      <c r="D36" s="15">
        <v>0</v>
      </c>
      <c r="E36" s="15">
        <v>313</v>
      </c>
      <c r="F36" s="15">
        <v>0</v>
      </c>
      <c r="G36" s="15">
        <v>0</v>
      </c>
      <c r="H36" s="15">
        <v>0</v>
      </c>
      <c r="I36" s="15">
        <v>0</v>
      </c>
      <c r="J36" s="19">
        <v>97</v>
      </c>
      <c r="K36" s="18">
        <v>90</v>
      </c>
      <c r="L36" s="15">
        <v>320</v>
      </c>
      <c r="M36" s="15">
        <v>0</v>
      </c>
      <c r="N36" s="15">
        <v>313</v>
      </c>
      <c r="O36" s="15">
        <v>0</v>
      </c>
      <c r="P36" s="15">
        <v>0</v>
      </c>
      <c r="Q36" s="15">
        <v>0</v>
      </c>
      <c r="R36" s="15">
        <v>0</v>
      </c>
      <c r="S36" s="19">
        <v>97</v>
      </c>
      <c r="T36" s="15">
        <f t="shared" si="1"/>
        <v>0</v>
      </c>
      <c r="U36" s="15">
        <f t="shared" si="2"/>
        <v>0</v>
      </c>
      <c r="V36" s="15">
        <f t="shared" si="3"/>
        <v>0</v>
      </c>
      <c r="W36" s="15">
        <f t="shared" si="4"/>
        <v>0</v>
      </c>
      <c r="X36" s="15">
        <f t="shared" si="5"/>
        <v>0</v>
      </c>
      <c r="Y36" s="15">
        <f t="shared" si="6"/>
        <v>0</v>
      </c>
      <c r="Z36" s="15">
        <f t="shared" si="7"/>
        <v>0</v>
      </c>
      <c r="AA36" s="15">
        <f t="shared" si="8"/>
        <v>0</v>
      </c>
      <c r="AB36" s="15">
        <f t="shared" si="9"/>
        <v>0</v>
      </c>
      <c r="AC36" s="83" t="str">
        <f t="shared" si="10"/>
        <v>Ok</v>
      </c>
    </row>
    <row r="37" spans="1:29" x14ac:dyDescent="0.3">
      <c r="A37" s="83" t="s">
        <v>258</v>
      </c>
      <c r="B37" s="15">
        <v>127</v>
      </c>
      <c r="C37" s="15">
        <v>300</v>
      </c>
      <c r="D37" s="15">
        <v>0</v>
      </c>
      <c r="E37" s="15">
        <v>419</v>
      </c>
      <c r="F37" s="15">
        <v>0</v>
      </c>
      <c r="G37" s="15">
        <v>0</v>
      </c>
      <c r="H37" s="15">
        <v>0</v>
      </c>
      <c r="I37" s="15">
        <v>0</v>
      </c>
      <c r="J37" s="19">
        <v>8</v>
      </c>
      <c r="K37" s="18">
        <v>127</v>
      </c>
      <c r="L37" s="15">
        <v>300</v>
      </c>
      <c r="M37" s="15">
        <v>0</v>
      </c>
      <c r="N37" s="15">
        <v>419</v>
      </c>
      <c r="O37" s="15">
        <v>0</v>
      </c>
      <c r="P37" s="15">
        <v>0</v>
      </c>
      <c r="Q37" s="15">
        <v>0</v>
      </c>
      <c r="R37" s="15">
        <v>0</v>
      </c>
      <c r="S37" s="19">
        <v>8</v>
      </c>
      <c r="T37" s="15">
        <f t="shared" si="1"/>
        <v>0</v>
      </c>
      <c r="U37" s="15">
        <f t="shared" si="2"/>
        <v>0</v>
      </c>
      <c r="V37" s="15">
        <f t="shared" si="3"/>
        <v>0</v>
      </c>
      <c r="W37" s="15">
        <f t="shared" si="4"/>
        <v>0</v>
      </c>
      <c r="X37" s="15">
        <f t="shared" si="5"/>
        <v>0</v>
      </c>
      <c r="Y37" s="15">
        <f t="shared" si="6"/>
        <v>0</v>
      </c>
      <c r="Z37" s="15">
        <f t="shared" si="7"/>
        <v>0</v>
      </c>
      <c r="AA37" s="15">
        <f t="shared" si="8"/>
        <v>0</v>
      </c>
      <c r="AB37" s="15">
        <f t="shared" si="9"/>
        <v>0</v>
      </c>
      <c r="AC37" s="83" t="str">
        <f t="shared" si="10"/>
        <v>Ok</v>
      </c>
    </row>
    <row r="38" spans="1:29" x14ac:dyDescent="0.3">
      <c r="A38" s="83" t="s">
        <v>257</v>
      </c>
      <c r="B38" s="15">
        <v>-341</v>
      </c>
      <c r="C38" s="15">
        <v>1005</v>
      </c>
      <c r="D38" s="15">
        <v>0</v>
      </c>
      <c r="E38" s="15">
        <v>716</v>
      </c>
      <c r="F38" s="15">
        <v>0</v>
      </c>
      <c r="G38" s="15">
        <v>0</v>
      </c>
      <c r="H38" s="15">
        <v>0</v>
      </c>
      <c r="I38" s="15">
        <v>0</v>
      </c>
      <c r="J38" s="19">
        <v>-52</v>
      </c>
      <c r="K38" s="18">
        <v>-341</v>
      </c>
      <c r="L38" s="15">
        <v>1005</v>
      </c>
      <c r="M38" s="15">
        <v>0</v>
      </c>
      <c r="N38" s="15">
        <v>716</v>
      </c>
      <c r="O38" s="15">
        <v>0</v>
      </c>
      <c r="P38" s="15">
        <v>0</v>
      </c>
      <c r="Q38" s="15">
        <v>0</v>
      </c>
      <c r="R38" s="15">
        <v>0</v>
      </c>
      <c r="S38" s="19">
        <v>-52</v>
      </c>
      <c r="T38" s="15">
        <f t="shared" si="1"/>
        <v>0</v>
      </c>
      <c r="U38" s="15">
        <f t="shared" si="2"/>
        <v>0</v>
      </c>
      <c r="V38" s="15">
        <f t="shared" si="3"/>
        <v>0</v>
      </c>
      <c r="W38" s="15">
        <f t="shared" si="4"/>
        <v>0</v>
      </c>
      <c r="X38" s="15">
        <f t="shared" si="5"/>
        <v>0</v>
      </c>
      <c r="Y38" s="15">
        <f t="shared" si="6"/>
        <v>0</v>
      </c>
      <c r="Z38" s="15">
        <f t="shared" si="7"/>
        <v>0</v>
      </c>
      <c r="AA38" s="15">
        <f t="shared" si="8"/>
        <v>0</v>
      </c>
      <c r="AB38" s="15">
        <f t="shared" si="9"/>
        <v>0</v>
      </c>
      <c r="AC38" s="83" t="str">
        <f t="shared" si="10"/>
        <v>Ok</v>
      </c>
    </row>
    <row r="39" spans="1:29" x14ac:dyDescent="0.3">
      <c r="A39" s="83" t="s">
        <v>255</v>
      </c>
      <c r="B39" s="15">
        <v>-196</v>
      </c>
      <c r="C39" s="15">
        <v>1050</v>
      </c>
      <c r="D39" s="15">
        <v>0</v>
      </c>
      <c r="E39" s="15">
        <v>933</v>
      </c>
      <c r="F39" s="15">
        <v>0</v>
      </c>
      <c r="G39" s="15">
        <v>0</v>
      </c>
      <c r="H39" s="15">
        <v>0</v>
      </c>
      <c r="I39" s="15">
        <v>0</v>
      </c>
      <c r="J39" s="19">
        <v>-79</v>
      </c>
      <c r="K39" s="18">
        <v>-196</v>
      </c>
      <c r="L39" s="15">
        <v>1050</v>
      </c>
      <c r="M39" s="15">
        <v>0</v>
      </c>
      <c r="N39" s="15">
        <v>933</v>
      </c>
      <c r="O39" s="15">
        <v>0</v>
      </c>
      <c r="P39" s="15">
        <v>0</v>
      </c>
      <c r="Q39" s="15">
        <v>0</v>
      </c>
      <c r="R39" s="15">
        <v>0</v>
      </c>
      <c r="S39" s="19">
        <v>-79</v>
      </c>
      <c r="T39" s="15">
        <f t="shared" si="1"/>
        <v>0</v>
      </c>
      <c r="U39" s="15">
        <f t="shared" si="2"/>
        <v>0</v>
      </c>
      <c r="V39" s="15">
        <f t="shared" si="3"/>
        <v>0</v>
      </c>
      <c r="W39" s="15">
        <f t="shared" si="4"/>
        <v>0</v>
      </c>
      <c r="X39" s="15">
        <f t="shared" si="5"/>
        <v>0</v>
      </c>
      <c r="Y39" s="15">
        <f t="shared" si="6"/>
        <v>0</v>
      </c>
      <c r="Z39" s="15">
        <f t="shared" si="7"/>
        <v>0</v>
      </c>
      <c r="AA39" s="15">
        <f t="shared" si="8"/>
        <v>0</v>
      </c>
      <c r="AB39" s="15">
        <f t="shared" si="9"/>
        <v>0</v>
      </c>
      <c r="AC39" s="83" t="str">
        <f t="shared" si="10"/>
        <v>Ok</v>
      </c>
    </row>
    <row r="40" spans="1:29" x14ac:dyDescent="0.3">
      <c r="A40" s="83" t="s">
        <v>259</v>
      </c>
      <c r="B40" s="15">
        <v>8</v>
      </c>
      <c r="C40" s="15">
        <v>192</v>
      </c>
      <c r="D40" s="15">
        <v>0</v>
      </c>
      <c r="E40" s="15">
        <v>168</v>
      </c>
      <c r="F40" s="15">
        <v>0</v>
      </c>
      <c r="G40" s="15">
        <v>0</v>
      </c>
      <c r="H40" s="15">
        <v>0</v>
      </c>
      <c r="I40" s="15">
        <v>0</v>
      </c>
      <c r="J40" s="19">
        <v>32</v>
      </c>
      <c r="K40" s="18">
        <v>8</v>
      </c>
      <c r="L40" s="15">
        <v>192</v>
      </c>
      <c r="M40" s="15">
        <v>0</v>
      </c>
      <c r="N40" s="15">
        <v>168</v>
      </c>
      <c r="O40" s="15">
        <v>0</v>
      </c>
      <c r="P40" s="15">
        <v>0</v>
      </c>
      <c r="Q40" s="15">
        <v>0</v>
      </c>
      <c r="R40" s="15">
        <v>0</v>
      </c>
      <c r="S40" s="19">
        <v>32</v>
      </c>
      <c r="T40" s="15">
        <f t="shared" si="1"/>
        <v>0</v>
      </c>
      <c r="U40" s="15">
        <f t="shared" si="2"/>
        <v>0</v>
      </c>
      <c r="V40" s="15">
        <f t="shared" si="3"/>
        <v>0</v>
      </c>
      <c r="W40" s="15">
        <f t="shared" si="4"/>
        <v>0</v>
      </c>
      <c r="X40" s="15">
        <f t="shared" si="5"/>
        <v>0</v>
      </c>
      <c r="Y40" s="15">
        <f t="shared" si="6"/>
        <v>0</v>
      </c>
      <c r="Z40" s="15">
        <f t="shared" si="7"/>
        <v>0</v>
      </c>
      <c r="AA40" s="15">
        <f t="shared" si="8"/>
        <v>0</v>
      </c>
      <c r="AB40" s="15">
        <f t="shared" si="9"/>
        <v>0</v>
      </c>
      <c r="AC40" s="83" t="str">
        <f t="shared" si="10"/>
        <v>Ok</v>
      </c>
    </row>
    <row r="41" spans="1:29" x14ac:dyDescent="0.3">
      <c r="A41" s="83" t="s">
        <v>91</v>
      </c>
      <c r="B41" s="15">
        <v>16</v>
      </c>
      <c r="C41" s="15">
        <v>140</v>
      </c>
      <c r="D41" s="15">
        <v>0</v>
      </c>
      <c r="E41" s="15">
        <v>152</v>
      </c>
      <c r="F41" s="15">
        <v>0</v>
      </c>
      <c r="G41" s="15">
        <v>0</v>
      </c>
      <c r="H41" s="15">
        <v>0</v>
      </c>
      <c r="I41" s="15">
        <v>0</v>
      </c>
      <c r="J41" s="19">
        <v>4</v>
      </c>
      <c r="K41" s="18">
        <v>16</v>
      </c>
      <c r="L41" s="15">
        <v>140</v>
      </c>
      <c r="M41" s="15">
        <v>0</v>
      </c>
      <c r="N41" s="15">
        <v>152</v>
      </c>
      <c r="O41" s="15">
        <v>0</v>
      </c>
      <c r="P41" s="15">
        <v>0</v>
      </c>
      <c r="Q41" s="15">
        <v>0</v>
      </c>
      <c r="R41" s="15">
        <v>0</v>
      </c>
      <c r="S41" s="19">
        <v>4</v>
      </c>
      <c r="T41" s="15">
        <f t="shared" si="1"/>
        <v>0</v>
      </c>
      <c r="U41" s="15">
        <f t="shared" si="2"/>
        <v>0</v>
      </c>
      <c r="V41" s="15">
        <f t="shared" si="3"/>
        <v>0</v>
      </c>
      <c r="W41" s="15">
        <f t="shared" si="4"/>
        <v>0</v>
      </c>
      <c r="X41" s="15">
        <f t="shared" si="5"/>
        <v>0</v>
      </c>
      <c r="Y41" s="15">
        <f t="shared" si="6"/>
        <v>0</v>
      </c>
      <c r="Z41" s="15">
        <f t="shared" si="7"/>
        <v>0</v>
      </c>
      <c r="AA41" s="15">
        <f t="shared" si="8"/>
        <v>0</v>
      </c>
      <c r="AB41" s="15">
        <f t="shared" si="9"/>
        <v>0</v>
      </c>
      <c r="AC41" s="83" t="str">
        <f t="shared" si="10"/>
        <v>Ok</v>
      </c>
    </row>
    <row r="42" spans="1:29" x14ac:dyDescent="0.3">
      <c r="A42" s="83" t="s">
        <v>92</v>
      </c>
      <c r="B42" s="15">
        <v>3</v>
      </c>
      <c r="C42" s="15">
        <v>88</v>
      </c>
      <c r="D42" s="15">
        <v>0</v>
      </c>
      <c r="E42" s="15">
        <v>72</v>
      </c>
      <c r="F42" s="15">
        <v>0</v>
      </c>
      <c r="G42" s="15">
        <v>0</v>
      </c>
      <c r="H42" s="15">
        <v>0</v>
      </c>
      <c r="I42" s="15">
        <v>0</v>
      </c>
      <c r="J42" s="19">
        <v>19</v>
      </c>
      <c r="K42" s="18">
        <v>3</v>
      </c>
      <c r="L42" s="15">
        <v>88</v>
      </c>
      <c r="M42" s="15">
        <v>0</v>
      </c>
      <c r="N42" s="15">
        <v>72</v>
      </c>
      <c r="O42" s="15">
        <v>0</v>
      </c>
      <c r="P42" s="15">
        <v>0</v>
      </c>
      <c r="Q42" s="15">
        <v>0</v>
      </c>
      <c r="R42" s="15">
        <v>0</v>
      </c>
      <c r="S42" s="19">
        <v>19</v>
      </c>
      <c r="T42" s="15">
        <f t="shared" si="1"/>
        <v>0</v>
      </c>
      <c r="U42" s="15">
        <f t="shared" si="2"/>
        <v>0</v>
      </c>
      <c r="V42" s="15">
        <f t="shared" si="3"/>
        <v>0</v>
      </c>
      <c r="W42" s="15">
        <f t="shared" si="4"/>
        <v>0</v>
      </c>
      <c r="X42" s="15">
        <f t="shared" si="5"/>
        <v>0</v>
      </c>
      <c r="Y42" s="15">
        <f t="shared" si="6"/>
        <v>0</v>
      </c>
      <c r="Z42" s="15">
        <f t="shared" si="7"/>
        <v>0</v>
      </c>
      <c r="AA42" s="15">
        <f t="shared" si="8"/>
        <v>0</v>
      </c>
      <c r="AB42" s="15">
        <f t="shared" si="9"/>
        <v>0</v>
      </c>
      <c r="AC42" s="83" t="str">
        <f t="shared" si="10"/>
        <v>Ok</v>
      </c>
    </row>
    <row r="43" spans="1:29" x14ac:dyDescent="0.3">
      <c r="A43" s="83" t="s">
        <v>260</v>
      </c>
      <c r="B43" s="15">
        <v>138</v>
      </c>
      <c r="C43" s="15">
        <v>440</v>
      </c>
      <c r="D43" s="15">
        <v>0</v>
      </c>
      <c r="E43" s="15">
        <v>555</v>
      </c>
      <c r="F43" s="15">
        <v>0</v>
      </c>
      <c r="G43" s="15">
        <v>0</v>
      </c>
      <c r="H43" s="15">
        <v>0</v>
      </c>
      <c r="I43" s="15">
        <v>0</v>
      </c>
      <c r="J43" s="15">
        <v>23</v>
      </c>
      <c r="K43" s="18">
        <v>138</v>
      </c>
      <c r="L43" s="15">
        <v>440</v>
      </c>
      <c r="M43" s="15">
        <v>0</v>
      </c>
      <c r="N43" s="15">
        <v>555</v>
      </c>
      <c r="O43" s="15">
        <v>0</v>
      </c>
      <c r="P43" s="15">
        <v>0</v>
      </c>
      <c r="Q43" s="15">
        <v>0</v>
      </c>
      <c r="R43" s="15">
        <v>0</v>
      </c>
      <c r="S43" s="19">
        <v>23</v>
      </c>
      <c r="T43" s="15">
        <f t="shared" si="1"/>
        <v>0</v>
      </c>
      <c r="U43" s="15">
        <f t="shared" si="2"/>
        <v>0</v>
      </c>
      <c r="V43" s="15">
        <f t="shared" si="3"/>
        <v>0</v>
      </c>
      <c r="W43" s="15">
        <f t="shared" si="4"/>
        <v>0</v>
      </c>
      <c r="X43" s="15">
        <f t="shared" si="5"/>
        <v>0</v>
      </c>
      <c r="Y43" s="15">
        <f t="shared" si="6"/>
        <v>0</v>
      </c>
      <c r="Z43" s="15">
        <f t="shared" si="7"/>
        <v>0</v>
      </c>
      <c r="AA43" s="15">
        <f t="shared" si="8"/>
        <v>0</v>
      </c>
      <c r="AB43" s="15">
        <f t="shared" si="9"/>
        <v>0</v>
      </c>
      <c r="AC43" s="83" t="str">
        <f t="shared" si="10"/>
        <v>Ok</v>
      </c>
    </row>
    <row r="44" spans="1:29" x14ac:dyDescent="0.3">
      <c r="A44" s="83" t="s">
        <v>66</v>
      </c>
      <c r="B44" s="15">
        <v>249</v>
      </c>
      <c r="C44" s="15">
        <v>350</v>
      </c>
      <c r="D44" s="15">
        <v>0</v>
      </c>
      <c r="E44" s="15">
        <v>469</v>
      </c>
      <c r="F44" s="15">
        <v>0</v>
      </c>
      <c r="G44" s="15">
        <v>0</v>
      </c>
      <c r="H44" s="15">
        <v>0</v>
      </c>
      <c r="I44" s="15">
        <v>0</v>
      </c>
      <c r="J44" s="19">
        <v>130</v>
      </c>
      <c r="K44" s="18">
        <v>249</v>
      </c>
      <c r="L44" s="15">
        <v>350</v>
      </c>
      <c r="M44" s="15">
        <v>0</v>
      </c>
      <c r="N44" s="15">
        <v>469</v>
      </c>
      <c r="O44" s="15">
        <v>0</v>
      </c>
      <c r="P44" s="15">
        <v>0</v>
      </c>
      <c r="Q44" s="15">
        <v>0</v>
      </c>
      <c r="R44" s="15">
        <v>0</v>
      </c>
      <c r="S44" s="19">
        <v>130</v>
      </c>
      <c r="T44" s="15">
        <f t="shared" si="1"/>
        <v>0</v>
      </c>
      <c r="U44" s="15">
        <f t="shared" si="2"/>
        <v>0</v>
      </c>
      <c r="V44" s="15">
        <f t="shared" si="3"/>
        <v>0</v>
      </c>
      <c r="W44" s="15">
        <f t="shared" si="4"/>
        <v>0</v>
      </c>
      <c r="X44" s="15">
        <f t="shared" si="5"/>
        <v>0</v>
      </c>
      <c r="Y44" s="15">
        <f t="shared" si="6"/>
        <v>0</v>
      </c>
      <c r="Z44" s="15">
        <f t="shared" si="7"/>
        <v>0</v>
      </c>
      <c r="AA44" s="15">
        <f t="shared" si="8"/>
        <v>0</v>
      </c>
      <c r="AB44" s="15">
        <f t="shared" si="9"/>
        <v>0</v>
      </c>
      <c r="AC44" s="83" t="str">
        <f t="shared" si="10"/>
        <v>Ok</v>
      </c>
    </row>
    <row r="45" spans="1:29" x14ac:dyDescent="0.3">
      <c r="A45" s="83" t="s">
        <v>262</v>
      </c>
      <c r="B45" s="15">
        <v>5</v>
      </c>
      <c r="C45" s="15">
        <v>100</v>
      </c>
      <c r="D45" s="15">
        <v>0</v>
      </c>
      <c r="E45" s="15">
        <v>59</v>
      </c>
      <c r="F45" s="15">
        <v>0</v>
      </c>
      <c r="G45" s="15">
        <v>0</v>
      </c>
      <c r="H45" s="15">
        <v>0</v>
      </c>
      <c r="I45" s="15">
        <v>0</v>
      </c>
      <c r="J45" s="19">
        <v>46</v>
      </c>
      <c r="K45" s="18">
        <v>5</v>
      </c>
      <c r="L45" s="15">
        <v>100</v>
      </c>
      <c r="M45" s="15">
        <v>0</v>
      </c>
      <c r="N45" s="15">
        <v>59</v>
      </c>
      <c r="O45" s="15">
        <v>0</v>
      </c>
      <c r="P45" s="15">
        <v>0</v>
      </c>
      <c r="Q45" s="15">
        <v>0</v>
      </c>
      <c r="R45" s="15">
        <v>0</v>
      </c>
      <c r="S45" s="19">
        <v>46</v>
      </c>
      <c r="T45" s="15">
        <f t="shared" si="1"/>
        <v>0</v>
      </c>
      <c r="U45" s="15">
        <f t="shared" si="2"/>
        <v>0</v>
      </c>
      <c r="V45" s="15">
        <f t="shared" si="3"/>
        <v>0</v>
      </c>
      <c r="W45" s="15">
        <f t="shared" si="4"/>
        <v>0</v>
      </c>
      <c r="X45" s="15">
        <f t="shared" si="5"/>
        <v>0</v>
      </c>
      <c r="Y45" s="15">
        <f t="shared" si="6"/>
        <v>0</v>
      </c>
      <c r="Z45" s="15">
        <f t="shared" si="7"/>
        <v>0</v>
      </c>
      <c r="AA45" s="15">
        <f t="shared" si="8"/>
        <v>0</v>
      </c>
      <c r="AB45" s="15">
        <f t="shared" si="9"/>
        <v>0</v>
      </c>
      <c r="AC45" s="83" t="str">
        <f t="shared" si="10"/>
        <v>Ok</v>
      </c>
    </row>
    <row r="46" spans="1:29" x14ac:dyDescent="0.3">
      <c r="A46" s="83" t="s">
        <v>261</v>
      </c>
      <c r="B46" s="15">
        <v>98</v>
      </c>
      <c r="C46" s="15">
        <v>100</v>
      </c>
      <c r="D46" s="15">
        <v>0</v>
      </c>
      <c r="E46" s="15">
        <v>149</v>
      </c>
      <c r="F46" s="15">
        <v>0</v>
      </c>
      <c r="G46" s="15">
        <v>0</v>
      </c>
      <c r="H46" s="15">
        <v>0</v>
      </c>
      <c r="I46" s="15">
        <v>0</v>
      </c>
      <c r="J46" s="19">
        <v>49</v>
      </c>
      <c r="K46" s="18">
        <v>98</v>
      </c>
      <c r="L46" s="15">
        <v>100</v>
      </c>
      <c r="M46" s="15">
        <v>0</v>
      </c>
      <c r="N46" s="15">
        <v>149</v>
      </c>
      <c r="O46" s="15">
        <v>0</v>
      </c>
      <c r="P46" s="15">
        <v>0</v>
      </c>
      <c r="Q46" s="15">
        <v>0</v>
      </c>
      <c r="R46" s="15">
        <v>0</v>
      </c>
      <c r="S46" s="19">
        <v>49</v>
      </c>
      <c r="T46" s="15">
        <f t="shared" si="1"/>
        <v>0</v>
      </c>
      <c r="U46" s="15">
        <f t="shared" si="2"/>
        <v>0</v>
      </c>
      <c r="V46" s="15">
        <f t="shared" si="3"/>
        <v>0</v>
      </c>
      <c r="W46" s="15">
        <f t="shared" si="4"/>
        <v>0</v>
      </c>
      <c r="X46" s="15">
        <f t="shared" si="5"/>
        <v>0</v>
      </c>
      <c r="Y46" s="15">
        <f t="shared" si="6"/>
        <v>0</v>
      </c>
      <c r="Z46" s="15">
        <f t="shared" si="7"/>
        <v>0</v>
      </c>
      <c r="AA46" s="15">
        <f t="shared" si="8"/>
        <v>0</v>
      </c>
      <c r="AB46" s="15">
        <f t="shared" si="9"/>
        <v>0</v>
      </c>
      <c r="AC46" s="83" t="str">
        <f t="shared" si="10"/>
        <v>Ok</v>
      </c>
    </row>
    <row r="47" spans="1:29" x14ac:dyDescent="0.3">
      <c r="A47" s="83" t="s">
        <v>67</v>
      </c>
      <c r="B47" s="15">
        <v>1264</v>
      </c>
      <c r="C47" s="15">
        <v>3200</v>
      </c>
      <c r="D47" s="15">
        <v>0</v>
      </c>
      <c r="E47" s="15">
        <v>3426</v>
      </c>
      <c r="F47" s="15">
        <v>0</v>
      </c>
      <c r="G47" s="15">
        <v>0</v>
      </c>
      <c r="H47" s="15">
        <v>0</v>
      </c>
      <c r="I47" s="15">
        <v>0</v>
      </c>
      <c r="J47" s="19">
        <v>1038</v>
      </c>
      <c r="K47" s="18">
        <v>1264</v>
      </c>
      <c r="L47" s="15">
        <v>3200</v>
      </c>
      <c r="M47" s="15">
        <v>0</v>
      </c>
      <c r="N47" s="15">
        <v>3426</v>
      </c>
      <c r="O47" s="15">
        <v>0</v>
      </c>
      <c r="P47" s="15">
        <v>0</v>
      </c>
      <c r="Q47" s="15">
        <v>0</v>
      </c>
      <c r="R47" s="15">
        <v>0</v>
      </c>
      <c r="S47" s="19">
        <v>1038</v>
      </c>
      <c r="T47" s="15">
        <f t="shared" si="1"/>
        <v>0</v>
      </c>
      <c r="U47" s="15">
        <f t="shared" si="2"/>
        <v>0</v>
      </c>
      <c r="V47" s="15">
        <f t="shared" si="3"/>
        <v>0</v>
      </c>
      <c r="W47" s="15">
        <f t="shared" si="4"/>
        <v>0</v>
      </c>
      <c r="X47" s="15">
        <f t="shared" si="5"/>
        <v>0</v>
      </c>
      <c r="Y47" s="15">
        <f t="shared" si="6"/>
        <v>0</v>
      </c>
      <c r="Z47" s="15">
        <f t="shared" si="7"/>
        <v>0</v>
      </c>
      <c r="AA47" s="15">
        <f t="shared" si="8"/>
        <v>0</v>
      </c>
      <c r="AB47" s="15">
        <f t="shared" si="9"/>
        <v>0</v>
      </c>
      <c r="AC47" s="83" t="str">
        <f t="shared" si="10"/>
        <v>Ok</v>
      </c>
    </row>
    <row r="48" spans="1:29" x14ac:dyDescent="0.3">
      <c r="A48" s="83" t="s">
        <v>263</v>
      </c>
      <c r="B48" s="15">
        <v>54</v>
      </c>
      <c r="C48" s="15">
        <v>80</v>
      </c>
      <c r="D48" s="15">
        <v>0</v>
      </c>
      <c r="E48" s="15">
        <v>193</v>
      </c>
      <c r="F48" s="15">
        <v>0</v>
      </c>
      <c r="G48" s="15">
        <v>0</v>
      </c>
      <c r="H48" s="15">
        <v>0</v>
      </c>
      <c r="I48" s="15">
        <v>0</v>
      </c>
      <c r="J48" s="19">
        <v>-59</v>
      </c>
      <c r="K48" s="18">
        <v>54</v>
      </c>
      <c r="L48" s="15">
        <v>80</v>
      </c>
      <c r="M48" s="15">
        <v>0</v>
      </c>
      <c r="N48" s="15">
        <v>193</v>
      </c>
      <c r="O48" s="15">
        <v>0</v>
      </c>
      <c r="P48" s="15">
        <v>0</v>
      </c>
      <c r="Q48" s="15">
        <v>0</v>
      </c>
      <c r="R48" s="15">
        <v>0</v>
      </c>
      <c r="S48" s="19">
        <v>-59</v>
      </c>
      <c r="T48" s="15">
        <f t="shared" si="1"/>
        <v>0</v>
      </c>
      <c r="U48" s="15">
        <f t="shared" si="2"/>
        <v>0</v>
      </c>
      <c r="V48" s="15">
        <f t="shared" si="3"/>
        <v>0</v>
      </c>
      <c r="W48" s="15">
        <f t="shared" si="4"/>
        <v>0</v>
      </c>
      <c r="X48" s="15">
        <f t="shared" si="5"/>
        <v>0</v>
      </c>
      <c r="Y48" s="15">
        <f t="shared" si="6"/>
        <v>0</v>
      </c>
      <c r="Z48" s="15">
        <f t="shared" si="7"/>
        <v>0</v>
      </c>
      <c r="AA48" s="15">
        <f t="shared" si="8"/>
        <v>0</v>
      </c>
      <c r="AB48" s="15">
        <f t="shared" si="9"/>
        <v>0</v>
      </c>
      <c r="AC48" s="83" t="str">
        <f t="shared" si="10"/>
        <v>Ok</v>
      </c>
    </row>
    <row r="49" spans="1:29" x14ac:dyDescent="0.3">
      <c r="A49" s="83" t="s">
        <v>93</v>
      </c>
      <c r="B49" s="15">
        <v>24</v>
      </c>
      <c r="C49" s="15">
        <v>20</v>
      </c>
      <c r="D49" s="15">
        <v>30</v>
      </c>
      <c r="E49" s="15">
        <v>34</v>
      </c>
      <c r="F49" s="15">
        <v>0</v>
      </c>
      <c r="G49" s="15">
        <v>0</v>
      </c>
      <c r="H49" s="15">
        <v>0</v>
      </c>
      <c r="I49" s="15">
        <v>0</v>
      </c>
      <c r="J49" s="19">
        <v>-20</v>
      </c>
      <c r="K49" s="18">
        <v>24</v>
      </c>
      <c r="L49" s="15">
        <v>-10</v>
      </c>
      <c r="M49" s="15">
        <v>0</v>
      </c>
      <c r="N49" s="15">
        <v>34</v>
      </c>
      <c r="O49" s="15">
        <v>0</v>
      </c>
      <c r="P49" s="15">
        <v>0</v>
      </c>
      <c r="Q49" s="15">
        <v>0</v>
      </c>
      <c r="R49" s="15">
        <v>0</v>
      </c>
      <c r="S49" s="19">
        <v>-20</v>
      </c>
      <c r="T49" s="15">
        <f t="shared" si="1"/>
        <v>0</v>
      </c>
      <c r="U49" s="15">
        <f t="shared" si="2"/>
        <v>30</v>
      </c>
      <c r="V49" s="15">
        <f t="shared" si="3"/>
        <v>30</v>
      </c>
      <c r="W49" s="15">
        <f t="shared" si="4"/>
        <v>0</v>
      </c>
      <c r="X49" s="15">
        <f t="shared" si="5"/>
        <v>0</v>
      </c>
      <c r="Y49" s="15">
        <f t="shared" si="6"/>
        <v>0</v>
      </c>
      <c r="Z49" s="15">
        <f t="shared" si="7"/>
        <v>0</v>
      </c>
      <c r="AA49" s="15">
        <f t="shared" si="8"/>
        <v>0</v>
      </c>
      <c r="AB49" s="15">
        <f t="shared" si="9"/>
        <v>0</v>
      </c>
      <c r="AC49" s="83" t="str">
        <f t="shared" si="10"/>
        <v>Ok</v>
      </c>
    </row>
    <row r="50" spans="1:29" x14ac:dyDescent="0.3">
      <c r="A50" s="83" t="s">
        <v>68</v>
      </c>
      <c r="B50" s="15">
        <v>105</v>
      </c>
      <c r="C50" s="15">
        <v>360</v>
      </c>
      <c r="D50" s="15">
        <v>0</v>
      </c>
      <c r="E50" s="15">
        <v>782</v>
      </c>
      <c r="F50" s="15">
        <v>0</v>
      </c>
      <c r="G50" s="15">
        <v>0</v>
      </c>
      <c r="H50" s="15">
        <v>0</v>
      </c>
      <c r="I50" s="15">
        <v>0</v>
      </c>
      <c r="J50" s="19">
        <v>-317</v>
      </c>
      <c r="K50" s="18">
        <v>105</v>
      </c>
      <c r="L50" s="15">
        <v>360</v>
      </c>
      <c r="M50" s="15">
        <v>0</v>
      </c>
      <c r="N50" s="15">
        <v>782</v>
      </c>
      <c r="O50" s="15">
        <v>0</v>
      </c>
      <c r="P50" s="15">
        <v>0</v>
      </c>
      <c r="Q50" s="15">
        <v>0</v>
      </c>
      <c r="R50" s="15">
        <v>0</v>
      </c>
      <c r="S50" s="19">
        <v>-317</v>
      </c>
      <c r="T50" s="15">
        <f t="shared" si="1"/>
        <v>0</v>
      </c>
      <c r="U50" s="15">
        <f t="shared" si="2"/>
        <v>0</v>
      </c>
      <c r="V50" s="15">
        <f t="shared" si="3"/>
        <v>0</v>
      </c>
      <c r="W50" s="15">
        <f t="shared" si="4"/>
        <v>0</v>
      </c>
      <c r="X50" s="15">
        <f t="shared" si="5"/>
        <v>0</v>
      </c>
      <c r="Y50" s="15">
        <f t="shared" si="6"/>
        <v>0</v>
      </c>
      <c r="Z50" s="15">
        <f t="shared" si="7"/>
        <v>0</v>
      </c>
      <c r="AA50" s="15">
        <f t="shared" si="8"/>
        <v>0</v>
      </c>
      <c r="AB50" s="15">
        <f t="shared" si="9"/>
        <v>0</v>
      </c>
      <c r="AC50" s="83" t="str">
        <f t="shared" si="10"/>
        <v>Ok</v>
      </c>
    </row>
    <row r="51" spans="1:29" x14ac:dyDescent="0.3">
      <c r="A51" s="83" t="s">
        <v>94</v>
      </c>
      <c r="B51" s="15">
        <v>207</v>
      </c>
      <c r="C51" s="15">
        <v>220</v>
      </c>
      <c r="D51" s="15">
        <v>100</v>
      </c>
      <c r="E51" s="15">
        <v>331</v>
      </c>
      <c r="F51" s="15">
        <v>0</v>
      </c>
      <c r="G51" s="15">
        <v>0</v>
      </c>
      <c r="H51" s="15">
        <v>0</v>
      </c>
      <c r="I51" s="15">
        <v>0</v>
      </c>
      <c r="J51" s="19">
        <v>-4</v>
      </c>
      <c r="K51" s="18">
        <v>207</v>
      </c>
      <c r="L51" s="15">
        <v>120</v>
      </c>
      <c r="M51" s="15">
        <v>0</v>
      </c>
      <c r="N51" s="15">
        <v>331</v>
      </c>
      <c r="O51" s="15">
        <v>0</v>
      </c>
      <c r="P51" s="15">
        <v>0</v>
      </c>
      <c r="Q51" s="15">
        <v>0</v>
      </c>
      <c r="R51" s="15">
        <v>0</v>
      </c>
      <c r="S51" s="19">
        <v>-4</v>
      </c>
      <c r="T51" s="15">
        <f t="shared" si="1"/>
        <v>0</v>
      </c>
      <c r="U51" s="15">
        <f t="shared" si="2"/>
        <v>100</v>
      </c>
      <c r="V51" s="15">
        <f t="shared" si="3"/>
        <v>100</v>
      </c>
      <c r="W51" s="15">
        <f t="shared" si="4"/>
        <v>0</v>
      </c>
      <c r="X51" s="15">
        <f t="shared" si="5"/>
        <v>0</v>
      </c>
      <c r="Y51" s="15">
        <f t="shared" si="6"/>
        <v>0</v>
      </c>
      <c r="Z51" s="15">
        <f t="shared" si="7"/>
        <v>0</v>
      </c>
      <c r="AA51" s="15">
        <f t="shared" si="8"/>
        <v>0</v>
      </c>
      <c r="AB51" s="15">
        <f t="shared" si="9"/>
        <v>0</v>
      </c>
      <c r="AC51" s="83" t="str">
        <f t="shared" si="10"/>
        <v>Ok</v>
      </c>
    </row>
    <row r="52" spans="1:29" x14ac:dyDescent="0.3">
      <c r="A52" s="83" t="s">
        <v>69</v>
      </c>
      <c r="B52" s="15">
        <v>836</v>
      </c>
      <c r="C52" s="15">
        <v>0</v>
      </c>
      <c r="D52" s="15">
        <v>0</v>
      </c>
      <c r="E52" s="15">
        <v>874</v>
      </c>
      <c r="F52" s="15">
        <v>0</v>
      </c>
      <c r="G52" s="15">
        <v>0</v>
      </c>
      <c r="H52" s="15">
        <v>0</v>
      </c>
      <c r="I52" s="15">
        <v>0</v>
      </c>
      <c r="J52" s="19">
        <v>-38</v>
      </c>
      <c r="K52" s="18">
        <v>836</v>
      </c>
      <c r="L52" s="15">
        <v>0</v>
      </c>
      <c r="M52" s="15">
        <v>0</v>
      </c>
      <c r="N52" s="15">
        <v>874</v>
      </c>
      <c r="O52" s="15">
        <v>0</v>
      </c>
      <c r="P52" s="15">
        <v>0</v>
      </c>
      <c r="Q52" s="15">
        <v>0</v>
      </c>
      <c r="R52" s="15">
        <v>0</v>
      </c>
      <c r="S52" s="19">
        <v>-38</v>
      </c>
      <c r="T52" s="15">
        <f t="shared" si="1"/>
        <v>0</v>
      </c>
      <c r="U52" s="15">
        <f t="shared" si="2"/>
        <v>0</v>
      </c>
      <c r="V52" s="15">
        <f t="shared" si="3"/>
        <v>0</v>
      </c>
      <c r="W52" s="15">
        <f t="shared" si="4"/>
        <v>0</v>
      </c>
      <c r="X52" s="15">
        <f t="shared" si="5"/>
        <v>0</v>
      </c>
      <c r="Y52" s="15">
        <f t="shared" si="6"/>
        <v>0</v>
      </c>
      <c r="Z52" s="15">
        <f t="shared" si="7"/>
        <v>0</v>
      </c>
      <c r="AA52" s="15">
        <f t="shared" si="8"/>
        <v>0</v>
      </c>
      <c r="AB52" s="15">
        <f t="shared" si="9"/>
        <v>0</v>
      </c>
      <c r="AC52" s="83" t="str">
        <f t="shared" si="10"/>
        <v>Ok</v>
      </c>
    </row>
    <row r="53" spans="1:29" x14ac:dyDescent="0.3">
      <c r="A53" s="83" t="s">
        <v>265</v>
      </c>
      <c r="B53" s="15">
        <v>-26</v>
      </c>
      <c r="C53" s="15">
        <v>10</v>
      </c>
      <c r="D53" s="15">
        <v>0</v>
      </c>
      <c r="E53" s="15">
        <v>30</v>
      </c>
      <c r="F53" s="15">
        <v>0</v>
      </c>
      <c r="G53" s="15">
        <v>0</v>
      </c>
      <c r="H53" s="15">
        <v>0</v>
      </c>
      <c r="I53" s="15">
        <v>0</v>
      </c>
      <c r="J53" s="19">
        <v>-46</v>
      </c>
      <c r="K53" s="18">
        <v>-26</v>
      </c>
      <c r="L53" s="15">
        <v>10</v>
      </c>
      <c r="M53" s="15">
        <v>0</v>
      </c>
      <c r="N53" s="15">
        <v>30</v>
      </c>
      <c r="O53" s="15">
        <v>0</v>
      </c>
      <c r="P53" s="15">
        <v>0</v>
      </c>
      <c r="Q53" s="15">
        <v>0</v>
      </c>
      <c r="R53" s="15">
        <v>0</v>
      </c>
      <c r="S53" s="19">
        <v>-46</v>
      </c>
      <c r="T53" s="15">
        <f t="shared" si="1"/>
        <v>0</v>
      </c>
      <c r="U53" s="15">
        <f t="shared" si="2"/>
        <v>0</v>
      </c>
      <c r="V53" s="15">
        <f t="shared" si="3"/>
        <v>0</v>
      </c>
      <c r="W53" s="15">
        <f t="shared" si="4"/>
        <v>0</v>
      </c>
      <c r="X53" s="15">
        <f t="shared" si="5"/>
        <v>0</v>
      </c>
      <c r="Y53" s="15">
        <f t="shared" si="6"/>
        <v>0</v>
      </c>
      <c r="Z53" s="15">
        <f t="shared" si="7"/>
        <v>0</v>
      </c>
      <c r="AA53" s="15">
        <f t="shared" si="8"/>
        <v>0</v>
      </c>
      <c r="AB53" s="15">
        <f t="shared" si="9"/>
        <v>0</v>
      </c>
      <c r="AC53" s="83" t="str">
        <f t="shared" si="10"/>
        <v>Ok</v>
      </c>
    </row>
    <row r="54" spans="1:29" x14ac:dyDescent="0.3">
      <c r="A54" s="83" t="s">
        <v>264</v>
      </c>
      <c r="B54" s="15">
        <v>-18</v>
      </c>
      <c r="C54" s="15">
        <v>8</v>
      </c>
      <c r="D54" s="15">
        <v>0</v>
      </c>
      <c r="E54" s="15">
        <v>20</v>
      </c>
      <c r="F54" s="15">
        <v>0</v>
      </c>
      <c r="G54" s="15">
        <v>0</v>
      </c>
      <c r="H54" s="15">
        <v>0</v>
      </c>
      <c r="I54" s="15">
        <v>0</v>
      </c>
      <c r="J54" s="19">
        <v>-30</v>
      </c>
      <c r="K54" s="18">
        <v>-18</v>
      </c>
      <c r="L54" s="15">
        <v>8</v>
      </c>
      <c r="M54" s="15">
        <v>0</v>
      </c>
      <c r="N54" s="15">
        <v>20</v>
      </c>
      <c r="O54" s="15">
        <v>0</v>
      </c>
      <c r="P54" s="15">
        <v>0</v>
      </c>
      <c r="Q54" s="15">
        <v>0</v>
      </c>
      <c r="R54" s="15">
        <v>0</v>
      </c>
      <c r="S54" s="19">
        <v>-30</v>
      </c>
      <c r="T54" s="15">
        <f t="shared" si="1"/>
        <v>0</v>
      </c>
      <c r="U54" s="15">
        <f t="shared" si="2"/>
        <v>0</v>
      </c>
      <c r="V54" s="15">
        <f t="shared" si="3"/>
        <v>0</v>
      </c>
      <c r="W54" s="15">
        <f t="shared" si="4"/>
        <v>0</v>
      </c>
      <c r="X54" s="15">
        <f t="shared" si="5"/>
        <v>0</v>
      </c>
      <c r="Y54" s="15">
        <f t="shared" si="6"/>
        <v>0</v>
      </c>
      <c r="Z54" s="15">
        <f t="shared" si="7"/>
        <v>0</v>
      </c>
      <c r="AA54" s="15">
        <f t="shared" si="8"/>
        <v>0</v>
      </c>
      <c r="AB54" s="15">
        <f t="shared" si="9"/>
        <v>0</v>
      </c>
      <c r="AC54" s="83" t="str">
        <f t="shared" si="10"/>
        <v>Ok</v>
      </c>
    </row>
    <row r="55" spans="1:29" x14ac:dyDescent="0.3">
      <c r="A55" s="83" t="s">
        <v>267</v>
      </c>
      <c r="B55" s="15">
        <v>483</v>
      </c>
      <c r="C55" s="15">
        <v>200</v>
      </c>
      <c r="D55" s="15">
        <v>0</v>
      </c>
      <c r="E55" s="15">
        <v>849</v>
      </c>
      <c r="F55" s="15">
        <v>0</v>
      </c>
      <c r="G55" s="15">
        <v>0</v>
      </c>
      <c r="H55" s="15">
        <v>0</v>
      </c>
      <c r="I55" s="15">
        <v>0</v>
      </c>
      <c r="J55" s="19">
        <v>-166</v>
      </c>
      <c r="K55" s="18">
        <v>483</v>
      </c>
      <c r="L55" s="15">
        <v>200</v>
      </c>
      <c r="M55" s="15">
        <v>0</v>
      </c>
      <c r="N55" s="15">
        <v>849</v>
      </c>
      <c r="O55" s="15">
        <v>0</v>
      </c>
      <c r="P55" s="15">
        <v>0</v>
      </c>
      <c r="Q55" s="15">
        <v>0</v>
      </c>
      <c r="R55" s="15">
        <v>0</v>
      </c>
      <c r="S55" s="19">
        <v>-166</v>
      </c>
      <c r="T55" s="15">
        <f t="shared" si="1"/>
        <v>0</v>
      </c>
      <c r="U55" s="15">
        <f t="shared" si="2"/>
        <v>0</v>
      </c>
      <c r="V55" s="15">
        <f t="shared" si="3"/>
        <v>0</v>
      </c>
      <c r="W55" s="15">
        <f t="shared" si="4"/>
        <v>0</v>
      </c>
      <c r="X55" s="15">
        <f t="shared" si="5"/>
        <v>0</v>
      </c>
      <c r="Y55" s="15">
        <f t="shared" si="6"/>
        <v>0</v>
      </c>
      <c r="Z55" s="15">
        <f t="shared" si="7"/>
        <v>0</v>
      </c>
      <c r="AA55" s="15">
        <f t="shared" si="8"/>
        <v>0</v>
      </c>
      <c r="AB55" s="15">
        <f t="shared" si="9"/>
        <v>0</v>
      </c>
      <c r="AC55" s="83" t="str">
        <f t="shared" si="10"/>
        <v>Ok</v>
      </c>
    </row>
    <row r="56" spans="1:29" x14ac:dyDescent="0.3">
      <c r="A56" s="83" t="s">
        <v>97</v>
      </c>
      <c r="B56" s="15">
        <v>-9</v>
      </c>
      <c r="C56" s="15">
        <v>40</v>
      </c>
      <c r="D56" s="15">
        <v>0</v>
      </c>
      <c r="E56" s="15">
        <v>41</v>
      </c>
      <c r="F56" s="15">
        <v>0</v>
      </c>
      <c r="G56" s="15">
        <v>0</v>
      </c>
      <c r="H56" s="15">
        <v>0</v>
      </c>
      <c r="I56" s="15">
        <v>0</v>
      </c>
      <c r="J56" s="19">
        <v>-10</v>
      </c>
      <c r="K56" s="18">
        <v>-9</v>
      </c>
      <c r="L56" s="15">
        <v>40</v>
      </c>
      <c r="M56" s="15">
        <v>0</v>
      </c>
      <c r="N56" s="15">
        <v>41</v>
      </c>
      <c r="O56" s="15">
        <v>0</v>
      </c>
      <c r="P56" s="15">
        <v>0</v>
      </c>
      <c r="Q56" s="15">
        <v>0</v>
      </c>
      <c r="R56" s="15">
        <v>0</v>
      </c>
      <c r="S56" s="19">
        <v>-10</v>
      </c>
      <c r="T56" s="15">
        <f t="shared" si="1"/>
        <v>0</v>
      </c>
      <c r="U56" s="15">
        <f t="shared" si="2"/>
        <v>0</v>
      </c>
      <c r="V56" s="15">
        <f t="shared" si="3"/>
        <v>0</v>
      </c>
      <c r="W56" s="15">
        <f t="shared" si="4"/>
        <v>0</v>
      </c>
      <c r="X56" s="15">
        <f t="shared" si="5"/>
        <v>0</v>
      </c>
      <c r="Y56" s="15">
        <f t="shared" si="6"/>
        <v>0</v>
      </c>
      <c r="Z56" s="15">
        <f t="shared" si="7"/>
        <v>0</v>
      </c>
      <c r="AA56" s="15">
        <f t="shared" si="8"/>
        <v>0</v>
      </c>
      <c r="AB56" s="15">
        <f t="shared" si="9"/>
        <v>0</v>
      </c>
      <c r="AC56" s="83" t="str">
        <f t="shared" si="10"/>
        <v>Ok</v>
      </c>
    </row>
    <row r="57" spans="1:29" x14ac:dyDescent="0.3">
      <c r="A57" s="83" t="s">
        <v>266</v>
      </c>
      <c r="B57" s="15">
        <v>-158</v>
      </c>
      <c r="C57" s="15">
        <v>450</v>
      </c>
      <c r="D57" s="15">
        <v>0</v>
      </c>
      <c r="E57" s="15">
        <v>597</v>
      </c>
      <c r="F57" s="15">
        <v>0</v>
      </c>
      <c r="G57" s="15">
        <v>0</v>
      </c>
      <c r="H57" s="15">
        <v>0</v>
      </c>
      <c r="I57" s="15">
        <v>0</v>
      </c>
      <c r="J57" s="19">
        <v>-305</v>
      </c>
      <c r="K57" s="18">
        <v>-158</v>
      </c>
      <c r="L57" s="15">
        <v>450</v>
      </c>
      <c r="M57" s="15">
        <v>0</v>
      </c>
      <c r="N57" s="15">
        <v>597</v>
      </c>
      <c r="O57" s="15">
        <v>0</v>
      </c>
      <c r="P57" s="15">
        <v>0</v>
      </c>
      <c r="Q57" s="15">
        <v>0</v>
      </c>
      <c r="R57" s="15">
        <v>0</v>
      </c>
      <c r="S57" s="19">
        <v>-305</v>
      </c>
      <c r="T57" s="15">
        <f t="shared" si="1"/>
        <v>0</v>
      </c>
      <c r="U57" s="15">
        <f t="shared" si="2"/>
        <v>0</v>
      </c>
      <c r="V57" s="15">
        <f t="shared" si="3"/>
        <v>0</v>
      </c>
      <c r="W57" s="15">
        <f t="shared" si="4"/>
        <v>0</v>
      </c>
      <c r="X57" s="15">
        <f t="shared" si="5"/>
        <v>0</v>
      </c>
      <c r="Y57" s="15">
        <f t="shared" si="6"/>
        <v>0</v>
      </c>
      <c r="Z57" s="15">
        <f t="shared" si="7"/>
        <v>0</v>
      </c>
      <c r="AA57" s="15">
        <f t="shared" si="8"/>
        <v>0</v>
      </c>
      <c r="AB57" s="15">
        <f t="shared" si="9"/>
        <v>0</v>
      </c>
      <c r="AC57" s="83" t="str">
        <f t="shared" si="10"/>
        <v>Ok</v>
      </c>
    </row>
    <row r="58" spans="1:29" x14ac:dyDescent="0.3">
      <c r="A58" s="83" t="s">
        <v>269</v>
      </c>
      <c r="B58" s="15">
        <v>133</v>
      </c>
      <c r="C58" s="15">
        <v>0</v>
      </c>
      <c r="D58" s="15">
        <v>100</v>
      </c>
      <c r="E58" s="15">
        <v>33</v>
      </c>
      <c r="F58" s="15">
        <v>0</v>
      </c>
      <c r="G58" s="15">
        <v>0</v>
      </c>
      <c r="H58" s="15">
        <v>0</v>
      </c>
      <c r="I58" s="15">
        <v>0</v>
      </c>
      <c r="J58" s="19">
        <v>0</v>
      </c>
      <c r="K58" s="18">
        <v>133</v>
      </c>
      <c r="L58" s="15">
        <v>-100</v>
      </c>
      <c r="M58" s="15">
        <v>0</v>
      </c>
      <c r="N58" s="15">
        <v>33</v>
      </c>
      <c r="O58" s="15">
        <v>0</v>
      </c>
      <c r="P58" s="15">
        <v>0</v>
      </c>
      <c r="Q58" s="15">
        <v>0</v>
      </c>
      <c r="R58" s="15">
        <v>0</v>
      </c>
      <c r="S58" s="19">
        <v>0</v>
      </c>
      <c r="T58" s="15">
        <f t="shared" si="1"/>
        <v>0</v>
      </c>
      <c r="U58" s="15">
        <f t="shared" si="2"/>
        <v>100</v>
      </c>
      <c r="V58" s="15">
        <f t="shared" si="3"/>
        <v>100</v>
      </c>
      <c r="W58" s="15">
        <f t="shared" si="4"/>
        <v>0</v>
      </c>
      <c r="X58" s="15">
        <f t="shared" si="5"/>
        <v>0</v>
      </c>
      <c r="Y58" s="15">
        <f t="shared" si="6"/>
        <v>0</v>
      </c>
      <c r="Z58" s="15">
        <f t="shared" si="7"/>
        <v>0</v>
      </c>
      <c r="AA58" s="15">
        <f t="shared" si="8"/>
        <v>0</v>
      </c>
      <c r="AB58" s="15">
        <f t="shared" si="9"/>
        <v>0</v>
      </c>
      <c r="AC58" s="83" t="str">
        <f t="shared" si="10"/>
        <v>Ok</v>
      </c>
    </row>
    <row r="59" spans="1:29" x14ac:dyDescent="0.3">
      <c r="A59" s="83" t="s">
        <v>70</v>
      </c>
      <c r="B59" s="15">
        <v>869</v>
      </c>
      <c r="C59" s="15">
        <v>360</v>
      </c>
      <c r="D59" s="15">
        <v>200</v>
      </c>
      <c r="E59" s="15">
        <v>564</v>
      </c>
      <c r="F59" s="15">
        <v>0</v>
      </c>
      <c r="G59" s="15">
        <v>0</v>
      </c>
      <c r="H59" s="15">
        <v>0</v>
      </c>
      <c r="I59" s="15">
        <v>0</v>
      </c>
      <c r="J59" s="19">
        <v>465</v>
      </c>
      <c r="K59" s="18">
        <v>869</v>
      </c>
      <c r="L59" s="15">
        <v>160</v>
      </c>
      <c r="M59" s="15">
        <v>0</v>
      </c>
      <c r="N59" s="15">
        <v>564</v>
      </c>
      <c r="O59" s="15">
        <v>0</v>
      </c>
      <c r="P59" s="15">
        <v>0</v>
      </c>
      <c r="Q59" s="15">
        <v>0</v>
      </c>
      <c r="R59" s="15">
        <v>0</v>
      </c>
      <c r="S59" s="19">
        <v>465</v>
      </c>
      <c r="T59" s="15">
        <f t="shared" si="1"/>
        <v>0</v>
      </c>
      <c r="U59" s="15">
        <f t="shared" si="2"/>
        <v>200</v>
      </c>
      <c r="V59" s="15">
        <f t="shared" si="3"/>
        <v>200</v>
      </c>
      <c r="W59" s="15">
        <f t="shared" si="4"/>
        <v>0</v>
      </c>
      <c r="X59" s="15">
        <f t="shared" si="5"/>
        <v>0</v>
      </c>
      <c r="Y59" s="15">
        <f t="shared" si="6"/>
        <v>0</v>
      </c>
      <c r="Z59" s="15">
        <f t="shared" si="7"/>
        <v>0</v>
      </c>
      <c r="AA59" s="15">
        <f t="shared" si="8"/>
        <v>0</v>
      </c>
      <c r="AB59" s="15">
        <f t="shared" si="9"/>
        <v>0</v>
      </c>
      <c r="AC59" s="83" t="str">
        <f t="shared" si="10"/>
        <v>Ok</v>
      </c>
    </row>
    <row r="60" spans="1:29" x14ac:dyDescent="0.3">
      <c r="A60" s="83" t="s">
        <v>268</v>
      </c>
      <c r="B60" s="15">
        <v>992</v>
      </c>
      <c r="C60" s="15">
        <v>250</v>
      </c>
      <c r="D60" s="15">
        <v>0</v>
      </c>
      <c r="E60" s="15">
        <v>1016</v>
      </c>
      <c r="F60" s="15">
        <v>0</v>
      </c>
      <c r="G60" s="15">
        <v>0</v>
      </c>
      <c r="H60" s="15">
        <v>0</v>
      </c>
      <c r="I60" s="15">
        <v>0</v>
      </c>
      <c r="J60" s="19">
        <v>226</v>
      </c>
      <c r="K60" s="18">
        <v>992</v>
      </c>
      <c r="L60" s="15">
        <v>250</v>
      </c>
      <c r="M60" s="15">
        <v>0</v>
      </c>
      <c r="N60" s="15">
        <v>1016</v>
      </c>
      <c r="O60" s="15">
        <v>0</v>
      </c>
      <c r="P60" s="15">
        <v>0</v>
      </c>
      <c r="Q60" s="15">
        <v>0</v>
      </c>
      <c r="R60" s="15">
        <v>0</v>
      </c>
      <c r="S60" s="19">
        <v>226</v>
      </c>
      <c r="T60" s="15">
        <f t="shared" si="1"/>
        <v>0</v>
      </c>
      <c r="U60" s="15">
        <f t="shared" si="2"/>
        <v>0</v>
      </c>
      <c r="V60" s="15">
        <f t="shared" si="3"/>
        <v>0</v>
      </c>
      <c r="W60" s="15">
        <f t="shared" si="4"/>
        <v>0</v>
      </c>
      <c r="X60" s="15">
        <f t="shared" si="5"/>
        <v>0</v>
      </c>
      <c r="Y60" s="15">
        <f t="shared" si="6"/>
        <v>0</v>
      </c>
      <c r="Z60" s="15">
        <f t="shared" si="7"/>
        <v>0</v>
      </c>
      <c r="AA60" s="15">
        <f t="shared" si="8"/>
        <v>0</v>
      </c>
      <c r="AB60" s="15">
        <f t="shared" si="9"/>
        <v>0</v>
      </c>
      <c r="AC60" s="83" t="str">
        <f t="shared" si="10"/>
        <v>Ok</v>
      </c>
    </row>
    <row r="61" spans="1:29" x14ac:dyDescent="0.3">
      <c r="A61" s="83" t="s">
        <v>271</v>
      </c>
      <c r="B61" s="15">
        <v>-3</v>
      </c>
      <c r="C61" s="15">
        <v>40</v>
      </c>
      <c r="D61" s="15">
        <v>0</v>
      </c>
      <c r="E61" s="15">
        <v>40</v>
      </c>
      <c r="F61" s="15">
        <v>0</v>
      </c>
      <c r="G61" s="15">
        <v>0</v>
      </c>
      <c r="H61" s="15">
        <v>0</v>
      </c>
      <c r="I61" s="15">
        <v>0</v>
      </c>
      <c r="J61" s="19">
        <v>-3</v>
      </c>
      <c r="K61" s="18">
        <v>-3</v>
      </c>
      <c r="L61" s="15">
        <v>40</v>
      </c>
      <c r="M61" s="15">
        <v>0</v>
      </c>
      <c r="N61" s="15">
        <v>40</v>
      </c>
      <c r="O61" s="15">
        <v>0</v>
      </c>
      <c r="P61" s="15">
        <v>0</v>
      </c>
      <c r="Q61" s="15">
        <v>0</v>
      </c>
      <c r="R61" s="15">
        <v>0</v>
      </c>
      <c r="S61" s="19">
        <v>-3</v>
      </c>
      <c r="T61" s="15">
        <f t="shared" si="1"/>
        <v>0</v>
      </c>
      <c r="U61" s="15">
        <f t="shared" si="2"/>
        <v>0</v>
      </c>
      <c r="V61" s="15">
        <f t="shared" si="3"/>
        <v>0</v>
      </c>
      <c r="W61" s="15">
        <f t="shared" si="4"/>
        <v>0</v>
      </c>
      <c r="X61" s="15">
        <f t="shared" si="5"/>
        <v>0</v>
      </c>
      <c r="Y61" s="15">
        <f t="shared" si="6"/>
        <v>0</v>
      </c>
      <c r="Z61" s="15">
        <f t="shared" si="7"/>
        <v>0</v>
      </c>
      <c r="AA61" s="15">
        <f t="shared" si="8"/>
        <v>0</v>
      </c>
      <c r="AB61" s="15">
        <f t="shared" si="9"/>
        <v>0</v>
      </c>
      <c r="AC61" s="83" t="str">
        <f t="shared" si="10"/>
        <v>Ok</v>
      </c>
    </row>
    <row r="62" spans="1:29" x14ac:dyDescent="0.3">
      <c r="A62" s="83" t="s">
        <v>228</v>
      </c>
      <c r="B62" s="15">
        <v>64</v>
      </c>
      <c r="C62" s="15">
        <v>360</v>
      </c>
      <c r="D62" s="15">
        <v>0</v>
      </c>
      <c r="E62" s="15">
        <v>418</v>
      </c>
      <c r="F62" s="15">
        <v>0</v>
      </c>
      <c r="G62" s="15">
        <v>0</v>
      </c>
      <c r="H62" s="15">
        <v>0</v>
      </c>
      <c r="I62" s="15">
        <v>0</v>
      </c>
      <c r="J62" s="15">
        <v>6</v>
      </c>
      <c r="K62" s="18">
        <v>64</v>
      </c>
      <c r="L62" s="15">
        <v>360</v>
      </c>
      <c r="M62" s="15">
        <v>0</v>
      </c>
      <c r="N62" s="15">
        <v>418</v>
      </c>
      <c r="O62" s="15">
        <v>0</v>
      </c>
      <c r="P62" s="15">
        <v>0</v>
      </c>
      <c r="Q62" s="15">
        <v>0</v>
      </c>
      <c r="R62" s="15">
        <v>0</v>
      </c>
      <c r="S62" s="19">
        <v>6</v>
      </c>
      <c r="T62" s="15">
        <f t="shared" si="1"/>
        <v>0</v>
      </c>
      <c r="U62" s="15">
        <f t="shared" si="2"/>
        <v>0</v>
      </c>
      <c r="V62" s="15">
        <f t="shared" si="3"/>
        <v>0</v>
      </c>
      <c r="W62" s="15">
        <f t="shared" si="4"/>
        <v>0</v>
      </c>
      <c r="X62" s="15">
        <f t="shared" si="5"/>
        <v>0</v>
      </c>
      <c r="Y62" s="15">
        <f t="shared" si="6"/>
        <v>0</v>
      </c>
      <c r="Z62" s="15">
        <f t="shared" si="7"/>
        <v>0</v>
      </c>
      <c r="AA62" s="15">
        <f t="shared" si="8"/>
        <v>0</v>
      </c>
      <c r="AB62" s="15">
        <f t="shared" si="9"/>
        <v>0</v>
      </c>
      <c r="AC62" s="83" t="str">
        <f t="shared" si="10"/>
        <v>Ok</v>
      </c>
    </row>
    <row r="63" spans="1:29" x14ac:dyDescent="0.3">
      <c r="A63" s="83" t="s">
        <v>270</v>
      </c>
      <c r="B63" s="15">
        <v>48</v>
      </c>
      <c r="C63" s="15">
        <v>0</v>
      </c>
      <c r="D63" s="15">
        <v>0</v>
      </c>
      <c r="E63" s="15">
        <v>48</v>
      </c>
      <c r="F63" s="15">
        <v>0</v>
      </c>
      <c r="G63" s="15">
        <v>0</v>
      </c>
      <c r="H63" s="15">
        <v>0</v>
      </c>
      <c r="I63" s="15">
        <v>0</v>
      </c>
      <c r="J63" s="19">
        <v>0</v>
      </c>
      <c r="K63" s="18">
        <v>48</v>
      </c>
      <c r="L63" s="15">
        <v>0</v>
      </c>
      <c r="M63" s="15">
        <v>0</v>
      </c>
      <c r="N63" s="15">
        <v>48</v>
      </c>
      <c r="O63" s="15">
        <v>0</v>
      </c>
      <c r="P63" s="15">
        <v>0</v>
      </c>
      <c r="Q63" s="15">
        <v>0</v>
      </c>
      <c r="R63" s="15">
        <v>0</v>
      </c>
      <c r="S63" s="19">
        <v>0</v>
      </c>
      <c r="T63" s="15">
        <f t="shared" si="1"/>
        <v>0</v>
      </c>
      <c r="U63" s="15">
        <f t="shared" si="2"/>
        <v>0</v>
      </c>
      <c r="V63" s="15">
        <f t="shared" si="3"/>
        <v>0</v>
      </c>
      <c r="W63" s="15">
        <f t="shared" si="4"/>
        <v>0</v>
      </c>
      <c r="X63" s="15">
        <f t="shared" si="5"/>
        <v>0</v>
      </c>
      <c r="Y63" s="15">
        <f t="shared" si="6"/>
        <v>0</v>
      </c>
      <c r="Z63" s="15">
        <f t="shared" si="7"/>
        <v>0</v>
      </c>
      <c r="AA63" s="15">
        <f t="shared" si="8"/>
        <v>0</v>
      </c>
      <c r="AB63" s="15">
        <f t="shared" si="9"/>
        <v>0</v>
      </c>
      <c r="AC63" s="83" t="str">
        <f t="shared" si="10"/>
        <v>Ok</v>
      </c>
    </row>
    <row r="64" spans="1:29" x14ac:dyDescent="0.3">
      <c r="A64" s="83" t="s">
        <v>95</v>
      </c>
      <c r="B64" s="15">
        <v>72</v>
      </c>
      <c r="C64" s="15">
        <v>0</v>
      </c>
      <c r="D64" s="15">
        <v>20</v>
      </c>
      <c r="E64" s="15">
        <v>22</v>
      </c>
      <c r="F64" s="15">
        <v>0</v>
      </c>
      <c r="G64" s="15">
        <v>0</v>
      </c>
      <c r="H64" s="15">
        <v>0</v>
      </c>
      <c r="I64" s="15">
        <v>0</v>
      </c>
      <c r="J64" s="19">
        <v>30</v>
      </c>
      <c r="K64" s="18">
        <v>72</v>
      </c>
      <c r="L64" s="15">
        <v>-20</v>
      </c>
      <c r="M64" s="15">
        <v>0</v>
      </c>
      <c r="N64" s="15">
        <v>22</v>
      </c>
      <c r="O64" s="15">
        <v>0</v>
      </c>
      <c r="P64" s="15">
        <v>0</v>
      </c>
      <c r="Q64" s="15">
        <v>0</v>
      </c>
      <c r="R64" s="15">
        <v>0</v>
      </c>
      <c r="S64" s="19">
        <v>30</v>
      </c>
      <c r="T64" s="15">
        <f t="shared" si="1"/>
        <v>0</v>
      </c>
      <c r="U64" s="15">
        <f t="shared" si="2"/>
        <v>20</v>
      </c>
      <c r="V64" s="15">
        <f t="shared" si="3"/>
        <v>20</v>
      </c>
      <c r="W64" s="15">
        <f t="shared" si="4"/>
        <v>0</v>
      </c>
      <c r="X64" s="15">
        <f t="shared" si="5"/>
        <v>0</v>
      </c>
      <c r="Y64" s="15">
        <f t="shared" si="6"/>
        <v>0</v>
      </c>
      <c r="Z64" s="15">
        <f t="shared" si="7"/>
        <v>0</v>
      </c>
      <c r="AA64" s="15">
        <f t="shared" si="8"/>
        <v>0</v>
      </c>
      <c r="AB64" s="15">
        <f t="shared" si="9"/>
        <v>0</v>
      </c>
      <c r="AC64" s="83" t="str">
        <f t="shared" si="10"/>
        <v>Ok</v>
      </c>
    </row>
    <row r="65" spans="1:29" x14ac:dyDescent="0.3">
      <c r="A65" s="83" t="s">
        <v>272</v>
      </c>
      <c r="B65" s="15">
        <v>78</v>
      </c>
      <c r="C65" s="15">
        <v>240</v>
      </c>
      <c r="D65" s="15">
        <v>0</v>
      </c>
      <c r="E65" s="15">
        <v>327</v>
      </c>
      <c r="F65" s="15">
        <v>0</v>
      </c>
      <c r="G65" s="15">
        <v>0</v>
      </c>
      <c r="H65" s="15">
        <v>0</v>
      </c>
      <c r="I65" s="15">
        <v>0</v>
      </c>
      <c r="J65" s="19">
        <v>-9</v>
      </c>
      <c r="K65" s="18">
        <v>78</v>
      </c>
      <c r="L65" s="15">
        <v>240</v>
      </c>
      <c r="M65" s="15">
        <v>0</v>
      </c>
      <c r="N65" s="15">
        <v>327</v>
      </c>
      <c r="O65" s="15">
        <v>0</v>
      </c>
      <c r="P65" s="15">
        <v>0</v>
      </c>
      <c r="Q65" s="15">
        <v>0</v>
      </c>
      <c r="R65" s="15">
        <v>0</v>
      </c>
      <c r="S65" s="19">
        <v>-9</v>
      </c>
      <c r="T65" s="15">
        <f t="shared" si="1"/>
        <v>0</v>
      </c>
      <c r="U65" s="15">
        <f t="shared" si="2"/>
        <v>0</v>
      </c>
      <c r="V65" s="15">
        <f t="shared" si="3"/>
        <v>0</v>
      </c>
      <c r="W65" s="15">
        <f t="shared" si="4"/>
        <v>0</v>
      </c>
      <c r="X65" s="15">
        <f t="shared" si="5"/>
        <v>0</v>
      </c>
      <c r="Y65" s="15">
        <f t="shared" si="6"/>
        <v>0</v>
      </c>
      <c r="Z65" s="15">
        <f t="shared" si="7"/>
        <v>0</v>
      </c>
      <c r="AA65" s="15">
        <f t="shared" si="8"/>
        <v>0</v>
      </c>
      <c r="AB65" s="15">
        <f t="shared" si="9"/>
        <v>0</v>
      </c>
      <c r="AC65" s="83" t="str">
        <f t="shared" si="10"/>
        <v>Ok</v>
      </c>
    </row>
    <row r="66" spans="1:29" x14ac:dyDescent="0.3">
      <c r="A66" s="83" t="s">
        <v>273</v>
      </c>
      <c r="B66" s="15">
        <v>5</v>
      </c>
      <c r="C66" s="15">
        <v>10</v>
      </c>
      <c r="D66" s="15">
        <v>0</v>
      </c>
      <c r="E66" s="15">
        <v>16</v>
      </c>
      <c r="F66" s="15">
        <v>0</v>
      </c>
      <c r="G66" s="15">
        <v>0</v>
      </c>
      <c r="H66" s="15">
        <v>0</v>
      </c>
      <c r="I66" s="15">
        <v>0</v>
      </c>
      <c r="J66" s="19">
        <v>-1</v>
      </c>
      <c r="K66" s="18">
        <v>5</v>
      </c>
      <c r="L66" s="15">
        <v>10</v>
      </c>
      <c r="M66" s="15">
        <v>0</v>
      </c>
      <c r="N66" s="15">
        <v>16</v>
      </c>
      <c r="O66" s="15">
        <v>0</v>
      </c>
      <c r="P66" s="15">
        <v>0</v>
      </c>
      <c r="Q66" s="15">
        <v>0</v>
      </c>
      <c r="R66" s="15">
        <v>0</v>
      </c>
      <c r="S66" s="19">
        <v>-1</v>
      </c>
      <c r="T66" s="15">
        <f t="shared" si="1"/>
        <v>0</v>
      </c>
      <c r="U66" s="15">
        <f t="shared" si="2"/>
        <v>0</v>
      </c>
      <c r="V66" s="15">
        <f t="shared" si="3"/>
        <v>0</v>
      </c>
      <c r="W66" s="15">
        <f t="shared" si="4"/>
        <v>0</v>
      </c>
      <c r="X66" s="15">
        <f t="shared" si="5"/>
        <v>0</v>
      </c>
      <c r="Y66" s="15">
        <f t="shared" si="6"/>
        <v>0</v>
      </c>
      <c r="Z66" s="15">
        <f t="shared" si="7"/>
        <v>0</v>
      </c>
      <c r="AA66" s="15">
        <f t="shared" si="8"/>
        <v>0</v>
      </c>
      <c r="AB66" s="15">
        <f t="shared" si="9"/>
        <v>0</v>
      </c>
      <c r="AC66" s="83" t="str">
        <f t="shared" si="10"/>
        <v>Ok</v>
      </c>
    </row>
    <row r="67" spans="1:29" x14ac:dyDescent="0.3">
      <c r="A67" s="83" t="s">
        <v>275</v>
      </c>
      <c r="B67" s="15">
        <v>20</v>
      </c>
      <c r="C67" s="15">
        <v>80</v>
      </c>
      <c r="D67" s="15">
        <v>0</v>
      </c>
      <c r="E67" s="15">
        <v>102</v>
      </c>
      <c r="F67" s="15">
        <v>0</v>
      </c>
      <c r="G67" s="15">
        <v>0</v>
      </c>
      <c r="H67" s="15">
        <v>0</v>
      </c>
      <c r="I67" s="15">
        <v>0</v>
      </c>
      <c r="J67" s="19">
        <v>-2</v>
      </c>
      <c r="K67" s="18">
        <v>20</v>
      </c>
      <c r="L67" s="15">
        <v>80</v>
      </c>
      <c r="M67" s="15">
        <v>0</v>
      </c>
      <c r="N67" s="15">
        <v>102</v>
      </c>
      <c r="O67" s="15">
        <v>0</v>
      </c>
      <c r="P67" s="15">
        <v>0</v>
      </c>
      <c r="Q67" s="15">
        <v>0</v>
      </c>
      <c r="R67" s="15">
        <v>0</v>
      </c>
      <c r="S67" s="19">
        <v>-2</v>
      </c>
      <c r="T67" s="15">
        <f t="shared" ref="T67:T115" si="11">B67-K67</f>
        <v>0</v>
      </c>
      <c r="U67" s="15">
        <f t="shared" ref="U67:U115" si="12">C67-L67</f>
        <v>0</v>
      </c>
      <c r="V67" s="15">
        <f t="shared" ref="V67:V115" si="13">D67-M67</f>
        <v>0</v>
      </c>
      <c r="W67" s="15">
        <f t="shared" ref="W67:W115" si="14">E67-N67</f>
        <v>0</v>
      </c>
      <c r="X67" s="15">
        <f t="shared" ref="X67:X115" si="15">F67-O67</f>
        <v>0</v>
      </c>
      <c r="Y67" s="15">
        <f t="shared" ref="Y67:Y115" si="16">G67-P67</f>
        <v>0</v>
      </c>
      <c r="Z67" s="15">
        <f t="shared" ref="Z67:Z115" si="17">H67-Q67</f>
        <v>0</v>
      </c>
      <c r="AA67" s="15">
        <f t="shared" ref="AA67:AA115" si="18">I67-R67</f>
        <v>0</v>
      </c>
      <c r="AB67" s="15">
        <f t="shared" ref="AB67:AB115" si="19">J67-S67</f>
        <v>0</v>
      </c>
      <c r="AC67" s="83" t="str">
        <f t="shared" ref="AC67:AC115" si="20">IF(AND(T67=0,AB67=0),"Ok","Issue")</f>
        <v>Ok</v>
      </c>
    </row>
    <row r="68" spans="1:29" x14ac:dyDescent="0.3">
      <c r="A68" s="83" t="s">
        <v>274</v>
      </c>
      <c r="B68" s="15">
        <v>43</v>
      </c>
      <c r="C68" s="15">
        <v>120</v>
      </c>
      <c r="D68" s="15">
        <v>0</v>
      </c>
      <c r="E68" s="15">
        <v>119</v>
      </c>
      <c r="F68" s="15">
        <v>0</v>
      </c>
      <c r="G68" s="15">
        <v>0</v>
      </c>
      <c r="H68" s="15">
        <v>0</v>
      </c>
      <c r="I68" s="15">
        <v>0</v>
      </c>
      <c r="J68" s="19">
        <v>44</v>
      </c>
      <c r="K68" s="18">
        <v>43</v>
      </c>
      <c r="L68" s="15">
        <v>120</v>
      </c>
      <c r="M68" s="15">
        <v>0</v>
      </c>
      <c r="N68" s="15">
        <v>119</v>
      </c>
      <c r="O68" s="15">
        <v>0</v>
      </c>
      <c r="P68" s="15">
        <v>0</v>
      </c>
      <c r="Q68" s="15">
        <v>0</v>
      </c>
      <c r="R68" s="15">
        <v>0</v>
      </c>
      <c r="S68" s="19">
        <v>44</v>
      </c>
      <c r="T68" s="15">
        <f t="shared" si="11"/>
        <v>0</v>
      </c>
      <c r="U68" s="15">
        <f t="shared" si="12"/>
        <v>0</v>
      </c>
      <c r="V68" s="15">
        <f t="shared" si="13"/>
        <v>0</v>
      </c>
      <c r="W68" s="15">
        <f t="shared" si="14"/>
        <v>0</v>
      </c>
      <c r="X68" s="15">
        <f t="shared" si="15"/>
        <v>0</v>
      </c>
      <c r="Y68" s="15">
        <f t="shared" si="16"/>
        <v>0</v>
      </c>
      <c r="Z68" s="15">
        <f t="shared" si="17"/>
        <v>0</v>
      </c>
      <c r="AA68" s="15">
        <f t="shared" si="18"/>
        <v>0</v>
      </c>
      <c r="AB68" s="15">
        <f t="shared" si="19"/>
        <v>0</v>
      </c>
      <c r="AC68" s="83" t="str">
        <f t="shared" si="20"/>
        <v>Ok</v>
      </c>
    </row>
    <row r="69" spans="1:29" x14ac:dyDescent="0.3">
      <c r="A69" s="83" t="s">
        <v>281</v>
      </c>
      <c r="B69" s="15">
        <v>620</v>
      </c>
      <c r="C69" s="15">
        <v>300</v>
      </c>
      <c r="D69" s="15">
        <v>0</v>
      </c>
      <c r="E69" s="15">
        <v>1043</v>
      </c>
      <c r="F69" s="15">
        <v>0</v>
      </c>
      <c r="G69" s="15">
        <v>0</v>
      </c>
      <c r="H69" s="15">
        <v>0</v>
      </c>
      <c r="I69" s="15">
        <v>0</v>
      </c>
      <c r="J69" s="19">
        <v>-123</v>
      </c>
      <c r="K69" s="18">
        <v>620</v>
      </c>
      <c r="L69" s="15">
        <v>300</v>
      </c>
      <c r="M69" s="15">
        <v>0</v>
      </c>
      <c r="N69" s="15">
        <v>1043</v>
      </c>
      <c r="O69" s="15">
        <v>0</v>
      </c>
      <c r="P69" s="15">
        <v>0</v>
      </c>
      <c r="Q69" s="15">
        <v>0</v>
      </c>
      <c r="R69" s="15">
        <v>0</v>
      </c>
      <c r="S69" s="19">
        <v>-123</v>
      </c>
      <c r="T69" s="15">
        <f t="shared" si="11"/>
        <v>0</v>
      </c>
      <c r="U69" s="15">
        <f t="shared" si="12"/>
        <v>0</v>
      </c>
      <c r="V69" s="15">
        <f t="shared" si="13"/>
        <v>0</v>
      </c>
      <c r="W69" s="15">
        <f t="shared" si="14"/>
        <v>0</v>
      </c>
      <c r="X69" s="15">
        <f t="shared" si="15"/>
        <v>0</v>
      </c>
      <c r="Y69" s="15">
        <f t="shared" si="16"/>
        <v>0</v>
      </c>
      <c r="Z69" s="15">
        <f t="shared" si="17"/>
        <v>0</v>
      </c>
      <c r="AA69" s="15">
        <f t="shared" si="18"/>
        <v>0</v>
      </c>
      <c r="AB69" s="15">
        <f t="shared" si="19"/>
        <v>0</v>
      </c>
      <c r="AC69" s="83" t="str">
        <f t="shared" si="20"/>
        <v>Ok</v>
      </c>
    </row>
    <row r="70" spans="1:29" x14ac:dyDescent="0.3">
      <c r="A70" s="83" t="s">
        <v>278</v>
      </c>
      <c r="B70" s="15">
        <v>3</v>
      </c>
      <c r="C70" s="15">
        <v>0</v>
      </c>
      <c r="D70" s="15">
        <v>0</v>
      </c>
      <c r="E70" s="15">
        <v>5</v>
      </c>
      <c r="F70" s="15">
        <v>0</v>
      </c>
      <c r="G70" s="15">
        <v>0</v>
      </c>
      <c r="H70" s="15">
        <v>0</v>
      </c>
      <c r="I70" s="15">
        <v>0</v>
      </c>
      <c r="J70" s="19">
        <v>-2</v>
      </c>
      <c r="K70" s="18">
        <v>3</v>
      </c>
      <c r="L70" s="15">
        <v>0</v>
      </c>
      <c r="M70" s="15">
        <v>0</v>
      </c>
      <c r="N70" s="15">
        <v>5</v>
      </c>
      <c r="O70" s="15">
        <v>0</v>
      </c>
      <c r="P70" s="15">
        <v>0</v>
      </c>
      <c r="Q70" s="15">
        <v>0</v>
      </c>
      <c r="R70" s="15">
        <v>0</v>
      </c>
      <c r="S70" s="19">
        <v>-2</v>
      </c>
      <c r="T70" s="15">
        <f t="shared" si="11"/>
        <v>0</v>
      </c>
      <c r="U70" s="15">
        <f t="shared" si="12"/>
        <v>0</v>
      </c>
      <c r="V70" s="15">
        <f t="shared" si="13"/>
        <v>0</v>
      </c>
      <c r="W70" s="15">
        <f t="shared" si="14"/>
        <v>0</v>
      </c>
      <c r="X70" s="15">
        <f t="shared" si="15"/>
        <v>0</v>
      </c>
      <c r="Y70" s="15">
        <f t="shared" si="16"/>
        <v>0</v>
      </c>
      <c r="Z70" s="15">
        <f t="shared" si="17"/>
        <v>0</v>
      </c>
      <c r="AA70" s="15">
        <f t="shared" si="18"/>
        <v>0</v>
      </c>
      <c r="AB70" s="15">
        <f t="shared" si="19"/>
        <v>0</v>
      </c>
      <c r="AC70" s="83" t="str">
        <f t="shared" si="20"/>
        <v>Ok</v>
      </c>
    </row>
    <row r="71" spans="1:29" x14ac:dyDescent="0.3">
      <c r="A71" s="83" t="s">
        <v>277</v>
      </c>
      <c r="B71" s="15">
        <v>-244</v>
      </c>
      <c r="C71" s="15">
        <v>600</v>
      </c>
      <c r="D71" s="15">
        <v>0</v>
      </c>
      <c r="E71" s="15">
        <v>1106</v>
      </c>
      <c r="F71" s="15">
        <v>0</v>
      </c>
      <c r="G71" s="15">
        <v>0</v>
      </c>
      <c r="H71" s="15">
        <v>0</v>
      </c>
      <c r="I71" s="15">
        <v>0</v>
      </c>
      <c r="J71" s="19">
        <v>-750</v>
      </c>
      <c r="K71" s="18">
        <v>-244</v>
      </c>
      <c r="L71" s="15">
        <v>600</v>
      </c>
      <c r="M71" s="15">
        <v>0</v>
      </c>
      <c r="N71" s="15">
        <v>1106</v>
      </c>
      <c r="O71" s="15">
        <v>0</v>
      </c>
      <c r="P71" s="15">
        <v>0</v>
      </c>
      <c r="Q71" s="15">
        <v>0</v>
      </c>
      <c r="R71" s="15">
        <v>0</v>
      </c>
      <c r="S71" s="19">
        <v>-750</v>
      </c>
      <c r="T71" s="15">
        <f t="shared" si="11"/>
        <v>0</v>
      </c>
      <c r="U71" s="15">
        <f t="shared" si="12"/>
        <v>0</v>
      </c>
      <c r="V71" s="15">
        <f t="shared" si="13"/>
        <v>0</v>
      </c>
      <c r="W71" s="15">
        <f t="shared" si="14"/>
        <v>0</v>
      </c>
      <c r="X71" s="15">
        <f t="shared" si="15"/>
        <v>0</v>
      </c>
      <c r="Y71" s="15">
        <f t="shared" si="16"/>
        <v>0</v>
      </c>
      <c r="Z71" s="15">
        <f t="shared" si="17"/>
        <v>0</v>
      </c>
      <c r="AA71" s="15">
        <f t="shared" si="18"/>
        <v>0</v>
      </c>
      <c r="AB71" s="15">
        <f t="shared" si="19"/>
        <v>0</v>
      </c>
      <c r="AC71" s="83" t="str">
        <f t="shared" si="20"/>
        <v>Ok</v>
      </c>
    </row>
    <row r="72" spans="1:29" x14ac:dyDescent="0.3">
      <c r="A72" s="83" t="s">
        <v>280</v>
      </c>
      <c r="B72" s="15">
        <v>15</v>
      </c>
      <c r="C72" s="15">
        <v>0</v>
      </c>
      <c r="D72" s="15">
        <v>0</v>
      </c>
      <c r="E72" s="15">
        <v>44</v>
      </c>
      <c r="F72" s="15">
        <v>0</v>
      </c>
      <c r="G72" s="15">
        <v>0</v>
      </c>
      <c r="H72" s="15">
        <v>0</v>
      </c>
      <c r="I72" s="15">
        <v>0</v>
      </c>
      <c r="J72" s="19">
        <v>-29</v>
      </c>
      <c r="K72" s="18">
        <v>15</v>
      </c>
      <c r="L72" s="15">
        <v>0</v>
      </c>
      <c r="M72" s="15">
        <v>0</v>
      </c>
      <c r="N72" s="15">
        <v>44</v>
      </c>
      <c r="O72" s="15">
        <v>0</v>
      </c>
      <c r="P72" s="15">
        <v>0</v>
      </c>
      <c r="Q72" s="15">
        <v>0</v>
      </c>
      <c r="R72" s="15">
        <v>0</v>
      </c>
      <c r="S72" s="19">
        <v>-29</v>
      </c>
      <c r="T72" s="15">
        <f t="shared" si="11"/>
        <v>0</v>
      </c>
      <c r="U72" s="15">
        <f t="shared" si="12"/>
        <v>0</v>
      </c>
      <c r="V72" s="15">
        <f t="shared" si="13"/>
        <v>0</v>
      </c>
      <c r="W72" s="15">
        <f t="shared" si="14"/>
        <v>0</v>
      </c>
      <c r="X72" s="15">
        <f t="shared" si="15"/>
        <v>0</v>
      </c>
      <c r="Y72" s="15">
        <f t="shared" si="16"/>
        <v>0</v>
      </c>
      <c r="Z72" s="15">
        <f t="shared" si="17"/>
        <v>0</v>
      </c>
      <c r="AA72" s="15">
        <f t="shared" si="18"/>
        <v>0</v>
      </c>
      <c r="AB72" s="15">
        <f t="shared" si="19"/>
        <v>0</v>
      </c>
      <c r="AC72" s="83" t="str">
        <f t="shared" si="20"/>
        <v>Ok</v>
      </c>
    </row>
    <row r="73" spans="1:29" x14ac:dyDescent="0.3">
      <c r="A73" s="83" t="s">
        <v>279</v>
      </c>
      <c r="B73" s="15">
        <v>262</v>
      </c>
      <c r="C73" s="15">
        <v>40</v>
      </c>
      <c r="D73" s="15">
        <v>240</v>
      </c>
      <c r="E73" s="15">
        <v>116</v>
      </c>
      <c r="F73" s="15">
        <v>0</v>
      </c>
      <c r="G73" s="15">
        <v>0</v>
      </c>
      <c r="H73" s="15">
        <v>0</v>
      </c>
      <c r="I73" s="15">
        <v>0</v>
      </c>
      <c r="J73" s="19">
        <v>-54</v>
      </c>
      <c r="K73" s="18">
        <v>262</v>
      </c>
      <c r="L73" s="15">
        <v>-200</v>
      </c>
      <c r="M73" s="15">
        <v>0</v>
      </c>
      <c r="N73" s="15">
        <v>116</v>
      </c>
      <c r="O73" s="15">
        <v>0</v>
      </c>
      <c r="P73" s="15">
        <v>0</v>
      </c>
      <c r="Q73" s="15">
        <v>0</v>
      </c>
      <c r="R73" s="15">
        <v>0</v>
      </c>
      <c r="S73" s="19">
        <v>-54</v>
      </c>
      <c r="T73" s="15">
        <f t="shared" si="11"/>
        <v>0</v>
      </c>
      <c r="U73" s="15">
        <f t="shared" si="12"/>
        <v>240</v>
      </c>
      <c r="V73" s="15">
        <f t="shared" si="13"/>
        <v>240</v>
      </c>
      <c r="W73" s="15">
        <f t="shared" si="14"/>
        <v>0</v>
      </c>
      <c r="X73" s="15">
        <f t="shared" si="15"/>
        <v>0</v>
      </c>
      <c r="Y73" s="15">
        <f t="shared" si="16"/>
        <v>0</v>
      </c>
      <c r="Z73" s="15">
        <f t="shared" si="17"/>
        <v>0</v>
      </c>
      <c r="AA73" s="15">
        <f t="shared" si="18"/>
        <v>0</v>
      </c>
      <c r="AB73" s="15">
        <f t="shared" si="19"/>
        <v>0</v>
      </c>
      <c r="AC73" s="83" t="str">
        <f t="shared" si="20"/>
        <v>Ok</v>
      </c>
    </row>
    <row r="74" spans="1:29" x14ac:dyDescent="0.3">
      <c r="A74" s="83" t="s">
        <v>276</v>
      </c>
      <c r="B74" s="15">
        <v>568</v>
      </c>
      <c r="C74" s="15">
        <v>400</v>
      </c>
      <c r="D74" s="15">
        <v>0</v>
      </c>
      <c r="E74" s="15">
        <v>554</v>
      </c>
      <c r="F74" s="15">
        <v>0</v>
      </c>
      <c r="G74" s="15">
        <v>0</v>
      </c>
      <c r="H74" s="15">
        <v>0</v>
      </c>
      <c r="I74" s="15">
        <v>0</v>
      </c>
      <c r="J74" s="19">
        <v>414</v>
      </c>
      <c r="K74" s="18">
        <v>568</v>
      </c>
      <c r="L74" s="15">
        <v>400</v>
      </c>
      <c r="M74" s="15">
        <v>0</v>
      </c>
      <c r="N74" s="15">
        <v>554</v>
      </c>
      <c r="O74" s="15">
        <v>0</v>
      </c>
      <c r="P74" s="15">
        <v>0</v>
      </c>
      <c r="Q74" s="15">
        <v>0</v>
      </c>
      <c r="R74" s="15">
        <v>0</v>
      </c>
      <c r="S74" s="19">
        <v>414</v>
      </c>
      <c r="T74" s="15">
        <f t="shared" si="11"/>
        <v>0</v>
      </c>
      <c r="U74" s="15">
        <f t="shared" si="12"/>
        <v>0</v>
      </c>
      <c r="V74" s="15">
        <f t="shared" si="13"/>
        <v>0</v>
      </c>
      <c r="W74" s="15">
        <f t="shared" si="14"/>
        <v>0</v>
      </c>
      <c r="X74" s="15">
        <f t="shared" si="15"/>
        <v>0</v>
      </c>
      <c r="Y74" s="15">
        <f t="shared" si="16"/>
        <v>0</v>
      </c>
      <c r="Z74" s="15">
        <f t="shared" si="17"/>
        <v>0</v>
      </c>
      <c r="AA74" s="15">
        <f t="shared" si="18"/>
        <v>0</v>
      </c>
      <c r="AB74" s="15">
        <f t="shared" si="19"/>
        <v>0</v>
      </c>
      <c r="AC74" s="83" t="str">
        <f t="shared" si="20"/>
        <v>Ok</v>
      </c>
    </row>
    <row r="75" spans="1:29" x14ac:dyDescent="0.3">
      <c r="A75" s="83" t="s">
        <v>282</v>
      </c>
      <c r="B75" s="15">
        <v>15</v>
      </c>
      <c r="C75" s="15">
        <v>0</v>
      </c>
      <c r="D75" s="15">
        <v>0</v>
      </c>
      <c r="E75" s="15">
        <v>15</v>
      </c>
      <c r="F75" s="15">
        <v>0</v>
      </c>
      <c r="G75" s="15">
        <v>0</v>
      </c>
      <c r="H75" s="15">
        <v>0</v>
      </c>
      <c r="I75" s="15">
        <v>0</v>
      </c>
      <c r="J75" s="19">
        <v>0</v>
      </c>
      <c r="K75" s="18">
        <v>15</v>
      </c>
      <c r="L75" s="15">
        <v>0</v>
      </c>
      <c r="M75" s="15">
        <v>0</v>
      </c>
      <c r="N75" s="15">
        <v>15</v>
      </c>
      <c r="O75" s="15">
        <v>0</v>
      </c>
      <c r="P75" s="15">
        <v>0</v>
      </c>
      <c r="Q75" s="15">
        <v>0</v>
      </c>
      <c r="R75" s="15">
        <v>0</v>
      </c>
      <c r="S75" s="19">
        <v>0</v>
      </c>
      <c r="T75" s="15">
        <f t="shared" si="11"/>
        <v>0</v>
      </c>
      <c r="U75" s="15">
        <f t="shared" si="12"/>
        <v>0</v>
      </c>
      <c r="V75" s="15">
        <f t="shared" si="13"/>
        <v>0</v>
      </c>
      <c r="W75" s="15">
        <f t="shared" si="14"/>
        <v>0</v>
      </c>
      <c r="X75" s="15">
        <f t="shared" si="15"/>
        <v>0</v>
      </c>
      <c r="Y75" s="15">
        <f t="shared" si="16"/>
        <v>0</v>
      </c>
      <c r="Z75" s="15">
        <f t="shared" si="17"/>
        <v>0</v>
      </c>
      <c r="AA75" s="15">
        <f t="shared" si="18"/>
        <v>0</v>
      </c>
      <c r="AB75" s="15">
        <f t="shared" si="19"/>
        <v>0</v>
      </c>
      <c r="AC75" s="83" t="str">
        <f t="shared" si="20"/>
        <v>Ok</v>
      </c>
    </row>
    <row r="76" spans="1:29" x14ac:dyDescent="0.3">
      <c r="A76" s="83" t="s">
        <v>71</v>
      </c>
      <c r="B76" s="15">
        <v>108</v>
      </c>
      <c r="C76" s="15">
        <v>40</v>
      </c>
      <c r="D76" s="15">
        <v>0</v>
      </c>
      <c r="E76" s="15">
        <v>158</v>
      </c>
      <c r="F76" s="15">
        <v>0</v>
      </c>
      <c r="G76" s="15">
        <v>0</v>
      </c>
      <c r="H76" s="15">
        <v>0</v>
      </c>
      <c r="I76" s="15">
        <v>0</v>
      </c>
      <c r="J76" s="19">
        <v>-10</v>
      </c>
      <c r="K76" s="18">
        <v>108</v>
      </c>
      <c r="L76" s="15">
        <v>40</v>
      </c>
      <c r="M76" s="15">
        <v>0</v>
      </c>
      <c r="N76" s="15">
        <v>158</v>
      </c>
      <c r="O76" s="15">
        <v>0</v>
      </c>
      <c r="P76" s="15">
        <v>0</v>
      </c>
      <c r="Q76" s="15">
        <v>0</v>
      </c>
      <c r="R76" s="15">
        <v>0</v>
      </c>
      <c r="S76" s="19">
        <v>-10</v>
      </c>
      <c r="T76" s="15">
        <f t="shared" si="11"/>
        <v>0</v>
      </c>
      <c r="U76" s="15">
        <f t="shared" si="12"/>
        <v>0</v>
      </c>
      <c r="V76" s="15">
        <f t="shared" si="13"/>
        <v>0</v>
      </c>
      <c r="W76" s="15">
        <f t="shared" si="14"/>
        <v>0</v>
      </c>
      <c r="X76" s="15">
        <f t="shared" si="15"/>
        <v>0</v>
      </c>
      <c r="Y76" s="15">
        <f t="shared" si="16"/>
        <v>0</v>
      </c>
      <c r="Z76" s="15">
        <f t="shared" si="17"/>
        <v>0</v>
      </c>
      <c r="AA76" s="15">
        <f t="shared" si="18"/>
        <v>0</v>
      </c>
      <c r="AB76" s="15">
        <f t="shared" si="19"/>
        <v>0</v>
      </c>
      <c r="AC76" s="83" t="str">
        <f t="shared" si="20"/>
        <v>Ok</v>
      </c>
    </row>
    <row r="77" spans="1:29" x14ac:dyDescent="0.3">
      <c r="A77" s="83" t="s">
        <v>72</v>
      </c>
      <c r="B77" s="15">
        <v>394</v>
      </c>
      <c r="C77" s="15">
        <v>200</v>
      </c>
      <c r="D77" s="15">
        <v>0</v>
      </c>
      <c r="E77" s="15">
        <v>419</v>
      </c>
      <c r="F77" s="15">
        <v>0</v>
      </c>
      <c r="G77" s="15">
        <v>0</v>
      </c>
      <c r="H77" s="15">
        <v>0</v>
      </c>
      <c r="I77" s="15">
        <v>0</v>
      </c>
      <c r="J77" s="19">
        <v>175</v>
      </c>
      <c r="K77" s="18">
        <v>394</v>
      </c>
      <c r="L77" s="15">
        <v>200</v>
      </c>
      <c r="M77" s="15">
        <v>0</v>
      </c>
      <c r="N77" s="15">
        <v>419</v>
      </c>
      <c r="O77" s="15">
        <v>0</v>
      </c>
      <c r="P77" s="15">
        <v>0</v>
      </c>
      <c r="Q77" s="15">
        <v>0</v>
      </c>
      <c r="R77" s="15">
        <v>0</v>
      </c>
      <c r="S77" s="19">
        <v>175</v>
      </c>
      <c r="T77" s="15">
        <f t="shared" si="11"/>
        <v>0</v>
      </c>
      <c r="U77" s="15">
        <f t="shared" si="12"/>
        <v>0</v>
      </c>
      <c r="V77" s="15">
        <f t="shared" si="13"/>
        <v>0</v>
      </c>
      <c r="W77" s="15">
        <f t="shared" si="14"/>
        <v>0</v>
      </c>
      <c r="X77" s="15">
        <f t="shared" si="15"/>
        <v>0</v>
      </c>
      <c r="Y77" s="15">
        <f t="shared" si="16"/>
        <v>0</v>
      </c>
      <c r="Z77" s="15">
        <f t="shared" si="17"/>
        <v>0</v>
      </c>
      <c r="AA77" s="15">
        <f t="shared" si="18"/>
        <v>0</v>
      </c>
      <c r="AB77" s="15">
        <f t="shared" si="19"/>
        <v>0</v>
      </c>
      <c r="AC77" s="83" t="str">
        <f t="shared" si="20"/>
        <v>Ok</v>
      </c>
    </row>
    <row r="78" spans="1:29" x14ac:dyDescent="0.3">
      <c r="A78" s="83" t="s">
        <v>73</v>
      </c>
      <c r="B78" s="15">
        <v>-3</v>
      </c>
      <c r="C78" s="15">
        <v>200</v>
      </c>
      <c r="D78" s="15">
        <v>0</v>
      </c>
      <c r="E78" s="15">
        <v>177</v>
      </c>
      <c r="F78" s="15">
        <v>0</v>
      </c>
      <c r="G78" s="15">
        <v>0</v>
      </c>
      <c r="H78" s="15">
        <v>0</v>
      </c>
      <c r="I78" s="15">
        <v>0</v>
      </c>
      <c r="J78" s="19">
        <v>20</v>
      </c>
      <c r="K78" s="18">
        <v>-3</v>
      </c>
      <c r="L78" s="15">
        <v>200</v>
      </c>
      <c r="M78" s="15">
        <v>0</v>
      </c>
      <c r="N78" s="15">
        <v>177</v>
      </c>
      <c r="O78" s="15">
        <v>0</v>
      </c>
      <c r="P78" s="15">
        <v>0</v>
      </c>
      <c r="Q78" s="15">
        <v>0</v>
      </c>
      <c r="R78" s="15">
        <v>0</v>
      </c>
      <c r="S78" s="19">
        <v>20</v>
      </c>
      <c r="T78" s="15">
        <f t="shared" si="11"/>
        <v>0</v>
      </c>
      <c r="U78" s="15">
        <f t="shared" si="12"/>
        <v>0</v>
      </c>
      <c r="V78" s="15">
        <f t="shared" si="13"/>
        <v>0</v>
      </c>
      <c r="W78" s="15">
        <f t="shared" si="14"/>
        <v>0</v>
      </c>
      <c r="X78" s="15">
        <f t="shared" si="15"/>
        <v>0</v>
      </c>
      <c r="Y78" s="15">
        <f t="shared" si="16"/>
        <v>0</v>
      </c>
      <c r="Z78" s="15">
        <f t="shared" si="17"/>
        <v>0</v>
      </c>
      <c r="AA78" s="15">
        <f t="shared" si="18"/>
        <v>0</v>
      </c>
      <c r="AB78" s="15">
        <f t="shared" si="19"/>
        <v>0</v>
      </c>
      <c r="AC78" s="83" t="str">
        <f t="shared" si="20"/>
        <v>Ok</v>
      </c>
    </row>
    <row r="79" spans="1:29" x14ac:dyDescent="0.3">
      <c r="A79" s="83" t="s">
        <v>283</v>
      </c>
      <c r="B79" s="15">
        <v>-55</v>
      </c>
      <c r="C79" s="15">
        <v>415</v>
      </c>
      <c r="D79" s="15">
        <v>0</v>
      </c>
      <c r="E79" s="15">
        <v>365</v>
      </c>
      <c r="F79" s="15">
        <v>0</v>
      </c>
      <c r="G79" s="15">
        <v>0</v>
      </c>
      <c r="H79" s="15">
        <v>0</v>
      </c>
      <c r="I79" s="15">
        <v>0</v>
      </c>
      <c r="J79" s="19">
        <v>-5</v>
      </c>
      <c r="K79" s="18">
        <v>-55</v>
      </c>
      <c r="L79" s="15">
        <v>415</v>
      </c>
      <c r="M79" s="15">
        <v>0</v>
      </c>
      <c r="N79" s="15">
        <v>365</v>
      </c>
      <c r="O79" s="15">
        <v>0</v>
      </c>
      <c r="P79" s="15">
        <v>0</v>
      </c>
      <c r="Q79" s="15">
        <v>0</v>
      </c>
      <c r="R79" s="15">
        <v>0</v>
      </c>
      <c r="S79" s="19">
        <v>-5</v>
      </c>
      <c r="T79" s="15">
        <f t="shared" si="11"/>
        <v>0</v>
      </c>
      <c r="U79" s="15">
        <f t="shared" si="12"/>
        <v>0</v>
      </c>
      <c r="V79" s="15">
        <f t="shared" si="13"/>
        <v>0</v>
      </c>
      <c r="W79" s="15">
        <f t="shared" si="14"/>
        <v>0</v>
      </c>
      <c r="X79" s="15">
        <f t="shared" si="15"/>
        <v>0</v>
      </c>
      <c r="Y79" s="15">
        <f t="shared" si="16"/>
        <v>0</v>
      </c>
      <c r="Z79" s="15">
        <f t="shared" si="17"/>
        <v>0</v>
      </c>
      <c r="AA79" s="15">
        <f t="shared" si="18"/>
        <v>0</v>
      </c>
      <c r="AB79" s="15">
        <f t="shared" si="19"/>
        <v>0</v>
      </c>
      <c r="AC79" s="83" t="str">
        <f t="shared" si="20"/>
        <v>Ok</v>
      </c>
    </row>
    <row r="80" spans="1:29" x14ac:dyDescent="0.3">
      <c r="A80" s="83" t="s">
        <v>74</v>
      </c>
      <c r="B80" s="15">
        <v>3</v>
      </c>
      <c r="C80" s="15">
        <v>90</v>
      </c>
      <c r="D80" s="15">
        <v>0</v>
      </c>
      <c r="E80" s="15">
        <v>102</v>
      </c>
      <c r="F80" s="15">
        <v>0</v>
      </c>
      <c r="G80" s="15">
        <v>0</v>
      </c>
      <c r="H80" s="15">
        <v>0</v>
      </c>
      <c r="I80" s="15">
        <v>0</v>
      </c>
      <c r="J80" s="19">
        <v>-9</v>
      </c>
      <c r="K80" s="18">
        <v>3</v>
      </c>
      <c r="L80" s="15">
        <v>90</v>
      </c>
      <c r="M80" s="15">
        <v>0</v>
      </c>
      <c r="N80" s="15">
        <v>102</v>
      </c>
      <c r="O80" s="15">
        <v>0</v>
      </c>
      <c r="P80" s="15">
        <v>0</v>
      </c>
      <c r="Q80" s="15">
        <v>0</v>
      </c>
      <c r="R80" s="15">
        <v>0</v>
      </c>
      <c r="S80" s="19">
        <v>-9</v>
      </c>
      <c r="T80" s="15">
        <f t="shared" si="11"/>
        <v>0</v>
      </c>
      <c r="U80" s="15">
        <f t="shared" si="12"/>
        <v>0</v>
      </c>
      <c r="V80" s="15">
        <f t="shared" si="13"/>
        <v>0</v>
      </c>
      <c r="W80" s="15">
        <f t="shared" si="14"/>
        <v>0</v>
      </c>
      <c r="X80" s="15">
        <f t="shared" si="15"/>
        <v>0</v>
      </c>
      <c r="Y80" s="15">
        <f t="shared" si="16"/>
        <v>0</v>
      </c>
      <c r="Z80" s="15">
        <f t="shared" si="17"/>
        <v>0</v>
      </c>
      <c r="AA80" s="15">
        <f t="shared" si="18"/>
        <v>0</v>
      </c>
      <c r="AB80" s="15">
        <f t="shared" si="19"/>
        <v>0</v>
      </c>
      <c r="AC80" s="83" t="str">
        <f t="shared" si="20"/>
        <v>Ok</v>
      </c>
    </row>
    <row r="81" spans="1:29" x14ac:dyDescent="0.3">
      <c r="A81" s="83" t="s">
        <v>284</v>
      </c>
      <c r="B81" s="15">
        <v>269</v>
      </c>
      <c r="C81" s="15">
        <v>60</v>
      </c>
      <c r="D81" s="15">
        <v>200</v>
      </c>
      <c r="E81" s="15">
        <v>109</v>
      </c>
      <c r="F81" s="15">
        <v>0</v>
      </c>
      <c r="G81" s="15">
        <v>0</v>
      </c>
      <c r="H81" s="15">
        <v>0</v>
      </c>
      <c r="I81" s="15">
        <v>0</v>
      </c>
      <c r="J81" s="19">
        <v>20</v>
      </c>
      <c r="K81" s="18">
        <v>269</v>
      </c>
      <c r="L81" s="15">
        <v>-140</v>
      </c>
      <c r="M81" s="15">
        <v>0</v>
      </c>
      <c r="N81" s="15">
        <v>109</v>
      </c>
      <c r="O81" s="15">
        <v>0</v>
      </c>
      <c r="P81" s="15">
        <v>0</v>
      </c>
      <c r="Q81" s="15">
        <v>0</v>
      </c>
      <c r="R81" s="15">
        <v>0</v>
      </c>
      <c r="S81" s="19">
        <v>20</v>
      </c>
      <c r="T81" s="15">
        <f t="shared" si="11"/>
        <v>0</v>
      </c>
      <c r="U81" s="15">
        <f t="shared" si="12"/>
        <v>200</v>
      </c>
      <c r="V81" s="15">
        <f t="shared" si="13"/>
        <v>200</v>
      </c>
      <c r="W81" s="15">
        <f t="shared" si="14"/>
        <v>0</v>
      </c>
      <c r="X81" s="15">
        <f t="shared" si="15"/>
        <v>0</v>
      </c>
      <c r="Y81" s="15">
        <f t="shared" si="16"/>
        <v>0</v>
      </c>
      <c r="Z81" s="15">
        <f t="shared" si="17"/>
        <v>0</v>
      </c>
      <c r="AA81" s="15">
        <f t="shared" si="18"/>
        <v>0</v>
      </c>
      <c r="AB81" s="15">
        <f t="shared" si="19"/>
        <v>0</v>
      </c>
      <c r="AC81" s="83" t="str">
        <f t="shared" si="20"/>
        <v>Ok</v>
      </c>
    </row>
    <row r="82" spans="1:29" x14ac:dyDescent="0.3">
      <c r="A82" s="83" t="s">
        <v>75</v>
      </c>
      <c r="B82" s="15">
        <v>484</v>
      </c>
      <c r="C82" s="15">
        <v>400</v>
      </c>
      <c r="D82" s="15">
        <v>200</v>
      </c>
      <c r="E82" s="15">
        <v>629</v>
      </c>
      <c r="F82" s="15">
        <v>0</v>
      </c>
      <c r="G82" s="15">
        <v>0</v>
      </c>
      <c r="H82" s="15">
        <v>0</v>
      </c>
      <c r="I82" s="15">
        <v>0</v>
      </c>
      <c r="J82" s="19">
        <v>55</v>
      </c>
      <c r="K82" s="18">
        <v>484</v>
      </c>
      <c r="L82" s="15">
        <v>200</v>
      </c>
      <c r="M82" s="15">
        <v>0</v>
      </c>
      <c r="N82" s="15">
        <v>629</v>
      </c>
      <c r="O82" s="15">
        <v>0</v>
      </c>
      <c r="P82" s="15">
        <v>0</v>
      </c>
      <c r="Q82" s="15">
        <v>0</v>
      </c>
      <c r="R82" s="15">
        <v>0</v>
      </c>
      <c r="S82" s="19">
        <v>55</v>
      </c>
      <c r="T82" s="15">
        <f t="shared" si="11"/>
        <v>0</v>
      </c>
      <c r="U82" s="15">
        <f t="shared" si="12"/>
        <v>200</v>
      </c>
      <c r="V82" s="15">
        <f t="shared" si="13"/>
        <v>200</v>
      </c>
      <c r="W82" s="15">
        <f t="shared" si="14"/>
        <v>0</v>
      </c>
      <c r="X82" s="15">
        <f t="shared" si="15"/>
        <v>0</v>
      </c>
      <c r="Y82" s="15">
        <f t="shared" si="16"/>
        <v>0</v>
      </c>
      <c r="Z82" s="15">
        <f t="shared" si="17"/>
        <v>0</v>
      </c>
      <c r="AA82" s="15">
        <f t="shared" si="18"/>
        <v>0</v>
      </c>
      <c r="AB82" s="15">
        <f t="shared" si="19"/>
        <v>0</v>
      </c>
      <c r="AC82" s="83" t="str">
        <f t="shared" si="20"/>
        <v>Ok</v>
      </c>
    </row>
    <row r="83" spans="1:29" x14ac:dyDescent="0.3">
      <c r="A83" s="83" t="s">
        <v>76</v>
      </c>
      <c r="B83" s="15">
        <v>386</v>
      </c>
      <c r="C83" s="15">
        <v>260</v>
      </c>
      <c r="D83" s="15">
        <v>140</v>
      </c>
      <c r="E83" s="15">
        <v>380</v>
      </c>
      <c r="F83" s="15">
        <v>0</v>
      </c>
      <c r="G83" s="15">
        <v>0</v>
      </c>
      <c r="H83" s="15">
        <v>0</v>
      </c>
      <c r="I83" s="15">
        <v>0</v>
      </c>
      <c r="J83" s="19">
        <v>126</v>
      </c>
      <c r="K83" s="18">
        <v>386</v>
      </c>
      <c r="L83" s="15">
        <v>120</v>
      </c>
      <c r="M83" s="15">
        <v>0</v>
      </c>
      <c r="N83" s="15">
        <v>380</v>
      </c>
      <c r="O83" s="15">
        <v>0</v>
      </c>
      <c r="P83" s="15">
        <v>0</v>
      </c>
      <c r="Q83" s="15">
        <v>0</v>
      </c>
      <c r="R83" s="15">
        <v>0</v>
      </c>
      <c r="S83" s="19">
        <v>126</v>
      </c>
      <c r="T83" s="15">
        <f t="shared" si="11"/>
        <v>0</v>
      </c>
      <c r="U83" s="15">
        <f t="shared" si="12"/>
        <v>140</v>
      </c>
      <c r="V83" s="15">
        <f t="shared" si="13"/>
        <v>140</v>
      </c>
      <c r="W83" s="15">
        <f t="shared" si="14"/>
        <v>0</v>
      </c>
      <c r="X83" s="15">
        <f t="shared" si="15"/>
        <v>0</v>
      </c>
      <c r="Y83" s="15">
        <f t="shared" si="16"/>
        <v>0</v>
      </c>
      <c r="Z83" s="15">
        <f t="shared" si="17"/>
        <v>0</v>
      </c>
      <c r="AA83" s="15">
        <f t="shared" si="18"/>
        <v>0</v>
      </c>
      <c r="AB83" s="15">
        <f t="shared" si="19"/>
        <v>0</v>
      </c>
      <c r="AC83" s="83" t="str">
        <f t="shared" si="20"/>
        <v>Ok</v>
      </c>
    </row>
    <row r="84" spans="1:29" x14ac:dyDescent="0.3">
      <c r="A84" s="83" t="s">
        <v>286</v>
      </c>
      <c r="B84" s="15">
        <v>281</v>
      </c>
      <c r="C84" s="15">
        <v>50</v>
      </c>
      <c r="D84" s="15">
        <v>0</v>
      </c>
      <c r="E84" s="15">
        <v>263</v>
      </c>
      <c r="F84" s="15">
        <v>0</v>
      </c>
      <c r="G84" s="15">
        <v>0</v>
      </c>
      <c r="H84" s="15">
        <v>0</v>
      </c>
      <c r="I84" s="15">
        <v>0</v>
      </c>
      <c r="J84" s="19">
        <v>68</v>
      </c>
      <c r="K84" s="18">
        <v>281</v>
      </c>
      <c r="L84" s="15">
        <v>50</v>
      </c>
      <c r="M84" s="15">
        <v>0</v>
      </c>
      <c r="N84" s="15">
        <v>263</v>
      </c>
      <c r="O84" s="15">
        <v>0</v>
      </c>
      <c r="P84" s="15">
        <v>0</v>
      </c>
      <c r="Q84" s="15">
        <v>0</v>
      </c>
      <c r="R84" s="15">
        <v>0</v>
      </c>
      <c r="S84" s="19">
        <v>68</v>
      </c>
      <c r="T84" s="15">
        <f t="shared" si="11"/>
        <v>0</v>
      </c>
      <c r="U84" s="15">
        <f t="shared" si="12"/>
        <v>0</v>
      </c>
      <c r="V84" s="15">
        <f t="shared" si="13"/>
        <v>0</v>
      </c>
      <c r="W84" s="15">
        <f t="shared" si="14"/>
        <v>0</v>
      </c>
      <c r="X84" s="15">
        <f t="shared" si="15"/>
        <v>0</v>
      </c>
      <c r="Y84" s="15">
        <f t="shared" si="16"/>
        <v>0</v>
      </c>
      <c r="Z84" s="15">
        <f t="shared" si="17"/>
        <v>0</v>
      </c>
      <c r="AA84" s="15">
        <f t="shared" si="18"/>
        <v>0</v>
      </c>
      <c r="AB84" s="15">
        <f t="shared" si="19"/>
        <v>0</v>
      </c>
      <c r="AC84" s="83" t="str">
        <f t="shared" si="20"/>
        <v>Ok</v>
      </c>
    </row>
    <row r="85" spans="1:29" x14ac:dyDescent="0.3">
      <c r="A85" s="83" t="s">
        <v>285</v>
      </c>
      <c r="B85" s="15">
        <v>2</v>
      </c>
      <c r="C85" s="15">
        <v>40</v>
      </c>
      <c r="D85" s="15">
        <v>0</v>
      </c>
      <c r="E85" s="15">
        <v>33</v>
      </c>
      <c r="F85" s="15">
        <v>0</v>
      </c>
      <c r="G85" s="15">
        <v>0</v>
      </c>
      <c r="H85" s="15">
        <v>0</v>
      </c>
      <c r="I85" s="15">
        <v>0</v>
      </c>
      <c r="J85" s="15">
        <v>9</v>
      </c>
      <c r="K85" s="18">
        <v>2</v>
      </c>
      <c r="L85" s="15">
        <v>40</v>
      </c>
      <c r="M85" s="15">
        <v>0</v>
      </c>
      <c r="N85" s="15">
        <v>33</v>
      </c>
      <c r="O85" s="15">
        <v>0</v>
      </c>
      <c r="P85" s="15">
        <v>0</v>
      </c>
      <c r="Q85" s="15">
        <v>0</v>
      </c>
      <c r="R85" s="15">
        <v>0</v>
      </c>
      <c r="S85" s="19">
        <v>9</v>
      </c>
      <c r="T85" s="15">
        <f t="shared" si="11"/>
        <v>0</v>
      </c>
      <c r="U85" s="15">
        <f t="shared" si="12"/>
        <v>0</v>
      </c>
      <c r="V85" s="15">
        <f t="shared" si="13"/>
        <v>0</v>
      </c>
      <c r="W85" s="15">
        <f t="shared" si="14"/>
        <v>0</v>
      </c>
      <c r="X85" s="15">
        <f t="shared" si="15"/>
        <v>0</v>
      </c>
      <c r="Y85" s="15">
        <f t="shared" si="16"/>
        <v>0</v>
      </c>
      <c r="Z85" s="15">
        <f t="shared" si="17"/>
        <v>0</v>
      </c>
      <c r="AA85" s="15">
        <f t="shared" si="18"/>
        <v>0</v>
      </c>
      <c r="AB85" s="15">
        <f t="shared" si="19"/>
        <v>0</v>
      </c>
      <c r="AC85" s="83" t="str">
        <f t="shared" si="20"/>
        <v>Ok</v>
      </c>
    </row>
    <row r="86" spans="1:29" x14ac:dyDescent="0.3">
      <c r="A86" s="83" t="s">
        <v>78</v>
      </c>
      <c r="B86" s="15">
        <v>1299</v>
      </c>
      <c r="C86" s="15">
        <v>640</v>
      </c>
      <c r="D86" s="15">
        <v>100</v>
      </c>
      <c r="E86" s="15">
        <v>1660</v>
      </c>
      <c r="F86" s="15">
        <v>0</v>
      </c>
      <c r="G86" s="15">
        <v>0</v>
      </c>
      <c r="H86" s="15">
        <v>0</v>
      </c>
      <c r="I86" s="15">
        <v>0</v>
      </c>
      <c r="J86" s="19">
        <v>179</v>
      </c>
      <c r="K86" s="18">
        <v>1299</v>
      </c>
      <c r="L86" s="15">
        <v>540</v>
      </c>
      <c r="M86" s="15">
        <v>0</v>
      </c>
      <c r="N86" s="15">
        <v>1660</v>
      </c>
      <c r="O86" s="15">
        <v>0</v>
      </c>
      <c r="P86" s="15">
        <v>0</v>
      </c>
      <c r="Q86" s="15">
        <v>0</v>
      </c>
      <c r="R86" s="15">
        <v>0</v>
      </c>
      <c r="S86" s="19">
        <v>179</v>
      </c>
      <c r="T86" s="15">
        <f t="shared" si="11"/>
        <v>0</v>
      </c>
      <c r="U86" s="15">
        <f t="shared" si="12"/>
        <v>100</v>
      </c>
      <c r="V86" s="15">
        <f t="shared" si="13"/>
        <v>100</v>
      </c>
      <c r="W86" s="15">
        <f t="shared" si="14"/>
        <v>0</v>
      </c>
      <c r="X86" s="15">
        <f t="shared" si="15"/>
        <v>0</v>
      </c>
      <c r="Y86" s="15">
        <f t="shared" si="16"/>
        <v>0</v>
      </c>
      <c r="Z86" s="15">
        <f t="shared" si="17"/>
        <v>0</v>
      </c>
      <c r="AA86" s="15">
        <f t="shared" si="18"/>
        <v>0</v>
      </c>
      <c r="AB86" s="15">
        <f t="shared" si="19"/>
        <v>0</v>
      </c>
      <c r="AC86" s="83" t="str">
        <f t="shared" si="20"/>
        <v>Ok</v>
      </c>
    </row>
    <row r="87" spans="1:29" x14ac:dyDescent="0.3">
      <c r="A87" s="83" t="s">
        <v>79</v>
      </c>
      <c r="B87" s="15">
        <v>-42</v>
      </c>
      <c r="C87" s="15">
        <v>920</v>
      </c>
      <c r="D87" s="15">
        <v>0</v>
      </c>
      <c r="E87" s="15">
        <v>1013</v>
      </c>
      <c r="F87" s="15">
        <v>0</v>
      </c>
      <c r="G87" s="15">
        <v>0</v>
      </c>
      <c r="H87" s="15">
        <v>0</v>
      </c>
      <c r="I87" s="15">
        <v>0</v>
      </c>
      <c r="J87" s="19">
        <v>-135</v>
      </c>
      <c r="K87" s="18">
        <v>-42</v>
      </c>
      <c r="L87" s="15">
        <v>920</v>
      </c>
      <c r="M87" s="15">
        <v>0</v>
      </c>
      <c r="N87" s="15">
        <v>1013</v>
      </c>
      <c r="O87" s="15">
        <v>0</v>
      </c>
      <c r="P87" s="15">
        <v>0</v>
      </c>
      <c r="Q87" s="15">
        <v>0</v>
      </c>
      <c r="R87" s="15">
        <v>0</v>
      </c>
      <c r="S87" s="19">
        <v>-135</v>
      </c>
      <c r="T87" s="15">
        <f t="shared" si="11"/>
        <v>0</v>
      </c>
      <c r="U87" s="15">
        <f t="shared" si="12"/>
        <v>0</v>
      </c>
      <c r="V87" s="15">
        <f t="shared" si="13"/>
        <v>0</v>
      </c>
      <c r="W87" s="15">
        <f t="shared" si="14"/>
        <v>0</v>
      </c>
      <c r="X87" s="15">
        <f t="shared" si="15"/>
        <v>0</v>
      </c>
      <c r="Y87" s="15">
        <f t="shared" si="16"/>
        <v>0</v>
      </c>
      <c r="Z87" s="15">
        <f t="shared" si="17"/>
        <v>0</v>
      </c>
      <c r="AA87" s="15">
        <f t="shared" si="18"/>
        <v>0</v>
      </c>
      <c r="AB87" s="15">
        <f t="shared" si="19"/>
        <v>0</v>
      </c>
      <c r="AC87" s="83" t="str">
        <f t="shared" si="20"/>
        <v>Ok</v>
      </c>
    </row>
    <row r="88" spans="1:29" x14ac:dyDescent="0.3">
      <c r="A88" s="83" t="s">
        <v>80</v>
      </c>
      <c r="B88" s="15">
        <v>22</v>
      </c>
      <c r="C88" s="15">
        <v>0</v>
      </c>
      <c r="D88" s="15">
        <v>0</v>
      </c>
      <c r="E88" s="15">
        <v>17</v>
      </c>
      <c r="F88" s="15">
        <v>0</v>
      </c>
      <c r="G88" s="15">
        <v>0</v>
      </c>
      <c r="H88" s="15">
        <v>0</v>
      </c>
      <c r="I88" s="15">
        <v>0</v>
      </c>
      <c r="J88" s="19">
        <v>5</v>
      </c>
      <c r="K88" s="18">
        <v>22</v>
      </c>
      <c r="L88" s="15">
        <v>0</v>
      </c>
      <c r="M88" s="15">
        <v>0</v>
      </c>
      <c r="N88" s="15">
        <v>17</v>
      </c>
      <c r="O88" s="15">
        <v>0</v>
      </c>
      <c r="P88" s="15">
        <v>0</v>
      </c>
      <c r="Q88" s="15">
        <v>0</v>
      </c>
      <c r="R88" s="15">
        <v>0</v>
      </c>
      <c r="S88" s="19">
        <v>5</v>
      </c>
      <c r="T88" s="15">
        <f t="shared" si="11"/>
        <v>0</v>
      </c>
      <c r="U88" s="15">
        <f t="shared" si="12"/>
        <v>0</v>
      </c>
      <c r="V88" s="15">
        <f t="shared" si="13"/>
        <v>0</v>
      </c>
      <c r="W88" s="15">
        <f t="shared" si="14"/>
        <v>0</v>
      </c>
      <c r="X88" s="15">
        <f t="shared" si="15"/>
        <v>0</v>
      </c>
      <c r="Y88" s="15">
        <f t="shared" si="16"/>
        <v>0</v>
      </c>
      <c r="Z88" s="15">
        <f t="shared" si="17"/>
        <v>0</v>
      </c>
      <c r="AA88" s="15">
        <f t="shared" si="18"/>
        <v>0</v>
      </c>
      <c r="AB88" s="15">
        <f t="shared" si="19"/>
        <v>0</v>
      </c>
      <c r="AC88" s="83" t="str">
        <f t="shared" si="20"/>
        <v>Ok</v>
      </c>
    </row>
    <row r="89" spans="1:29" x14ac:dyDescent="0.3">
      <c r="A89" s="83" t="s">
        <v>81</v>
      </c>
      <c r="B89" s="15">
        <v>201</v>
      </c>
      <c r="C89" s="15">
        <v>250</v>
      </c>
      <c r="D89" s="15">
        <v>0</v>
      </c>
      <c r="E89" s="15">
        <v>434</v>
      </c>
      <c r="F89" s="15">
        <v>0</v>
      </c>
      <c r="G89" s="15">
        <v>0</v>
      </c>
      <c r="H89" s="15">
        <v>0</v>
      </c>
      <c r="I89" s="15">
        <v>0</v>
      </c>
      <c r="J89" s="19">
        <v>17</v>
      </c>
      <c r="K89" s="18">
        <v>201</v>
      </c>
      <c r="L89" s="15">
        <v>250</v>
      </c>
      <c r="M89" s="15">
        <v>0</v>
      </c>
      <c r="N89" s="15">
        <v>434</v>
      </c>
      <c r="O89" s="15">
        <v>0</v>
      </c>
      <c r="P89" s="15">
        <v>0</v>
      </c>
      <c r="Q89" s="15">
        <v>0</v>
      </c>
      <c r="R89" s="15">
        <v>0</v>
      </c>
      <c r="S89" s="19">
        <v>17</v>
      </c>
      <c r="T89" s="15">
        <f t="shared" si="11"/>
        <v>0</v>
      </c>
      <c r="U89" s="15">
        <f t="shared" si="12"/>
        <v>0</v>
      </c>
      <c r="V89" s="15">
        <f t="shared" si="13"/>
        <v>0</v>
      </c>
      <c r="W89" s="15">
        <f t="shared" si="14"/>
        <v>0</v>
      </c>
      <c r="X89" s="15">
        <f t="shared" si="15"/>
        <v>0</v>
      </c>
      <c r="Y89" s="15">
        <f t="shared" si="16"/>
        <v>0</v>
      </c>
      <c r="Z89" s="15">
        <f t="shared" si="17"/>
        <v>0</v>
      </c>
      <c r="AA89" s="15">
        <f t="shared" si="18"/>
        <v>0</v>
      </c>
      <c r="AB89" s="15">
        <f t="shared" si="19"/>
        <v>0</v>
      </c>
      <c r="AC89" s="83" t="str">
        <f t="shared" si="20"/>
        <v>Ok</v>
      </c>
    </row>
    <row r="90" spans="1:29" x14ac:dyDescent="0.3">
      <c r="A90" s="83" t="s">
        <v>287</v>
      </c>
      <c r="B90" s="15">
        <v>-13910</v>
      </c>
      <c r="C90" s="15">
        <v>19380</v>
      </c>
      <c r="D90" s="15">
        <v>0</v>
      </c>
      <c r="E90" s="15">
        <v>13317</v>
      </c>
      <c r="F90" s="15">
        <v>0</v>
      </c>
      <c r="G90" s="15">
        <v>0</v>
      </c>
      <c r="H90" s="15">
        <v>0</v>
      </c>
      <c r="I90" s="15">
        <v>0</v>
      </c>
      <c r="J90" s="19">
        <v>-7847</v>
      </c>
      <c r="K90" s="18">
        <v>-13910</v>
      </c>
      <c r="L90" s="15">
        <v>19380</v>
      </c>
      <c r="M90" s="15">
        <v>0</v>
      </c>
      <c r="N90" s="15">
        <v>13317</v>
      </c>
      <c r="O90" s="15">
        <v>0</v>
      </c>
      <c r="P90" s="15">
        <v>0</v>
      </c>
      <c r="Q90" s="15">
        <v>0</v>
      </c>
      <c r="R90" s="15">
        <v>0</v>
      </c>
      <c r="S90" s="19">
        <v>-7847</v>
      </c>
      <c r="T90" s="15">
        <f t="shared" si="11"/>
        <v>0</v>
      </c>
      <c r="U90" s="15">
        <f t="shared" si="12"/>
        <v>0</v>
      </c>
      <c r="V90" s="15">
        <f t="shared" si="13"/>
        <v>0</v>
      </c>
      <c r="W90" s="15">
        <f t="shared" si="14"/>
        <v>0</v>
      </c>
      <c r="X90" s="15">
        <f t="shared" si="15"/>
        <v>0</v>
      </c>
      <c r="Y90" s="15">
        <f t="shared" si="16"/>
        <v>0</v>
      </c>
      <c r="Z90" s="15">
        <f t="shared" si="17"/>
        <v>0</v>
      </c>
      <c r="AA90" s="15">
        <f t="shared" si="18"/>
        <v>0</v>
      </c>
      <c r="AB90" s="15">
        <f t="shared" si="19"/>
        <v>0</v>
      </c>
      <c r="AC90" s="83" t="str">
        <f t="shared" si="20"/>
        <v>Ok</v>
      </c>
    </row>
    <row r="91" spans="1:29" x14ac:dyDescent="0.3">
      <c r="A91" s="83" t="s">
        <v>288</v>
      </c>
      <c r="B91" s="15">
        <v>-532</v>
      </c>
      <c r="C91" s="15">
        <v>460</v>
      </c>
      <c r="D91" s="15">
        <v>0</v>
      </c>
      <c r="E91" s="15">
        <v>402</v>
      </c>
      <c r="F91" s="15">
        <v>0</v>
      </c>
      <c r="G91" s="15">
        <v>0</v>
      </c>
      <c r="H91" s="15">
        <v>0</v>
      </c>
      <c r="I91" s="15">
        <v>0</v>
      </c>
      <c r="J91" s="19">
        <v>-474</v>
      </c>
      <c r="K91" s="18">
        <v>-532</v>
      </c>
      <c r="L91" s="15">
        <v>460</v>
      </c>
      <c r="M91" s="15">
        <v>0</v>
      </c>
      <c r="N91" s="15">
        <v>402</v>
      </c>
      <c r="O91" s="15">
        <v>0</v>
      </c>
      <c r="P91" s="15">
        <v>0</v>
      </c>
      <c r="Q91" s="15">
        <v>0</v>
      </c>
      <c r="R91" s="15">
        <v>0</v>
      </c>
      <c r="S91" s="19">
        <v>-474</v>
      </c>
      <c r="T91" s="15">
        <f t="shared" si="11"/>
        <v>0</v>
      </c>
      <c r="U91" s="15">
        <f t="shared" si="12"/>
        <v>0</v>
      </c>
      <c r="V91" s="15">
        <f t="shared" si="13"/>
        <v>0</v>
      </c>
      <c r="W91" s="15">
        <f t="shared" si="14"/>
        <v>0</v>
      </c>
      <c r="X91" s="15">
        <f t="shared" si="15"/>
        <v>0</v>
      </c>
      <c r="Y91" s="15">
        <f t="shared" si="16"/>
        <v>0</v>
      </c>
      <c r="Z91" s="15">
        <f t="shared" si="17"/>
        <v>0</v>
      </c>
      <c r="AA91" s="15">
        <f t="shared" si="18"/>
        <v>0</v>
      </c>
      <c r="AB91" s="15">
        <f t="shared" si="19"/>
        <v>0</v>
      </c>
      <c r="AC91" s="83" t="str">
        <f t="shared" si="20"/>
        <v>Ok</v>
      </c>
    </row>
    <row r="92" spans="1:29" x14ac:dyDescent="0.3">
      <c r="A92" s="83" t="s">
        <v>99</v>
      </c>
      <c r="B92" s="15">
        <v>12</v>
      </c>
      <c r="C92" s="15">
        <v>0</v>
      </c>
      <c r="D92" s="15">
        <v>0</v>
      </c>
      <c r="E92" s="15">
        <v>7</v>
      </c>
      <c r="F92" s="15">
        <v>0</v>
      </c>
      <c r="G92" s="15">
        <v>0</v>
      </c>
      <c r="H92" s="15">
        <v>0</v>
      </c>
      <c r="I92" s="15">
        <v>0</v>
      </c>
      <c r="J92" s="19">
        <v>5</v>
      </c>
      <c r="K92" s="18">
        <v>12</v>
      </c>
      <c r="L92" s="15">
        <v>0</v>
      </c>
      <c r="M92" s="15">
        <v>0</v>
      </c>
      <c r="N92" s="15">
        <v>7</v>
      </c>
      <c r="O92" s="15">
        <v>0</v>
      </c>
      <c r="P92" s="15">
        <v>0</v>
      </c>
      <c r="Q92" s="15">
        <v>0</v>
      </c>
      <c r="R92" s="15">
        <v>0</v>
      </c>
      <c r="S92" s="19">
        <v>5</v>
      </c>
      <c r="T92" s="15">
        <f t="shared" si="11"/>
        <v>0</v>
      </c>
      <c r="U92" s="15">
        <f t="shared" si="12"/>
        <v>0</v>
      </c>
      <c r="V92" s="15">
        <f t="shared" si="13"/>
        <v>0</v>
      </c>
      <c r="W92" s="15">
        <f t="shared" si="14"/>
        <v>0</v>
      </c>
      <c r="X92" s="15">
        <f t="shared" si="15"/>
        <v>0</v>
      </c>
      <c r="Y92" s="15">
        <f t="shared" si="16"/>
        <v>0</v>
      </c>
      <c r="Z92" s="15">
        <f t="shared" si="17"/>
        <v>0</v>
      </c>
      <c r="AA92" s="15">
        <f t="shared" si="18"/>
        <v>0</v>
      </c>
      <c r="AB92" s="15">
        <f t="shared" si="19"/>
        <v>0</v>
      </c>
      <c r="AC92" s="83" t="str">
        <f t="shared" si="20"/>
        <v>Ok</v>
      </c>
    </row>
    <row r="93" spans="1:29" x14ac:dyDescent="0.3">
      <c r="A93" s="83" t="s">
        <v>289</v>
      </c>
      <c r="B93" s="15">
        <v>6</v>
      </c>
      <c r="C93" s="15">
        <v>0</v>
      </c>
      <c r="D93" s="15">
        <v>0</v>
      </c>
      <c r="E93" s="15">
        <v>6</v>
      </c>
      <c r="F93" s="15">
        <v>0</v>
      </c>
      <c r="G93" s="15">
        <v>0</v>
      </c>
      <c r="H93" s="15">
        <v>0</v>
      </c>
      <c r="I93" s="15">
        <v>0</v>
      </c>
      <c r="J93" s="19">
        <v>0</v>
      </c>
      <c r="K93" s="18">
        <v>6</v>
      </c>
      <c r="L93" s="15">
        <v>0</v>
      </c>
      <c r="M93" s="15">
        <v>0</v>
      </c>
      <c r="N93" s="15">
        <v>6</v>
      </c>
      <c r="O93" s="15">
        <v>0</v>
      </c>
      <c r="P93" s="15">
        <v>0</v>
      </c>
      <c r="Q93" s="15">
        <v>0</v>
      </c>
      <c r="R93" s="15">
        <v>0</v>
      </c>
      <c r="S93" s="19">
        <v>0</v>
      </c>
      <c r="T93" s="15">
        <f t="shared" si="11"/>
        <v>0</v>
      </c>
      <c r="U93" s="15">
        <f t="shared" si="12"/>
        <v>0</v>
      </c>
      <c r="V93" s="15">
        <f t="shared" si="13"/>
        <v>0</v>
      </c>
      <c r="W93" s="15">
        <f t="shared" si="14"/>
        <v>0</v>
      </c>
      <c r="X93" s="15">
        <f t="shared" si="15"/>
        <v>0</v>
      </c>
      <c r="Y93" s="15">
        <f t="shared" si="16"/>
        <v>0</v>
      </c>
      <c r="Z93" s="15">
        <f t="shared" si="17"/>
        <v>0</v>
      </c>
      <c r="AA93" s="15">
        <f t="shared" si="18"/>
        <v>0</v>
      </c>
      <c r="AB93" s="15">
        <f t="shared" si="19"/>
        <v>0</v>
      </c>
      <c r="AC93" s="83" t="str">
        <f t="shared" si="20"/>
        <v>Ok</v>
      </c>
    </row>
    <row r="94" spans="1:29" x14ac:dyDescent="0.3">
      <c r="A94" s="83" t="s">
        <v>82</v>
      </c>
      <c r="B94" s="15">
        <v>106</v>
      </c>
      <c r="C94" s="15">
        <v>30</v>
      </c>
      <c r="D94" s="15">
        <v>80</v>
      </c>
      <c r="E94" s="15">
        <v>57</v>
      </c>
      <c r="F94" s="15">
        <v>0</v>
      </c>
      <c r="G94" s="15">
        <v>0</v>
      </c>
      <c r="H94" s="15">
        <v>0</v>
      </c>
      <c r="I94" s="15">
        <v>0</v>
      </c>
      <c r="J94" s="19">
        <v>-1</v>
      </c>
      <c r="K94" s="18">
        <v>106</v>
      </c>
      <c r="L94" s="15">
        <v>-50</v>
      </c>
      <c r="M94" s="15">
        <v>0</v>
      </c>
      <c r="N94" s="15">
        <v>57</v>
      </c>
      <c r="O94" s="15">
        <v>0</v>
      </c>
      <c r="P94" s="15">
        <v>0</v>
      </c>
      <c r="Q94" s="15">
        <v>0</v>
      </c>
      <c r="R94" s="15">
        <v>0</v>
      </c>
      <c r="S94" s="19">
        <v>-1</v>
      </c>
      <c r="T94" s="15">
        <f t="shared" si="11"/>
        <v>0</v>
      </c>
      <c r="U94" s="15">
        <f t="shared" si="12"/>
        <v>80</v>
      </c>
      <c r="V94" s="15">
        <f t="shared" si="13"/>
        <v>80</v>
      </c>
      <c r="W94" s="15">
        <f t="shared" si="14"/>
        <v>0</v>
      </c>
      <c r="X94" s="15">
        <f t="shared" si="15"/>
        <v>0</v>
      </c>
      <c r="Y94" s="15">
        <f t="shared" si="16"/>
        <v>0</v>
      </c>
      <c r="Z94" s="15">
        <f t="shared" si="17"/>
        <v>0</v>
      </c>
      <c r="AA94" s="15">
        <f t="shared" si="18"/>
        <v>0</v>
      </c>
      <c r="AB94" s="15">
        <f t="shared" si="19"/>
        <v>0</v>
      </c>
      <c r="AC94" s="83" t="str">
        <f t="shared" si="20"/>
        <v>Ok</v>
      </c>
    </row>
    <row r="95" spans="1:29" x14ac:dyDescent="0.3">
      <c r="A95" s="83" t="s">
        <v>83</v>
      </c>
      <c r="B95" s="15">
        <v>204</v>
      </c>
      <c r="C95" s="15">
        <v>160</v>
      </c>
      <c r="D95" s="15">
        <v>200</v>
      </c>
      <c r="E95" s="15">
        <v>160</v>
      </c>
      <c r="F95" s="15">
        <v>0</v>
      </c>
      <c r="G95" s="15">
        <v>0</v>
      </c>
      <c r="H95" s="15">
        <v>0</v>
      </c>
      <c r="I95" s="15">
        <v>0</v>
      </c>
      <c r="J95" s="19">
        <v>4</v>
      </c>
      <c r="K95" s="18">
        <v>204</v>
      </c>
      <c r="L95" s="15">
        <v>-40</v>
      </c>
      <c r="M95" s="15">
        <v>0</v>
      </c>
      <c r="N95" s="15">
        <v>160</v>
      </c>
      <c r="O95" s="15">
        <v>0</v>
      </c>
      <c r="P95" s="15">
        <v>0</v>
      </c>
      <c r="Q95" s="15">
        <v>0</v>
      </c>
      <c r="R95" s="15">
        <v>0</v>
      </c>
      <c r="S95" s="19">
        <v>4</v>
      </c>
      <c r="T95" s="15">
        <f t="shared" si="11"/>
        <v>0</v>
      </c>
      <c r="U95" s="15">
        <f t="shared" si="12"/>
        <v>200</v>
      </c>
      <c r="V95" s="15">
        <f t="shared" si="13"/>
        <v>200</v>
      </c>
      <c r="W95" s="15">
        <f t="shared" si="14"/>
        <v>0</v>
      </c>
      <c r="X95" s="15">
        <f t="shared" si="15"/>
        <v>0</v>
      </c>
      <c r="Y95" s="15">
        <f t="shared" si="16"/>
        <v>0</v>
      </c>
      <c r="Z95" s="15">
        <f t="shared" si="17"/>
        <v>0</v>
      </c>
      <c r="AA95" s="15">
        <f t="shared" si="18"/>
        <v>0</v>
      </c>
      <c r="AB95" s="15">
        <f t="shared" si="19"/>
        <v>0</v>
      </c>
      <c r="AC95" s="83" t="str">
        <f t="shared" si="20"/>
        <v>Ok</v>
      </c>
    </row>
    <row r="96" spans="1:29" x14ac:dyDescent="0.3">
      <c r="A96" s="83" t="s">
        <v>84</v>
      </c>
      <c r="B96" s="15">
        <v>609</v>
      </c>
      <c r="C96" s="15">
        <v>400</v>
      </c>
      <c r="D96" s="15">
        <v>200</v>
      </c>
      <c r="E96" s="15">
        <v>667</v>
      </c>
      <c r="F96" s="15">
        <v>0</v>
      </c>
      <c r="G96" s="15">
        <v>0</v>
      </c>
      <c r="H96" s="15">
        <v>0</v>
      </c>
      <c r="I96" s="15">
        <v>0</v>
      </c>
      <c r="J96" s="19">
        <v>142</v>
      </c>
      <c r="K96" s="18">
        <v>609</v>
      </c>
      <c r="L96" s="15">
        <v>200</v>
      </c>
      <c r="M96" s="15">
        <v>0</v>
      </c>
      <c r="N96" s="15">
        <v>667</v>
      </c>
      <c r="O96" s="15">
        <v>0</v>
      </c>
      <c r="P96" s="15">
        <v>0</v>
      </c>
      <c r="Q96" s="15">
        <v>0</v>
      </c>
      <c r="R96" s="15">
        <v>0</v>
      </c>
      <c r="S96" s="19">
        <v>142</v>
      </c>
      <c r="T96" s="15">
        <f t="shared" si="11"/>
        <v>0</v>
      </c>
      <c r="U96" s="15">
        <f t="shared" si="12"/>
        <v>200</v>
      </c>
      <c r="V96" s="15">
        <f t="shared" si="13"/>
        <v>200</v>
      </c>
      <c r="W96" s="15">
        <f t="shared" si="14"/>
        <v>0</v>
      </c>
      <c r="X96" s="15">
        <f t="shared" si="15"/>
        <v>0</v>
      </c>
      <c r="Y96" s="15">
        <f t="shared" si="16"/>
        <v>0</v>
      </c>
      <c r="Z96" s="15">
        <f t="shared" si="17"/>
        <v>0</v>
      </c>
      <c r="AA96" s="15">
        <f t="shared" si="18"/>
        <v>0</v>
      </c>
      <c r="AB96" s="15">
        <f t="shared" si="19"/>
        <v>0</v>
      </c>
      <c r="AC96" s="83" t="str">
        <f t="shared" si="20"/>
        <v>Ok</v>
      </c>
    </row>
    <row r="97" spans="1:29" x14ac:dyDescent="0.3">
      <c r="A97" s="83" t="s">
        <v>85</v>
      </c>
      <c r="B97" s="15">
        <v>752</v>
      </c>
      <c r="C97" s="15">
        <v>800</v>
      </c>
      <c r="D97" s="15">
        <v>400</v>
      </c>
      <c r="E97" s="15">
        <v>944</v>
      </c>
      <c r="F97" s="15">
        <v>0</v>
      </c>
      <c r="G97" s="15">
        <v>0</v>
      </c>
      <c r="H97" s="15">
        <v>0</v>
      </c>
      <c r="I97" s="15">
        <v>0</v>
      </c>
      <c r="J97" s="19">
        <v>208</v>
      </c>
      <c r="K97" s="18">
        <v>752</v>
      </c>
      <c r="L97" s="15">
        <v>400</v>
      </c>
      <c r="M97" s="15">
        <v>0</v>
      </c>
      <c r="N97" s="15">
        <v>944</v>
      </c>
      <c r="O97" s="15">
        <v>0</v>
      </c>
      <c r="P97" s="15">
        <v>0</v>
      </c>
      <c r="Q97" s="15">
        <v>0</v>
      </c>
      <c r="R97" s="15">
        <v>0</v>
      </c>
      <c r="S97" s="19">
        <v>208</v>
      </c>
      <c r="T97" s="15">
        <f t="shared" si="11"/>
        <v>0</v>
      </c>
      <c r="U97" s="15">
        <f t="shared" si="12"/>
        <v>400</v>
      </c>
      <c r="V97" s="15">
        <f t="shared" si="13"/>
        <v>400</v>
      </c>
      <c r="W97" s="15">
        <f t="shared" si="14"/>
        <v>0</v>
      </c>
      <c r="X97" s="15">
        <f t="shared" si="15"/>
        <v>0</v>
      </c>
      <c r="Y97" s="15">
        <f t="shared" si="16"/>
        <v>0</v>
      </c>
      <c r="Z97" s="15">
        <f t="shared" si="17"/>
        <v>0</v>
      </c>
      <c r="AA97" s="15">
        <f t="shared" si="18"/>
        <v>0</v>
      </c>
      <c r="AB97" s="15">
        <f t="shared" si="19"/>
        <v>0</v>
      </c>
      <c r="AC97" s="83" t="str">
        <f t="shared" si="20"/>
        <v>Ok</v>
      </c>
    </row>
    <row r="98" spans="1:29" x14ac:dyDescent="0.3">
      <c r="A98" s="83" t="s">
        <v>290</v>
      </c>
      <c r="B98" s="15">
        <v>-70</v>
      </c>
      <c r="C98" s="15">
        <v>600</v>
      </c>
      <c r="D98" s="15">
        <v>600</v>
      </c>
      <c r="E98" s="15">
        <v>467</v>
      </c>
      <c r="F98" s="15">
        <v>0</v>
      </c>
      <c r="G98" s="15">
        <v>0</v>
      </c>
      <c r="H98" s="15">
        <v>0</v>
      </c>
      <c r="I98" s="15">
        <v>0</v>
      </c>
      <c r="J98" s="19">
        <v>-537</v>
      </c>
      <c r="K98" s="18">
        <v>-70</v>
      </c>
      <c r="L98" s="15">
        <v>0</v>
      </c>
      <c r="M98" s="15">
        <v>0</v>
      </c>
      <c r="N98" s="15">
        <v>467</v>
      </c>
      <c r="O98" s="15">
        <v>0</v>
      </c>
      <c r="P98" s="15">
        <v>0</v>
      </c>
      <c r="Q98" s="15">
        <v>0</v>
      </c>
      <c r="R98" s="15">
        <v>0</v>
      </c>
      <c r="S98" s="19">
        <v>-537</v>
      </c>
      <c r="T98" s="15">
        <f t="shared" si="11"/>
        <v>0</v>
      </c>
      <c r="U98" s="15">
        <f t="shared" si="12"/>
        <v>600</v>
      </c>
      <c r="V98" s="15">
        <f t="shared" si="13"/>
        <v>600</v>
      </c>
      <c r="W98" s="15">
        <f t="shared" si="14"/>
        <v>0</v>
      </c>
      <c r="X98" s="15">
        <f t="shared" si="15"/>
        <v>0</v>
      </c>
      <c r="Y98" s="15">
        <f t="shared" si="16"/>
        <v>0</v>
      </c>
      <c r="Z98" s="15">
        <f t="shared" si="17"/>
        <v>0</v>
      </c>
      <c r="AA98" s="15">
        <f t="shared" si="18"/>
        <v>0</v>
      </c>
      <c r="AB98" s="15">
        <f t="shared" si="19"/>
        <v>0</v>
      </c>
      <c r="AC98" s="83" t="str">
        <f t="shared" si="20"/>
        <v>Ok</v>
      </c>
    </row>
    <row r="99" spans="1:29" x14ac:dyDescent="0.3">
      <c r="A99" s="83" t="s">
        <v>86</v>
      </c>
      <c r="B99" s="15">
        <v>36</v>
      </c>
      <c r="C99" s="15">
        <v>80</v>
      </c>
      <c r="D99" s="15">
        <v>20</v>
      </c>
      <c r="E99" s="15">
        <v>77</v>
      </c>
      <c r="F99" s="15">
        <v>0</v>
      </c>
      <c r="G99" s="15">
        <v>0</v>
      </c>
      <c r="H99" s="15">
        <v>0</v>
      </c>
      <c r="I99" s="15">
        <v>0</v>
      </c>
      <c r="J99" s="19">
        <v>19</v>
      </c>
      <c r="K99" s="18">
        <v>36</v>
      </c>
      <c r="L99" s="15">
        <v>60</v>
      </c>
      <c r="M99" s="15">
        <v>0</v>
      </c>
      <c r="N99" s="15">
        <v>77</v>
      </c>
      <c r="O99" s="15">
        <v>0</v>
      </c>
      <c r="P99" s="15">
        <v>0</v>
      </c>
      <c r="Q99" s="15">
        <v>0</v>
      </c>
      <c r="R99" s="15">
        <v>0</v>
      </c>
      <c r="S99" s="19">
        <v>19</v>
      </c>
      <c r="T99" s="15">
        <f t="shared" si="11"/>
        <v>0</v>
      </c>
      <c r="U99" s="15">
        <f t="shared" si="12"/>
        <v>20</v>
      </c>
      <c r="V99" s="15">
        <f t="shared" si="13"/>
        <v>20</v>
      </c>
      <c r="W99" s="15">
        <f t="shared" si="14"/>
        <v>0</v>
      </c>
      <c r="X99" s="15">
        <f t="shared" si="15"/>
        <v>0</v>
      </c>
      <c r="Y99" s="15">
        <f t="shared" si="16"/>
        <v>0</v>
      </c>
      <c r="Z99" s="15">
        <f t="shared" si="17"/>
        <v>0</v>
      </c>
      <c r="AA99" s="15">
        <f t="shared" si="18"/>
        <v>0</v>
      </c>
      <c r="AB99" s="15">
        <f t="shared" si="19"/>
        <v>0</v>
      </c>
      <c r="AC99" s="83" t="str">
        <f t="shared" si="20"/>
        <v>Ok</v>
      </c>
    </row>
    <row r="100" spans="1:29" x14ac:dyDescent="0.3">
      <c r="A100" s="83" t="s">
        <v>291</v>
      </c>
      <c r="B100" s="15">
        <v>114</v>
      </c>
      <c r="C100" s="15">
        <v>120</v>
      </c>
      <c r="D100" s="15">
        <v>80</v>
      </c>
      <c r="E100" s="15">
        <v>124</v>
      </c>
      <c r="F100" s="15">
        <v>0</v>
      </c>
      <c r="G100" s="15">
        <v>0</v>
      </c>
      <c r="H100" s="15">
        <v>0</v>
      </c>
      <c r="I100" s="15">
        <v>0</v>
      </c>
      <c r="J100" s="19">
        <v>30</v>
      </c>
      <c r="K100" s="18">
        <v>114</v>
      </c>
      <c r="L100" s="15">
        <v>40</v>
      </c>
      <c r="M100" s="15">
        <v>0</v>
      </c>
      <c r="N100" s="15">
        <v>124</v>
      </c>
      <c r="O100" s="15">
        <v>0</v>
      </c>
      <c r="P100" s="15">
        <v>0</v>
      </c>
      <c r="Q100" s="15">
        <v>0</v>
      </c>
      <c r="R100" s="15">
        <v>0</v>
      </c>
      <c r="S100" s="19">
        <v>30</v>
      </c>
      <c r="T100" s="15">
        <f t="shared" si="11"/>
        <v>0</v>
      </c>
      <c r="U100" s="15">
        <f t="shared" si="12"/>
        <v>80</v>
      </c>
      <c r="V100" s="15">
        <f t="shared" si="13"/>
        <v>80</v>
      </c>
      <c r="W100" s="15">
        <f t="shared" si="14"/>
        <v>0</v>
      </c>
      <c r="X100" s="15">
        <f t="shared" si="15"/>
        <v>0</v>
      </c>
      <c r="Y100" s="15">
        <f t="shared" si="16"/>
        <v>0</v>
      </c>
      <c r="Z100" s="15">
        <f t="shared" si="17"/>
        <v>0</v>
      </c>
      <c r="AA100" s="15">
        <f t="shared" si="18"/>
        <v>0</v>
      </c>
      <c r="AB100" s="15">
        <f t="shared" si="19"/>
        <v>0</v>
      </c>
      <c r="AC100" s="83" t="str">
        <f t="shared" si="20"/>
        <v>Ok</v>
      </c>
    </row>
    <row r="101" spans="1:29" x14ac:dyDescent="0.3">
      <c r="A101" s="83" t="s">
        <v>87</v>
      </c>
      <c r="B101" s="15">
        <v>31</v>
      </c>
      <c r="C101" s="15">
        <v>0</v>
      </c>
      <c r="D101" s="15">
        <v>0</v>
      </c>
      <c r="E101" s="15">
        <v>45</v>
      </c>
      <c r="F101" s="15">
        <v>0</v>
      </c>
      <c r="G101" s="15">
        <v>0</v>
      </c>
      <c r="H101" s="15">
        <v>0</v>
      </c>
      <c r="I101" s="15">
        <v>0</v>
      </c>
      <c r="J101" s="19">
        <v>-14</v>
      </c>
      <c r="K101" s="18">
        <v>31</v>
      </c>
      <c r="L101" s="15">
        <v>0</v>
      </c>
      <c r="M101" s="15">
        <v>0</v>
      </c>
      <c r="N101" s="15">
        <v>45</v>
      </c>
      <c r="O101" s="15">
        <v>0</v>
      </c>
      <c r="P101" s="15">
        <v>0</v>
      </c>
      <c r="Q101" s="15">
        <v>0</v>
      </c>
      <c r="R101" s="15">
        <v>0</v>
      </c>
      <c r="S101" s="19">
        <v>-14</v>
      </c>
      <c r="T101" s="15">
        <f t="shared" si="11"/>
        <v>0</v>
      </c>
      <c r="U101" s="15">
        <f t="shared" si="12"/>
        <v>0</v>
      </c>
      <c r="V101" s="15">
        <f t="shared" si="13"/>
        <v>0</v>
      </c>
      <c r="W101" s="15">
        <f t="shared" si="14"/>
        <v>0</v>
      </c>
      <c r="X101" s="15">
        <f t="shared" si="15"/>
        <v>0</v>
      </c>
      <c r="Y101" s="15">
        <f t="shared" si="16"/>
        <v>0</v>
      </c>
      <c r="Z101" s="15">
        <f t="shared" si="17"/>
        <v>0</v>
      </c>
      <c r="AA101" s="15">
        <f t="shared" si="18"/>
        <v>0</v>
      </c>
      <c r="AB101" s="15">
        <f t="shared" si="19"/>
        <v>0</v>
      </c>
      <c r="AC101" s="83" t="str">
        <f t="shared" si="20"/>
        <v>Ok</v>
      </c>
    </row>
    <row r="102" spans="1:29" x14ac:dyDescent="0.3">
      <c r="A102" s="83" t="s">
        <v>248</v>
      </c>
      <c r="B102" s="15">
        <v>264</v>
      </c>
      <c r="C102" s="15">
        <v>0</v>
      </c>
      <c r="D102" s="15">
        <v>0</v>
      </c>
      <c r="E102" s="15">
        <v>269</v>
      </c>
      <c r="F102" s="15">
        <v>0</v>
      </c>
      <c r="G102" s="15">
        <v>0</v>
      </c>
      <c r="H102" s="15">
        <v>0</v>
      </c>
      <c r="I102" s="15">
        <v>0</v>
      </c>
      <c r="J102" s="19">
        <v>-5</v>
      </c>
      <c r="K102" s="18">
        <v>264</v>
      </c>
      <c r="L102" s="15">
        <v>0</v>
      </c>
      <c r="M102" s="15">
        <v>0</v>
      </c>
      <c r="N102" s="15">
        <v>269</v>
      </c>
      <c r="O102" s="15">
        <v>0</v>
      </c>
      <c r="P102" s="15">
        <v>0</v>
      </c>
      <c r="Q102" s="15">
        <v>0</v>
      </c>
      <c r="R102" s="15">
        <v>0</v>
      </c>
      <c r="S102" s="19">
        <v>-5</v>
      </c>
      <c r="T102" s="15">
        <f t="shared" si="11"/>
        <v>0</v>
      </c>
      <c r="U102" s="15">
        <f t="shared" si="12"/>
        <v>0</v>
      </c>
      <c r="V102" s="15">
        <f t="shared" si="13"/>
        <v>0</v>
      </c>
      <c r="W102" s="15">
        <f t="shared" si="14"/>
        <v>0</v>
      </c>
      <c r="X102" s="15">
        <f t="shared" si="15"/>
        <v>0</v>
      </c>
      <c r="Y102" s="15">
        <f t="shared" si="16"/>
        <v>0</v>
      </c>
      <c r="Z102" s="15">
        <f t="shared" si="17"/>
        <v>0</v>
      </c>
      <c r="AA102" s="15">
        <f t="shared" si="18"/>
        <v>0</v>
      </c>
      <c r="AB102" s="15">
        <f t="shared" si="19"/>
        <v>0</v>
      </c>
      <c r="AC102" s="83" t="str">
        <f t="shared" si="20"/>
        <v>Ok</v>
      </c>
    </row>
    <row r="103" spans="1:29" x14ac:dyDescent="0.3">
      <c r="A103" s="83" t="s">
        <v>249</v>
      </c>
      <c r="B103" s="15">
        <v>32</v>
      </c>
      <c r="C103" s="15">
        <v>80</v>
      </c>
      <c r="D103" s="15">
        <v>0</v>
      </c>
      <c r="E103" s="15">
        <v>80</v>
      </c>
      <c r="F103" s="15">
        <v>0</v>
      </c>
      <c r="G103" s="15">
        <v>0</v>
      </c>
      <c r="H103" s="15">
        <v>0</v>
      </c>
      <c r="I103" s="15">
        <v>0</v>
      </c>
      <c r="J103" s="19">
        <v>32</v>
      </c>
      <c r="K103" s="18">
        <v>32</v>
      </c>
      <c r="L103" s="15">
        <v>80</v>
      </c>
      <c r="M103" s="15">
        <v>0</v>
      </c>
      <c r="N103" s="15">
        <v>80</v>
      </c>
      <c r="O103" s="15">
        <v>0</v>
      </c>
      <c r="P103" s="15">
        <v>0</v>
      </c>
      <c r="Q103" s="15">
        <v>0</v>
      </c>
      <c r="R103" s="15">
        <v>0</v>
      </c>
      <c r="S103" s="19">
        <v>32</v>
      </c>
      <c r="T103" s="15">
        <f t="shared" si="11"/>
        <v>0</v>
      </c>
      <c r="U103" s="15">
        <f t="shared" si="12"/>
        <v>0</v>
      </c>
      <c r="V103" s="15">
        <f t="shared" si="13"/>
        <v>0</v>
      </c>
      <c r="W103" s="15">
        <f t="shared" si="14"/>
        <v>0</v>
      </c>
      <c r="X103" s="15">
        <f t="shared" si="15"/>
        <v>0</v>
      </c>
      <c r="Y103" s="15">
        <f t="shared" si="16"/>
        <v>0</v>
      </c>
      <c r="Z103" s="15">
        <f t="shared" si="17"/>
        <v>0</v>
      </c>
      <c r="AA103" s="15">
        <f t="shared" si="18"/>
        <v>0</v>
      </c>
      <c r="AB103" s="15">
        <f t="shared" si="19"/>
        <v>0</v>
      </c>
      <c r="AC103" s="83" t="str">
        <f t="shared" si="20"/>
        <v>Ok</v>
      </c>
    </row>
    <row r="104" spans="1:29" x14ac:dyDescent="0.3">
      <c r="A104" s="83" t="s">
        <v>246</v>
      </c>
      <c r="B104" s="15">
        <v>0</v>
      </c>
      <c r="C104" s="15">
        <v>160</v>
      </c>
      <c r="D104" s="15">
        <v>0</v>
      </c>
      <c r="E104" s="15">
        <v>80</v>
      </c>
      <c r="F104" s="15">
        <v>0</v>
      </c>
      <c r="G104" s="15">
        <v>0</v>
      </c>
      <c r="H104" s="15">
        <v>0</v>
      </c>
      <c r="I104" s="15">
        <v>0</v>
      </c>
      <c r="J104" s="15">
        <v>80</v>
      </c>
      <c r="K104" s="18">
        <v>0</v>
      </c>
      <c r="L104" s="15">
        <v>160</v>
      </c>
      <c r="M104" s="15">
        <v>0</v>
      </c>
      <c r="N104" s="15">
        <v>80</v>
      </c>
      <c r="O104" s="15">
        <v>0</v>
      </c>
      <c r="P104" s="15">
        <v>0</v>
      </c>
      <c r="Q104" s="15">
        <v>0</v>
      </c>
      <c r="R104" s="15">
        <v>0</v>
      </c>
      <c r="S104" s="19">
        <v>80</v>
      </c>
      <c r="T104" s="15">
        <f t="shared" si="11"/>
        <v>0</v>
      </c>
      <c r="U104" s="15">
        <f t="shared" si="12"/>
        <v>0</v>
      </c>
      <c r="V104" s="15">
        <f t="shared" si="13"/>
        <v>0</v>
      </c>
      <c r="W104" s="15">
        <f t="shared" si="14"/>
        <v>0</v>
      </c>
      <c r="X104" s="15">
        <f t="shared" si="15"/>
        <v>0</v>
      </c>
      <c r="Y104" s="15">
        <f t="shared" si="16"/>
        <v>0</v>
      </c>
      <c r="Z104" s="15">
        <f t="shared" si="17"/>
        <v>0</v>
      </c>
      <c r="AA104" s="15">
        <f t="shared" si="18"/>
        <v>0</v>
      </c>
      <c r="AB104" s="15">
        <f t="shared" si="19"/>
        <v>0</v>
      </c>
      <c r="AC104" s="83" t="str">
        <f t="shared" si="20"/>
        <v>Ok</v>
      </c>
    </row>
    <row r="105" spans="1:29" x14ac:dyDescent="0.3">
      <c r="A105" s="83" t="s">
        <v>245</v>
      </c>
      <c r="B105" s="15">
        <v>0</v>
      </c>
      <c r="C105" s="15">
        <v>40</v>
      </c>
      <c r="D105" s="15">
        <v>0</v>
      </c>
      <c r="E105" s="15">
        <v>21</v>
      </c>
      <c r="F105" s="15">
        <v>0</v>
      </c>
      <c r="G105" s="15">
        <v>0</v>
      </c>
      <c r="H105" s="15">
        <v>0</v>
      </c>
      <c r="I105" s="15">
        <v>0</v>
      </c>
      <c r="J105" s="19">
        <v>19</v>
      </c>
      <c r="K105" s="18">
        <v>0</v>
      </c>
      <c r="L105" s="15">
        <v>40</v>
      </c>
      <c r="M105" s="15">
        <v>0</v>
      </c>
      <c r="N105" s="15">
        <v>21</v>
      </c>
      <c r="O105" s="15">
        <v>0</v>
      </c>
      <c r="P105" s="15">
        <v>0</v>
      </c>
      <c r="Q105" s="15">
        <v>0</v>
      </c>
      <c r="R105" s="15">
        <v>0</v>
      </c>
      <c r="S105" s="19">
        <v>19</v>
      </c>
      <c r="T105" s="15">
        <f t="shared" si="11"/>
        <v>0</v>
      </c>
      <c r="U105" s="15">
        <f t="shared" si="12"/>
        <v>0</v>
      </c>
      <c r="V105" s="15">
        <f t="shared" si="13"/>
        <v>0</v>
      </c>
      <c r="W105" s="15">
        <f t="shared" si="14"/>
        <v>0</v>
      </c>
      <c r="X105" s="15">
        <f t="shared" si="15"/>
        <v>0</v>
      </c>
      <c r="Y105" s="15">
        <f t="shared" si="16"/>
        <v>0</v>
      </c>
      <c r="Z105" s="15">
        <f t="shared" si="17"/>
        <v>0</v>
      </c>
      <c r="AA105" s="15">
        <f t="shared" si="18"/>
        <v>0</v>
      </c>
      <c r="AB105" s="15">
        <f t="shared" si="19"/>
        <v>0</v>
      </c>
      <c r="AC105" s="83" t="str">
        <f t="shared" si="20"/>
        <v>Ok</v>
      </c>
    </row>
    <row r="106" spans="1:29" x14ac:dyDescent="0.3">
      <c r="A106" s="83" t="s">
        <v>244</v>
      </c>
      <c r="B106" s="15">
        <v>0</v>
      </c>
      <c r="C106" s="15">
        <v>120</v>
      </c>
      <c r="D106" s="15">
        <v>0</v>
      </c>
      <c r="E106" s="15">
        <v>27</v>
      </c>
      <c r="F106" s="15">
        <v>0</v>
      </c>
      <c r="G106" s="15">
        <v>0</v>
      </c>
      <c r="H106" s="15">
        <v>0</v>
      </c>
      <c r="I106" s="15">
        <v>0</v>
      </c>
      <c r="J106" s="19">
        <v>93</v>
      </c>
      <c r="K106" s="18">
        <v>0</v>
      </c>
      <c r="L106" s="15">
        <v>120</v>
      </c>
      <c r="M106" s="15">
        <v>0</v>
      </c>
      <c r="N106" s="15">
        <v>27</v>
      </c>
      <c r="O106" s="15">
        <v>0</v>
      </c>
      <c r="P106" s="15">
        <v>0</v>
      </c>
      <c r="Q106" s="15">
        <v>0</v>
      </c>
      <c r="R106" s="15">
        <v>0</v>
      </c>
      <c r="S106" s="19">
        <v>93</v>
      </c>
      <c r="T106" s="15">
        <f t="shared" si="11"/>
        <v>0</v>
      </c>
      <c r="U106" s="15">
        <f t="shared" si="12"/>
        <v>0</v>
      </c>
      <c r="V106" s="15">
        <f t="shared" si="13"/>
        <v>0</v>
      </c>
      <c r="W106" s="15">
        <f t="shared" si="14"/>
        <v>0</v>
      </c>
      <c r="X106" s="15">
        <f t="shared" si="15"/>
        <v>0</v>
      </c>
      <c r="Y106" s="15">
        <f t="shared" si="16"/>
        <v>0</v>
      </c>
      <c r="Z106" s="15">
        <f t="shared" si="17"/>
        <v>0</v>
      </c>
      <c r="AA106" s="15">
        <f t="shared" si="18"/>
        <v>0</v>
      </c>
      <c r="AB106" s="15">
        <f t="shared" si="19"/>
        <v>0</v>
      </c>
      <c r="AC106" s="83" t="str">
        <f t="shared" si="20"/>
        <v>Ok</v>
      </c>
    </row>
    <row r="107" spans="1:29" x14ac:dyDescent="0.3">
      <c r="A107" s="83" t="s">
        <v>222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9">
        <v>0</v>
      </c>
      <c r="K107" s="18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9">
        <v>0</v>
      </c>
      <c r="T107" s="15">
        <f t="shared" si="11"/>
        <v>0</v>
      </c>
      <c r="U107" s="15">
        <f t="shared" si="12"/>
        <v>0</v>
      </c>
      <c r="V107" s="15">
        <f t="shared" si="13"/>
        <v>0</v>
      </c>
      <c r="W107" s="15">
        <f t="shared" si="14"/>
        <v>0</v>
      </c>
      <c r="X107" s="15">
        <f t="shared" si="15"/>
        <v>0</v>
      </c>
      <c r="Y107" s="15">
        <f t="shared" si="16"/>
        <v>0</v>
      </c>
      <c r="Z107" s="15">
        <f t="shared" si="17"/>
        <v>0</v>
      </c>
      <c r="AA107" s="15">
        <f t="shared" si="18"/>
        <v>0</v>
      </c>
      <c r="AB107" s="15">
        <f t="shared" si="19"/>
        <v>0</v>
      </c>
      <c r="AC107" s="83" t="str">
        <f t="shared" si="20"/>
        <v>Ok</v>
      </c>
    </row>
    <row r="108" spans="1:29" x14ac:dyDescent="0.3">
      <c r="A108" s="83" t="s">
        <v>227</v>
      </c>
      <c r="B108" s="15">
        <v>-298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9">
        <v>-298</v>
      </c>
      <c r="K108" s="18">
        <v>-298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9">
        <v>-298</v>
      </c>
      <c r="T108" s="15">
        <f t="shared" si="11"/>
        <v>0</v>
      </c>
      <c r="U108" s="15">
        <f t="shared" si="12"/>
        <v>0</v>
      </c>
      <c r="V108" s="15">
        <f t="shared" si="13"/>
        <v>0</v>
      </c>
      <c r="W108" s="15">
        <f t="shared" si="14"/>
        <v>0</v>
      </c>
      <c r="X108" s="15">
        <f t="shared" si="15"/>
        <v>0</v>
      </c>
      <c r="Y108" s="15">
        <f t="shared" si="16"/>
        <v>0</v>
      </c>
      <c r="Z108" s="15">
        <f t="shared" si="17"/>
        <v>0</v>
      </c>
      <c r="AA108" s="15">
        <f t="shared" si="18"/>
        <v>0</v>
      </c>
      <c r="AB108" s="15">
        <f t="shared" si="19"/>
        <v>0</v>
      </c>
      <c r="AC108" s="83" t="str">
        <f t="shared" si="20"/>
        <v>Ok</v>
      </c>
    </row>
    <row r="109" spans="1:29" x14ac:dyDescent="0.3">
      <c r="A109" s="83" t="s">
        <v>226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9">
        <v>0</v>
      </c>
      <c r="K109" s="18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9">
        <v>0</v>
      </c>
      <c r="T109" s="15">
        <f t="shared" si="11"/>
        <v>0</v>
      </c>
      <c r="U109" s="15">
        <f t="shared" si="12"/>
        <v>0</v>
      </c>
      <c r="V109" s="15">
        <f t="shared" si="13"/>
        <v>0</v>
      </c>
      <c r="W109" s="15">
        <f t="shared" si="14"/>
        <v>0</v>
      </c>
      <c r="X109" s="15">
        <f t="shared" si="15"/>
        <v>0</v>
      </c>
      <c r="Y109" s="15">
        <f t="shared" si="16"/>
        <v>0</v>
      </c>
      <c r="Z109" s="15">
        <f t="shared" si="17"/>
        <v>0</v>
      </c>
      <c r="AA109" s="15">
        <f t="shared" si="18"/>
        <v>0</v>
      </c>
      <c r="AB109" s="15">
        <f t="shared" si="19"/>
        <v>0</v>
      </c>
      <c r="AC109" s="83" t="str">
        <f t="shared" si="20"/>
        <v>Ok</v>
      </c>
    </row>
    <row r="110" spans="1:29" x14ac:dyDescent="0.3">
      <c r="A110" s="83" t="s">
        <v>77</v>
      </c>
      <c r="B110" s="15">
        <v>1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9">
        <v>1</v>
      </c>
      <c r="K110" s="18">
        <v>1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9">
        <v>1</v>
      </c>
      <c r="T110" s="15">
        <f t="shared" si="11"/>
        <v>0</v>
      </c>
      <c r="U110" s="15">
        <f t="shared" si="12"/>
        <v>0</v>
      </c>
      <c r="V110" s="15">
        <f t="shared" si="13"/>
        <v>0</v>
      </c>
      <c r="W110" s="15">
        <f t="shared" si="14"/>
        <v>0</v>
      </c>
      <c r="X110" s="15">
        <f t="shared" si="15"/>
        <v>0</v>
      </c>
      <c r="Y110" s="15">
        <f t="shared" si="16"/>
        <v>0</v>
      </c>
      <c r="Z110" s="15">
        <f t="shared" si="17"/>
        <v>0</v>
      </c>
      <c r="AA110" s="15">
        <f t="shared" si="18"/>
        <v>0</v>
      </c>
      <c r="AB110" s="15">
        <f t="shared" si="19"/>
        <v>0</v>
      </c>
      <c r="AC110" s="83" t="str">
        <f t="shared" si="20"/>
        <v>Ok</v>
      </c>
    </row>
    <row r="111" spans="1:29" x14ac:dyDescent="0.3">
      <c r="A111" s="83" t="s">
        <v>223</v>
      </c>
      <c r="B111" s="15">
        <v>1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9">
        <v>1</v>
      </c>
      <c r="K111" s="18">
        <v>1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9">
        <v>1</v>
      </c>
      <c r="T111" s="15">
        <f t="shared" si="11"/>
        <v>0</v>
      </c>
      <c r="U111" s="15">
        <f t="shared" si="12"/>
        <v>0</v>
      </c>
      <c r="V111" s="15">
        <f t="shared" si="13"/>
        <v>0</v>
      </c>
      <c r="W111" s="15">
        <f t="shared" si="14"/>
        <v>0</v>
      </c>
      <c r="X111" s="15">
        <f t="shared" si="15"/>
        <v>0</v>
      </c>
      <c r="Y111" s="15">
        <f t="shared" si="16"/>
        <v>0</v>
      </c>
      <c r="Z111" s="15">
        <f t="shared" si="17"/>
        <v>0</v>
      </c>
      <c r="AA111" s="15">
        <f t="shared" si="18"/>
        <v>0</v>
      </c>
      <c r="AB111" s="15">
        <f t="shared" si="19"/>
        <v>0</v>
      </c>
      <c r="AC111" s="83" t="str">
        <f t="shared" si="20"/>
        <v>Ok</v>
      </c>
    </row>
    <row r="112" spans="1:29" x14ac:dyDescent="0.3">
      <c r="A112" s="83" t="s">
        <v>224</v>
      </c>
      <c r="B112" s="15">
        <v>2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9">
        <v>2</v>
      </c>
      <c r="K112" s="18">
        <v>2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9">
        <v>2</v>
      </c>
      <c r="T112" s="15">
        <f t="shared" si="11"/>
        <v>0</v>
      </c>
      <c r="U112" s="15">
        <f t="shared" si="12"/>
        <v>0</v>
      </c>
      <c r="V112" s="15">
        <f t="shared" si="13"/>
        <v>0</v>
      </c>
      <c r="W112" s="15">
        <f t="shared" si="14"/>
        <v>0</v>
      </c>
      <c r="X112" s="15">
        <f t="shared" si="15"/>
        <v>0</v>
      </c>
      <c r="Y112" s="15">
        <f t="shared" si="16"/>
        <v>0</v>
      </c>
      <c r="Z112" s="15">
        <f t="shared" si="17"/>
        <v>0</v>
      </c>
      <c r="AA112" s="15">
        <f t="shared" si="18"/>
        <v>0</v>
      </c>
      <c r="AB112" s="15">
        <f t="shared" si="19"/>
        <v>0</v>
      </c>
      <c r="AC112" s="83" t="str">
        <f t="shared" si="20"/>
        <v>Ok</v>
      </c>
    </row>
    <row r="113" spans="1:29" x14ac:dyDescent="0.3">
      <c r="A113" s="83" t="s">
        <v>225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9">
        <v>0</v>
      </c>
      <c r="K113" s="18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9">
        <v>0</v>
      </c>
      <c r="T113" s="15">
        <f t="shared" si="11"/>
        <v>0</v>
      </c>
      <c r="U113" s="15">
        <f t="shared" si="12"/>
        <v>0</v>
      </c>
      <c r="V113" s="15">
        <f t="shared" si="13"/>
        <v>0</v>
      </c>
      <c r="W113" s="15">
        <f t="shared" si="14"/>
        <v>0</v>
      </c>
      <c r="X113" s="15">
        <f t="shared" si="15"/>
        <v>0</v>
      </c>
      <c r="Y113" s="15">
        <f t="shared" si="16"/>
        <v>0</v>
      </c>
      <c r="Z113" s="15">
        <f t="shared" si="17"/>
        <v>0</v>
      </c>
      <c r="AA113" s="15">
        <f t="shared" si="18"/>
        <v>0</v>
      </c>
      <c r="AB113" s="15">
        <f t="shared" si="19"/>
        <v>0</v>
      </c>
      <c r="AC113" s="83" t="str">
        <f t="shared" si="20"/>
        <v>Ok</v>
      </c>
    </row>
    <row r="114" spans="1:29" x14ac:dyDescent="0.3">
      <c r="A114" s="83" t="s">
        <v>229</v>
      </c>
      <c r="B114" s="15">
        <v>2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9">
        <v>2</v>
      </c>
      <c r="K114" s="18">
        <v>2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9">
        <v>2</v>
      </c>
      <c r="T114" s="15">
        <f t="shared" si="11"/>
        <v>0</v>
      </c>
      <c r="U114" s="15">
        <f t="shared" si="12"/>
        <v>0</v>
      </c>
      <c r="V114" s="15">
        <f t="shared" si="13"/>
        <v>0</v>
      </c>
      <c r="W114" s="15">
        <f t="shared" si="14"/>
        <v>0</v>
      </c>
      <c r="X114" s="15">
        <f t="shared" si="15"/>
        <v>0</v>
      </c>
      <c r="Y114" s="15">
        <f t="shared" si="16"/>
        <v>0</v>
      </c>
      <c r="Z114" s="15">
        <f t="shared" si="17"/>
        <v>0</v>
      </c>
      <c r="AA114" s="15">
        <f t="shared" si="18"/>
        <v>0</v>
      </c>
      <c r="AB114" s="15">
        <f t="shared" si="19"/>
        <v>0</v>
      </c>
      <c r="AC114" s="83" t="str">
        <f t="shared" si="20"/>
        <v>Ok</v>
      </c>
    </row>
    <row r="115" spans="1:29" ht="15" thickBot="1" x14ac:dyDescent="0.35">
      <c r="A115" s="83" t="s">
        <v>98</v>
      </c>
      <c r="B115" s="15">
        <v>-2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9">
        <v>-2</v>
      </c>
      <c r="K115" s="18">
        <v>-2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9">
        <v>-2</v>
      </c>
      <c r="T115" s="15">
        <f t="shared" si="11"/>
        <v>0</v>
      </c>
      <c r="U115" s="15">
        <f t="shared" si="12"/>
        <v>0</v>
      </c>
      <c r="V115" s="15">
        <f t="shared" si="13"/>
        <v>0</v>
      </c>
      <c r="W115" s="15">
        <f t="shared" si="14"/>
        <v>0</v>
      </c>
      <c r="X115" s="15">
        <f t="shared" si="15"/>
        <v>0</v>
      </c>
      <c r="Y115" s="15">
        <f t="shared" si="16"/>
        <v>0</v>
      </c>
      <c r="Z115" s="15">
        <f t="shared" si="17"/>
        <v>0</v>
      </c>
      <c r="AA115" s="15">
        <f t="shared" si="18"/>
        <v>0</v>
      </c>
      <c r="AB115" s="15">
        <f t="shared" si="19"/>
        <v>0</v>
      </c>
      <c r="AC115" s="83" t="str">
        <f t="shared" si="20"/>
        <v>Ok</v>
      </c>
    </row>
    <row r="116" spans="1:29" s="82" customFormat="1" ht="16.2" thickBot="1" x14ac:dyDescent="0.35">
      <c r="A116" s="80" t="s">
        <v>19</v>
      </c>
      <c r="B116" s="78">
        <f>SUM(B4:B115)</f>
        <v>7208</v>
      </c>
      <c r="C116" s="78">
        <f>SUM(C4:C115)</f>
        <v>51840</v>
      </c>
      <c r="D116" s="78">
        <f>SUM(D4:D115)</f>
        <v>3080</v>
      </c>
      <c r="E116" s="78">
        <f>SUM(E4:E115)</f>
        <v>59143</v>
      </c>
      <c r="F116" s="78">
        <f>SUM(F4:F115)</f>
        <v>0</v>
      </c>
      <c r="G116" s="78">
        <f>SUM(G4:G115)</f>
        <v>0</v>
      </c>
      <c r="H116" s="78">
        <f>SUM(H4:H115)</f>
        <v>0</v>
      </c>
      <c r="I116" s="78">
        <f>SUM(I4:I115)</f>
        <v>0</v>
      </c>
      <c r="J116" s="91">
        <f>SUM(J4:J115)</f>
        <v>-3175</v>
      </c>
      <c r="K116" s="88">
        <f>SUM(K4:K115)</f>
        <v>7208</v>
      </c>
      <c r="L116" s="78">
        <f>SUM(L4:L115)</f>
        <v>48760</v>
      </c>
      <c r="M116" s="78">
        <f>SUM(M4:M115)</f>
        <v>0</v>
      </c>
      <c r="N116" s="78">
        <f>SUM(N4:N115)</f>
        <v>59143</v>
      </c>
      <c r="O116" s="78">
        <f>SUM(O4:O115)</f>
        <v>0</v>
      </c>
      <c r="P116" s="78">
        <f>SUM(P4:P115)</f>
        <v>0</v>
      </c>
      <c r="Q116" s="78">
        <f>SUM(Q4:Q115)</f>
        <v>0</v>
      </c>
      <c r="R116" s="78">
        <f>SUM(R4:R115)</f>
        <v>0</v>
      </c>
      <c r="S116" s="91">
        <f>SUM(S4:S115)</f>
        <v>-3175</v>
      </c>
      <c r="T116" s="78">
        <f>SUM(T4:T115)</f>
        <v>0</v>
      </c>
      <c r="U116" s="78">
        <f>SUM(U4:U115)</f>
        <v>3080</v>
      </c>
      <c r="V116" s="78">
        <f>SUM(V4:V115)</f>
        <v>3080</v>
      </c>
      <c r="W116" s="78">
        <f>SUM(W4:W115)</f>
        <v>0</v>
      </c>
      <c r="X116" s="78">
        <f>SUM(X4:X115)</f>
        <v>0</v>
      </c>
      <c r="Y116" s="78">
        <f>SUM(Y4:Y115)</f>
        <v>0</v>
      </c>
      <c r="Z116" s="78">
        <f>SUM(Z4:Z115)</f>
        <v>0</v>
      </c>
      <c r="AA116" s="78">
        <f>SUM(AA4:AA115)</f>
        <v>0</v>
      </c>
      <c r="AB116" s="91">
        <f>SUM(AB4:AB115)</f>
        <v>0</v>
      </c>
      <c r="AC116" s="85"/>
    </row>
  </sheetData>
  <mergeCells count="3">
    <mergeCell ref="B1:J1"/>
    <mergeCell ref="K1:S1"/>
    <mergeCell ref="T1:AB1"/>
  </mergeCells>
  <conditionalFormatting sqref="A116:A1048576 A1:A4">
    <cfRule type="duplicateValues" dxfId="31" priority="189"/>
  </conditionalFormatting>
  <conditionalFormatting sqref="A5">
    <cfRule type="duplicateValues" dxfId="30" priority="36"/>
  </conditionalFormatting>
  <conditionalFormatting sqref="A104">
    <cfRule type="duplicateValues" dxfId="29" priority="28"/>
  </conditionalFormatting>
  <conditionalFormatting sqref="A105">
    <cfRule type="duplicateValues" dxfId="28" priority="29"/>
  </conditionalFormatting>
  <conditionalFormatting sqref="A106:A109">
    <cfRule type="duplicateValues" dxfId="27" priority="30"/>
  </conditionalFormatting>
  <conditionalFormatting sqref="A85">
    <cfRule type="duplicateValues" dxfId="26" priority="23"/>
  </conditionalFormatting>
  <conditionalFormatting sqref="A86">
    <cfRule type="duplicateValues" dxfId="25" priority="24"/>
  </conditionalFormatting>
  <conditionalFormatting sqref="A91:A98">
    <cfRule type="duplicateValues" dxfId="24" priority="22"/>
  </conditionalFormatting>
  <conditionalFormatting sqref="A87:A90">
    <cfRule type="duplicateValues" dxfId="23" priority="25"/>
  </conditionalFormatting>
  <conditionalFormatting sqref="A99:A103">
    <cfRule type="duplicateValues" dxfId="22" priority="26"/>
  </conditionalFormatting>
  <conditionalFormatting sqref="A67">
    <cfRule type="duplicateValues" dxfId="21" priority="19"/>
  </conditionalFormatting>
  <conditionalFormatting sqref="A72:A79">
    <cfRule type="duplicateValues" dxfId="20" priority="18"/>
  </conditionalFormatting>
  <conditionalFormatting sqref="A68:A71">
    <cfRule type="duplicateValues" dxfId="19" priority="20"/>
  </conditionalFormatting>
  <conditionalFormatting sqref="A80:A84">
    <cfRule type="duplicateValues" dxfId="18" priority="21"/>
  </conditionalFormatting>
  <conditionalFormatting sqref="A62">
    <cfRule type="duplicateValues" dxfId="17" priority="15"/>
  </conditionalFormatting>
  <conditionalFormatting sqref="A63">
    <cfRule type="duplicateValues" dxfId="16" priority="16"/>
  </conditionalFormatting>
  <conditionalFormatting sqref="A64:A66">
    <cfRule type="duplicateValues" dxfId="15" priority="17"/>
  </conditionalFormatting>
  <conditionalFormatting sqref="A43">
    <cfRule type="duplicateValues" dxfId="14" priority="11"/>
  </conditionalFormatting>
  <conditionalFormatting sqref="A44">
    <cfRule type="duplicateValues" dxfId="13" priority="12"/>
  </conditionalFormatting>
  <conditionalFormatting sqref="A49:A56">
    <cfRule type="duplicateValues" dxfId="12" priority="10"/>
  </conditionalFormatting>
  <conditionalFormatting sqref="A45:A48">
    <cfRule type="duplicateValues" dxfId="11" priority="13"/>
  </conditionalFormatting>
  <conditionalFormatting sqref="A57:A61">
    <cfRule type="duplicateValues" dxfId="10" priority="14"/>
  </conditionalFormatting>
  <conditionalFormatting sqref="A24">
    <cfRule type="duplicateValues" dxfId="9" priority="6"/>
  </conditionalFormatting>
  <conditionalFormatting sqref="A25">
    <cfRule type="duplicateValues" dxfId="8" priority="7"/>
  </conditionalFormatting>
  <conditionalFormatting sqref="A30:A37">
    <cfRule type="duplicateValues" dxfId="7" priority="5"/>
  </conditionalFormatting>
  <conditionalFormatting sqref="A26:A29">
    <cfRule type="duplicateValues" dxfId="6" priority="8"/>
  </conditionalFormatting>
  <conditionalFormatting sqref="A38:A42">
    <cfRule type="duplicateValues" dxfId="5" priority="9"/>
  </conditionalFormatting>
  <conditionalFormatting sqref="A6">
    <cfRule type="duplicateValues" dxfId="4" priority="2"/>
  </conditionalFormatting>
  <conditionalFormatting sqref="A11:A18">
    <cfRule type="duplicateValues" dxfId="3" priority="1"/>
  </conditionalFormatting>
  <conditionalFormatting sqref="A7:A10">
    <cfRule type="duplicateValues" dxfId="2" priority="3"/>
  </conditionalFormatting>
  <conditionalFormatting sqref="A19:A23">
    <cfRule type="duplicateValues" dxfId="1" priority="4"/>
  </conditionalFormatting>
  <conditionalFormatting sqref="A110:A115">
    <cfRule type="duplicateValues" dxfId="0" priority="19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2021-07-12T10:30:37Z</dcterms:modified>
</cp:coreProperties>
</file>