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332-SAKALABHAKTULA VISWANNATHAM\"/>
    </mc:Choice>
  </mc:AlternateContent>
  <xr:revisionPtr revIDLastSave="0" documentId="13_ncr:1_{8FE852AE-008F-4BF7-B4DB-421FF914AC4C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working'!$A$1:$G$77</definedName>
    <definedName name="_xlnm._FilterDatabase" localSheetId="5" hidden="1">Reco!$A$3:$AC$74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25" r:id="rId9"/>
  </pivotCaches>
</workbook>
</file>

<file path=xl/calcChain.xml><?xml version="1.0" encoding="utf-8"?>
<calcChain xmlns="http://schemas.openxmlformats.org/spreadsheetml/2006/main">
  <c r="B70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M72" i="2" l="1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V64" i="4" l="1"/>
  <c r="W63" i="4"/>
  <c r="T65" i="4"/>
  <c r="AA68" i="4"/>
  <c r="W70" i="4"/>
  <c r="V67" i="4"/>
  <c r="T68" i="4"/>
  <c r="AB68" i="4"/>
  <c r="Z69" i="4"/>
  <c r="V71" i="4"/>
  <c r="T72" i="4"/>
  <c r="AA35" i="4"/>
  <c r="W37" i="4"/>
  <c r="U38" i="4"/>
  <c r="Y40" i="4"/>
  <c r="W45" i="4"/>
  <c r="AA51" i="4"/>
  <c r="W53" i="4"/>
  <c r="AA55" i="4"/>
  <c r="U61" i="4"/>
  <c r="AA62" i="4"/>
  <c r="X5" i="4"/>
  <c r="V6" i="4"/>
  <c r="Z8" i="4"/>
  <c r="T63" i="4"/>
  <c r="AB63" i="4"/>
  <c r="Z64" i="4"/>
  <c r="V66" i="4"/>
  <c r="Z68" i="4"/>
  <c r="X69" i="4"/>
  <c r="V70" i="4"/>
  <c r="T71" i="4"/>
  <c r="AB71" i="4"/>
  <c r="Z72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8" i="4"/>
  <c r="AA60" i="4"/>
  <c r="Y61" i="4"/>
  <c r="W62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1" i="4"/>
  <c r="V62" i="4"/>
  <c r="Y64" i="4"/>
  <c r="W65" i="4"/>
  <c r="W73" i="4"/>
  <c r="AA6" i="4"/>
  <c r="W8" i="4"/>
  <c r="AB72" i="4"/>
  <c r="Z73" i="4"/>
  <c r="T19" i="4"/>
  <c r="AB19" i="4"/>
  <c r="T23" i="4"/>
  <c r="X29" i="4"/>
  <c r="T35" i="4"/>
  <c r="AB35" i="4"/>
  <c r="X45" i="4"/>
  <c r="T51" i="4"/>
  <c r="AB51" i="4"/>
  <c r="Z67" i="4"/>
  <c r="V69" i="4"/>
  <c r="T70" i="4"/>
  <c r="AB70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V59" i="4"/>
  <c r="X4" i="4"/>
  <c r="V5" i="4"/>
  <c r="Z7" i="4"/>
  <c r="X8" i="4"/>
  <c r="W59" i="4"/>
  <c r="U68" i="4"/>
  <c r="Y70" i="4"/>
  <c r="W71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59" i="4"/>
  <c r="V61" i="4"/>
  <c r="Y63" i="4"/>
  <c r="W6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V65" i="4"/>
  <c r="Y67" i="4"/>
  <c r="U69" i="4"/>
  <c r="Y71" i="4"/>
  <c r="U73" i="4"/>
  <c r="Z13" i="4"/>
  <c r="AA67" i="4"/>
  <c r="W69" i="4"/>
  <c r="AA71" i="4"/>
  <c r="AB36" i="4"/>
  <c r="X50" i="4"/>
  <c r="X27" i="4"/>
  <c r="X43" i="4"/>
  <c r="Z61" i="4"/>
  <c r="V63" i="4"/>
  <c r="AA64" i="4"/>
  <c r="U71" i="4"/>
  <c r="AA72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0" i="4"/>
  <c r="T52" i="4"/>
  <c r="AB65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V58" i="4"/>
  <c r="Z60" i="4"/>
  <c r="W61" i="4"/>
  <c r="Z63" i="4"/>
  <c r="Z66" i="4"/>
  <c r="X67" i="4"/>
  <c r="W67" i="4"/>
  <c r="V68" i="4"/>
  <c r="AA69" i="4"/>
  <c r="Z70" i="4"/>
  <c r="X71" i="4"/>
  <c r="AA5" i="4"/>
  <c r="AB26" i="4"/>
  <c r="T42" i="4"/>
  <c r="AB42" i="4"/>
  <c r="AA63" i="4"/>
  <c r="W68" i="4"/>
  <c r="AA70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Y58" i="4"/>
  <c r="U60" i="4"/>
  <c r="U63" i="4"/>
  <c r="U66" i="4"/>
  <c r="Y68" i="4"/>
  <c r="U70" i="4"/>
  <c r="Z71" i="4"/>
  <c r="V73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AA58" i="4"/>
  <c r="Z58" i="4"/>
  <c r="Y59" i="4"/>
  <c r="W60" i="4"/>
  <c r="T61" i="4"/>
  <c r="AB61" i="4"/>
  <c r="AA61" i="4"/>
  <c r="Z62" i="4"/>
  <c r="U64" i="4"/>
  <c r="Z65" i="4"/>
  <c r="W66" i="4"/>
  <c r="U67" i="4"/>
  <c r="Y69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V72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59" i="4"/>
  <c r="AB59" i="4"/>
  <c r="AA59" i="4"/>
  <c r="U62" i="4"/>
  <c r="U65" i="4"/>
  <c r="U72" i="4"/>
  <c r="X73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U59" i="4"/>
  <c r="Y60" i="4"/>
  <c r="X63" i="4"/>
  <c r="Y66" i="4"/>
  <c r="T67" i="4"/>
  <c r="AB67" i="4"/>
  <c r="X68" i="4"/>
  <c r="T69" i="4"/>
  <c r="AB69" i="4"/>
  <c r="X70" i="4"/>
  <c r="Y73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8" i="4"/>
  <c r="X65" i="4"/>
  <c r="X72" i="4"/>
  <c r="W72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59" i="4"/>
  <c r="Y62" i="4"/>
  <c r="Y65" i="4"/>
  <c r="T66" i="4"/>
  <c r="AB66" i="4"/>
  <c r="AA66" i="4"/>
  <c r="Y72" i="4"/>
  <c r="T73" i="4"/>
  <c r="AB73" i="4"/>
  <c r="AA73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A65" i="4"/>
  <c r="AB53" i="4"/>
  <c r="T55" i="4"/>
  <c r="AB55" i="4"/>
  <c r="X57" i="4"/>
  <c r="T58" i="4"/>
  <c r="AB58" i="4"/>
  <c r="X60" i="4"/>
  <c r="T62" i="4"/>
  <c r="AB62" i="4"/>
  <c r="X64" i="4"/>
  <c r="X53" i="4"/>
  <c r="X55" i="4"/>
  <c r="T57" i="4"/>
  <c r="AB57" i="4"/>
  <c r="X58" i="4"/>
  <c r="T60" i="4"/>
  <c r="AB60" i="4"/>
  <c r="X62" i="4"/>
  <c r="T64" i="4"/>
  <c r="AB64" i="4"/>
  <c r="X66" i="4"/>
  <c r="B2" i="6"/>
  <c r="AC65" i="4" l="1"/>
  <c r="AC17" i="4"/>
  <c r="AC72" i="4"/>
  <c r="AC41" i="4"/>
  <c r="AC9" i="4"/>
  <c r="AC38" i="4"/>
  <c r="AC63" i="4"/>
  <c r="AC71" i="4"/>
  <c r="AC31" i="4"/>
  <c r="AC68" i="4"/>
  <c r="AC35" i="4"/>
  <c r="AC11" i="4"/>
  <c r="AC45" i="4"/>
  <c r="AC13" i="4"/>
  <c r="AC19" i="4"/>
  <c r="AC20" i="4"/>
  <c r="AC52" i="4"/>
  <c r="AC43" i="4"/>
  <c r="AC47" i="4"/>
  <c r="AC70" i="4"/>
  <c r="AC53" i="4"/>
  <c r="AC51" i="4"/>
  <c r="AC27" i="4"/>
  <c r="AC54" i="4"/>
  <c r="AC23" i="4"/>
  <c r="AC28" i="4"/>
  <c r="AC21" i="4"/>
  <c r="AC29" i="4"/>
  <c r="AC36" i="4"/>
  <c r="AC32" i="4"/>
  <c r="AC26" i="4"/>
  <c r="AC58" i="4"/>
  <c r="AC39" i="4"/>
  <c r="AC49" i="4"/>
  <c r="AC37" i="4"/>
  <c r="AC25" i="4"/>
  <c r="AC15" i="4"/>
  <c r="AC33" i="4"/>
  <c r="AC30" i="4"/>
  <c r="AC69" i="4"/>
  <c r="AC42" i="4"/>
  <c r="AC10" i="4"/>
  <c r="AC50" i="4"/>
  <c r="AC22" i="4"/>
  <c r="AC24" i="4"/>
  <c r="AC7" i="4"/>
  <c r="AC18" i="4"/>
  <c r="AC62" i="4"/>
  <c r="AC48" i="4"/>
  <c r="AC66" i="4"/>
  <c r="AC67" i="4"/>
  <c r="AC6" i="4"/>
  <c r="AC14" i="4"/>
  <c r="AC8" i="4"/>
  <c r="AC44" i="4"/>
  <c r="AC4" i="4"/>
  <c r="AC61" i="4"/>
  <c r="AC59" i="4"/>
  <c r="AC16" i="4"/>
  <c r="AC60" i="4"/>
  <c r="AC12" i="4"/>
  <c r="AC46" i="4"/>
  <c r="AC56" i="4"/>
  <c r="AC73" i="4"/>
  <c r="AC40" i="4"/>
  <c r="AC34" i="4"/>
  <c r="AC64" i="4"/>
  <c r="AC55" i="4"/>
  <c r="AC57" i="4"/>
  <c r="F3" i="2"/>
  <c r="U5" i="4" s="1"/>
  <c r="M3" i="2" l="1"/>
  <c r="AB5" i="4" s="1"/>
  <c r="H3" i="2"/>
  <c r="W5" i="4" s="1"/>
  <c r="E3" i="2"/>
  <c r="T5" i="4" s="1"/>
  <c r="Q10" i="5"/>
  <c r="AC5" i="4" l="1"/>
  <c r="B1" i="6"/>
  <c r="H74" i="4" l="1"/>
  <c r="P74" i="4"/>
  <c r="I74" i="4"/>
  <c r="E74" i="4"/>
  <c r="M74" i="4"/>
  <c r="J74" i="4"/>
  <c r="R74" i="4"/>
  <c r="Q74" i="4"/>
  <c r="D74" i="4"/>
  <c r="L74" i="4"/>
  <c r="F74" i="4"/>
  <c r="N74" i="4"/>
  <c r="G74" i="4"/>
  <c r="C74" i="4"/>
  <c r="S74" i="4"/>
  <c r="O74" i="4"/>
  <c r="B74" i="4"/>
  <c r="M73" i="2" l="1"/>
  <c r="L73" i="2"/>
  <c r="K73" i="2"/>
  <c r="J73" i="2"/>
  <c r="I73" i="2"/>
  <c r="H73" i="2"/>
  <c r="G73" i="2"/>
  <c r="F73" i="2"/>
  <c r="E73" i="2"/>
  <c r="K74" i="4" l="1"/>
  <c r="AA74" i="4" l="1"/>
  <c r="W74" i="4"/>
  <c r="T74" i="4"/>
  <c r="X74" i="4" l="1"/>
  <c r="V74" i="4"/>
  <c r="Z74" i="4"/>
  <c r="AB74" i="4"/>
  <c r="U74" i="4"/>
  <c r="Y74" i="4"/>
</calcChain>
</file>

<file path=xl/sharedStrings.xml><?xml version="1.0" encoding="utf-8"?>
<sst xmlns="http://schemas.openxmlformats.org/spreadsheetml/2006/main" count="845" uniqueCount="305">
  <si>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</si>
  <si>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</si>
  <si>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</si>
  <si>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</si>
  <si>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</si>
  <si>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</si>
  <si>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</si>
  <si>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</si>
  <si>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</si>
  <si>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</si>
  <si>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</si>
  <si>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</si>
  <si>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</si>
  <si>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</si>
  <si>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</si>
  <si>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</si>
  <si>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</si>
  <si>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</si>
  <si>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</si>
  <si>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</si>
  <si>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</si>
  <si>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</si>
  <si>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</si>
  <si>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</si>
  <si>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</si>
  <si>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</si>
  <si>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</si>
  <si>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</si>
  <si>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</si>
  <si>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</si>
  <si>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</si>
  <si>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</si>
  <si>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</si>
  <si>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</si>
  <si>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</si>
  <si>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</si>
  <si>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</si>
  <si>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</si>
  <si>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</si>
  <si>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</si>
  <si>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</si>
  <si>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Bayer Crop Science Ltd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</si>
  <si>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</si>
  <si>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</si>
  <si>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</si>
  <si>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</si>
  <si>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S.Viswanadham &amp; Mallikharjunarao - (20-21)</t>
  </si>
  <si>
    <t>Townhall Road, Srikakulam-532001</t>
  </si>
  <si>
    <t>Cell:9949012871, 9966379020</t>
  </si>
  <si>
    <t>1-Apr-2020 to 30-Nov-2020</t>
  </si>
  <si>
    <t/>
  </si>
  <si>
    <t xml:space="preserve">ADMIRE 2GMS_x000D_
</t>
  </si>
  <si>
    <t xml:space="preserve">ADMIRE 30GMS_x000D_
</t>
  </si>
  <si>
    <t xml:space="preserve">ADMIRE 75GMS_x000D_
</t>
  </si>
  <si>
    <t xml:space="preserve">ADORA 100ML_x000D_
</t>
  </si>
  <si>
    <t xml:space="preserve">ADORA 10ML_x000D_
</t>
  </si>
  <si>
    <t xml:space="preserve">ADORA 200ML_x000D_
</t>
  </si>
  <si>
    <t xml:space="preserve">ADORA 50ML_x000D_
</t>
  </si>
  <si>
    <t xml:space="preserve">AGENDA 25EC 100ML_x000D_
</t>
  </si>
  <si>
    <t xml:space="preserve">ALANTO 100ML_x000D_
</t>
  </si>
  <si>
    <t xml:space="preserve">ALANTO 250ML_x000D_
</t>
  </si>
  <si>
    <t>ALIETTE 1KG</t>
  </si>
  <si>
    <t>AMBITION 1LT</t>
  </si>
  <si>
    <t>AMBITION 250ML</t>
  </si>
  <si>
    <t>AMBITION 500ML</t>
  </si>
  <si>
    <t xml:space="preserve">ANTRACOL 100GMS_x000D_
</t>
  </si>
  <si>
    <t xml:space="preserve">ANTRACOL 1KG _x000D_
</t>
  </si>
  <si>
    <t xml:space="preserve">ANTRACOL 250GMS_x000D_
</t>
  </si>
  <si>
    <t xml:space="preserve">ANTRACOL 500GMS_x000D_
</t>
  </si>
  <si>
    <t>ARIZE 6444 3KG</t>
  </si>
  <si>
    <t>BELT EXPERT 100ML</t>
  </si>
  <si>
    <t xml:space="preserve">CONFIDOR 100ML_x000D_
</t>
  </si>
  <si>
    <t xml:space="preserve">CONFIDOR 1LT_x000D_
</t>
  </si>
  <si>
    <t xml:space="preserve">CONFIDOR 250ML_x000D_
</t>
  </si>
  <si>
    <t xml:space="preserve">CONFIDOR 500ML_x000D_
</t>
  </si>
  <si>
    <t xml:space="preserve">CONFIDOR 50ML_x000D_
</t>
  </si>
  <si>
    <t xml:space="preserve">DECIS 1LT_x000D_
</t>
  </si>
  <si>
    <t xml:space="preserve">DECIS 500ML_x000D_
</t>
  </si>
  <si>
    <t>FAME 100ML</t>
  </si>
  <si>
    <t xml:space="preserve">FAME 10ML_x000D_
</t>
  </si>
  <si>
    <t xml:space="preserve">FAME 50ML_x000D_
</t>
  </si>
  <si>
    <t xml:space="preserve">FIRST CLASS  BG-2 450GMS_x000D_
</t>
  </si>
  <si>
    <t xml:space="preserve">FITREST 100GMS_x000D_
</t>
  </si>
  <si>
    <t xml:space="preserve">FITREST 50GMS_x000D_
</t>
  </si>
  <si>
    <t xml:space="preserve">FOLICUR 100ML_x000D_
</t>
  </si>
  <si>
    <t xml:space="preserve">FOLICUR 250ML_x000D_
</t>
  </si>
  <si>
    <t>FOOST 250GMS</t>
  </si>
  <si>
    <t xml:space="preserve">FOOST 500GMS_x000D_
</t>
  </si>
  <si>
    <t>GAUCHO 50ML</t>
  </si>
  <si>
    <t>GLAMORE 100GMS</t>
  </si>
  <si>
    <t>GLAMORE 50GMS</t>
  </si>
  <si>
    <t>GLAMORE 5GMS</t>
  </si>
  <si>
    <t xml:space="preserve">JUMP 2GMS_x000D_
</t>
  </si>
  <si>
    <t xml:space="preserve">JUMP 40GMS _x000D_
</t>
  </si>
  <si>
    <t xml:space="preserve">KING 1KG_x000D_
</t>
  </si>
  <si>
    <t xml:space="preserve">KING 250GMS_x000D_
</t>
  </si>
  <si>
    <t xml:space="preserve">KING 500GMS_x000D_
</t>
  </si>
  <si>
    <t>K-OTHRINE FLOW 1LT</t>
  </si>
  <si>
    <t xml:space="preserve">K-OTHRINE FLOW 50ML_x000D_
</t>
  </si>
  <si>
    <t xml:space="preserve">LARVIN 100GMS_x000D_
</t>
  </si>
  <si>
    <t xml:space="preserve">LARVIN 1KG_x000D_
</t>
  </si>
  <si>
    <t xml:space="preserve">LARVIN  250GMS_x000D_
</t>
  </si>
  <si>
    <t xml:space="preserve">LARVIN 500GMS_x000D_
</t>
  </si>
  <si>
    <t xml:space="preserve">LAUDIS 115ML_x000D_
</t>
  </si>
  <si>
    <t xml:space="preserve">LAUDIS 57.5 ML_x000D_
</t>
  </si>
  <si>
    <t xml:space="preserve">Madhu Bala 1000SEEDS_x000D_
</t>
  </si>
  <si>
    <t xml:space="preserve">Madhu Bala 2500SEEDS_x000D_
</t>
  </si>
  <si>
    <t xml:space="preserve">Madhu Bala 5000SEEDS_x000D_
</t>
  </si>
  <si>
    <t xml:space="preserve">Madhu Bala 500SEEDS_x000D_
</t>
  </si>
  <si>
    <t xml:space="preserve">MAXFORCE FORTE 35GMS_x000D_
</t>
  </si>
  <si>
    <t xml:space="preserve">NATIVO 100GMS_x000D_
</t>
  </si>
  <si>
    <t xml:space="preserve">NATIVO 10GMS_x000D_
</t>
  </si>
  <si>
    <t>NATIVO 1KG</t>
  </si>
  <si>
    <t>NATIVO 500GMS</t>
  </si>
  <si>
    <t xml:space="preserve">NATIVO 50GMS_x000D_
</t>
  </si>
  <si>
    <t xml:space="preserve">OBERON 50ML_x000D_
</t>
  </si>
  <si>
    <t xml:space="preserve">PLANOFIX 100ML_x000D_
</t>
  </si>
  <si>
    <t xml:space="preserve">PLANOFIX 1LT_x000D_
</t>
  </si>
  <si>
    <t xml:space="preserve">PLANOFIX 250ML_x000D_
</t>
  </si>
  <si>
    <t xml:space="preserve">PREMISE 30.5%SC 250ML_x000D_
</t>
  </si>
  <si>
    <t>QUICK BAYT 50GMS</t>
  </si>
  <si>
    <t>RACUMIN SURE 100GRM</t>
  </si>
  <si>
    <t>RAXIL 40GRM</t>
  </si>
  <si>
    <t xml:space="preserve">REGENT GR 1KG_x000D_
</t>
  </si>
  <si>
    <t xml:space="preserve">REGENT GR 5KG_x000D_
</t>
  </si>
  <si>
    <t>REGENT GR ULTRA 1KG</t>
  </si>
  <si>
    <t>REGENT GR ULTRA 4KG</t>
  </si>
  <si>
    <t xml:space="preserve">REGENT SC 100ML_x000D_
</t>
  </si>
  <si>
    <t xml:space="preserve">REGENT SC 1LT_x000D_
</t>
  </si>
  <si>
    <t xml:space="preserve">REGENT SC 250ML_x000D_
</t>
  </si>
  <si>
    <t xml:space="preserve">REGENT SC 500ML_x000D_
</t>
  </si>
  <si>
    <t xml:space="preserve">RESPONSAR 1LT_x000D_
</t>
  </si>
  <si>
    <t>RICESTAR 1LT</t>
  </si>
  <si>
    <t>RICESTAR 250 ML</t>
  </si>
  <si>
    <t>RICESTAR 500ML</t>
  </si>
  <si>
    <t xml:space="preserve">ROACHEX 20EC 1LT_x000D_
</t>
  </si>
  <si>
    <t xml:space="preserve">SENCOR 100GMS_x000D_
</t>
  </si>
  <si>
    <t>SIMBOLA 100GMS</t>
  </si>
  <si>
    <t>SOLFAC 100GM</t>
  </si>
  <si>
    <t>SOLFAC 100ML</t>
  </si>
  <si>
    <t>SOLFAC 1LT</t>
  </si>
  <si>
    <t xml:space="preserve">SOLFAC 20GMS_x000D_
</t>
  </si>
  <si>
    <t xml:space="preserve">SOLOMON 1LT_x000D_
</t>
  </si>
  <si>
    <t xml:space="preserve">SOLOMON 500ML_x000D_
</t>
  </si>
  <si>
    <t>SUNRICE 50GMS</t>
  </si>
  <si>
    <t>SUPERB BG-2 475 GM</t>
  </si>
  <si>
    <t>TEMPRID 500ML</t>
  </si>
  <si>
    <t xml:space="preserve">TEMPRID 50ML_x000D_
</t>
  </si>
  <si>
    <t>TIKTOK 500ML</t>
  </si>
  <si>
    <t xml:space="preserve">TOP STAR 22.5 GMS_x000D_
</t>
  </si>
  <si>
    <t xml:space="preserve">TOP STAR 35GMS_x000D_
</t>
  </si>
  <si>
    <t>WHIPSUPER 100ML</t>
  </si>
  <si>
    <t xml:space="preserve">WHIPSUPER 1LT_x000D_
</t>
  </si>
  <si>
    <t xml:space="preserve">WHIPSUPER 250ML_x000D_
</t>
  </si>
  <si>
    <t xml:space="preserve">WHIPSUPER 500ML_x000D_
</t>
  </si>
  <si>
    <t>ADMIRE (T) WG70 150X30GR BOT IN</t>
  </si>
  <si>
    <t>ADMIRE (T) WG70 60X75GR BOT IN</t>
  </si>
  <si>
    <t>ADORA (T) SC100 100X10ML BOT IN</t>
  </si>
  <si>
    <t>ADORA (T) SC100 50X50ML BOT IN</t>
  </si>
  <si>
    <t>AGENDA EC25 50X100ML BOT IN</t>
  </si>
  <si>
    <t>ALANTO (T) SC240 40X250ML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</si>
  <si>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</si>
  <si>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</si>
  <si>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</si>
  <si>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</si>
  <si>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</si>
  <si>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</si>
  <si>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</si>
  <si>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</si>
  <si>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(T) SL200 50X100ML BOT IN</t>
  </si>
  <si>
    <t>DECIS 1LT_x000D_
-Nos</t>
  </si>
  <si>
    <t>ADMIRE 2GMS_x000D_
-Nos</t>
  </si>
  <si>
    <t>ADMIRE 30GMS_x000D_
-Nos</t>
  </si>
  <si>
    <t>ADMIRE 75GMS_x000D_
-Nos</t>
  </si>
  <si>
    <t>ADORA 100ML_x000D_
-Nos</t>
  </si>
  <si>
    <t>ADORA 10ML_x000D_
-Nos</t>
  </si>
  <si>
    <t>ADORA 50ML_x000D_
-Nos</t>
  </si>
  <si>
    <t>AGENDA 25EC 100ML_x000D_
-Nos</t>
  </si>
  <si>
    <t>ALANTO 100ML_x000D_
-Nos</t>
  </si>
  <si>
    <t>ALANTO 250ML_x000D_
-Nos</t>
  </si>
  <si>
    <t>AMBITION 1LT-Nos</t>
  </si>
  <si>
    <t>AMBITION 250ML-Nos</t>
  </si>
  <si>
    <t>AMBITION 500ML-Nos</t>
  </si>
  <si>
    <t>ANTRACOL 100GMS_x000D_
-Nos</t>
  </si>
  <si>
    <t>ANTRACOL 1KG _x000D_
-Nos</t>
  </si>
  <si>
    <t>ANTRACOL 250GMS_x000D_
-Nos</t>
  </si>
  <si>
    <t>ANTRACOL 500GMS_x000D_
-Nos</t>
  </si>
  <si>
    <t>ARIZE 6444 3KG-Nos</t>
  </si>
  <si>
    <t>BELT EXPERT 100ML-Nos</t>
  </si>
  <si>
    <t>CONFIDOR 100ML_x000D_
-Nos</t>
  </si>
  <si>
    <t>CONFIDOR 1LT_x000D_
-Nos</t>
  </si>
  <si>
    <t>CONFIDOR 250ML_x000D_
-Nos</t>
  </si>
  <si>
    <t>CONFIDOR 500ML_x000D_
-Nos</t>
  </si>
  <si>
    <t>CONFIDOR 50ML_x000D_
-Nos</t>
  </si>
  <si>
    <t>DECIS 500ML_x000D_
-Nos</t>
  </si>
  <si>
    <t>FAME 100ML-Nos</t>
  </si>
  <si>
    <t>FAME 10ML_x000D_
-Nos</t>
  </si>
  <si>
    <t>FAME 50ML_x000D_
-Nos</t>
  </si>
  <si>
    <t>FOLICUR 100ML_x000D_
-Nos</t>
  </si>
  <si>
    <t>FOLICUR 250ML_x000D_
-Nos</t>
  </si>
  <si>
    <t>FOOST 250GMS-Nos</t>
  </si>
  <si>
    <t>FOOST 500GMS_x000D_
-Nos</t>
  </si>
  <si>
    <t>GAUCHO 50ML-Nos</t>
  </si>
  <si>
    <t>GLAMORE 100GMS-Nos</t>
  </si>
  <si>
    <t>GLAMORE 50GMS-Nos</t>
  </si>
  <si>
    <t>JUMP 2GMS_x000D_
-Nos</t>
  </si>
  <si>
    <t>LARVIN 100GMS_x000D_
-Nos</t>
  </si>
  <si>
    <t>LARVIN 250GMS_x000D_
-Nos</t>
  </si>
  <si>
    <t>LARVIN 500GMS_x000D_
-Nos</t>
  </si>
  <si>
    <t>LAUDIS 115ML_x000D_
-Nos</t>
  </si>
  <si>
    <t>LAUDIS 57.5 ML_x000D_
-Nos</t>
  </si>
  <si>
    <t>Madhu Bala 1000SEEDS_x000D_
-Nos</t>
  </si>
  <si>
    <t>Madhu Bala 2500SEEDS_x000D_
-Nos</t>
  </si>
  <si>
    <t>Madhu Bala 5000SEEDS_x000D_
-Nos</t>
  </si>
  <si>
    <t>Madhu Bala 500SEEDS_x000D_
-Nos</t>
  </si>
  <si>
    <t>MAXFORCE FORTE 35GMS_x000D_
-Nos</t>
  </si>
  <si>
    <t>NATIVO 100GMS_x000D_
-Nos</t>
  </si>
  <si>
    <t>NATIVO 10GMS_x000D_
-Nos</t>
  </si>
  <si>
    <t>NATIVO 1KG-Nos</t>
  </si>
  <si>
    <t>NATIVO 500GMS-Nos</t>
  </si>
  <si>
    <t>NATIVO 50GMS_x000D_
-Nos</t>
  </si>
  <si>
    <t>PLANOFIX 100ML_x000D_
-Nos</t>
  </si>
  <si>
    <t>PLANOFIX 250ML_x000D_
-Nos</t>
  </si>
  <si>
    <t>PREMISE 30.5%SC 250ML_x000D_
-Nos</t>
  </si>
  <si>
    <t>QUICK BAYT 50GMS-Nos</t>
  </si>
  <si>
    <t>REGENT SC 100ML_x000D_
-Nos</t>
  </si>
  <si>
    <t>REGENT SC 1LT_x000D_
-Nos</t>
  </si>
  <si>
    <t>REGENT SC 250ML_x000D_
-Nos</t>
  </si>
  <si>
    <t>REGENT SC 500ML_x000D_
-Nos</t>
  </si>
  <si>
    <t>RICESTAR 1LT-Nos</t>
  </si>
  <si>
    <t>RICESTAR 250 ML-Nos</t>
  </si>
  <si>
    <t>RICESTAR 500ML-Nos</t>
  </si>
  <si>
    <t>SENCOR 100GMS_x000D_
-Nos</t>
  </si>
  <si>
    <t>SIMBOLA 100GMS-Nos</t>
  </si>
  <si>
    <t>SOLFAC 100GM-Nos</t>
  </si>
  <si>
    <t>SOLFAC 100ML-Nos</t>
  </si>
  <si>
    <t>SOLFAC 20GMS_x000D_
-Nos</t>
  </si>
  <si>
    <t>SUNRICE 50GMS-Nos</t>
  </si>
  <si>
    <t>TEMPRID 500ML-Nos</t>
  </si>
  <si>
    <t>TEMPRID 50ML_x000D_
-Nos</t>
  </si>
  <si>
    <t>TIKTOK 500ML-Nos</t>
  </si>
  <si>
    <t>TOP STAR 22.5 GMS_x000D_
-Nos</t>
  </si>
  <si>
    <t>TOP STAR 35GMS_x000D_
-Nos</t>
  </si>
  <si>
    <t>WHIPSUPER 100ML-Nos</t>
  </si>
  <si>
    <t>WHIPSUPER 250ML_x000D_
-Nos</t>
  </si>
  <si>
    <t>WHIPSUPER 500ML_x000D_
-Nos</t>
  </si>
  <si>
    <t>WHIPSUPER (T) EC90 40X250ML BOT IN</t>
  </si>
  <si>
    <t>WHIPSUPER (T) EC90 20X500ML BOT IN</t>
  </si>
  <si>
    <t>TOPSTAR (T) WP80 8X(20X22.5GR) BOX IN</t>
  </si>
  <si>
    <t>TOPSTAR (T) WP80 10X(10X35GR) BOX IN</t>
  </si>
  <si>
    <t>TEMPRID SC365.4 100X50ML BOT IN</t>
  </si>
  <si>
    <t>Stock and Sales FOR THE PERIOD 01-Apr-2020 TO 30-Nov-2020</t>
  </si>
  <si>
    <t>DISTRIBUTOR:Sakalabhaktula Viswannatham,</t>
  </si>
  <si>
    <t>SAPCODE</t>
  </si>
  <si>
    <t>Sakalabhaktula Viswannatham</t>
  </si>
  <si>
    <t>AMBITION 20X500ML BOT IN</t>
  </si>
  <si>
    <t>AMBITION 40X250ML BOT IN</t>
  </si>
  <si>
    <t>BELT EXPERT SC480 50X100ML BOT IN</t>
  </si>
  <si>
    <t>DECIS EC 28 10X1L BOT IN</t>
  </si>
  <si>
    <t>DECIS EC 28 20X500ML BOT IN</t>
  </si>
  <si>
    <t>FAME (T) SC480 10X(20X10ML) BOT IN</t>
  </si>
  <si>
    <t>FAME (T) SC480 40X50ML BOT IN</t>
  </si>
  <si>
    <t>FOLICUR (T) EC250 40X250ML BOT IN</t>
  </si>
  <si>
    <t>FOOST WP50 20X250G BAG IN</t>
  </si>
  <si>
    <t>FOOST WP50 24X500G BAG IN</t>
  </si>
  <si>
    <t>GLAMORE WG80 20X100GR BOT IN</t>
  </si>
  <si>
    <t>GLAMORE WG80 40X50GR BOT IN</t>
  </si>
  <si>
    <t>LARVIN (T) WP75 20X250GR BAG IN</t>
  </si>
  <si>
    <t>LARVIN (T) WP75 20X500GR BAG IN</t>
  </si>
  <si>
    <t>LARVIN (T) WP75 40X100GR BAG IN</t>
  </si>
  <si>
    <t>LAUDIS SC630 10X57.5ML BOT IN</t>
  </si>
  <si>
    <t>LAUDIS SC630 8X115ML BOT IN</t>
  </si>
  <si>
    <t>MAXFORCE FORTE RB0 03 5X4X(35GR) TUB IN</t>
  </si>
  <si>
    <t>NATIVO WG75 100X50GR BAG IN</t>
  </si>
  <si>
    <t>NATIVO WG75 20X(10X10GR) BAG IN</t>
  </si>
  <si>
    <t>NATIVO WG75 50X100GR BAG IN</t>
  </si>
  <si>
    <t>PLANOFIX SL4 5 50X100ML BOT IN</t>
  </si>
  <si>
    <t>PREMISE SC350 40X250ML BOT IN</t>
  </si>
  <si>
    <t>QUICK BAYT GR0 5 2X(20X50GR) BAG IN</t>
  </si>
  <si>
    <t>REGENT (T) SC50 10X1L BOT IN</t>
  </si>
  <si>
    <t>REGENT (T) SC50 20X250ML BOT IN</t>
  </si>
  <si>
    <t>REGENT (T) SC50 20X500ML BOT IN</t>
  </si>
  <si>
    <t>REGENT (T) SC50 50X100ML BOT IN</t>
  </si>
  <si>
    <t>REGENT GR0 3 4X5KG BAG IN</t>
  </si>
  <si>
    <t>RICESTAR EC69 40X250ML BOT IN</t>
  </si>
  <si>
    <t>SENCOR WP70 60X100GR BAG IN</t>
  </si>
  <si>
    <t>SIMBOLA (T) SG20 50X100G BOT IN</t>
  </si>
  <si>
    <t>SOLFAC EW50 50X100ML BOT IN</t>
  </si>
  <si>
    <t>SOLFAC WP10 100X20GR BAG IN</t>
  </si>
  <si>
    <t>SUNRICE WG15 100X50GR BOT IN</t>
  </si>
  <si>
    <t>TEMPRID SC365.4 20X500ML BOT IN</t>
  </si>
  <si>
    <t>NEWPRODUCT_9061332</t>
  </si>
  <si>
    <t>GRANDTOTAL</t>
  </si>
  <si>
    <t>FOLICUR (T) EC250 50X100ML BOT IN</t>
  </si>
  <si>
    <t>JUMP WG80 160X(10X2GR) BAG IN</t>
  </si>
  <si>
    <t>PLANOFIX SL4 5 40X250ML BOT IN</t>
  </si>
  <si>
    <t>GAUCHO FS600 100X50ML BOT IN</t>
  </si>
  <si>
    <t>NATIVO WG75 10X1KG BAG IN</t>
  </si>
  <si>
    <t>NATIVO WG75 20X500GR BAG IN</t>
  </si>
  <si>
    <t>RICESTAR EC69 10X1L BOT IN</t>
  </si>
  <si>
    <t>RICESTAR EC69 20X500ML BOT IN</t>
  </si>
  <si>
    <t>WHIPSUPER (T) EC90 50X100ML BOT IN</t>
  </si>
  <si>
    <t>ARIZE 6444 LOC 10X3KG BAG IN</t>
  </si>
  <si>
    <t>FAME (T) SC480 20X100ML BOT IN</t>
  </si>
  <si>
    <t>Generated on 1/8/2021 1:27:35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</si>
</sst>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FF1493"/>
      </bottom>
      <diagonal/>
    </border>
    <border>
      <left/>
      <right/>
      <top style="thin">
        <color rgb="FFFF1493"/>
      </top>
      <bottom/>
      <diagonal/>
    </border>
    <border>
      <left style="thin">
        <color rgb="FFDC143C"/>
      </left>
      <right/>
      <top/>
      <bottom/>
      <diagonal/>
    </border>
    <border>
      <left style="thin">
        <color rgb="FFDC143C"/>
      </left>
      <right/>
      <top style="thin">
        <color indexed="64"/>
      </top>
      <bottom/>
      <diagonal/>
    </border>
    <border>
      <left style="thin">
        <color rgb="FFDC143C"/>
      </left>
      <right/>
      <top style="thin">
        <color rgb="FFFF1493"/>
      </top>
      <bottom/>
      <diagonal/>
    </border>
    <border>
      <left/>
      <right/>
      <top style="thin">
        <color rgb="FFFF1493"/>
      </top>
      <bottom style="thin">
        <color rgb="FFFF1493"/>
      </bottom>
      <diagonal/>
    </border>
    <border>
      <left style="thin">
        <color rgb="FFDC143C"/>
      </left>
      <right/>
      <top style="thin">
        <color rgb="FFFF1493"/>
      </top>
      <bottom style="thin">
        <color rgb="FFFF1493"/>
      </bottom>
      <diagonal/>
    </border>
    <border>
      <left/>
      <right/>
      <top style="thin">
        <color rgb="FFFF1493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10" fillId="0" borderId="0" xfId="0" applyNumberFormat="1" applyFont="1" applyAlignment="1">
      <alignment vertical="top"/>
    </xf>
    <xf numFmtId="166" fontId="10" fillId="0" borderId="23" xfId="0" applyNumberFormat="1" applyFont="1" applyBorder="1" applyAlignment="1">
      <alignment horizontal="right" vertical="top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3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28" xfId="0" applyNumberFormat="1" applyFont="1" applyBorder="1" applyAlignment="1">
      <alignment horizontal="center" vertical="top" wrapText="1"/>
    </xf>
    <xf numFmtId="49" fontId="10" fillId="0" borderId="27" xfId="0" applyNumberFormat="1" applyFont="1" applyBorder="1" applyAlignment="1">
      <alignment horizontal="center" vertical="top"/>
    </xf>
    <xf numFmtId="49" fontId="10" fillId="0" borderId="22" xfId="0" applyNumberFormat="1" applyFont="1" applyBorder="1" applyAlignment="1">
      <alignment vertical="top" wrapText="1"/>
    </xf>
    <xf numFmtId="168" fontId="10" fillId="0" borderId="28" xfId="0" applyNumberFormat="1" applyFont="1" applyBorder="1" applyAlignment="1">
      <alignment horizontal="right" vertical="top"/>
    </xf>
    <xf numFmtId="49" fontId="10" fillId="0" borderId="26" xfId="0" applyNumberFormat="1" applyFont="1" applyBorder="1" applyAlignment="1">
      <alignment vertical="top" wrapText="1"/>
    </xf>
    <xf numFmtId="168" fontId="10" fillId="0" borderId="29" xfId="0" applyNumberFormat="1" applyFont="1" applyBorder="1" applyAlignment="1">
      <alignment horizontal="right" vertical="top"/>
    </xf>
    <xf numFmtId="166" fontId="10" fillId="0" borderId="29" xfId="0" applyNumberFormat="1" applyFont="1" applyBorder="1" applyAlignment="1">
      <alignment horizontal="right" vertical="top"/>
    </xf>
    <xf numFmtId="49" fontId="10" fillId="0" borderId="26" xfId="0" applyNumberFormat="1" applyFont="1" applyBorder="1" applyAlignment="1">
      <alignment vertical="top"/>
    </xf>
    <xf numFmtId="49" fontId="10" fillId="0" borderId="30" xfId="0" applyNumberFormat="1" applyFont="1" applyBorder="1" applyAlignment="1">
      <alignment vertical="top" wrapText="1"/>
    </xf>
    <xf numFmtId="168" fontId="10" fillId="0" borderId="31" xfId="0" applyNumberFormat="1" applyFont="1" applyBorder="1" applyAlignment="1">
      <alignment horizontal="right" vertical="top"/>
    </xf>
    <xf numFmtId="49" fontId="8" fillId="0" borderId="32" xfId="0" applyNumberFormat="1" applyFont="1" applyBorder="1" applyAlignment="1">
      <alignment horizontal="left" vertical="top" indent="2"/>
    </xf>
    <xf numFmtId="168" fontId="8" fillId="0" borderId="32" xfId="0" applyNumberFormat="1" applyFont="1" applyBorder="1" applyAlignment="1">
      <alignment horizontal="right" vertical="top"/>
    </xf>
    <xf numFmtId="165" fontId="10" fillId="0" borderId="0" xfId="0" applyNumberFormat="1" applyFont="1" applyBorder="1" applyAlignment="1">
      <alignment horizontal="right" vertical="top" wrapText="1"/>
    </xf>
    <xf numFmtId="49" fontId="8" fillId="0" borderId="23" xfId="0" applyNumberFormat="1" applyFont="1" applyBorder="1" applyAlignment="1">
      <alignment horizontal="left" vertical="top"/>
    </xf>
    <xf numFmtId="49" fontId="8" fillId="0" borderId="24" xfId="0" applyNumberFormat="1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center" vertical="top"/>
    </xf>
    <xf numFmtId="49" fontId="10" fillId="0" borderId="22" xfId="0" applyNumberFormat="1" applyFont="1" applyBorder="1" applyAlignment="1">
      <alignment vertical="top"/>
    </xf>
    <xf numFmtId="49" fontId="10" fillId="0" borderId="30" xfId="0" applyNumberFormat="1" applyFont="1" applyBorder="1" applyAlignment="1">
      <alignment vertical="top"/>
    </xf>
    <xf numFmtId="2" fontId="15" fillId="6" borderId="11" xfId="0" applyNumberFormat="1" applyFont="1" applyFill="1" applyBorder="1" applyAlignment="1">
      <alignment horizontal="left" wrapText="1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7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5" xfId="0" applyNumberFormat="1" applyFont="1" applyBorder="1" applyAlignment="1">
      <alignment vertical="top"/>
    </xf>
    <xf numFmtId="49" fontId="6" fillId="0" borderId="26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788212962965" createdVersion="6" refreshedVersion="6" minRefreshableVersion="3" recordCount="76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363"/>
    </cacheField>
    <cacheField name="Inwards" numFmtId="0">
      <sharedItems containsString="0" containsBlank="1" containsNumber="1" containsInteger="1" minValue="1" maxValue="2000"/>
    </cacheField>
    <cacheField name="Outwards" numFmtId="0">
      <sharedItems containsString="0" containsBlank="1" containsNumber="1" containsInteger="1" minValue="1" maxValue="1133"/>
    </cacheField>
    <cacheField name="Closing Balance" numFmtId="0">
      <sharedItems containsString="0" containsBlank="1" containsNumber="1" containsInteger="1" minValue="-2" maxValue="1231"/>
    </cacheField>
    <cacheField name="Combi Name" numFmtId="165">
      <sharedItems/>
    </cacheField>
    <cacheField name="Master Name" numFmtId="0">
      <sharedItems count="129">
        <s v="ADMIRE WG70 125X(8X2GR) BAG IN"/>
        <s v="ADMIRE (T) WG70 150X30GR BOT IN"/>
        <s v="ADMIRE (T) WG70 60X75GR BOT IN"/>
        <s v="ADORA (T) SC100 100X10ML BOT IN"/>
        <s v="ADORA (T) SC100 50X50ML BOT IN"/>
        <s v="AGENDA EC25 50X100ML BOT IN"/>
        <s v="ALANTO (T) SC240 50X100ML BOT IN"/>
        <s v="ALANTO (T) SC240 40X25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ARIZE 6444 LOC 10X3KG BAG IN"/>
        <s v="BELT EXPERT SC480 50X1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DECIS EC 28 10X1L BOT IN"/>
        <s v="DECIS EC 28 20X500ML BOT IN"/>
        <s v="FAME (T) SC480 20X100ML BOT IN"/>
        <s v="FAME (T) SC480 10X(20X10ML) BOT IN"/>
        <s v="FAME (T) SC480 40X50ML BOT IN"/>
        <s v="FOLICUR (T) EC250 50X100ML BOT IN"/>
        <s v="FOLICUR (T) EC250 40X250ML BOT IN"/>
        <s v="FOOST WP50 20X250G BAG IN"/>
        <s v="FOOST WP50 24X500G BAG IN"/>
        <s v="GAUCHO FS600 100X50ML BOT IN"/>
        <s v="GLAMORE WG80 20X100GR BOT IN"/>
        <s v="GLAMORE WG80 40X50GR BOT IN"/>
        <s v="JUMP WG80 160X(10X2GR) BAG IN"/>
        <s v="LARVIN (T) WP75 40X100GR BAG IN"/>
        <s v="LARVIN (T) WP75 20X250GR BAG IN"/>
        <s v="LARVIN (T) WP75 20X500GR BAG IN"/>
        <s v="LAUDIS SC630 8X115ML BOT IN"/>
        <s v="LAUDIS SC630 10X57.5ML BOT IN"/>
        <s v="NEWPRODUCT_9061332"/>
        <s v="MAXFORCE FORTE RB0 03 5X4X(35GR) TUB IN"/>
        <s v="NATIVO WG75 50X100GR BAG IN"/>
        <s v="NATIVO WG75 20X(10X10GR) BAG IN"/>
        <s v="NATIVO WG75 10X1KG BAG IN"/>
        <s v="NATIVO WG75 20X500GR BAG IN"/>
        <s v="NATIVO WG75 100X50GR BAG IN"/>
        <s v="PLANOFIX SL4 5 50X100ML BOT IN"/>
        <s v="PLANOFIX SL4 5 40X250ML BOT IN"/>
        <s v="PREMISE SC350 40X250ML BOT IN"/>
        <s v="QUICK BAYT GR0 5 2X(20X50GR) BAG IN"/>
        <s v="REGENT (T) SC50 50X100ML BOT IN"/>
        <s v="REGENT (T) SC50 10X1L BOT IN"/>
        <s v="REGENT (T) SC50 20X250ML BOT IN"/>
        <s v="REGENT (T) SC50 20X500ML BOT IN"/>
        <s v="RICESTAR EC69 10X1L BOT IN"/>
        <s v="RICESTAR EC69 40X250ML BOT IN"/>
        <s v="RICESTAR EC69 20X500ML BOT IN"/>
        <s v="SENCOR WP70 60X100GR BAG IN"/>
        <s v="SIMBOLA (T) SG20 50X100G BOT IN"/>
        <s v="SOLFAC EW50 50X100ML BOT IN"/>
        <s v="SOLFAC WP10 100X20GR BAG IN"/>
        <s v="SUNRICE WG15 100X50GR BOT IN"/>
        <s v="TEMPRID SC365.4 20X500ML BOT IN"/>
        <s v="TEMPRID SC365.4 100X50ML BOT IN"/>
        <s v="TOPSTAR (T) WP80 8X(20X22.5GR) BOX IN"/>
        <s v="TOPSTAR (T) WP80 10X(10X35GR) BOX IN"/>
        <s v="WHIPSUPER (T) EC90 50X100ML BOT IN"/>
        <s v="WHIPSUPER (T) EC90 40X250ML BOT IN"/>
        <s v="WHIPSUPER (T) EC9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EVERGOL XTEND FS308 100X40ML BOT IN" u="1"/>
        <s v="EVERGOL XTEND FS308 50X100ML BOT IN" u="1"/>
        <s v="SOLOMON OD300 10X1L BOT IN" u="1"/>
        <s v="NATIVO WG75 40X250GR BAG IN" u="1"/>
        <s v="ALION PLUS SC560 4X5L BOT IN" u="1"/>
        <e v="#N/A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LESENTA WG80 100X40GR BAG IN" u="1"/>
        <s v="LESENTA WG80 50X100GR BAG IN" u="1"/>
        <s v="PLANOFIX SL4 5 20X5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MELODY DUO WP66 8 10X400GR BAG IN" u="1"/>
        <s v="MELODY DUO WP66 8 50X100GR BAG IN" u="1"/>
        <s v="FOLICUR (T) EC250 10X1L BOT IN" u="1"/>
        <s v="REGENT GR0 3 20X1KG BAG IN" u="1"/>
        <s v="INFINITO SC687 5 10X1L BOT IN" u="1"/>
        <s v="INFINITO SC687 5 20X500ML BOT IN" u="1"/>
        <s v="INFINITO SC687 5 50X100ML BOT IN" u="1"/>
        <s v="LAUDIS SC630 3X230ML BOT IN" u="1"/>
        <s v="CONFIDOR SUPER (T) SC350 50X50ML BOT IN" u="1"/>
        <s v="SPINTOR SC495 20X75ML BOT IN" u="1"/>
        <s v="FOLICUR (T) EC250 20X500ML BOT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ALIETTE WP80 10X1KG BAG IN" u="1"/>
        <s v="REGENT ULTRA GR0 6 5X4KG BAG IN" u="1"/>
        <s v="DECIS EC 28 40X250ML BOT IN" u="1"/>
        <s v="DECIS EC 28 50X100ML BOT IN" u="1"/>
        <s v="LUNA EXPERIENCE SC400 50X100M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s v="ADMIRE 2GMS_x000d__x000a_"/>
    <n v="76"/>
    <n v="2000"/>
    <n v="845"/>
    <n v="1231"/>
    <s v="ADMIRE 2GMS_x000d__x000a_-Nos"/>
    <x v="0"/>
  </r>
  <r>
    <s v="ADMIRE 30GMS_x000d__x000a_"/>
    <n v="105"/>
    <n v="150"/>
    <n v="64"/>
    <n v="191"/>
    <s v="ADMIRE 30GMS_x000d__x000a_-Nos"/>
    <x v="1"/>
  </r>
  <r>
    <s v="ADMIRE 75GMS_x000d__x000a_"/>
    <n v="25"/>
    <m/>
    <m/>
    <n v="25"/>
    <s v="ADMIRE 75GMS_x000d__x000a_-Nos"/>
    <x v="2"/>
  </r>
  <r>
    <s v="ADORA 100ML_x000d__x000a_"/>
    <m/>
    <m/>
    <m/>
    <m/>
    <s v="ADORA 100ML_x000d__x000a_-Nos"/>
    <x v="3"/>
  </r>
  <r>
    <s v="ADORA 10ML_x000d__x000a_"/>
    <n v="1"/>
    <m/>
    <m/>
    <n v="1"/>
    <s v="ADORA 10ML_x000d__x000a_-Nos"/>
    <x v="3"/>
  </r>
  <r>
    <s v="ADORA 50ML_x000d__x000a_"/>
    <n v="39"/>
    <m/>
    <m/>
    <n v="39"/>
    <s v="ADORA 50ML_x000d__x000a_-Nos"/>
    <x v="4"/>
  </r>
  <r>
    <s v="AGENDA 25EC 100ML_x000d__x000a_"/>
    <n v="88"/>
    <n v="25"/>
    <n v="58"/>
    <n v="55"/>
    <s v="AGENDA 25EC 100ML_x000d__x000a_-Nos"/>
    <x v="5"/>
  </r>
  <r>
    <s v="ALANTO 100ML_x000d__x000a_"/>
    <n v="32"/>
    <n v="150"/>
    <n v="45"/>
    <n v="137"/>
    <s v="ALANTO 100ML_x000d__x000a_-Nos"/>
    <x v="6"/>
  </r>
  <r>
    <s v="ALANTO 250ML_x000d__x000a_"/>
    <n v="19"/>
    <n v="40"/>
    <n v="14"/>
    <n v="45"/>
    <s v="ALANTO 250ML_x000d__x000a_-Nos"/>
    <x v="7"/>
  </r>
  <r>
    <s v="AMBITION 1LT"/>
    <n v="8"/>
    <m/>
    <m/>
    <n v="8"/>
    <s v="AMBITION 1LT-Nos"/>
    <x v="8"/>
  </r>
  <r>
    <s v="AMBITION 250ML"/>
    <n v="48"/>
    <m/>
    <n v="5"/>
    <n v="43"/>
    <s v="AMBITION 250ML-Nos"/>
    <x v="9"/>
  </r>
  <r>
    <s v="AMBITION 500ML"/>
    <n v="23"/>
    <m/>
    <n v="1"/>
    <n v="22"/>
    <s v="AMBITION 500ML-Nos"/>
    <x v="10"/>
  </r>
  <r>
    <s v="ANTRACOL 100GMS_x000d__x000a_"/>
    <n v="30"/>
    <n v="100"/>
    <n v="59"/>
    <n v="71"/>
    <s v="ANTRACOL 100GMS_x000d__x000a_-Nos"/>
    <x v="11"/>
  </r>
  <r>
    <s v="ANTRACOL 1KG _x000d__x000a_"/>
    <n v="14"/>
    <m/>
    <n v="2"/>
    <n v="12"/>
    <s v="ANTRACOL 1KG _x000d__x000a_-Nos"/>
    <x v="12"/>
  </r>
  <r>
    <s v="ANTRACOL 250GMS_x000d__x000a_"/>
    <n v="46"/>
    <m/>
    <n v="11"/>
    <n v="35"/>
    <s v="ANTRACOL 250GMS_x000d__x000a_-Nos"/>
    <x v="13"/>
  </r>
  <r>
    <s v="ANTRACOL 500GMS_x000d__x000a_"/>
    <n v="73"/>
    <m/>
    <n v="13"/>
    <n v="60"/>
    <s v="ANTRACOL 500GMS_x000d__x000a_-Nos"/>
    <x v="14"/>
  </r>
  <r>
    <s v="ARIZE 6444 3KG"/>
    <n v="7"/>
    <m/>
    <m/>
    <n v="7"/>
    <s v="ARIZE 6444 3KG-Nos"/>
    <x v="15"/>
  </r>
  <r>
    <s v="BELT EXPERT 100ML"/>
    <n v="29"/>
    <m/>
    <n v="17"/>
    <n v="12"/>
    <s v="BELT EXPERT 100ML-Nos"/>
    <x v="16"/>
  </r>
  <r>
    <s v="CONFIDOR 100ML_x000d__x000a_"/>
    <n v="25"/>
    <n v="100"/>
    <n v="28"/>
    <n v="97"/>
    <s v="CONFIDOR 100ML_x000d__x000a_-Nos"/>
    <x v="17"/>
  </r>
  <r>
    <s v="CONFIDOR 1LT_x000d__x000a_"/>
    <n v="6"/>
    <m/>
    <m/>
    <n v="6"/>
    <s v="CONFIDOR 1LT_x000d__x000a_-Nos"/>
    <x v="18"/>
  </r>
  <r>
    <s v="CONFIDOR 250ML_x000d__x000a_"/>
    <n v="36"/>
    <n v="20"/>
    <n v="10"/>
    <n v="46"/>
    <s v="CONFIDOR 250ML_x000d__x000a_-Nos"/>
    <x v="19"/>
  </r>
  <r>
    <s v="CONFIDOR 500ML_x000d__x000a_"/>
    <n v="17"/>
    <m/>
    <n v="4"/>
    <n v="13"/>
    <s v="CONFIDOR 500ML_x000d__x000a_-Nos"/>
    <x v="20"/>
  </r>
  <r>
    <s v="CONFIDOR 50ML_x000d__x000a_"/>
    <n v="121"/>
    <m/>
    <n v="43"/>
    <n v="78"/>
    <s v="CONFIDOR 50ML_x000d__x000a_-Nos"/>
    <x v="21"/>
  </r>
  <r>
    <s v="DECIS 1LT_x000d__x000a_"/>
    <n v="15"/>
    <n v="40"/>
    <n v="33"/>
    <n v="22"/>
    <s v="DECIS 1LT_x000d__x000a_-Nos"/>
    <x v="22"/>
  </r>
  <r>
    <s v="DECIS 500ML_x000d__x000a_"/>
    <n v="23"/>
    <n v="20"/>
    <n v="11"/>
    <n v="32"/>
    <s v="DECIS 500ML_x000d__x000a_-Nos"/>
    <x v="23"/>
  </r>
  <r>
    <s v="FAME 100ML"/>
    <m/>
    <m/>
    <m/>
    <m/>
    <s v="FAME 100ML-Nos"/>
    <x v="24"/>
  </r>
  <r>
    <s v="FAME 10ML_x000d__x000a_"/>
    <n v="363"/>
    <n v="220"/>
    <n v="332"/>
    <n v="251"/>
    <s v="FAME 10ML_x000d__x000a_-Nos"/>
    <x v="25"/>
  </r>
  <r>
    <s v="FAME 50ML_x000d__x000a_"/>
    <n v="23"/>
    <n v="140"/>
    <n v="84"/>
    <n v="79"/>
    <s v="FAME 50ML_x000d__x000a_-Nos"/>
    <x v="26"/>
  </r>
  <r>
    <s v="FOLICUR 100ML_x000d__x000a_"/>
    <n v="94"/>
    <m/>
    <m/>
    <n v="94"/>
    <s v="FOLICUR 100ML_x000d__x000a_-Nos"/>
    <x v="27"/>
  </r>
  <r>
    <s v="FOLICUR 250ML_x000d__x000a_"/>
    <n v="18"/>
    <m/>
    <m/>
    <n v="18"/>
    <s v="FOLICUR 250ML_x000d__x000a_-Nos"/>
    <x v="28"/>
  </r>
  <r>
    <s v="FOOST 250GMS"/>
    <n v="1"/>
    <n v="100"/>
    <n v="54"/>
    <n v="47"/>
    <s v="FOOST 250GMS-Nos"/>
    <x v="29"/>
  </r>
  <r>
    <s v="FOOST 500GMS_x000d__x000a_"/>
    <n v="99"/>
    <n v="240"/>
    <n v="160"/>
    <n v="179"/>
    <s v="FOOST 500GMS_x000d__x000a_-Nos"/>
    <x v="30"/>
  </r>
  <r>
    <s v="GAUCHO 50ML"/>
    <n v="7"/>
    <m/>
    <m/>
    <n v="7"/>
    <s v="GAUCHO 50ML-Nos"/>
    <x v="31"/>
  </r>
  <r>
    <s v="GLAMORE 100GMS"/>
    <n v="19"/>
    <n v="20"/>
    <n v="6"/>
    <n v="33"/>
    <s v="GLAMORE 100GMS-Nos"/>
    <x v="32"/>
  </r>
  <r>
    <s v="GLAMORE 50GMS"/>
    <n v="41"/>
    <n v="80"/>
    <n v="28"/>
    <n v="93"/>
    <s v="GLAMORE 50GMS-Nos"/>
    <x v="33"/>
  </r>
  <r>
    <s v="JUMP 2GMS_x000d__x000a_"/>
    <n v="108"/>
    <m/>
    <m/>
    <n v="108"/>
    <s v="JUMP 2GMS_x000d__x000a_-Nos"/>
    <x v="34"/>
  </r>
  <r>
    <s v="LARVIN 100GMS_x000d__x000a_"/>
    <n v="184"/>
    <n v="120"/>
    <n v="206"/>
    <n v="98"/>
    <s v="LARVIN 100GMS_x000d__x000a_-Nos"/>
    <x v="35"/>
  </r>
  <r>
    <s v="LARVIN  250GMS_x000d__x000a_"/>
    <n v="27"/>
    <n v="300"/>
    <n v="173"/>
    <n v="154"/>
    <s v="LARVIN 250GMS_x000d__x000a_-Nos"/>
    <x v="36"/>
  </r>
  <r>
    <s v="LARVIN 500GMS_x000d__x000a_"/>
    <n v="7"/>
    <n v="20"/>
    <n v="16"/>
    <n v="11"/>
    <s v="LARVIN 500GMS_x000d__x000a_-Nos"/>
    <x v="37"/>
  </r>
  <r>
    <s v="LAUDIS 115ML_x000d__x000a_"/>
    <n v="60"/>
    <n v="360"/>
    <n v="184"/>
    <n v="236"/>
    <s v="LAUDIS 115ML_x000d__x000a_-Nos"/>
    <x v="38"/>
  </r>
  <r>
    <s v="LAUDIS 57.5 ML_x000d__x000a_"/>
    <n v="72"/>
    <n v="160"/>
    <n v="110"/>
    <n v="122"/>
    <s v="LAUDIS 57.5 ML_x000d__x000a_-Nos"/>
    <x v="39"/>
  </r>
  <r>
    <s v="Madhu Bala 1000SEEDS_x000d__x000a_"/>
    <n v="4"/>
    <n v="8"/>
    <m/>
    <n v="12"/>
    <s v="Madhu Bala 1000SEEDS_x000d__x000a_-Nos"/>
    <x v="40"/>
  </r>
  <r>
    <s v="Madhu Bala 2500SEEDS_x000d__x000a_"/>
    <m/>
    <n v="8"/>
    <n v="1"/>
    <n v="7"/>
    <s v="Madhu Bala 2500SEEDS_x000d__x000a_-Nos"/>
    <x v="40"/>
  </r>
  <r>
    <s v="Madhu Bala 5000SEEDS_x000d__x000a_"/>
    <n v="4"/>
    <n v="4"/>
    <n v="1"/>
    <n v="7"/>
    <s v="Madhu Bala 5000SEEDS_x000d__x000a_-Nos"/>
    <x v="40"/>
  </r>
  <r>
    <s v="Madhu Bala 500SEEDS_x000d__x000a_"/>
    <n v="16"/>
    <n v="5"/>
    <m/>
    <n v="21"/>
    <s v="Madhu Bala 500SEEDS_x000d__x000a_-Nos"/>
    <x v="40"/>
  </r>
  <r>
    <s v="MAXFORCE FORTE 35GMS_x000d__x000a_"/>
    <n v="1"/>
    <n v="1"/>
    <m/>
    <n v="2"/>
    <s v="MAXFORCE FORTE 35GMS_x000d__x000a_-Nos"/>
    <x v="41"/>
  </r>
  <r>
    <s v="NATIVO 100GMS_x000d__x000a_"/>
    <n v="100"/>
    <n v="100"/>
    <n v="49"/>
    <n v="151"/>
    <s v="NATIVO 100GMS_x000d__x000a_-Nos"/>
    <x v="42"/>
  </r>
  <r>
    <s v="NATIVO 10GMS_x000d__x000a_"/>
    <n v="31"/>
    <n v="200"/>
    <n v="64"/>
    <n v="167"/>
    <s v="NATIVO 10GMS_x000d__x000a_-Nos"/>
    <x v="43"/>
  </r>
  <r>
    <s v="NATIVO 1KG"/>
    <m/>
    <m/>
    <m/>
    <m/>
    <s v="NATIVO 1KG-Nos"/>
    <x v="44"/>
  </r>
  <r>
    <s v="NATIVO 500GMS"/>
    <m/>
    <m/>
    <m/>
    <m/>
    <s v="NATIVO 500GMS-Nos"/>
    <x v="45"/>
  </r>
  <r>
    <s v="NATIVO 50GMS_x000d__x000a_"/>
    <n v="94"/>
    <n v="100"/>
    <n v="47"/>
    <n v="147"/>
    <s v="NATIVO 50GMS_x000d__x000a_-Nos"/>
    <x v="46"/>
  </r>
  <r>
    <s v="PLANOFIX 100ML_x000d__x000a_"/>
    <n v="21"/>
    <n v="50"/>
    <n v="29"/>
    <n v="42"/>
    <s v="PLANOFIX 100ML_x000d__x000a_-Nos"/>
    <x v="47"/>
  </r>
  <r>
    <s v="PLANOFIX 250ML_x000d__x000a_"/>
    <n v="5"/>
    <m/>
    <m/>
    <n v="5"/>
    <s v="PLANOFIX 250ML_x000d__x000a_-Nos"/>
    <x v="48"/>
  </r>
  <r>
    <s v="PREMISE 30.5%SC 250ML_x000d__x000a_"/>
    <n v="58"/>
    <n v="40"/>
    <n v="36"/>
    <n v="62"/>
    <s v="PREMISE 30.5%SC 250ML_x000d__x000a_-Nos"/>
    <x v="49"/>
  </r>
  <r>
    <s v="QUICK BAYT 50GMS"/>
    <n v="6"/>
    <n v="20"/>
    <n v="4"/>
    <n v="22"/>
    <s v="QUICK BAYT 50GMS-Nos"/>
    <x v="50"/>
  </r>
  <r>
    <s v="REGENT SC 100ML_x000d__x000a_"/>
    <n v="22"/>
    <n v="100"/>
    <n v="9"/>
    <n v="113"/>
    <s v="REGENT SC 100ML_x000d__x000a_-Nos"/>
    <x v="51"/>
  </r>
  <r>
    <s v="REGENT SC 1LT_x000d__x000a_"/>
    <n v="13"/>
    <n v="10"/>
    <n v="16"/>
    <n v="7"/>
    <s v="REGENT SC 1LT_x000d__x000a_-Nos"/>
    <x v="52"/>
  </r>
  <r>
    <s v="REGENT SC 250ML_x000d__x000a_"/>
    <n v="86"/>
    <m/>
    <n v="12"/>
    <n v="74"/>
    <s v="REGENT SC 250ML_x000d__x000a_-Nos"/>
    <x v="53"/>
  </r>
  <r>
    <s v="REGENT SC 500ML_x000d__x000a_"/>
    <n v="5"/>
    <n v="20"/>
    <n v="5"/>
    <n v="20"/>
    <s v="REGENT SC 500ML_x000d__x000a_-Nos"/>
    <x v="54"/>
  </r>
  <r>
    <s v="RICESTAR 1LT"/>
    <n v="9"/>
    <n v="50"/>
    <n v="50"/>
    <n v="9"/>
    <s v="RICESTAR 1LT-Nos"/>
    <x v="55"/>
  </r>
  <r>
    <s v="RICESTAR 250 ML"/>
    <n v="4"/>
    <n v="1200"/>
    <n v="1133"/>
    <n v="71"/>
    <s v="RICESTAR 250 ML-Nos"/>
    <x v="56"/>
  </r>
  <r>
    <s v="RICESTAR 500ML"/>
    <n v="1"/>
    <n v="300"/>
    <n v="265"/>
    <n v="36"/>
    <s v="RICESTAR 500ML-Nos"/>
    <x v="57"/>
  </r>
  <r>
    <s v="SENCOR 100GMS_x000d__x000a_"/>
    <n v="2"/>
    <n v="210"/>
    <n v="80"/>
    <n v="132"/>
    <s v="SENCOR 100GMS_x000d__x000a_-Nos"/>
    <x v="58"/>
  </r>
  <r>
    <s v="SIMBOLA 100GMS"/>
    <n v="71"/>
    <m/>
    <n v="38"/>
    <n v="33"/>
    <s v="SIMBOLA 100GMS-Nos"/>
    <x v="59"/>
  </r>
  <r>
    <s v="SOLFAC 100GM"/>
    <m/>
    <m/>
    <n v="2"/>
    <n v="-2"/>
    <s v="SOLFAC 100GM-Nos"/>
    <x v="60"/>
  </r>
  <r>
    <s v="SOLFAC 100ML"/>
    <n v="10"/>
    <m/>
    <n v="2"/>
    <n v="8"/>
    <s v="SOLFAC 100ML-Nos"/>
    <x v="60"/>
  </r>
  <r>
    <s v="SOLFAC 20GMS_x000d__x000a_"/>
    <n v="14"/>
    <m/>
    <m/>
    <n v="14"/>
    <s v="SOLFAC 20GMS_x000d__x000a_-Nos"/>
    <x v="61"/>
  </r>
  <r>
    <s v="SUNRICE 50GMS"/>
    <n v="125"/>
    <m/>
    <m/>
    <n v="125"/>
    <s v="SUNRICE 50GMS-Nos"/>
    <x v="62"/>
  </r>
  <r>
    <s v="TEMPRID 500ML"/>
    <m/>
    <m/>
    <m/>
    <m/>
    <s v="TEMPRID 500ML-Nos"/>
    <x v="63"/>
  </r>
  <r>
    <s v="TEMPRID 50ML_x000d__x000a_"/>
    <n v="93"/>
    <n v="25"/>
    <n v="45"/>
    <n v="73"/>
    <s v="TEMPRID 50ML_x000d__x000a_-Nos"/>
    <x v="64"/>
  </r>
  <r>
    <s v="TIKTOK 500ML"/>
    <n v="2"/>
    <m/>
    <m/>
    <n v="2"/>
    <s v="TIKTOK 500ML-Nos"/>
    <x v="40"/>
  </r>
  <r>
    <s v="TOP STAR 22.5 GMS_x000d__x000a_"/>
    <n v="85"/>
    <m/>
    <m/>
    <n v="85"/>
    <s v="TOP STAR 22.5 GMS_x000d__x000a_-Nos"/>
    <x v="65"/>
  </r>
  <r>
    <s v="TOP STAR 35GMS_x000d__x000a_"/>
    <n v="1"/>
    <m/>
    <m/>
    <n v="1"/>
    <s v="TOP STAR 35GMS_x000d__x000a_-Nos"/>
    <x v="66"/>
  </r>
  <r>
    <s v="WHIPSUPER 100ML"/>
    <m/>
    <n v="200"/>
    <n v="62"/>
    <n v="138"/>
    <s v="WHIPSUPER 100ML-Nos"/>
    <x v="67"/>
  </r>
  <r>
    <s v="WHIPSUPER 250ML_x000d__x000a_"/>
    <n v="13"/>
    <n v="1120"/>
    <n v="1066"/>
    <n v="67"/>
    <s v="WHIPSUPER 250ML_x000d__x000a_-Nos"/>
    <x v="68"/>
  </r>
  <r>
    <s v="WHIPSUPER 500ML_x000d__x000a_"/>
    <n v="16"/>
    <n v="320"/>
    <n v="226"/>
    <n v="110"/>
    <s v="WHIPSUPER 500ML_x000d__x000a_-Nos"/>
    <x v="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0">
        <item x="0"/>
        <item m="1" x="80"/>
        <item x="6"/>
        <item m="1" x="127"/>
        <item m="1" x="117"/>
        <item m="1" x="125"/>
        <item m="1" x="126"/>
        <item m="1" x="79"/>
        <item x="8"/>
        <item x="9"/>
        <item x="10"/>
        <item x="11"/>
        <item x="12"/>
        <item x="13"/>
        <item x="14"/>
        <item x="16"/>
        <item x="17"/>
        <item x="18"/>
        <item x="19"/>
        <item x="20"/>
        <item x="21"/>
        <item m="1" x="85"/>
        <item m="1" x="83"/>
        <item m="1" x="84"/>
        <item m="1" x="108"/>
        <item m="1" x="111"/>
        <item m="1" x="120"/>
        <item x="22"/>
        <item m="1" x="119"/>
        <item x="23"/>
        <item m="1" x="128"/>
        <item m="1" x="123"/>
        <item m="1" x="124"/>
        <item m="1" x="122"/>
        <item m="1" x="76"/>
        <item m="1" x="75"/>
        <item x="25"/>
        <item x="26"/>
        <item m="1" x="88"/>
        <item x="27"/>
        <item m="1" x="102"/>
        <item x="28"/>
        <item m="1" x="110"/>
        <item x="29"/>
        <item x="30"/>
        <item m="1" x="82"/>
        <item m="1" x="81"/>
        <item x="31"/>
        <item x="32"/>
        <item x="33"/>
        <item m="1" x="106"/>
        <item m="1" x="104"/>
        <item m="1" x="105"/>
        <item x="34"/>
        <item m="1" x="97"/>
        <item x="35"/>
        <item m="1" x="87"/>
        <item x="36"/>
        <item x="37"/>
        <item x="38"/>
        <item m="1" x="107"/>
        <item x="39"/>
        <item m="1" x="90"/>
        <item m="1" x="89"/>
        <item m="1" x="121"/>
        <item m="1" x="100"/>
        <item m="1" x="101"/>
        <item m="1" x="92"/>
        <item m="1" x="113"/>
        <item m="1" x="112"/>
        <item x="42"/>
        <item x="44"/>
        <item m="1" x="78"/>
        <item x="45"/>
        <item x="46"/>
        <item m="1" x="96"/>
        <item m="1" x="95"/>
        <item m="1" x="94"/>
        <item x="47"/>
        <item m="1" x="74"/>
        <item x="48"/>
        <item m="1" x="91"/>
        <item m="1" x="72"/>
        <item m="1" x="99"/>
        <item m="1" x="98"/>
        <item m="1" x="103"/>
        <item m="1" x="93"/>
        <item m="1" x="73"/>
        <item x="51"/>
        <item x="52"/>
        <item x="53"/>
        <item x="54"/>
        <item m="1" x="118"/>
        <item x="55"/>
        <item x="56"/>
        <item x="57"/>
        <item m="1" x="71"/>
        <item m="1" x="70"/>
        <item x="58"/>
        <item m="1" x="116"/>
        <item m="1" x="77"/>
        <item m="1" x="115"/>
        <item m="1" x="114"/>
        <item m="1" x="109"/>
        <item m="1" x="86"/>
        <item x="67"/>
        <item x="68"/>
        <item x="69"/>
        <item x="1"/>
        <item x="2"/>
        <item x="3"/>
        <item x="4"/>
        <item x="5"/>
        <item x="7"/>
        <item x="15"/>
        <item x="24"/>
        <item x="40"/>
        <item x="41"/>
        <item x="43"/>
        <item x="49"/>
        <item x="50"/>
        <item x="59"/>
        <item x="60"/>
        <item x="61"/>
        <item x="62"/>
        <item x="63"/>
        <item x="64"/>
        <item x="65"/>
        <item x="66"/>
        <item t="default"/>
      </items>
    </pivotField>
  </pivotFields>
  <rowFields count="1">
    <field x="6"/>
  </rowFields>
  <rowItems count="71">
    <i>
      <x/>
    </i>
    <i>
      <x v="2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7"/>
    </i>
    <i>
      <x v="29"/>
    </i>
    <i>
      <x v="36"/>
    </i>
    <i>
      <x v="37"/>
    </i>
    <i>
      <x v="39"/>
    </i>
    <i>
      <x v="41"/>
    </i>
    <i>
      <x v="43"/>
    </i>
    <i>
      <x v="44"/>
    </i>
    <i>
      <x v="47"/>
    </i>
    <i>
      <x v="48"/>
    </i>
    <i>
      <x v="49"/>
    </i>
    <i>
      <x v="53"/>
    </i>
    <i>
      <x v="55"/>
    </i>
    <i>
      <x v="57"/>
    </i>
    <i>
      <x v="58"/>
    </i>
    <i>
      <x v="59"/>
    </i>
    <i>
      <x v="61"/>
    </i>
    <i>
      <x v="70"/>
    </i>
    <i>
      <x v="71"/>
    </i>
    <i>
      <x v="73"/>
    </i>
    <i>
      <x v="74"/>
    </i>
    <i>
      <x v="78"/>
    </i>
    <i>
      <x v="80"/>
    </i>
    <i>
      <x v="88"/>
    </i>
    <i>
      <x v="89"/>
    </i>
    <i>
      <x v="90"/>
    </i>
    <i>
      <x v="91"/>
    </i>
    <i>
      <x v="93"/>
    </i>
    <i>
      <x v="94"/>
    </i>
    <i>
      <x v="95"/>
    </i>
    <i>
      <x v="98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6"/>
  <sheetViews>
    <sheetView workbookViewId="0">
      <selection activeCell="A17" sqref="A17"/>
    </sheetView>
  </sheetViews>
  <sheetFormatPr defaultRowHeight="14.4" x14ac:dyDescent="0.3"/>
  <cols>
    <col min="1" max="1" width="21.88671875" bestFit="1" customWidth="1"/>
    <col min="2" max="2" width="8.5546875" bestFit="1" customWidth="1"/>
    <col min="3" max="3" width="8.6640625" bestFit="1" customWidth="1"/>
    <col min="4" max="4" width="9" bestFit="1" customWidth="1"/>
    <col min="5" max="5" width="8.6640625" bestFit="1" customWidth="1"/>
  </cols>
  <sheetData>
    <row r="1" spans="1:5" ht="15.6" x14ac:dyDescent="0.3">
      <c r="A1" s="82" t="s">
        <v>46</v>
      </c>
      <c r="B1" s="82"/>
      <c r="C1" s="82"/>
      <c r="D1" s="44"/>
      <c r="E1" s="44"/>
    </row>
    <row r="2" spans="1:5" x14ac:dyDescent="0.3">
      <c r="A2" s="83" t="s">
        <v>47</v>
      </c>
      <c r="B2" s="83"/>
      <c r="C2" s="83"/>
      <c r="D2" s="44"/>
      <c r="E2" s="44"/>
    </row>
    <row r="3" spans="1:5" x14ac:dyDescent="0.3">
      <c r="A3" s="84" t="s">
        <v>48</v>
      </c>
      <c r="B3" s="84"/>
      <c r="C3" s="84"/>
      <c r="D3" s="44"/>
      <c r="E3" s="44"/>
    </row>
    <row r="4" spans="1:5" ht="15.6" x14ac:dyDescent="0.3">
      <c r="A4" s="85" t="s">
        <v>41</v>
      </c>
      <c r="B4" s="85"/>
      <c r="C4" s="85"/>
      <c r="D4" s="44"/>
      <c r="E4" s="44"/>
    </row>
    <row r="5" spans="1:5" x14ac:dyDescent="0.3">
      <c r="A5" s="83" t="s">
        <v>20</v>
      </c>
      <c r="B5" s="83"/>
      <c r="C5" s="83"/>
      <c r="D5" s="44"/>
      <c r="E5" s="44"/>
    </row>
    <row r="6" spans="1:5" x14ac:dyDescent="0.3">
      <c r="A6" s="83" t="s">
        <v>49</v>
      </c>
      <c r="B6" s="83"/>
      <c r="C6" s="83"/>
      <c r="D6" s="44"/>
      <c r="E6" s="44"/>
    </row>
    <row r="7" spans="1:5" x14ac:dyDescent="0.3">
      <c r="A7" s="45" t="s">
        <v>50</v>
      </c>
      <c r="B7" s="77" t="s">
        <v>41</v>
      </c>
      <c r="C7" s="77"/>
      <c r="D7" s="77"/>
      <c r="E7" s="77"/>
    </row>
    <row r="8" spans="1:5" x14ac:dyDescent="0.3">
      <c r="A8" s="46" t="s">
        <v>50</v>
      </c>
      <c r="B8" s="78" t="s">
        <v>46</v>
      </c>
      <c r="C8" s="79"/>
      <c r="D8" s="79"/>
      <c r="E8" s="79"/>
    </row>
    <row r="9" spans="1:5" x14ac:dyDescent="0.3">
      <c r="A9" s="57" t="s">
        <v>21</v>
      </c>
      <c r="B9" s="80" t="s">
        <v>49</v>
      </c>
      <c r="C9" s="81"/>
      <c r="D9" s="81"/>
      <c r="E9" s="81"/>
    </row>
    <row r="10" spans="1:5" ht="24" x14ac:dyDescent="0.3">
      <c r="A10" s="57" t="s">
        <v>50</v>
      </c>
      <c r="B10" s="58" t="s">
        <v>22</v>
      </c>
      <c r="C10" s="58" t="s">
        <v>23</v>
      </c>
      <c r="D10" s="58" t="s">
        <v>24</v>
      </c>
      <c r="E10" s="58" t="s">
        <v>25</v>
      </c>
    </row>
    <row r="11" spans="1:5" x14ac:dyDescent="0.3">
      <c r="A11" s="57" t="s">
        <v>50</v>
      </c>
      <c r="B11" s="59" t="s">
        <v>26</v>
      </c>
      <c r="C11" s="59" t="s">
        <v>26</v>
      </c>
      <c r="D11" s="59" t="s">
        <v>26</v>
      </c>
      <c r="E11" s="59" t="s">
        <v>26</v>
      </c>
    </row>
    <row r="12" spans="1:5" ht="22.8" x14ac:dyDescent="0.3">
      <c r="A12" s="60" t="s">
        <v>51</v>
      </c>
      <c r="B12" s="61">
        <v>76</v>
      </c>
      <c r="C12" s="61">
        <v>2000</v>
      </c>
      <c r="D12" s="61">
        <v>845</v>
      </c>
      <c r="E12" s="61">
        <v>1231</v>
      </c>
    </row>
    <row r="13" spans="1:5" ht="22.8" x14ac:dyDescent="0.3">
      <c r="A13" s="62" t="s">
        <v>52</v>
      </c>
      <c r="B13" s="63">
        <v>105</v>
      </c>
      <c r="C13" s="63">
        <v>150</v>
      </c>
      <c r="D13" s="63">
        <v>64</v>
      </c>
      <c r="E13" s="63">
        <v>191</v>
      </c>
    </row>
    <row r="14" spans="1:5" ht="22.8" x14ac:dyDescent="0.3">
      <c r="A14" s="62" t="s">
        <v>53</v>
      </c>
      <c r="B14" s="63">
        <v>25</v>
      </c>
      <c r="C14" s="64"/>
      <c r="D14" s="64"/>
      <c r="E14" s="63">
        <v>25</v>
      </c>
    </row>
    <row r="15" spans="1:5" ht="22.8" x14ac:dyDescent="0.3">
      <c r="A15" s="62" t="s">
        <v>54</v>
      </c>
      <c r="B15" s="64"/>
      <c r="C15" s="64"/>
      <c r="D15" s="64"/>
      <c r="E15" s="64"/>
    </row>
    <row r="16" spans="1:5" ht="22.8" x14ac:dyDescent="0.3">
      <c r="A16" s="62" t="s">
        <v>55</v>
      </c>
      <c r="B16" s="63">
        <v>1</v>
      </c>
      <c r="C16" s="64"/>
      <c r="D16" s="64"/>
      <c r="E16" s="63">
        <v>1</v>
      </c>
    </row>
    <row r="17" spans="1:5" ht="22.8" x14ac:dyDescent="0.3">
      <c r="A17" s="62" t="s">
        <v>56</v>
      </c>
      <c r="B17" s="64"/>
      <c r="C17" s="64"/>
      <c r="D17" s="64"/>
      <c r="E17" s="64"/>
    </row>
    <row r="18" spans="1:5" ht="22.8" x14ac:dyDescent="0.3">
      <c r="A18" s="62" t="s">
        <v>57</v>
      </c>
      <c r="B18" s="63">
        <v>39</v>
      </c>
      <c r="C18" s="64"/>
      <c r="D18" s="64"/>
      <c r="E18" s="63">
        <v>39</v>
      </c>
    </row>
    <row r="19" spans="1:5" ht="22.8" x14ac:dyDescent="0.3">
      <c r="A19" s="62" t="s">
        <v>58</v>
      </c>
      <c r="B19" s="63">
        <v>88</v>
      </c>
      <c r="C19" s="63">
        <v>25</v>
      </c>
      <c r="D19" s="63">
        <v>58</v>
      </c>
      <c r="E19" s="63">
        <v>55</v>
      </c>
    </row>
    <row r="20" spans="1:5" ht="22.8" x14ac:dyDescent="0.3">
      <c r="A20" s="62" t="s">
        <v>59</v>
      </c>
      <c r="B20" s="63">
        <v>32</v>
      </c>
      <c r="C20" s="63">
        <v>150</v>
      </c>
      <c r="D20" s="63">
        <v>45</v>
      </c>
      <c r="E20" s="63">
        <v>137</v>
      </c>
    </row>
    <row r="21" spans="1:5" ht="22.8" x14ac:dyDescent="0.3">
      <c r="A21" s="62" t="s">
        <v>60</v>
      </c>
      <c r="B21" s="63">
        <v>19</v>
      </c>
      <c r="C21" s="63">
        <v>40</v>
      </c>
      <c r="D21" s="63">
        <v>14</v>
      </c>
      <c r="E21" s="63">
        <v>45</v>
      </c>
    </row>
    <row r="22" spans="1:5" x14ac:dyDescent="0.3">
      <c r="A22" s="65" t="s">
        <v>61</v>
      </c>
      <c r="B22" s="64"/>
      <c r="C22" s="64"/>
      <c r="D22" s="64"/>
      <c r="E22" s="64"/>
    </row>
    <row r="23" spans="1:5" x14ac:dyDescent="0.3">
      <c r="A23" s="65" t="s">
        <v>62</v>
      </c>
      <c r="B23" s="63">
        <v>8</v>
      </c>
      <c r="C23" s="64"/>
      <c r="D23" s="64"/>
      <c r="E23" s="63">
        <v>8</v>
      </c>
    </row>
    <row r="24" spans="1:5" x14ac:dyDescent="0.3">
      <c r="A24" s="65" t="s">
        <v>63</v>
      </c>
      <c r="B24" s="63">
        <v>48</v>
      </c>
      <c r="C24" s="64"/>
      <c r="D24" s="63">
        <v>5</v>
      </c>
      <c r="E24" s="63">
        <v>43</v>
      </c>
    </row>
    <row r="25" spans="1:5" x14ac:dyDescent="0.3">
      <c r="A25" s="65" t="s">
        <v>64</v>
      </c>
      <c r="B25" s="63">
        <v>23</v>
      </c>
      <c r="C25" s="64"/>
      <c r="D25" s="63">
        <v>1</v>
      </c>
      <c r="E25" s="63">
        <v>22</v>
      </c>
    </row>
    <row r="26" spans="1:5" ht="22.8" x14ac:dyDescent="0.3">
      <c r="A26" s="62" t="s">
        <v>65</v>
      </c>
      <c r="B26" s="63">
        <v>30</v>
      </c>
      <c r="C26" s="63">
        <v>100</v>
      </c>
      <c r="D26" s="63">
        <v>59</v>
      </c>
      <c r="E26" s="63">
        <v>71</v>
      </c>
    </row>
    <row r="27" spans="1:5" ht="22.8" x14ac:dyDescent="0.3">
      <c r="A27" s="62" t="s">
        <v>66</v>
      </c>
      <c r="B27" s="63">
        <v>14</v>
      </c>
      <c r="C27" s="64"/>
      <c r="D27" s="63">
        <v>2</v>
      </c>
      <c r="E27" s="63">
        <v>12</v>
      </c>
    </row>
    <row r="28" spans="1:5" ht="22.8" x14ac:dyDescent="0.3">
      <c r="A28" s="62" t="s">
        <v>67</v>
      </c>
      <c r="B28" s="63">
        <v>46</v>
      </c>
      <c r="C28" s="64"/>
      <c r="D28" s="63">
        <v>11</v>
      </c>
      <c r="E28" s="63">
        <v>35</v>
      </c>
    </row>
    <row r="29" spans="1:5" ht="22.8" x14ac:dyDescent="0.3">
      <c r="A29" s="62" t="s">
        <v>68</v>
      </c>
      <c r="B29" s="63">
        <v>73</v>
      </c>
      <c r="C29" s="64"/>
      <c r="D29" s="63">
        <v>13</v>
      </c>
      <c r="E29" s="63">
        <v>60</v>
      </c>
    </row>
    <row r="30" spans="1:5" x14ac:dyDescent="0.3">
      <c r="A30" s="65" t="s">
        <v>69</v>
      </c>
      <c r="B30" s="63">
        <v>7</v>
      </c>
      <c r="C30" s="64"/>
      <c r="D30" s="64"/>
      <c r="E30" s="63">
        <v>7</v>
      </c>
    </row>
    <row r="31" spans="1:5" x14ac:dyDescent="0.3">
      <c r="A31" s="65" t="s">
        <v>70</v>
      </c>
      <c r="B31" s="63">
        <v>29</v>
      </c>
      <c r="C31" s="64"/>
      <c r="D31" s="63">
        <v>17</v>
      </c>
      <c r="E31" s="63">
        <v>12</v>
      </c>
    </row>
    <row r="32" spans="1:5" ht="22.8" x14ac:dyDescent="0.3">
      <c r="A32" s="62" t="s">
        <v>71</v>
      </c>
      <c r="B32" s="63">
        <v>25</v>
      </c>
      <c r="C32" s="63">
        <v>100</v>
      </c>
      <c r="D32" s="63">
        <v>28</v>
      </c>
      <c r="E32" s="63">
        <v>97</v>
      </c>
    </row>
    <row r="33" spans="1:5" ht="22.8" x14ac:dyDescent="0.3">
      <c r="A33" s="62" t="s">
        <v>72</v>
      </c>
      <c r="B33" s="63">
        <v>6</v>
      </c>
      <c r="C33" s="64"/>
      <c r="D33" s="64"/>
      <c r="E33" s="63">
        <v>6</v>
      </c>
    </row>
    <row r="34" spans="1:5" ht="22.8" x14ac:dyDescent="0.3">
      <c r="A34" s="62" t="s">
        <v>73</v>
      </c>
      <c r="B34" s="63">
        <v>36</v>
      </c>
      <c r="C34" s="63">
        <v>20</v>
      </c>
      <c r="D34" s="63">
        <v>10</v>
      </c>
      <c r="E34" s="63">
        <v>46</v>
      </c>
    </row>
    <row r="35" spans="1:5" ht="22.8" x14ac:dyDescent="0.3">
      <c r="A35" s="62" t="s">
        <v>74</v>
      </c>
      <c r="B35" s="63">
        <v>17</v>
      </c>
      <c r="C35" s="64"/>
      <c r="D35" s="63">
        <v>4</v>
      </c>
      <c r="E35" s="63">
        <v>13</v>
      </c>
    </row>
    <row r="36" spans="1:5" ht="22.8" x14ac:dyDescent="0.3">
      <c r="A36" s="62" t="s">
        <v>75</v>
      </c>
      <c r="B36" s="63">
        <v>121</v>
      </c>
      <c r="C36" s="64"/>
      <c r="D36" s="63">
        <v>43</v>
      </c>
      <c r="E36" s="63">
        <v>78</v>
      </c>
    </row>
    <row r="37" spans="1:5" ht="22.8" x14ac:dyDescent="0.3">
      <c r="A37" s="62" t="s">
        <v>76</v>
      </c>
      <c r="B37" s="63">
        <v>15</v>
      </c>
      <c r="C37" s="63">
        <v>40</v>
      </c>
      <c r="D37" s="63">
        <v>33</v>
      </c>
      <c r="E37" s="63">
        <v>22</v>
      </c>
    </row>
    <row r="38" spans="1:5" ht="22.8" x14ac:dyDescent="0.3">
      <c r="A38" s="62" t="s">
        <v>77</v>
      </c>
      <c r="B38" s="63">
        <v>23</v>
      </c>
      <c r="C38" s="63">
        <v>20</v>
      </c>
      <c r="D38" s="63">
        <v>11</v>
      </c>
      <c r="E38" s="63">
        <v>32</v>
      </c>
    </row>
    <row r="39" spans="1:5" x14ac:dyDescent="0.3">
      <c r="A39" s="65" t="s">
        <v>78</v>
      </c>
      <c r="B39" s="64"/>
      <c r="C39" s="64"/>
      <c r="D39" s="64"/>
      <c r="E39" s="64"/>
    </row>
    <row r="40" spans="1:5" ht="22.8" x14ac:dyDescent="0.3">
      <c r="A40" s="62" t="s">
        <v>79</v>
      </c>
      <c r="B40" s="63">
        <v>363</v>
      </c>
      <c r="C40" s="63">
        <v>220</v>
      </c>
      <c r="D40" s="63">
        <v>332</v>
      </c>
      <c r="E40" s="63">
        <v>251</v>
      </c>
    </row>
    <row r="41" spans="1:5" ht="22.8" x14ac:dyDescent="0.3">
      <c r="A41" s="62" t="s">
        <v>80</v>
      </c>
      <c r="B41" s="63">
        <v>23</v>
      </c>
      <c r="C41" s="63">
        <v>140</v>
      </c>
      <c r="D41" s="63">
        <v>84</v>
      </c>
      <c r="E41" s="63">
        <v>79</v>
      </c>
    </row>
    <row r="42" spans="1:5" ht="34.200000000000003" x14ac:dyDescent="0.3">
      <c r="A42" s="62" t="s">
        <v>81</v>
      </c>
      <c r="B42" s="64"/>
      <c r="C42" s="64"/>
      <c r="D42" s="64"/>
      <c r="E42" s="64"/>
    </row>
    <row r="43" spans="1:5" ht="22.8" x14ac:dyDescent="0.3">
      <c r="A43" s="62" t="s">
        <v>82</v>
      </c>
      <c r="B43" s="64"/>
      <c r="C43" s="64"/>
      <c r="D43" s="64"/>
      <c r="E43" s="64"/>
    </row>
    <row r="44" spans="1:5" ht="22.8" x14ac:dyDescent="0.3">
      <c r="A44" s="62" t="s">
        <v>83</v>
      </c>
      <c r="B44" s="64"/>
      <c r="C44" s="64"/>
      <c r="D44" s="64"/>
      <c r="E44" s="64"/>
    </row>
    <row r="45" spans="1:5" ht="22.8" x14ac:dyDescent="0.3">
      <c r="A45" s="62" t="s">
        <v>84</v>
      </c>
      <c r="B45" s="63">
        <v>94</v>
      </c>
      <c r="C45" s="64"/>
      <c r="D45" s="64"/>
      <c r="E45" s="63">
        <v>94</v>
      </c>
    </row>
    <row r="46" spans="1:5" ht="22.8" x14ac:dyDescent="0.3">
      <c r="A46" s="62" t="s">
        <v>85</v>
      </c>
      <c r="B46" s="63">
        <v>18</v>
      </c>
      <c r="C46" s="64"/>
      <c r="D46" s="64"/>
      <c r="E46" s="63">
        <v>18</v>
      </c>
    </row>
    <row r="47" spans="1:5" x14ac:dyDescent="0.3">
      <c r="A47" s="65" t="s">
        <v>86</v>
      </c>
      <c r="B47" s="63">
        <v>1</v>
      </c>
      <c r="C47" s="63">
        <v>100</v>
      </c>
      <c r="D47" s="63">
        <v>54</v>
      </c>
      <c r="E47" s="63">
        <v>47</v>
      </c>
    </row>
    <row r="48" spans="1:5" ht="22.8" x14ac:dyDescent="0.3">
      <c r="A48" s="62" t="s">
        <v>87</v>
      </c>
      <c r="B48" s="63">
        <v>99</v>
      </c>
      <c r="C48" s="63">
        <v>240</v>
      </c>
      <c r="D48" s="63">
        <v>160</v>
      </c>
      <c r="E48" s="63">
        <v>179</v>
      </c>
    </row>
    <row r="49" spans="1:5" x14ac:dyDescent="0.3">
      <c r="A49" s="65" t="s">
        <v>88</v>
      </c>
      <c r="B49" s="63">
        <v>7</v>
      </c>
      <c r="C49" s="64"/>
      <c r="D49" s="64"/>
      <c r="E49" s="63">
        <v>7</v>
      </c>
    </row>
    <row r="50" spans="1:5" x14ac:dyDescent="0.3">
      <c r="A50" s="65" t="s">
        <v>89</v>
      </c>
      <c r="B50" s="63">
        <v>19</v>
      </c>
      <c r="C50" s="63">
        <v>20</v>
      </c>
      <c r="D50" s="63">
        <v>6</v>
      </c>
      <c r="E50" s="63">
        <v>33</v>
      </c>
    </row>
    <row r="51" spans="1:5" x14ac:dyDescent="0.3">
      <c r="A51" s="65" t="s">
        <v>90</v>
      </c>
      <c r="B51" s="63">
        <v>41</v>
      </c>
      <c r="C51" s="63">
        <v>80</v>
      </c>
      <c r="D51" s="63">
        <v>28</v>
      </c>
      <c r="E51" s="63">
        <v>93</v>
      </c>
    </row>
    <row r="52" spans="1:5" x14ac:dyDescent="0.3">
      <c r="A52" s="65" t="s">
        <v>91</v>
      </c>
      <c r="B52" s="64"/>
      <c r="C52" s="64"/>
      <c r="D52" s="64"/>
      <c r="E52" s="64"/>
    </row>
    <row r="53" spans="1:5" ht="22.8" x14ac:dyDescent="0.3">
      <c r="A53" s="62" t="s">
        <v>92</v>
      </c>
      <c r="B53" s="63">
        <v>108</v>
      </c>
      <c r="C53" s="64"/>
      <c r="D53" s="64"/>
      <c r="E53" s="63">
        <v>108</v>
      </c>
    </row>
    <row r="54" spans="1:5" ht="22.8" x14ac:dyDescent="0.3">
      <c r="A54" s="62" t="s">
        <v>93</v>
      </c>
      <c r="B54" s="64"/>
      <c r="C54" s="64"/>
      <c r="D54" s="64"/>
      <c r="E54" s="64"/>
    </row>
    <row r="55" spans="1:5" ht="22.8" x14ac:dyDescent="0.3">
      <c r="A55" s="62" t="s">
        <v>94</v>
      </c>
      <c r="B55" s="64"/>
      <c r="C55" s="64"/>
      <c r="D55" s="64"/>
      <c r="E55" s="64"/>
    </row>
    <row r="56" spans="1:5" ht="22.8" x14ac:dyDescent="0.3">
      <c r="A56" s="62" t="s">
        <v>95</v>
      </c>
      <c r="B56" s="64"/>
      <c r="C56" s="64"/>
      <c r="D56" s="64"/>
      <c r="E56" s="64"/>
    </row>
    <row r="57" spans="1:5" ht="22.8" x14ac:dyDescent="0.3">
      <c r="A57" s="62" t="s">
        <v>96</v>
      </c>
      <c r="B57" s="64"/>
      <c r="C57" s="64"/>
      <c r="D57" s="64"/>
      <c r="E57" s="64"/>
    </row>
    <row r="58" spans="1:5" x14ac:dyDescent="0.3">
      <c r="A58" s="65" t="s">
        <v>97</v>
      </c>
      <c r="B58" s="64"/>
      <c r="C58" s="64"/>
      <c r="D58" s="64"/>
      <c r="E58" s="64"/>
    </row>
    <row r="59" spans="1:5" ht="22.8" x14ac:dyDescent="0.3">
      <c r="A59" s="62" t="s">
        <v>98</v>
      </c>
      <c r="B59" s="64"/>
      <c r="C59" s="64"/>
      <c r="D59" s="64"/>
      <c r="E59" s="64"/>
    </row>
    <row r="60" spans="1:5" ht="22.8" x14ac:dyDescent="0.3">
      <c r="A60" s="62" t="s">
        <v>99</v>
      </c>
      <c r="B60" s="63">
        <v>184</v>
      </c>
      <c r="C60" s="63">
        <v>120</v>
      </c>
      <c r="D60" s="63">
        <v>206</v>
      </c>
      <c r="E60" s="63">
        <v>98</v>
      </c>
    </row>
    <row r="61" spans="1:5" ht="22.8" x14ac:dyDescent="0.3">
      <c r="A61" s="62" t="s">
        <v>100</v>
      </c>
      <c r="B61" s="64"/>
      <c r="C61" s="64"/>
      <c r="D61" s="64"/>
      <c r="E61" s="64"/>
    </row>
    <row r="62" spans="1:5" ht="22.8" x14ac:dyDescent="0.3">
      <c r="A62" s="62" t="s">
        <v>101</v>
      </c>
      <c r="B62" s="63">
        <v>27</v>
      </c>
      <c r="C62" s="63">
        <v>300</v>
      </c>
      <c r="D62" s="63">
        <v>173</v>
      </c>
      <c r="E62" s="63">
        <v>154</v>
      </c>
    </row>
    <row r="63" spans="1:5" ht="22.8" x14ac:dyDescent="0.3">
      <c r="A63" s="62" t="s">
        <v>102</v>
      </c>
      <c r="B63" s="63">
        <v>7</v>
      </c>
      <c r="C63" s="63">
        <v>20</v>
      </c>
      <c r="D63" s="63">
        <v>16</v>
      </c>
      <c r="E63" s="63">
        <v>11</v>
      </c>
    </row>
    <row r="64" spans="1:5" ht="22.8" x14ac:dyDescent="0.3">
      <c r="A64" s="62" t="s">
        <v>103</v>
      </c>
      <c r="B64" s="63">
        <v>60</v>
      </c>
      <c r="C64" s="63">
        <v>360</v>
      </c>
      <c r="D64" s="63">
        <v>184</v>
      </c>
      <c r="E64" s="63">
        <v>236</v>
      </c>
    </row>
    <row r="65" spans="1:5" ht="22.8" x14ac:dyDescent="0.3">
      <c r="A65" s="62" t="s">
        <v>104</v>
      </c>
      <c r="B65" s="63">
        <v>72</v>
      </c>
      <c r="C65" s="63">
        <v>160</v>
      </c>
      <c r="D65" s="63">
        <v>110</v>
      </c>
      <c r="E65" s="63">
        <v>122</v>
      </c>
    </row>
    <row r="66" spans="1:5" ht="22.8" x14ac:dyDescent="0.3">
      <c r="A66" s="62" t="s">
        <v>105</v>
      </c>
      <c r="B66" s="63">
        <v>4</v>
      </c>
      <c r="C66" s="63">
        <v>8</v>
      </c>
      <c r="D66" s="64"/>
      <c r="E66" s="63">
        <v>12</v>
      </c>
    </row>
    <row r="67" spans="1:5" ht="22.8" x14ac:dyDescent="0.3">
      <c r="A67" s="62" t="s">
        <v>106</v>
      </c>
      <c r="B67" s="64"/>
      <c r="C67" s="63">
        <v>8</v>
      </c>
      <c r="D67" s="63">
        <v>1</v>
      </c>
      <c r="E67" s="63">
        <v>7</v>
      </c>
    </row>
    <row r="68" spans="1:5" ht="22.8" x14ac:dyDescent="0.3">
      <c r="A68" s="62" t="s">
        <v>107</v>
      </c>
      <c r="B68" s="63">
        <v>4</v>
      </c>
      <c r="C68" s="63">
        <v>4</v>
      </c>
      <c r="D68" s="63">
        <v>1</v>
      </c>
      <c r="E68" s="63">
        <v>7</v>
      </c>
    </row>
    <row r="69" spans="1:5" ht="22.8" x14ac:dyDescent="0.3">
      <c r="A69" s="62" t="s">
        <v>108</v>
      </c>
      <c r="B69" s="63">
        <v>16</v>
      </c>
      <c r="C69" s="63">
        <v>5</v>
      </c>
      <c r="D69" s="64"/>
      <c r="E69" s="63">
        <v>21</v>
      </c>
    </row>
    <row r="70" spans="1:5" ht="34.200000000000003" x14ac:dyDescent="0.3">
      <c r="A70" s="62" t="s">
        <v>109</v>
      </c>
      <c r="B70" s="63">
        <v>1</v>
      </c>
      <c r="C70" s="63">
        <v>1</v>
      </c>
      <c r="D70" s="64"/>
      <c r="E70" s="63">
        <v>2</v>
      </c>
    </row>
    <row r="71" spans="1:5" ht="22.8" x14ac:dyDescent="0.3">
      <c r="A71" s="62" t="s">
        <v>110</v>
      </c>
      <c r="B71" s="63">
        <v>100</v>
      </c>
      <c r="C71" s="63">
        <v>100</v>
      </c>
      <c r="D71" s="63">
        <v>49</v>
      </c>
      <c r="E71" s="63">
        <v>151</v>
      </c>
    </row>
    <row r="72" spans="1:5" ht="22.8" x14ac:dyDescent="0.3">
      <c r="A72" s="62" t="s">
        <v>111</v>
      </c>
      <c r="B72" s="63">
        <v>31</v>
      </c>
      <c r="C72" s="63">
        <v>200</v>
      </c>
      <c r="D72" s="63">
        <v>64</v>
      </c>
      <c r="E72" s="63">
        <v>167</v>
      </c>
    </row>
    <row r="73" spans="1:5" x14ac:dyDescent="0.3">
      <c r="A73" s="65" t="s">
        <v>112</v>
      </c>
      <c r="B73" s="64"/>
      <c r="C73" s="64"/>
      <c r="D73" s="64"/>
      <c r="E73" s="64"/>
    </row>
    <row r="74" spans="1:5" x14ac:dyDescent="0.3">
      <c r="A74" s="65" t="s">
        <v>113</v>
      </c>
      <c r="B74" s="64"/>
      <c r="C74" s="64"/>
      <c r="D74" s="64"/>
      <c r="E74" s="64"/>
    </row>
    <row r="75" spans="1:5" ht="22.8" x14ac:dyDescent="0.3">
      <c r="A75" s="62" t="s">
        <v>114</v>
      </c>
      <c r="B75" s="63">
        <v>94</v>
      </c>
      <c r="C75" s="63">
        <v>100</v>
      </c>
      <c r="D75" s="63">
        <v>47</v>
      </c>
      <c r="E75" s="63">
        <v>147</v>
      </c>
    </row>
    <row r="76" spans="1:5" ht="22.8" x14ac:dyDescent="0.3">
      <c r="A76" s="62" t="s">
        <v>115</v>
      </c>
      <c r="B76" s="64"/>
      <c r="C76" s="64"/>
      <c r="D76" s="64"/>
      <c r="E76" s="64"/>
    </row>
    <row r="77" spans="1:5" ht="22.8" x14ac:dyDescent="0.3">
      <c r="A77" s="62" t="s">
        <v>116</v>
      </c>
      <c r="B77" s="63">
        <v>21</v>
      </c>
      <c r="C77" s="63">
        <v>50</v>
      </c>
      <c r="D77" s="63">
        <v>29</v>
      </c>
      <c r="E77" s="63">
        <v>42</v>
      </c>
    </row>
    <row r="78" spans="1:5" ht="22.8" x14ac:dyDescent="0.3">
      <c r="A78" s="62" t="s">
        <v>117</v>
      </c>
      <c r="B78" s="64"/>
      <c r="C78" s="64"/>
      <c r="D78" s="64"/>
      <c r="E78" s="64"/>
    </row>
    <row r="79" spans="1:5" ht="22.8" x14ac:dyDescent="0.3">
      <c r="A79" s="62" t="s">
        <v>118</v>
      </c>
      <c r="B79" s="63">
        <v>5</v>
      </c>
      <c r="C79" s="64"/>
      <c r="D79" s="64"/>
      <c r="E79" s="63">
        <v>5</v>
      </c>
    </row>
    <row r="80" spans="1:5" ht="34.200000000000003" x14ac:dyDescent="0.3">
      <c r="A80" s="62" t="s">
        <v>119</v>
      </c>
      <c r="B80" s="63">
        <v>58</v>
      </c>
      <c r="C80" s="63">
        <v>40</v>
      </c>
      <c r="D80" s="63">
        <v>36</v>
      </c>
      <c r="E80" s="63">
        <v>62</v>
      </c>
    </row>
    <row r="81" spans="1:5" x14ac:dyDescent="0.3">
      <c r="A81" s="65" t="s">
        <v>120</v>
      </c>
      <c r="B81" s="63">
        <v>6</v>
      </c>
      <c r="C81" s="63">
        <v>20</v>
      </c>
      <c r="D81" s="63">
        <v>4</v>
      </c>
      <c r="E81" s="63">
        <v>22</v>
      </c>
    </row>
    <row r="82" spans="1:5" x14ac:dyDescent="0.3">
      <c r="A82" s="65" t="s">
        <v>121</v>
      </c>
      <c r="B82" s="64"/>
      <c r="C82" s="64"/>
      <c r="D82" s="64"/>
      <c r="E82" s="64"/>
    </row>
    <row r="83" spans="1:5" x14ac:dyDescent="0.3">
      <c r="A83" s="65" t="s">
        <v>122</v>
      </c>
      <c r="B83" s="64"/>
      <c r="C83" s="64"/>
      <c r="D83" s="64"/>
      <c r="E83" s="64"/>
    </row>
    <row r="84" spans="1:5" ht="22.8" x14ac:dyDescent="0.3">
      <c r="A84" s="62" t="s">
        <v>123</v>
      </c>
      <c r="B84" s="64"/>
      <c r="C84" s="64"/>
      <c r="D84" s="64"/>
      <c r="E84" s="64"/>
    </row>
    <row r="85" spans="1:5" ht="22.8" x14ac:dyDescent="0.3">
      <c r="A85" s="62" t="s">
        <v>124</v>
      </c>
      <c r="B85" s="64"/>
      <c r="C85" s="64"/>
      <c r="D85" s="64"/>
      <c r="E85" s="64"/>
    </row>
    <row r="86" spans="1:5" x14ac:dyDescent="0.3">
      <c r="A86" s="65" t="s">
        <v>125</v>
      </c>
      <c r="B86" s="64"/>
      <c r="C86" s="64"/>
      <c r="D86" s="64"/>
      <c r="E86" s="64"/>
    </row>
    <row r="87" spans="1:5" x14ac:dyDescent="0.3">
      <c r="A87" s="65" t="s">
        <v>126</v>
      </c>
      <c r="B87" s="64"/>
      <c r="C87" s="64"/>
      <c r="D87" s="64"/>
      <c r="E87" s="64"/>
    </row>
    <row r="88" spans="1:5" ht="22.8" x14ac:dyDescent="0.3">
      <c r="A88" s="62" t="s">
        <v>127</v>
      </c>
      <c r="B88" s="63">
        <v>22</v>
      </c>
      <c r="C88" s="63">
        <v>100</v>
      </c>
      <c r="D88" s="63">
        <v>9</v>
      </c>
      <c r="E88" s="63">
        <v>113</v>
      </c>
    </row>
    <row r="89" spans="1:5" ht="22.8" x14ac:dyDescent="0.3">
      <c r="A89" s="62" t="s">
        <v>128</v>
      </c>
      <c r="B89" s="63">
        <v>13</v>
      </c>
      <c r="C89" s="63">
        <v>10</v>
      </c>
      <c r="D89" s="63">
        <v>16</v>
      </c>
      <c r="E89" s="63">
        <v>7</v>
      </c>
    </row>
    <row r="90" spans="1:5" ht="22.8" x14ac:dyDescent="0.3">
      <c r="A90" s="62" t="s">
        <v>129</v>
      </c>
      <c r="B90" s="63">
        <v>86</v>
      </c>
      <c r="C90" s="64"/>
      <c r="D90" s="63">
        <v>12</v>
      </c>
      <c r="E90" s="63">
        <v>74</v>
      </c>
    </row>
    <row r="91" spans="1:5" ht="22.8" x14ac:dyDescent="0.3">
      <c r="A91" s="62" t="s">
        <v>130</v>
      </c>
      <c r="B91" s="63">
        <v>5</v>
      </c>
      <c r="C91" s="63">
        <v>20</v>
      </c>
      <c r="D91" s="63">
        <v>5</v>
      </c>
      <c r="E91" s="63">
        <v>20</v>
      </c>
    </row>
    <row r="92" spans="1:5" ht="22.8" x14ac:dyDescent="0.3">
      <c r="A92" s="62" t="s">
        <v>131</v>
      </c>
      <c r="B92" s="64"/>
      <c r="C92" s="64"/>
      <c r="D92" s="64"/>
      <c r="E92" s="64"/>
    </row>
    <row r="93" spans="1:5" x14ac:dyDescent="0.3">
      <c r="A93" s="65" t="s">
        <v>132</v>
      </c>
      <c r="B93" s="63">
        <v>9</v>
      </c>
      <c r="C93" s="63">
        <v>50</v>
      </c>
      <c r="D93" s="63">
        <v>50</v>
      </c>
      <c r="E93" s="63">
        <v>9</v>
      </c>
    </row>
    <row r="94" spans="1:5" x14ac:dyDescent="0.3">
      <c r="A94" s="65" t="s">
        <v>133</v>
      </c>
      <c r="B94" s="63">
        <v>4</v>
      </c>
      <c r="C94" s="63">
        <v>1200</v>
      </c>
      <c r="D94" s="63">
        <v>1133</v>
      </c>
      <c r="E94" s="63">
        <v>71</v>
      </c>
    </row>
    <row r="95" spans="1:5" x14ac:dyDescent="0.3">
      <c r="A95" s="65" t="s">
        <v>134</v>
      </c>
      <c r="B95" s="63">
        <v>1</v>
      </c>
      <c r="C95" s="63">
        <v>300</v>
      </c>
      <c r="D95" s="63">
        <v>265</v>
      </c>
      <c r="E95" s="63">
        <v>36</v>
      </c>
    </row>
    <row r="96" spans="1:5" ht="22.8" x14ac:dyDescent="0.3">
      <c r="A96" s="62" t="s">
        <v>135</v>
      </c>
      <c r="B96" s="64"/>
      <c r="C96" s="64"/>
      <c r="D96" s="64"/>
      <c r="E96" s="64"/>
    </row>
    <row r="97" spans="1:5" ht="22.8" x14ac:dyDescent="0.3">
      <c r="A97" s="62" t="s">
        <v>136</v>
      </c>
      <c r="B97" s="63">
        <v>2</v>
      </c>
      <c r="C97" s="63">
        <v>210</v>
      </c>
      <c r="D97" s="63">
        <v>80</v>
      </c>
      <c r="E97" s="63">
        <v>132</v>
      </c>
    </row>
    <row r="98" spans="1:5" x14ac:dyDescent="0.3">
      <c r="A98" s="65" t="s">
        <v>137</v>
      </c>
      <c r="B98" s="63">
        <v>71</v>
      </c>
      <c r="C98" s="64"/>
      <c r="D98" s="63">
        <v>38</v>
      </c>
      <c r="E98" s="63">
        <v>33</v>
      </c>
    </row>
    <row r="99" spans="1:5" x14ac:dyDescent="0.3">
      <c r="A99" s="65" t="s">
        <v>138</v>
      </c>
      <c r="B99" s="64"/>
      <c r="C99" s="64"/>
      <c r="D99" s="63">
        <v>2</v>
      </c>
      <c r="E99" s="63">
        <v>-2</v>
      </c>
    </row>
    <row r="100" spans="1:5" x14ac:dyDescent="0.3">
      <c r="A100" s="65" t="s">
        <v>139</v>
      </c>
      <c r="B100" s="63">
        <v>10</v>
      </c>
      <c r="C100" s="64"/>
      <c r="D100" s="63">
        <v>2</v>
      </c>
      <c r="E100" s="63">
        <v>8</v>
      </c>
    </row>
    <row r="101" spans="1:5" x14ac:dyDescent="0.3">
      <c r="A101" s="65" t="s">
        <v>140</v>
      </c>
      <c r="B101" s="64"/>
      <c r="C101" s="64"/>
      <c r="D101" s="64"/>
      <c r="E101" s="64"/>
    </row>
    <row r="102" spans="1:5" ht="22.8" x14ac:dyDescent="0.3">
      <c r="A102" s="62" t="s">
        <v>141</v>
      </c>
      <c r="B102" s="63">
        <v>14</v>
      </c>
      <c r="C102" s="64"/>
      <c r="D102" s="64"/>
      <c r="E102" s="63">
        <v>14</v>
      </c>
    </row>
    <row r="103" spans="1:5" ht="22.8" x14ac:dyDescent="0.3">
      <c r="A103" s="62" t="s">
        <v>142</v>
      </c>
      <c r="B103" s="64"/>
      <c r="C103" s="64"/>
      <c r="D103" s="64"/>
      <c r="E103" s="64"/>
    </row>
    <row r="104" spans="1:5" ht="22.8" x14ac:dyDescent="0.3">
      <c r="A104" s="62" t="s">
        <v>143</v>
      </c>
      <c r="B104" s="64"/>
      <c r="C104" s="64"/>
      <c r="D104" s="64"/>
      <c r="E104" s="64"/>
    </row>
    <row r="105" spans="1:5" x14ac:dyDescent="0.3">
      <c r="A105" s="65" t="s">
        <v>144</v>
      </c>
      <c r="B105" s="63">
        <v>125</v>
      </c>
      <c r="C105" s="64"/>
      <c r="D105" s="64"/>
      <c r="E105" s="63">
        <v>125</v>
      </c>
    </row>
    <row r="106" spans="1:5" x14ac:dyDescent="0.3">
      <c r="A106" s="65" t="s">
        <v>145</v>
      </c>
      <c r="B106" s="64"/>
      <c r="C106" s="64"/>
      <c r="D106" s="64"/>
      <c r="E106" s="64"/>
    </row>
    <row r="107" spans="1:5" x14ac:dyDescent="0.3">
      <c r="A107" s="65" t="s">
        <v>146</v>
      </c>
      <c r="B107" s="64"/>
      <c r="C107" s="64"/>
      <c r="D107" s="64"/>
      <c r="E107" s="64"/>
    </row>
    <row r="108" spans="1:5" ht="22.8" x14ac:dyDescent="0.3">
      <c r="A108" s="62" t="s">
        <v>147</v>
      </c>
      <c r="B108" s="63">
        <v>93</v>
      </c>
      <c r="C108" s="63">
        <v>25</v>
      </c>
      <c r="D108" s="63">
        <v>45</v>
      </c>
      <c r="E108" s="63">
        <v>73</v>
      </c>
    </row>
    <row r="109" spans="1:5" x14ac:dyDescent="0.3">
      <c r="A109" s="65" t="s">
        <v>148</v>
      </c>
      <c r="B109" s="63">
        <v>2</v>
      </c>
      <c r="C109" s="64"/>
      <c r="D109" s="64"/>
      <c r="E109" s="63">
        <v>2</v>
      </c>
    </row>
    <row r="110" spans="1:5" ht="22.8" x14ac:dyDescent="0.3">
      <c r="A110" s="62" t="s">
        <v>149</v>
      </c>
      <c r="B110" s="63">
        <v>85</v>
      </c>
      <c r="C110" s="64"/>
      <c r="D110" s="64"/>
      <c r="E110" s="63">
        <v>85</v>
      </c>
    </row>
    <row r="111" spans="1:5" ht="22.8" x14ac:dyDescent="0.3">
      <c r="A111" s="62" t="s">
        <v>150</v>
      </c>
      <c r="B111" s="63">
        <v>1</v>
      </c>
      <c r="C111" s="64"/>
      <c r="D111" s="64"/>
      <c r="E111" s="63">
        <v>1</v>
      </c>
    </row>
    <row r="112" spans="1:5" x14ac:dyDescent="0.3">
      <c r="A112" s="65" t="s">
        <v>151</v>
      </c>
      <c r="B112" s="64"/>
      <c r="C112" s="63">
        <v>200</v>
      </c>
      <c r="D112" s="63">
        <v>62</v>
      </c>
      <c r="E112" s="63">
        <v>138</v>
      </c>
    </row>
    <row r="113" spans="1:5" ht="22.8" x14ac:dyDescent="0.3">
      <c r="A113" s="62" t="s">
        <v>152</v>
      </c>
      <c r="B113" s="64"/>
      <c r="C113" s="64"/>
      <c r="D113" s="64"/>
      <c r="E113" s="64"/>
    </row>
    <row r="114" spans="1:5" ht="22.8" x14ac:dyDescent="0.3">
      <c r="A114" s="62" t="s">
        <v>153</v>
      </c>
      <c r="B114" s="63">
        <v>13</v>
      </c>
      <c r="C114" s="63">
        <v>1120</v>
      </c>
      <c r="D114" s="63">
        <v>1066</v>
      </c>
      <c r="E114" s="63">
        <v>67</v>
      </c>
    </row>
    <row r="115" spans="1:5" ht="22.8" x14ac:dyDescent="0.3">
      <c r="A115" s="66" t="s">
        <v>154</v>
      </c>
      <c r="B115" s="67">
        <v>16</v>
      </c>
      <c r="C115" s="67">
        <v>320</v>
      </c>
      <c r="D115" s="67">
        <v>226</v>
      </c>
      <c r="E115" s="67">
        <v>110</v>
      </c>
    </row>
    <row r="116" spans="1:5" x14ac:dyDescent="0.3">
      <c r="A116" s="68" t="s">
        <v>27</v>
      </c>
      <c r="B116" s="69">
        <v>2941</v>
      </c>
      <c r="C116" s="69">
        <v>8496</v>
      </c>
      <c r="D116" s="69">
        <v>5858</v>
      </c>
      <c r="E116" s="69">
        <v>5579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83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8.44140625" style="30" bestFit="1" customWidth="1"/>
    <col min="7" max="7" width="35.33203125" style="30" bestFit="1" customWidth="1"/>
    <col min="8" max="8" width="8.88671875" style="30"/>
    <col min="9" max="9" width="39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x14ac:dyDescent="0.3">
      <c r="A1" s="71" t="s">
        <v>28</v>
      </c>
      <c r="B1" s="72" t="s">
        <v>22</v>
      </c>
      <c r="C1" s="72" t="s">
        <v>23</v>
      </c>
      <c r="D1" s="72" t="s">
        <v>24</v>
      </c>
      <c r="E1" s="72" t="s">
        <v>25</v>
      </c>
      <c r="F1" s="73" t="s">
        <v>30</v>
      </c>
      <c r="G1" s="73" t="s">
        <v>29</v>
      </c>
      <c r="I1" s="50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74" t="s">
        <v>51</v>
      </c>
      <c r="B2" s="61">
        <v>76</v>
      </c>
      <c r="C2" s="61">
        <v>2000</v>
      </c>
      <c r="D2" s="61">
        <v>845</v>
      </c>
      <c r="E2" s="61">
        <v>1231</v>
      </c>
      <c r="F2" s="49" t="s">
        <v>171</v>
      </c>
      <c r="G2" s="30" t="s">
        <v>32</v>
      </c>
      <c r="I2" s="51" t="s">
        <v>32</v>
      </c>
      <c r="J2" s="52">
        <v>76</v>
      </c>
      <c r="K2" s="52">
        <v>2000</v>
      </c>
      <c r="L2" s="52">
        <v>845</v>
      </c>
      <c r="M2" s="52">
        <v>1231</v>
      </c>
    </row>
    <row r="3" spans="1:17" x14ac:dyDescent="0.3">
      <c r="A3" s="65" t="s">
        <v>52</v>
      </c>
      <c r="B3" s="63">
        <v>105</v>
      </c>
      <c r="C3" s="63">
        <v>150</v>
      </c>
      <c r="D3" s="63">
        <v>64</v>
      </c>
      <c r="E3" s="63">
        <v>191</v>
      </c>
      <c r="F3" s="49" t="s">
        <v>172</v>
      </c>
      <c r="G3" s="30" t="s">
        <v>155</v>
      </c>
      <c r="I3" s="51" t="s">
        <v>38</v>
      </c>
      <c r="J3" s="52">
        <v>32</v>
      </c>
      <c r="K3" s="52">
        <v>150</v>
      </c>
      <c r="L3" s="52">
        <v>45</v>
      </c>
      <c r="M3" s="52">
        <v>137</v>
      </c>
    </row>
    <row r="4" spans="1:17" x14ac:dyDescent="0.3">
      <c r="A4" s="65" t="s">
        <v>53</v>
      </c>
      <c r="B4" s="63">
        <v>25</v>
      </c>
      <c r="C4" s="64"/>
      <c r="D4" s="64"/>
      <c r="E4" s="63">
        <v>25</v>
      </c>
      <c r="F4" s="49" t="s">
        <v>173</v>
      </c>
      <c r="G4" s="30" t="s">
        <v>156</v>
      </c>
      <c r="I4" s="51" t="s">
        <v>43</v>
      </c>
      <c r="J4" s="52">
        <v>8</v>
      </c>
      <c r="K4" s="52"/>
      <c r="L4" s="52"/>
      <c r="M4" s="52">
        <v>8</v>
      </c>
    </row>
    <row r="5" spans="1:17" x14ac:dyDescent="0.3">
      <c r="A5" s="65" t="s">
        <v>54</v>
      </c>
      <c r="B5" s="64"/>
      <c r="C5" s="64"/>
      <c r="D5" s="64"/>
      <c r="E5" s="64"/>
      <c r="F5" s="49" t="s">
        <v>174</v>
      </c>
      <c r="G5" s="30" t="s">
        <v>157</v>
      </c>
      <c r="I5" s="51" t="s">
        <v>256</v>
      </c>
      <c r="J5" s="52">
        <v>48</v>
      </c>
      <c r="K5" s="52"/>
      <c r="L5" s="52">
        <v>5</v>
      </c>
      <c r="M5" s="52">
        <v>43</v>
      </c>
    </row>
    <row r="6" spans="1:17" x14ac:dyDescent="0.3">
      <c r="A6" s="65" t="s">
        <v>55</v>
      </c>
      <c r="B6" s="63">
        <v>1</v>
      </c>
      <c r="C6" s="64"/>
      <c r="D6" s="64"/>
      <c r="E6" s="63">
        <v>1</v>
      </c>
      <c r="F6" s="49" t="s">
        <v>175</v>
      </c>
      <c r="G6" s="30" t="s">
        <v>157</v>
      </c>
      <c r="I6" s="51" t="s">
        <v>255</v>
      </c>
      <c r="J6" s="52">
        <v>23</v>
      </c>
      <c r="K6" s="52"/>
      <c r="L6" s="52">
        <v>1</v>
      </c>
      <c r="M6" s="52">
        <v>22</v>
      </c>
    </row>
    <row r="7" spans="1:17" x14ac:dyDescent="0.3">
      <c r="A7" s="65" t="s">
        <v>57</v>
      </c>
      <c r="B7" s="63">
        <v>39</v>
      </c>
      <c r="C7" s="64"/>
      <c r="D7" s="64"/>
      <c r="E7" s="63">
        <v>39</v>
      </c>
      <c r="F7" s="49" t="s">
        <v>176</v>
      </c>
      <c r="G7" s="30" t="s">
        <v>158</v>
      </c>
      <c r="I7" s="51" t="s">
        <v>161</v>
      </c>
      <c r="J7" s="52">
        <v>30</v>
      </c>
      <c r="K7" s="52">
        <v>100</v>
      </c>
      <c r="L7" s="52">
        <v>59</v>
      </c>
      <c r="M7" s="52">
        <v>71</v>
      </c>
    </row>
    <row r="8" spans="1:17" x14ac:dyDescent="0.3">
      <c r="A8" s="65" t="s">
        <v>58</v>
      </c>
      <c r="B8" s="63">
        <v>88</v>
      </c>
      <c r="C8" s="63">
        <v>25</v>
      </c>
      <c r="D8" s="63">
        <v>58</v>
      </c>
      <c r="E8" s="63">
        <v>55</v>
      </c>
      <c r="F8" s="49" t="s">
        <v>177</v>
      </c>
      <c r="G8" s="30" t="s">
        <v>159</v>
      </c>
      <c r="I8" s="51" t="s">
        <v>162</v>
      </c>
      <c r="J8" s="52">
        <v>14</v>
      </c>
      <c r="K8" s="52"/>
      <c r="L8" s="52">
        <v>2</v>
      </c>
      <c r="M8" s="52">
        <v>12</v>
      </c>
    </row>
    <row r="9" spans="1:17" x14ac:dyDescent="0.3">
      <c r="A9" s="65" t="s">
        <v>59</v>
      </c>
      <c r="B9" s="63">
        <v>32</v>
      </c>
      <c r="C9" s="63">
        <v>150</v>
      </c>
      <c r="D9" s="63">
        <v>45</v>
      </c>
      <c r="E9" s="63">
        <v>137</v>
      </c>
      <c r="F9" s="49" t="s">
        <v>178</v>
      </c>
      <c r="G9" s="30" t="s">
        <v>38</v>
      </c>
      <c r="I9" s="51" t="s">
        <v>163</v>
      </c>
      <c r="J9" s="52">
        <v>46</v>
      </c>
      <c r="K9" s="52"/>
      <c r="L9" s="52">
        <v>11</v>
      </c>
      <c r="M9" s="52">
        <v>35</v>
      </c>
    </row>
    <row r="10" spans="1:17" x14ac:dyDescent="0.3">
      <c r="A10" s="65" t="s">
        <v>60</v>
      </c>
      <c r="B10" s="63">
        <v>19</v>
      </c>
      <c r="C10" s="63">
        <v>40</v>
      </c>
      <c r="D10" s="63">
        <v>14</v>
      </c>
      <c r="E10" s="63">
        <v>45</v>
      </c>
      <c r="F10" s="49" t="s">
        <v>179</v>
      </c>
      <c r="G10" s="30" t="s">
        <v>160</v>
      </c>
      <c r="I10" s="51" t="s">
        <v>164</v>
      </c>
      <c r="J10" s="52">
        <v>73</v>
      </c>
      <c r="K10" s="52"/>
      <c r="L10" s="52">
        <v>13</v>
      </c>
      <c r="M10" s="52">
        <v>60</v>
      </c>
      <c r="Q10" t="e">
        <f ca="1">OFFSET($I$1,0,0,COUNTA($I:$I),COUNTA($I$1:$M$1))</f>
        <v>#VALUE!</v>
      </c>
    </row>
    <row r="11" spans="1:17" x14ac:dyDescent="0.3">
      <c r="A11" s="65" t="s">
        <v>62</v>
      </c>
      <c r="B11" s="63">
        <v>8</v>
      </c>
      <c r="C11" s="64"/>
      <c r="D11" s="64"/>
      <c r="E11" s="63">
        <v>8</v>
      </c>
      <c r="F11" s="49" t="s">
        <v>180</v>
      </c>
      <c r="G11" s="30" t="s">
        <v>43</v>
      </c>
      <c r="I11" s="51" t="s">
        <v>257</v>
      </c>
      <c r="J11" s="52">
        <v>29</v>
      </c>
      <c r="K11" s="52"/>
      <c r="L11" s="52">
        <v>17</v>
      </c>
      <c r="M11" s="52">
        <v>12</v>
      </c>
    </row>
    <row r="12" spans="1:17" x14ac:dyDescent="0.3">
      <c r="A12" s="65" t="s">
        <v>63</v>
      </c>
      <c r="B12" s="63">
        <v>48</v>
      </c>
      <c r="C12" s="64"/>
      <c r="D12" s="63">
        <v>5</v>
      </c>
      <c r="E12" s="63">
        <v>43</v>
      </c>
      <c r="F12" s="49" t="s">
        <v>181</v>
      </c>
      <c r="G12" s="30" t="s">
        <v>256</v>
      </c>
      <c r="I12" s="51" t="s">
        <v>169</v>
      </c>
      <c r="J12" s="52">
        <v>25</v>
      </c>
      <c r="K12" s="52">
        <v>100</v>
      </c>
      <c r="L12" s="52">
        <v>28</v>
      </c>
      <c r="M12" s="52">
        <v>97</v>
      </c>
    </row>
    <row r="13" spans="1:17" x14ac:dyDescent="0.3">
      <c r="A13" s="65" t="s">
        <v>64</v>
      </c>
      <c r="B13" s="63">
        <v>23</v>
      </c>
      <c r="C13" s="64"/>
      <c r="D13" s="63">
        <v>1</v>
      </c>
      <c r="E13" s="63">
        <v>22</v>
      </c>
      <c r="F13" s="49" t="s">
        <v>182</v>
      </c>
      <c r="G13" s="30" t="s">
        <v>255</v>
      </c>
      <c r="I13" s="51" t="s">
        <v>165</v>
      </c>
      <c r="J13" s="52">
        <v>6</v>
      </c>
      <c r="K13" s="52"/>
      <c r="L13" s="52"/>
      <c r="M13" s="52">
        <v>6</v>
      </c>
    </row>
    <row r="14" spans="1:17" x14ac:dyDescent="0.3">
      <c r="A14" s="65" t="s">
        <v>65</v>
      </c>
      <c r="B14" s="63">
        <v>30</v>
      </c>
      <c r="C14" s="63">
        <v>100</v>
      </c>
      <c r="D14" s="63">
        <v>59</v>
      </c>
      <c r="E14" s="63">
        <v>71</v>
      </c>
      <c r="F14" s="49" t="s">
        <v>183</v>
      </c>
      <c r="G14" s="30" t="s">
        <v>161</v>
      </c>
      <c r="I14" s="51" t="s">
        <v>166</v>
      </c>
      <c r="J14" s="52">
        <v>36</v>
      </c>
      <c r="K14" s="52">
        <v>20</v>
      </c>
      <c r="L14" s="52">
        <v>10</v>
      </c>
      <c r="M14" s="52">
        <v>46</v>
      </c>
    </row>
    <row r="15" spans="1:17" x14ac:dyDescent="0.3">
      <c r="A15" s="65" t="s">
        <v>66</v>
      </c>
      <c r="B15" s="63">
        <v>14</v>
      </c>
      <c r="C15" s="64"/>
      <c r="D15" s="63">
        <v>2</v>
      </c>
      <c r="E15" s="63">
        <v>12</v>
      </c>
      <c r="F15" s="49" t="s">
        <v>184</v>
      </c>
      <c r="G15" s="30" t="s">
        <v>162</v>
      </c>
      <c r="I15" s="51" t="s">
        <v>167</v>
      </c>
      <c r="J15" s="52">
        <v>17</v>
      </c>
      <c r="K15" s="52"/>
      <c r="L15" s="52">
        <v>4</v>
      </c>
      <c r="M15" s="52">
        <v>13</v>
      </c>
    </row>
    <row r="16" spans="1:17" x14ac:dyDescent="0.3">
      <c r="A16" s="65" t="s">
        <v>67</v>
      </c>
      <c r="B16" s="63">
        <v>46</v>
      </c>
      <c r="C16" s="64"/>
      <c r="D16" s="63">
        <v>11</v>
      </c>
      <c r="E16" s="63">
        <v>35</v>
      </c>
      <c r="F16" s="49" t="s">
        <v>185</v>
      </c>
      <c r="G16" s="30" t="s">
        <v>163</v>
      </c>
      <c r="I16" s="51" t="s">
        <v>168</v>
      </c>
      <c r="J16" s="52">
        <v>121</v>
      </c>
      <c r="K16" s="52"/>
      <c r="L16" s="52">
        <v>43</v>
      </c>
      <c r="M16" s="52">
        <v>78</v>
      </c>
    </row>
    <row r="17" spans="1:13" x14ac:dyDescent="0.3">
      <c r="A17" s="65" t="s">
        <v>68</v>
      </c>
      <c r="B17" s="63">
        <v>73</v>
      </c>
      <c r="C17" s="64"/>
      <c r="D17" s="63">
        <v>13</v>
      </c>
      <c r="E17" s="63">
        <v>60</v>
      </c>
      <c r="F17" s="49" t="s">
        <v>186</v>
      </c>
      <c r="G17" s="30" t="s">
        <v>164</v>
      </c>
      <c r="I17" s="51" t="s">
        <v>258</v>
      </c>
      <c r="J17" s="52">
        <v>15</v>
      </c>
      <c r="K17" s="52">
        <v>40</v>
      </c>
      <c r="L17" s="52">
        <v>33</v>
      </c>
      <c r="M17" s="52">
        <v>22</v>
      </c>
    </row>
    <row r="18" spans="1:13" x14ac:dyDescent="0.3">
      <c r="A18" s="65" t="s">
        <v>69</v>
      </c>
      <c r="B18" s="63">
        <v>7</v>
      </c>
      <c r="C18" s="64"/>
      <c r="D18" s="64"/>
      <c r="E18" s="63">
        <v>7</v>
      </c>
      <c r="F18" s="49" t="s">
        <v>187</v>
      </c>
      <c r="G18" s="30" t="s">
        <v>302</v>
      </c>
      <c r="I18" s="51" t="s">
        <v>259</v>
      </c>
      <c r="J18" s="52">
        <v>23</v>
      </c>
      <c r="K18" s="52">
        <v>20</v>
      </c>
      <c r="L18" s="52">
        <v>11</v>
      </c>
      <c r="M18" s="52">
        <v>32</v>
      </c>
    </row>
    <row r="19" spans="1:13" x14ac:dyDescent="0.3">
      <c r="A19" s="65" t="s">
        <v>70</v>
      </c>
      <c r="B19" s="63">
        <v>29</v>
      </c>
      <c r="C19" s="64"/>
      <c r="D19" s="63">
        <v>17</v>
      </c>
      <c r="E19" s="63">
        <v>12</v>
      </c>
      <c r="F19" s="49" t="s">
        <v>188</v>
      </c>
      <c r="G19" s="30" t="s">
        <v>257</v>
      </c>
      <c r="I19" s="51" t="s">
        <v>260</v>
      </c>
      <c r="J19" s="52">
        <v>363</v>
      </c>
      <c r="K19" s="52">
        <v>220</v>
      </c>
      <c r="L19" s="52">
        <v>332</v>
      </c>
      <c r="M19" s="52">
        <v>251</v>
      </c>
    </row>
    <row r="20" spans="1:13" x14ac:dyDescent="0.3">
      <c r="A20" s="65" t="s">
        <v>71</v>
      </c>
      <c r="B20" s="63">
        <v>25</v>
      </c>
      <c r="C20" s="63">
        <v>100</v>
      </c>
      <c r="D20" s="63">
        <v>28</v>
      </c>
      <c r="E20" s="63">
        <v>97</v>
      </c>
      <c r="F20" s="49" t="s">
        <v>189</v>
      </c>
      <c r="G20" s="30" t="s">
        <v>169</v>
      </c>
      <c r="I20" s="51" t="s">
        <v>261</v>
      </c>
      <c r="J20" s="52">
        <v>23</v>
      </c>
      <c r="K20" s="52">
        <v>140</v>
      </c>
      <c r="L20" s="52">
        <v>84</v>
      </c>
      <c r="M20" s="52">
        <v>79</v>
      </c>
    </row>
    <row r="21" spans="1:13" x14ac:dyDescent="0.3">
      <c r="A21" s="65" t="s">
        <v>72</v>
      </c>
      <c r="B21" s="63">
        <v>6</v>
      </c>
      <c r="C21" s="64"/>
      <c r="D21" s="64"/>
      <c r="E21" s="63">
        <v>6</v>
      </c>
      <c r="F21" s="49" t="s">
        <v>190</v>
      </c>
      <c r="G21" s="30" t="s">
        <v>165</v>
      </c>
      <c r="I21" s="51" t="s">
        <v>293</v>
      </c>
      <c r="J21" s="52">
        <v>94</v>
      </c>
      <c r="K21" s="52"/>
      <c r="L21" s="52"/>
      <c r="M21" s="52">
        <v>94</v>
      </c>
    </row>
    <row r="22" spans="1:13" x14ac:dyDescent="0.3">
      <c r="A22" s="65" t="s">
        <v>73</v>
      </c>
      <c r="B22" s="63">
        <v>36</v>
      </c>
      <c r="C22" s="63">
        <v>20</v>
      </c>
      <c r="D22" s="63">
        <v>10</v>
      </c>
      <c r="E22" s="63">
        <v>46</v>
      </c>
      <c r="F22" s="49" t="s">
        <v>191</v>
      </c>
      <c r="G22" s="30" t="s">
        <v>166</v>
      </c>
      <c r="I22" s="51" t="s">
        <v>262</v>
      </c>
      <c r="J22" s="52">
        <v>18</v>
      </c>
      <c r="K22" s="52"/>
      <c r="L22" s="52"/>
      <c r="M22" s="52">
        <v>18</v>
      </c>
    </row>
    <row r="23" spans="1:13" x14ac:dyDescent="0.3">
      <c r="A23" s="65" t="s">
        <v>74</v>
      </c>
      <c r="B23" s="63">
        <v>17</v>
      </c>
      <c r="C23" s="64"/>
      <c r="D23" s="63">
        <v>4</v>
      </c>
      <c r="E23" s="63">
        <v>13</v>
      </c>
      <c r="F23" s="49" t="s">
        <v>192</v>
      </c>
      <c r="G23" s="30" t="s">
        <v>167</v>
      </c>
      <c r="I23" s="51" t="s">
        <v>263</v>
      </c>
      <c r="J23" s="52">
        <v>1</v>
      </c>
      <c r="K23" s="52">
        <v>100</v>
      </c>
      <c r="L23" s="52">
        <v>54</v>
      </c>
      <c r="M23" s="52">
        <v>47</v>
      </c>
    </row>
    <row r="24" spans="1:13" x14ac:dyDescent="0.3">
      <c r="A24" s="65" t="s">
        <v>75</v>
      </c>
      <c r="B24" s="63">
        <v>121</v>
      </c>
      <c r="C24" s="64"/>
      <c r="D24" s="63">
        <v>43</v>
      </c>
      <c r="E24" s="63">
        <v>78</v>
      </c>
      <c r="F24" s="49" t="s">
        <v>193</v>
      </c>
      <c r="G24" s="30" t="s">
        <v>168</v>
      </c>
      <c r="I24" s="51" t="s">
        <v>264</v>
      </c>
      <c r="J24" s="52">
        <v>99</v>
      </c>
      <c r="K24" s="52">
        <v>240</v>
      </c>
      <c r="L24" s="52">
        <v>160</v>
      </c>
      <c r="M24" s="52">
        <v>179</v>
      </c>
    </row>
    <row r="25" spans="1:13" x14ac:dyDescent="0.3">
      <c r="A25" s="65" t="s">
        <v>76</v>
      </c>
      <c r="B25" s="63">
        <v>15</v>
      </c>
      <c r="C25" s="63">
        <v>40</v>
      </c>
      <c r="D25" s="63">
        <v>33</v>
      </c>
      <c r="E25" s="63">
        <v>22</v>
      </c>
      <c r="F25" s="49" t="s">
        <v>170</v>
      </c>
      <c r="G25" s="30" t="s">
        <v>258</v>
      </c>
      <c r="I25" s="51" t="s">
        <v>296</v>
      </c>
      <c r="J25" s="52">
        <v>7</v>
      </c>
      <c r="K25" s="52"/>
      <c r="L25" s="52"/>
      <c r="M25" s="52">
        <v>7</v>
      </c>
    </row>
    <row r="26" spans="1:13" x14ac:dyDescent="0.3">
      <c r="A26" s="65" t="s">
        <v>77</v>
      </c>
      <c r="B26" s="63">
        <v>23</v>
      </c>
      <c r="C26" s="63">
        <v>20</v>
      </c>
      <c r="D26" s="63">
        <v>11</v>
      </c>
      <c r="E26" s="63">
        <v>32</v>
      </c>
      <c r="F26" s="49" t="s">
        <v>194</v>
      </c>
      <c r="G26" s="30" t="s">
        <v>259</v>
      </c>
      <c r="I26" s="51" t="s">
        <v>265</v>
      </c>
      <c r="J26" s="52">
        <v>19</v>
      </c>
      <c r="K26" s="52">
        <v>20</v>
      </c>
      <c r="L26" s="52">
        <v>6</v>
      </c>
      <c r="M26" s="52">
        <v>33</v>
      </c>
    </row>
    <row r="27" spans="1:13" x14ac:dyDescent="0.3">
      <c r="A27" s="65" t="s">
        <v>78</v>
      </c>
      <c r="B27" s="64"/>
      <c r="C27" s="64"/>
      <c r="D27" s="64"/>
      <c r="E27" s="64"/>
      <c r="F27" s="49" t="s">
        <v>195</v>
      </c>
      <c r="G27" s="30" t="s">
        <v>303</v>
      </c>
      <c r="I27" s="51" t="s">
        <v>266</v>
      </c>
      <c r="J27" s="52">
        <v>41</v>
      </c>
      <c r="K27" s="52">
        <v>80</v>
      </c>
      <c r="L27" s="52">
        <v>28</v>
      </c>
      <c r="M27" s="52">
        <v>93</v>
      </c>
    </row>
    <row r="28" spans="1:13" x14ac:dyDescent="0.3">
      <c r="A28" s="65" t="s">
        <v>79</v>
      </c>
      <c r="B28" s="63">
        <v>363</v>
      </c>
      <c r="C28" s="63">
        <v>220</v>
      </c>
      <c r="D28" s="63">
        <v>332</v>
      </c>
      <c r="E28" s="63">
        <v>251</v>
      </c>
      <c r="F28" s="49" t="s">
        <v>196</v>
      </c>
      <c r="G28" s="30" t="s">
        <v>260</v>
      </c>
      <c r="I28" s="51" t="s">
        <v>294</v>
      </c>
      <c r="J28" s="52">
        <v>108</v>
      </c>
      <c r="K28" s="52"/>
      <c r="L28" s="52"/>
      <c r="M28" s="52">
        <v>108</v>
      </c>
    </row>
    <row r="29" spans="1:13" x14ac:dyDescent="0.3">
      <c r="A29" s="65" t="s">
        <v>80</v>
      </c>
      <c r="B29" s="63">
        <v>23</v>
      </c>
      <c r="C29" s="63">
        <v>140</v>
      </c>
      <c r="D29" s="63">
        <v>84</v>
      </c>
      <c r="E29" s="63">
        <v>79</v>
      </c>
      <c r="F29" s="49" t="s">
        <v>197</v>
      </c>
      <c r="G29" s="30" t="s">
        <v>261</v>
      </c>
      <c r="I29" s="51" t="s">
        <v>269</v>
      </c>
      <c r="J29" s="52">
        <v>184</v>
      </c>
      <c r="K29" s="52">
        <v>120</v>
      </c>
      <c r="L29" s="52">
        <v>206</v>
      </c>
      <c r="M29" s="52">
        <v>98</v>
      </c>
    </row>
    <row r="30" spans="1:13" x14ac:dyDescent="0.3">
      <c r="A30" s="65" t="s">
        <v>84</v>
      </c>
      <c r="B30" s="63">
        <v>94</v>
      </c>
      <c r="C30" s="64"/>
      <c r="D30" s="64"/>
      <c r="E30" s="63">
        <v>94</v>
      </c>
      <c r="F30" s="49" t="s">
        <v>198</v>
      </c>
      <c r="G30" s="30" t="s">
        <v>293</v>
      </c>
      <c r="I30" s="51" t="s">
        <v>267</v>
      </c>
      <c r="J30" s="52">
        <v>27</v>
      </c>
      <c r="K30" s="52">
        <v>300</v>
      </c>
      <c r="L30" s="52">
        <v>173</v>
      </c>
      <c r="M30" s="52">
        <v>154</v>
      </c>
    </row>
    <row r="31" spans="1:13" x14ac:dyDescent="0.3">
      <c r="A31" s="65" t="s">
        <v>85</v>
      </c>
      <c r="B31" s="63">
        <v>18</v>
      </c>
      <c r="C31" s="64"/>
      <c r="D31" s="64"/>
      <c r="E31" s="63">
        <v>18</v>
      </c>
      <c r="F31" s="49" t="s">
        <v>199</v>
      </c>
      <c r="G31" s="30" t="s">
        <v>262</v>
      </c>
      <c r="I31" s="51" t="s">
        <v>268</v>
      </c>
      <c r="J31" s="52">
        <v>7</v>
      </c>
      <c r="K31" s="52">
        <v>20</v>
      </c>
      <c r="L31" s="52">
        <v>16</v>
      </c>
      <c r="M31" s="52">
        <v>11</v>
      </c>
    </row>
    <row r="32" spans="1:13" x14ac:dyDescent="0.3">
      <c r="A32" s="65" t="s">
        <v>86</v>
      </c>
      <c r="B32" s="63">
        <v>1</v>
      </c>
      <c r="C32" s="63">
        <v>100</v>
      </c>
      <c r="D32" s="63">
        <v>54</v>
      </c>
      <c r="E32" s="63">
        <v>47</v>
      </c>
      <c r="F32" s="49" t="s">
        <v>200</v>
      </c>
      <c r="G32" s="30" t="s">
        <v>263</v>
      </c>
      <c r="I32" s="51" t="s">
        <v>271</v>
      </c>
      <c r="J32" s="52">
        <v>60</v>
      </c>
      <c r="K32" s="52">
        <v>360</v>
      </c>
      <c r="L32" s="52">
        <v>184</v>
      </c>
      <c r="M32" s="52">
        <v>236</v>
      </c>
    </row>
    <row r="33" spans="1:13" x14ac:dyDescent="0.3">
      <c r="A33" s="65" t="s">
        <v>87</v>
      </c>
      <c r="B33" s="63">
        <v>99</v>
      </c>
      <c r="C33" s="63">
        <v>240</v>
      </c>
      <c r="D33" s="63">
        <v>160</v>
      </c>
      <c r="E33" s="63">
        <v>179</v>
      </c>
      <c r="F33" s="49" t="s">
        <v>201</v>
      </c>
      <c r="G33" s="30" t="s">
        <v>264</v>
      </c>
      <c r="I33" s="51" t="s">
        <v>270</v>
      </c>
      <c r="J33" s="52">
        <v>72</v>
      </c>
      <c r="K33" s="52">
        <v>160</v>
      </c>
      <c r="L33" s="52">
        <v>110</v>
      </c>
      <c r="M33" s="52">
        <v>122</v>
      </c>
    </row>
    <row r="34" spans="1:13" x14ac:dyDescent="0.3">
      <c r="A34" s="65" t="s">
        <v>88</v>
      </c>
      <c r="B34" s="63">
        <v>7</v>
      </c>
      <c r="C34" s="64"/>
      <c r="D34" s="64"/>
      <c r="E34" s="63">
        <v>7</v>
      </c>
      <c r="F34" s="49" t="s">
        <v>202</v>
      </c>
      <c r="G34" s="30" t="s">
        <v>296</v>
      </c>
      <c r="I34" s="51" t="s">
        <v>275</v>
      </c>
      <c r="J34" s="52">
        <v>100</v>
      </c>
      <c r="K34" s="52">
        <v>100</v>
      </c>
      <c r="L34" s="52">
        <v>49</v>
      </c>
      <c r="M34" s="52">
        <v>151</v>
      </c>
    </row>
    <row r="35" spans="1:13" x14ac:dyDescent="0.3">
      <c r="A35" s="65" t="s">
        <v>89</v>
      </c>
      <c r="B35" s="63">
        <v>19</v>
      </c>
      <c r="C35" s="63">
        <v>20</v>
      </c>
      <c r="D35" s="63">
        <v>6</v>
      </c>
      <c r="E35" s="63">
        <v>33</v>
      </c>
      <c r="F35" s="49" t="s">
        <v>203</v>
      </c>
      <c r="G35" s="30" t="s">
        <v>265</v>
      </c>
      <c r="I35" s="51" t="s">
        <v>297</v>
      </c>
      <c r="J35" s="52"/>
      <c r="K35" s="52"/>
      <c r="L35" s="52"/>
      <c r="M35" s="52"/>
    </row>
    <row r="36" spans="1:13" x14ac:dyDescent="0.3">
      <c r="A36" s="65" t="s">
        <v>90</v>
      </c>
      <c r="B36" s="63">
        <v>41</v>
      </c>
      <c r="C36" s="63">
        <v>80</v>
      </c>
      <c r="D36" s="63">
        <v>28</v>
      </c>
      <c r="E36" s="63">
        <v>93</v>
      </c>
      <c r="F36" s="49" t="s">
        <v>204</v>
      </c>
      <c r="G36" s="30" t="s">
        <v>266</v>
      </c>
      <c r="I36" s="51" t="s">
        <v>298</v>
      </c>
      <c r="J36" s="52"/>
      <c r="K36" s="52"/>
      <c r="L36" s="52"/>
      <c r="M36" s="52"/>
    </row>
    <row r="37" spans="1:13" x14ac:dyDescent="0.3">
      <c r="A37" s="65" t="s">
        <v>92</v>
      </c>
      <c r="B37" s="63">
        <v>108</v>
      </c>
      <c r="C37" s="64"/>
      <c r="D37" s="64"/>
      <c r="E37" s="63">
        <v>108</v>
      </c>
      <c r="F37" s="49" t="s">
        <v>205</v>
      </c>
      <c r="G37" s="30" t="s">
        <v>294</v>
      </c>
      <c r="I37" s="51" t="s">
        <v>273</v>
      </c>
      <c r="J37" s="52">
        <v>94</v>
      </c>
      <c r="K37" s="52">
        <v>100</v>
      </c>
      <c r="L37" s="52">
        <v>47</v>
      </c>
      <c r="M37" s="52">
        <v>147</v>
      </c>
    </row>
    <row r="38" spans="1:13" x14ac:dyDescent="0.3">
      <c r="A38" s="65" t="s">
        <v>99</v>
      </c>
      <c r="B38" s="63">
        <v>184</v>
      </c>
      <c r="C38" s="63">
        <v>120</v>
      </c>
      <c r="D38" s="63">
        <v>206</v>
      </c>
      <c r="E38" s="63">
        <v>98</v>
      </c>
      <c r="F38" s="49" t="s">
        <v>206</v>
      </c>
      <c r="G38" s="30" t="s">
        <v>269</v>
      </c>
      <c r="I38" s="51" t="s">
        <v>276</v>
      </c>
      <c r="J38" s="52">
        <v>21</v>
      </c>
      <c r="K38" s="52">
        <v>50</v>
      </c>
      <c r="L38" s="52">
        <v>29</v>
      </c>
      <c r="M38" s="52">
        <v>42</v>
      </c>
    </row>
    <row r="39" spans="1:13" x14ac:dyDescent="0.3">
      <c r="A39" s="65" t="s">
        <v>101</v>
      </c>
      <c r="B39" s="63">
        <v>27</v>
      </c>
      <c r="C39" s="63">
        <v>300</v>
      </c>
      <c r="D39" s="63">
        <v>173</v>
      </c>
      <c r="E39" s="63">
        <v>154</v>
      </c>
      <c r="F39" s="49" t="s">
        <v>207</v>
      </c>
      <c r="G39" s="30" t="s">
        <v>267</v>
      </c>
      <c r="I39" s="51" t="s">
        <v>295</v>
      </c>
      <c r="J39" s="52">
        <v>5</v>
      </c>
      <c r="K39" s="52"/>
      <c r="L39" s="52"/>
      <c r="M39" s="52">
        <v>5</v>
      </c>
    </row>
    <row r="40" spans="1:13" x14ac:dyDescent="0.3">
      <c r="A40" s="65" t="s">
        <v>102</v>
      </c>
      <c r="B40" s="63">
        <v>7</v>
      </c>
      <c r="C40" s="63">
        <v>20</v>
      </c>
      <c r="D40" s="63">
        <v>16</v>
      </c>
      <c r="E40" s="63">
        <v>11</v>
      </c>
      <c r="F40" s="49" t="s">
        <v>208</v>
      </c>
      <c r="G40" s="30" t="s">
        <v>268</v>
      </c>
      <c r="I40" s="51" t="s">
        <v>282</v>
      </c>
      <c r="J40" s="52">
        <v>22</v>
      </c>
      <c r="K40" s="52">
        <v>100</v>
      </c>
      <c r="L40" s="52">
        <v>9</v>
      </c>
      <c r="M40" s="52">
        <v>113</v>
      </c>
    </row>
    <row r="41" spans="1:13" x14ac:dyDescent="0.3">
      <c r="A41" s="65" t="s">
        <v>103</v>
      </c>
      <c r="B41" s="63">
        <v>60</v>
      </c>
      <c r="C41" s="63">
        <v>360</v>
      </c>
      <c r="D41" s="63">
        <v>184</v>
      </c>
      <c r="E41" s="63">
        <v>236</v>
      </c>
      <c r="F41" s="49" t="s">
        <v>209</v>
      </c>
      <c r="G41" s="30" t="s">
        <v>271</v>
      </c>
      <c r="I41" s="51" t="s">
        <v>279</v>
      </c>
      <c r="J41" s="52">
        <v>13</v>
      </c>
      <c r="K41" s="52">
        <v>10</v>
      </c>
      <c r="L41" s="52">
        <v>16</v>
      </c>
      <c r="M41" s="52">
        <v>7</v>
      </c>
    </row>
    <row r="42" spans="1:13" x14ac:dyDescent="0.3">
      <c r="A42" s="65" t="s">
        <v>104</v>
      </c>
      <c r="B42" s="63">
        <v>72</v>
      </c>
      <c r="C42" s="63">
        <v>160</v>
      </c>
      <c r="D42" s="63">
        <v>110</v>
      </c>
      <c r="E42" s="63">
        <v>122</v>
      </c>
      <c r="F42" s="49" t="s">
        <v>210</v>
      </c>
      <c r="G42" s="30" t="s">
        <v>270</v>
      </c>
      <c r="I42" s="51" t="s">
        <v>280</v>
      </c>
      <c r="J42" s="52">
        <v>86</v>
      </c>
      <c r="K42" s="52"/>
      <c r="L42" s="52">
        <v>12</v>
      </c>
      <c r="M42" s="52">
        <v>74</v>
      </c>
    </row>
    <row r="43" spans="1:13" x14ac:dyDescent="0.3">
      <c r="A43" s="65" t="s">
        <v>105</v>
      </c>
      <c r="B43" s="63">
        <v>4</v>
      </c>
      <c r="C43" s="63">
        <v>8</v>
      </c>
      <c r="D43" s="64"/>
      <c r="E43" s="63">
        <v>12</v>
      </c>
      <c r="F43" s="49" t="s">
        <v>211</v>
      </c>
      <c r="G43" s="30" t="s">
        <v>291</v>
      </c>
      <c r="I43" s="51" t="s">
        <v>281</v>
      </c>
      <c r="J43" s="52">
        <v>5</v>
      </c>
      <c r="K43" s="52">
        <v>20</v>
      </c>
      <c r="L43" s="52">
        <v>5</v>
      </c>
      <c r="M43" s="52">
        <v>20</v>
      </c>
    </row>
    <row r="44" spans="1:13" x14ac:dyDescent="0.3">
      <c r="A44" s="65" t="s">
        <v>106</v>
      </c>
      <c r="B44" s="64"/>
      <c r="C44" s="63">
        <v>8</v>
      </c>
      <c r="D44" s="63">
        <v>1</v>
      </c>
      <c r="E44" s="63">
        <v>7</v>
      </c>
      <c r="F44" s="49" t="s">
        <v>212</v>
      </c>
      <c r="G44" s="30" t="s">
        <v>291</v>
      </c>
      <c r="I44" s="51" t="s">
        <v>299</v>
      </c>
      <c r="J44" s="52">
        <v>9</v>
      </c>
      <c r="K44" s="52">
        <v>50</v>
      </c>
      <c r="L44" s="52">
        <v>50</v>
      </c>
      <c r="M44" s="52">
        <v>9</v>
      </c>
    </row>
    <row r="45" spans="1:13" x14ac:dyDescent="0.3">
      <c r="A45" s="65" t="s">
        <v>107</v>
      </c>
      <c r="B45" s="63">
        <v>4</v>
      </c>
      <c r="C45" s="63">
        <v>4</v>
      </c>
      <c r="D45" s="63">
        <v>1</v>
      </c>
      <c r="E45" s="63">
        <v>7</v>
      </c>
      <c r="F45" s="49" t="s">
        <v>213</v>
      </c>
      <c r="G45" s="30" t="s">
        <v>291</v>
      </c>
      <c r="I45" s="51" t="s">
        <v>284</v>
      </c>
      <c r="J45" s="52">
        <v>4</v>
      </c>
      <c r="K45" s="52">
        <v>1200</v>
      </c>
      <c r="L45" s="52">
        <v>1133</v>
      </c>
      <c r="M45" s="52">
        <v>71</v>
      </c>
    </row>
    <row r="46" spans="1:13" ht="22.8" x14ac:dyDescent="0.3">
      <c r="A46" s="65" t="s">
        <v>108</v>
      </c>
      <c r="B46" s="63">
        <v>16</v>
      </c>
      <c r="C46" s="63">
        <v>5</v>
      </c>
      <c r="D46" s="64"/>
      <c r="E46" s="63">
        <v>21</v>
      </c>
      <c r="F46" s="70" t="s">
        <v>214</v>
      </c>
      <c r="G46" s="30" t="s">
        <v>291</v>
      </c>
      <c r="I46" s="51" t="s">
        <v>300</v>
      </c>
      <c r="J46" s="52">
        <v>1</v>
      </c>
      <c r="K46" s="52">
        <v>300</v>
      </c>
      <c r="L46" s="52">
        <v>265</v>
      </c>
      <c r="M46" s="52">
        <v>36</v>
      </c>
    </row>
    <row r="47" spans="1:13" x14ac:dyDescent="0.3">
      <c r="A47" s="65" t="s">
        <v>109</v>
      </c>
      <c r="B47" s="63">
        <v>1</v>
      </c>
      <c r="C47" s="63">
        <v>1</v>
      </c>
      <c r="D47" s="64"/>
      <c r="E47" s="63">
        <v>2</v>
      </c>
      <c r="F47" s="49" t="s">
        <v>215</v>
      </c>
      <c r="G47" s="30" t="s">
        <v>272</v>
      </c>
      <c r="I47" s="51" t="s">
        <v>285</v>
      </c>
      <c r="J47" s="52">
        <v>2</v>
      </c>
      <c r="K47" s="52">
        <v>210</v>
      </c>
      <c r="L47" s="52">
        <v>80</v>
      </c>
      <c r="M47" s="52">
        <v>132</v>
      </c>
    </row>
    <row r="48" spans="1:13" x14ac:dyDescent="0.3">
      <c r="A48" s="65" t="s">
        <v>110</v>
      </c>
      <c r="B48" s="63">
        <v>100</v>
      </c>
      <c r="C48" s="63">
        <v>100</v>
      </c>
      <c r="D48" s="63">
        <v>49</v>
      </c>
      <c r="E48" s="63">
        <v>151</v>
      </c>
      <c r="F48" s="49" t="s">
        <v>216</v>
      </c>
      <c r="G48" s="30" t="s">
        <v>275</v>
      </c>
      <c r="I48" s="51" t="s">
        <v>301</v>
      </c>
      <c r="J48" s="52"/>
      <c r="K48" s="52">
        <v>200</v>
      </c>
      <c r="L48" s="52">
        <v>62</v>
      </c>
      <c r="M48" s="52">
        <v>138</v>
      </c>
    </row>
    <row r="49" spans="1:13" x14ac:dyDescent="0.3">
      <c r="A49" s="65" t="s">
        <v>111</v>
      </c>
      <c r="B49" s="63">
        <v>31</v>
      </c>
      <c r="C49" s="63">
        <v>200</v>
      </c>
      <c r="D49" s="63">
        <v>64</v>
      </c>
      <c r="E49" s="63">
        <v>167</v>
      </c>
      <c r="F49" s="49" t="s">
        <v>217</v>
      </c>
      <c r="G49" s="30" t="s">
        <v>274</v>
      </c>
      <c r="I49" s="51" t="s">
        <v>246</v>
      </c>
      <c r="J49" s="52">
        <v>13</v>
      </c>
      <c r="K49" s="52">
        <v>1120</v>
      </c>
      <c r="L49" s="52">
        <v>1066</v>
      </c>
      <c r="M49" s="52">
        <v>67</v>
      </c>
    </row>
    <row r="50" spans="1:13" x14ac:dyDescent="0.3">
      <c r="A50" s="65" t="s">
        <v>112</v>
      </c>
      <c r="B50" s="64"/>
      <c r="C50" s="64"/>
      <c r="D50" s="64"/>
      <c r="E50" s="64"/>
      <c r="F50" s="49" t="s">
        <v>218</v>
      </c>
      <c r="G50" s="30" t="s">
        <v>297</v>
      </c>
      <c r="I50" s="51" t="s">
        <v>247</v>
      </c>
      <c r="J50" s="52">
        <v>16</v>
      </c>
      <c r="K50" s="52">
        <v>320</v>
      </c>
      <c r="L50" s="52">
        <v>226</v>
      </c>
      <c r="M50" s="52">
        <v>110</v>
      </c>
    </row>
    <row r="51" spans="1:13" x14ac:dyDescent="0.3">
      <c r="A51" s="65" t="s">
        <v>113</v>
      </c>
      <c r="B51" s="64"/>
      <c r="C51" s="64"/>
      <c r="D51" s="64"/>
      <c r="E51" s="64"/>
      <c r="F51" s="49" t="s">
        <v>219</v>
      </c>
      <c r="G51" s="30" t="s">
        <v>298</v>
      </c>
      <c r="I51" s="51" t="s">
        <v>155</v>
      </c>
      <c r="J51" s="52">
        <v>105</v>
      </c>
      <c r="K51" s="52">
        <v>150</v>
      </c>
      <c r="L51" s="52">
        <v>64</v>
      </c>
      <c r="M51" s="52">
        <v>191</v>
      </c>
    </row>
    <row r="52" spans="1:13" x14ac:dyDescent="0.3">
      <c r="A52" s="65" t="s">
        <v>114</v>
      </c>
      <c r="B52" s="63">
        <v>94</v>
      </c>
      <c r="C52" s="63">
        <v>100</v>
      </c>
      <c r="D52" s="63">
        <v>47</v>
      </c>
      <c r="E52" s="63">
        <v>147</v>
      </c>
      <c r="F52" s="49" t="s">
        <v>220</v>
      </c>
      <c r="G52" s="30" t="s">
        <v>273</v>
      </c>
      <c r="I52" s="51" t="s">
        <v>156</v>
      </c>
      <c r="J52" s="52">
        <v>25</v>
      </c>
      <c r="K52" s="52"/>
      <c r="L52" s="52"/>
      <c r="M52" s="52">
        <v>25</v>
      </c>
    </row>
    <row r="53" spans="1:13" x14ac:dyDescent="0.3">
      <c r="A53" s="65" t="s">
        <v>116</v>
      </c>
      <c r="B53" s="63">
        <v>21</v>
      </c>
      <c r="C53" s="63">
        <v>50</v>
      </c>
      <c r="D53" s="63">
        <v>29</v>
      </c>
      <c r="E53" s="63">
        <v>42</v>
      </c>
      <c r="F53" s="49" t="s">
        <v>221</v>
      </c>
      <c r="G53" s="30" t="s">
        <v>276</v>
      </c>
      <c r="I53" s="51" t="s">
        <v>157</v>
      </c>
      <c r="J53" s="52">
        <v>1</v>
      </c>
      <c r="K53" s="52"/>
      <c r="L53" s="52"/>
      <c r="M53" s="52">
        <v>1</v>
      </c>
    </row>
    <row r="54" spans="1:13" x14ac:dyDescent="0.3">
      <c r="A54" s="65" t="s">
        <v>118</v>
      </c>
      <c r="B54" s="63">
        <v>5</v>
      </c>
      <c r="C54" s="64"/>
      <c r="D54" s="64"/>
      <c r="E54" s="63">
        <v>5</v>
      </c>
      <c r="F54" s="49" t="s">
        <v>222</v>
      </c>
      <c r="G54" s="30" t="s">
        <v>295</v>
      </c>
      <c r="I54" s="51" t="s">
        <v>158</v>
      </c>
      <c r="J54" s="52">
        <v>39</v>
      </c>
      <c r="K54" s="52"/>
      <c r="L54" s="52"/>
      <c r="M54" s="52">
        <v>39</v>
      </c>
    </row>
    <row r="55" spans="1:13" x14ac:dyDescent="0.3">
      <c r="A55" s="65" t="s">
        <v>119</v>
      </c>
      <c r="B55" s="63">
        <v>58</v>
      </c>
      <c r="C55" s="63">
        <v>40</v>
      </c>
      <c r="D55" s="63">
        <v>36</v>
      </c>
      <c r="E55" s="63">
        <v>62</v>
      </c>
      <c r="F55" s="49" t="s">
        <v>223</v>
      </c>
      <c r="G55" s="30" t="s">
        <v>277</v>
      </c>
      <c r="I55" s="51" t="s">
        <v>159</v>
      </c>
      <c r="J55" s="52">
        <v>88</v>
      </c>
      <c r="K55" s="52">
        <v>25</v>
      </c>
      <c r="L55" s="52">
        <v>58</v>
      </c>
      <c r="M55" s="52">
        <v>55</v>
      </c>
    </row>
    <row r="56" spans="1:13" x14ac:dyDescent="0.3">
      <c r="A56" s="65" t="s">
        <v>120</v>
      </c>
      <c r="B56" s="63">
        <v>6</v>
      </c>
      <c r="C56" s="63">
        <v>20</v>
      </c>
      <c r="D56" s="63">
        <v>4</v>
      </c>
      <c r="E56" s="63">
        <v>22</v>
      </c>
      <c r="F56" s="49" t="s">
        <v>224</v>
      </c>
      <c r="G56" s="30" t="s">
        <v>278</v>
      </c>
      <c r="I56" s="51" t="s">
        <v>160</v>
      </c>
      <c r="J56" s="52">
        <v>19</v>
      </c>
      <c r="K56" s="52">
        <v>40</v>
      </c>
      <c r="L56" s="52">
        <v>14</v>
      </c>
      <c r="M56" s="52">
        <v>45</v>
      </c>
    </row>
    <row r="57" spans="1:13" x14ac:dyDescent="0.3">
      <c r="A57" s="65" t="s">
        <v>127</v>
      </c>
      <c r="B57" s="63">
        <v>22</v>
      </c>
      <c r="C57" s="63">
        <v>100</v>
      </c>
      <c r="D57" s="63">
        <v>9</v>
      </c>
      <c r="E57" s="63">
        <v>113</v>
      </c>
      <c r="F57" s="49" t="s">
        <v>225</v>
      </c>
      <c r="G57" s="30" t="s">
        <v>282</v>
      </c>
      <c r="I57" s="51" t="s">
        <v>302</v>
      </c>
      <c r="J57" s="52">
        <v>7</v>
      </c>
      <c r="K57" s="52"/>
      <c r="L57" s="52"/>
      <c r="M57" s="52">
        <v>7</v>
      </c>
    </row>
    <row r="58" spans="1:13" x14ac:dyDescent="0.3">
      <c r="A58" s="65" t="s">
        <v>128</v>
      </c>
      <c r="B58" s="63">
        <v>13</v>
      </c>
      <c r="C58" s="63">
        <v>10</v>
      </c>
      <c r="D58" s="63">
        <v>16</v>
      </c>
      <c r="E58" s="63">
        <v>7</v>
      </c>
      <c r="F58" s="49" t="s">
        <v>226</v>
      </c>
      <c r="G58" s="30" t="s">
        <v>279</v>
      </c>
      <c r="I58" s="51" t="s">
        <v>303</v>
      </c>
      <c r="J58" s="52"/>
      <c r="K58" s="52"/>
      <c r="L58" s="52"/>
      <c r="M58" s="52"/>
    </row>
    <row r="59" spans="1:13" x14ac:dyDescent="0.3">
      <c r="A59" s="65" t="s">
        <v>129</v>
      </c>
      <c r="B59" s="63">
        <v>86</v>
      </c>
      <c r="C59" s="64"/>
      <c r="D59" s="63">
        <v>12</v>
      </c>
      <c r="E59" s="63">
        <v>74</v>
      </c>
      <c r="F59" s="49" t="s">
        <v>227</v>
      </c>
      <c r="G59" s="30" t="s">
        <v>280</v>
      </c>
      <c r="I59" s="51" t="s">
        <v>291</v>
      </c>
      <c r="J59" s="52">
        <v>26</v>
      </c>
      <c r="K59" s="52">
        <v>25</v>
      </c>
      <c r="L59" s="52">
        <v>2</v>
      </c>
      <c r="M59" s="52">
        <v>49</v>
      </c>
    </row>
    <row r="60" spans="1:13" x14ac:dyDescent="0.3">
      <c r="A60" s="65" t="s">
        <v>130</v>
      </c>
      <c r="B60" s="63">
        <v>5</v>
      </c>
      <c r="C60" s="63">
        <v>20</v>
      </c>
      <c r="D60" s="63">
        <v>5</v>
      </c>
      <c r="E60" s="63">
        <v>20</v>
      </c>
      <c r="F60" s="49" t="s">
        <v>228</v>
      </c>
      <c r="G60" s="30" t="s">
        <v>281</v>
      </c>
      <c r="I60" s="51" t="s">
        <v>272</v>
      </c>
      <c r="J60" s="52">
        <v>1</v>
      </c>
      <c r="K60" s="52">
        <v>1</v>
      </c>
      <c r="L60" s="52"/>
      <c r="M60" s="52">
        <v>2</v>
      </c>
    </row>
    <row r="61" spans="1:13" x14ac:dyDescent="0.3">
      <c r="A61" s="65" t="s">
        <v>132</v>
      </c>
      <c r="B61" s="63">
        <v>9</v>
      </c>
      <c r="C61" s="63">
        <v>50</v>
      </c>
      <c r="D61" s="63">
        <v>50</v>
      </c>
      <c r="E61" s="63">
        <v>9</v>
      </c>
      <c r="F61" s="49" t="s">
        <v>229</v>
      </c>
      <c r="G61" s="30" t="s">
        <v>299</v>
      </c>
      <c r="I61" s="51" t="s">
        <v>274</v>
      </c>
      <c r="J61" s="52">
        <v>31</v>
      </c>
      <c r="K61" s="52">
        <v>200</v>
      </c>
      <c r="L61" s="52">
        <v>64</v>
      </c>
      <c r="M61" s="52">
        <v>167</v>
      </c>
    </row>
    <row r="62" spans="1:13" x14ac:dyDescent="0.3">
      <c r="A62" s="65" t="s">
        <v>133</v>
      </c>
      <c r="B62" s="63">
        <v>4</v>
      </c>
      <c r="C62" s="63">
        <v>1200</v>
      </c>
      <c r="D62" s="63">
        <v>1133</v>
      </c>
      <c r="E62" s="63">
        <v>71</v>
      </c>
      <c r="F62" s="49" t="s">
        <v>230</v>
      </c>
      <c r="G62" s="30" t="s">
        <v>284</v>
      </c>
      <c r="I62" s="51" t="s">
        <v>277</v>
      </c>
      <c r="J62" s="52">
        <v>58</v>
      </c>
      <c r="K62" s="52">
        <v>40</v>
      </c>
      <c r="L62" s="52">
        <v>36</v>
      </c>
      <c r="M62" s="52">
        <v>62</v>
      </c>
    </row>
    <row r="63" spans="1:13" x14ac:dyDescent="0.3">
      <c r="A63" s="65" t="s">
        <v>134</v>
      </c>
      <c r="B63" s="63">
        <v>1</v>
      </c>
      <c r="C63" s="63">
        <v>300</v>
      </c>
      <c r="D63" s="63">
        <v>265</v>
      </c>
      <c r="E63" s="63">
        <v>36</v>
      </c>
      <c r="F63" s="49" t="s">
        <v>231</v>
      </c>
      <c r="G63" s="30" t="s">
        <v>300</v>
      </c>
      <c r="I63" s="51" t="s">
        <v>278</v>
      </c>
      <c r="J63" s="52">
        <v>6</v>
      </c>
      <c r="K63" s="52">
        <v>20</v>
      </c>
      <c r="L63" s="52">
        <v>4</v>
      </c>
      <c r="M63" s="52">
        <v>22</v>
      </c>
    </row>
    <row r="64" spans="1:13" x14ac:dyDescent="0.3">
      <c r="A64" s="65" t="s">
        <v>136</v>
      </c>
      <c r="B64" s="63">
        <v>2</v>
      </c>
      <c r="C64" s="63">
        <v>210</v>
      </c>
      <c r="D64" s="63">
        <v>80</v>
      </c>
      <c r="E64" s="63">
        <v>132</v>
      </c>
      <c r="F64" s="49" t="s">
        <v>232</v>
      </c>
      <c r="G64" s="30" t="s">
        <v>285</v>
      </c>
      <c r="I64" s="51" t="s">
        <v>286</v>
      </c>
      <c r="J64" s="52">
        <v>71</v>
      </c>
      <c r="K64" s="52"/>
      <c r="L64" s="52">
        <v>38</v>
      </c>
      <c r="M64" s="52">
        <v>33</v>
      </c>
    </row>
    <row r="65" spans="1:13" x14ac:dyDescent="0.3">
      <c r="A65" s="65" t="s">
        <v>137</v>
      </c>
      <c r="B65" s="63">
        <v>71</v>
      </c>
      <c r="C65" s="64"/>
      <c r="D65" s="63">
        <v>38</v>
      </c>
      <c r="E65" s="63">
        <v>33</v>
      </c>
      <c r="F65" s="49" t="s">
        <v>233</v>
      </c>
      <c r="G65" s="30" t="s">
        <v>286</v>
      </c>
      <c r="I65" s="51" t="s">
        <v>287</v>
      </c>
      <c r="J65" s="52">
        <v>10</v>
      </c>
      <c r="K65" s="52"/>
      <c r="L65" s="52">
        <v>4</v>
      </c>
      <c r="M65" s="52">
        <v>6</v>
      </c>
    </row>
    <row r="66" spans="1:13" x14ac:dyDescent="0.3">
      <c r="A66" s="65" t="s">
        <v>138</v>
      </c>
      <c r="B66" s="64"/>
      <c r="C66" s="64"/>
      <c r="D66" s="63">
        <v>2</v>
      </c>
      <c r="E66" s="63">
        <v>-2</v>
      </c>
      <c r="F66" s="49" t="s">
        <v>234</v>
      </c>
      <c r="G66" s="30" t="s">
        <v>287</v>
      </c>
      <c r="I66" s="51" t="s">
        <v>288</v>
      </c>
      <c r="J66" s="52">
        <v>14</v>
      </c>
      <c r="K66" s="52"/>
      <c r="L66" s="52"/>
      <c r="M66" s="52">
        <v>14</v>
      </c>
    </row>
    <row r="67" spans="1:13" x14ac:dyDescent="0.3">
      <c r="A67" s="65" t="s">
        <v>139</v>
      </c>
      <c r="B67" s="63">
        <v>10</v>
      </c>
      <c r="C67" s="64"/>
      <c r="D67" s="63">
        <v>2</v>
      </c>
      <c r="E67" s="63">
        <v>8</v>
      </c>
      <c r="F67" s="49" t="s">
        <v>235</v>
      </c>
      <c r="G67" s="30" t="s">
        <v>287</v>
      </c>
      <c r="I67" s="51" t="s">
        <v>289</v>
      </c>
      <c r="J67" s="52">
        <v>125</v>
      </c>
      <c r="K67" s="52"/>
      <c r="L67" s="52"/>
      <c r="M67" s="52">
        <v>125</v>
      </c>
    </row>
    <row r="68" spans="1:13" x14ac:dyDescent="0.3">
      <c r="A68" s="65" t="s">
        <v>141</v>
      </c>
      <c r="B68" s="63">
        <v>14</v>
      </c>
      <c r="C68" s="64"/>
      <c r="D68" s="64"/>
      <c r="E68" s="63">
        <v>14</v>
      </c>
      <c r="F68" s="49" t="s">
        <v>236</v>
      </c>
      <c r="G68" s="30" t="s">
        <v>288</v>
      </c>
      <c r="I68" s="51" t="s">
        <v>290</v>
      </c>
      <c r="J68" s="52"/>
      <c r="K68" s="52"/>
      <c r="L68" s="52"/>
      <c r="M68" s="52"/>
    </row>
    <row r="69" spans="1:13" x14ac:dyDescent="0.3">
      <c r="A69" s="65" t="s">
        <v>144</v>
      </c>
      <c r="B69" s="63">
        <v>125</v>
      </c>
      <c r="C69" s="64"/>
      <c r="D69" s="64"/>
      <c r="E69" s="63">
        <v>125</v>
      </c>
      <c r="F69" s="49" t="s">
        <v>237</v>
      </c>
      <c r="G69" s="30" t="s">
        <v>289</v>
      </c>
      <c r="I69" s="51" t="s">
        <v>250</v>
      </c>
      <c r="J69" s="52">
        <v>93</v>
      </c>
      <c r="K69" s="52">
        <v>25</v>
      </c>
      <c r="L69" s="52">
        <v>45</v>
      </c>
      <c r="M69" s="52">
        <v>73</v>
      </c>
    </row>
    <row r="70" spans="1:13" x14ac:dyDescent="0.3">
      <c r="A70" s="65" t="s">
        <v>146</v>
      </c>
      <c r="B70" s="64"/>
      <c r="C70" s="64"/>
      <c r="D70" s="64"/>
      <c r="E70" s="64"/>
      <c r="F70" s="49" t="s">
        <v>238</v>
      </c>
      <c r="G70" s="30" t="s">
        <v>290</v>
      </c>
      <c r="I70" s="51" t="s">
        <v>248</v>
      </c>
      <c r="J70" s="52">
        <v>85</v>
      </c>
      <c r="K70" s="52"/>
      <c r="L70" s="52"/>
      <c r="M70" s="52">
        <v>85</v>
      </c>
    </row>
    <row r="71" spans="1:13" x14ac:dyDescent="0.3">
      <c r="A71" s="65" t="s">
        <v>147</v>
      </c>
      <c r="B71" s="63">
        <v>93</v>
      </c>
      <c r="C71" s="63">
        <v>25</v>
      </c>
      <c r="D71" s="63">
        <v>45</v>
      </c>
      <c r="E71" s="63">
        <v>73</v>
      </c>
      <c r="F71" s="49" t="s">
        <v>239</v>
      </c>
      <c r="G71" s="30" t="s">
        <v>250</v>
      </c>
      <c r="I71" s="51" t="s">
        <v>249</v>
      </c>
      <c r="J71" s="52">
        <v>1</v>
      </c>
      <c r="K71" s="52"/>
      <c r="L71" s="52"/>
      <c r="M71" s="52">
        <v>1</v>
      </c>
    </row>
    <row r="72" spans="1:13" x14ac:dyDescent="0.3">
      <c r="A72" s="65" t="s">
        <v>148</v>
      </c>
      <c r="B72" s="63">
        <v>2</v>
      </c>
      <c r="C72" s="64"/>
      <c r="D72" s="64"/>
      <c r="E72" s="63">
        <v>2</v>
      </c>
      <c r="F72" s="49" t="s">
        <v>240</v>
      </c>
      <c r="G72" s="30" t="s">
        <v>291</v>
      </c>
      <c r="I72" s="51" t="s">
        <v>27</v>
      </c>
      <c r="J72" s="52">
        <v>2941</v>
      </c>
      <c r="K72" s="52">
        <v>8496</v>
      </c>
      <c r="L72" s="52">
        <v>5858</v>
      </c>
      <c r="M72" s="52">
        <v>5579</v>
      </c>
    </row>
    <row r="73" spans="1:13" x14ac:dyDescent="0.3">
      <c r="A73" s="65" t="s">
        <v>149</v>
      </c>
      <c r="B73" s="63">
        <v>85</v>
      </c>
      <c r="C73" s="64"/>
      <c r="D73" s="64"/>
      <c r="E73" s="63">
        <v>85</v>
      </c>
      <c r="F73" s="49" t="s">
        <v>241</v>
      </c>
      <c r="G73" s="30" t="s">
        <v>248</v>
      </c>
    </row>
    <row r="74" spans="1:13" x14ac:dyDescent="0.3">
      <c r="A74" s="65" t="s">
        <v>150</v>
      </c>
      <c r="B74" s="63">
        <v>1</v>
      </c>
      <c r="C74" s="64"/>
      <c r="D74" s="64"/>
      <c r="E74" s="63">
        <v>1</v>
      </c>
      <c r="F74" s="49" t="s">
        <v>242</v>
      </c>
      <c r="G74" s="30" t="s">
        <v>249</v>
      </c>
    </row>
    <row r="75" spans="1:13" x14ac:dyDescent="0.3">
      <c r="A75" s="65" t="s">
        <v>151</v>
      </c>
      <c r="B75" s="64"/>
      <c r="C75" s="63">
        <v>200</v>
      </c>
      <c r="D75" s="63">
        <v>62</v>
      </c>
      <c r="E75" s="63">
        <v>138</v>
      </c>
      <c r="F75" s="49" t="s">
        <v>243</v>
      </c>
      <c r="G75" s="30" t="s">
        <v>301</v>
      </c>
    </row>
    <row r="76" spans="1:13" x14ac:dyDescent="0.3">
      <c r="A76" s="65" t="s">
        <v>153</v>
      </c>
      <c r="B76" s="63">
        <v>13</v>
      </c>
      <c r="C76" s="63">
        <v>1120</v>
      </c>
      <c r="D76" s="63">
        <v>1066</v>
      </c>
      <c r="E76" s="63">
        <v>67</v>
      </c>
      <c r="F76" s="49" t="s">
        <v>244</v>
      </c>
      <c r="G76" s="30" t="s">
        <v>246</v>
      </c>
    </row>
    <row r="77" spans="1:13" x14ac:dyDescent="0.3">
      <c r="A77" s="75" t="s">
        <v>154</v>
      </c>
      <c r="B77" s="67">
        <v>16</v>
      </c>
      <c r="C77" s="67">
        <v>320</v>
      </c>
      <c r="D77" s="67">
        <v>226</v>
      </c>
      <c r="E77" s="67">
        <v>110</v>
      </c>
      <c r="F77" s="49" t="s">
        <v>245</v>
      </c>
      <c r="G77" s="30" t="s">
        <v>247</v>
      </c>
    </row>
    <row r="78" spans="1:13" x14ac:dyDescent="0.3">
      <c r="A78" s="47"/>
      <c r="B78" s="56"/>
      <c r="C78" s="56"/>
      <c r="D78" s="56"/>
      <c r="E78" s="56"/>
      <c r="F78" s="49"/>
    </row>
    <row r="79" spans="1:13" x14ac:dyDescent="0.3">
      <c r="A79" s="47"/>
      <c r="B79" s="48"/>
      <c r="C79" s="48"/>
      <c r="D79" s="48"/>
      <c r="E79" s="48"/>
      <c r="F79" s="49"/>
    </row>
    <row r="80" spans="1:13" x14ac:dyDescent="0.3">
      <c r="A80" s="47"/>
      <c r="B80" s="56"/>
      <c r="C80" s="56"/>
      <c r="D80" s="56"/>
      <c r="E80" s="56"/>
      <c r="F80" s="49"/>
    </row>
    <row r="81" spans="1:6" x14ac:dyDescent="0.3">
      <c r="A81" s="47"/>
      <c r="B81" s="48"/>
      <c r="C81" s="48"/>
      <c r="D81" s="48"/>
      <c r="E81" s="56"/>
      <c r="F81" s="49"/>
    </row>
    <row r="82" spans="1:6" x14ac:dyDescent="0.3">
      <c r="A82" s="47"/>
      <c r="B82" s="56"/>
      <c r="C82" s="56"/>
      <c r="D82" s="56"/>
      <c r="E82" s="56"/>
      <c r="F82" s="49"/>
    </row>
    <row r="83" spans="1:6" x14ac:dyDescent="0.3">
      <c r="A83" s="47"/>
      <c r="B83" s="48"/>
      <c r="C83" s="48"/>
      <c r="D83" s="48"/>
      <c r="E83" s="56"/>
      <c r="F83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76</v>
      </c>
      <c r="F3" s="39">
        <f ca="1">VLOOKUP($B3,FinalDeal_Vlookup,3,0)</f>
        <v>2000</v>
      </c>
      <c r="G3" s="40">
        <v>0</v>
      </c>
      <c r="H3" s="40">
        <f t="shared" ref="H3:H4" ca="1" si="1">VLOOKUP($B3,FinalDeal_Vlookup,4,0)</f>
        <v>845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1231</v>
      </c>
    </row>
    <row r="4" spans="1:13" x14ac:dyDescent="0.3">
      <c r="A4" s="16"/>
      <c r="B4" s="4" t="s">
        <v>38</v>
      </c>
      <c r="C4" s="3"/>
      <c r="D4" s="4"/>
      <c r="E4" s="42">
        <f t="shared" ca="1" si="0"/>
        <v>32</v>
      </c>
      <c r="F4" s="39">
        <f t="shared" ref="F4:F72" ca="1" si="3">VLOOKUP($B4,FinalDeal_Vlookup,3,0)</f>
        <v>150</v>
      </c>
      <c r="G4" s="39">
        <v>0</v>
      </c>
      <c r="H4" s="39">
        <f t="shared" ca="1" si="1"/>
        <v>45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137</v>
      </c>
    </row>
    <row r="5" spans="1:13" x14ac:dyDescent="0.3">
      <c r="A5" s="16"/>
      <c r="B5" s="4" t="s">
        <v>43</v>
      </c>
      <c r="C5" s="3"/>
      <c r="D5" s="4"/>
      <c r="E5" s="42">
        <f t="shared" ref="E5:E72" ca="1" si="4">VLOOKUP($B5,FinalDeal_Vlookup,2,0)</f>
        <v>8</v>
      </c>
      <c r="F5" s="39">
        <f t="shared" ca="1" si="3"/>
        <v>0</v>
      </c>
      <c r="G5" s="39">
        <v>0</v>
      </c>
      <c r="H5" s="39">
        <f t="shared" ref="H5:H72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2" ca="1" si="6">VLOOKUP($B5,FinalDeal_Vlookup,5,0)</f>
        <v>8</v>
      </c>
    </row>
    <row r="6" spans="1:13" x14ac:dyDescent="0.3">
      <c r="A6" s="16"/>
      <c r="B6" s="4" t="s">
        <v>256</v>
      </c>
      <c r="C6" s="3"/>
      <c r="D6" s="4"/>
      <c r="E6" s="42">
        <f t="shared" ca="1" si="4"/>
        <v>48</v>
      </c>
      <c r="F6" s="39">
        <f t="shared" ca="1" si="3"/>
        <v>0</v>
      </c>
      <c r="G6" s="39">
        <v>0</v>
      </c>
      <c r="H6" s="39">
        <f t="shared" ca="1" si="5"/>
        <v>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43</v>
      </c>
    </row>
    <row r="7" spans="1:13" x14ac:dyDescent="0.3">
      <c r="A7" s="16"/>
      <c r="B7" s="4" t="s">
        <v>255</v>
      </c>
      <c r="C7" s="3"/>
      <c r="D7" s="4"/>
      <c r="E7" s="42">
        <f t="shared" ca="1" si="4"/>
        <v>23</v>
      </c>
      <c r="F7" s="39">
        <f t="shared" ca="1" si="3"/>
        <v>0</v>
      </c>
      <c r="G7" s="39">
        <v>0</v>
      </c>
      <c r="H7" s="39">
        <f t="shared" ca="1" si="5"/>
        <v>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22</v>
      </c>
    </row>
    <row r="8" spans="1:13" x14ac:dyDescent="0.3">
      <c r="A8" s="16"/>
      <c r="B8" s="4" t="s">
        <v>161</v>
      </c>
      <c r="C8" s="3"/>
      <c r="D8" s="4"/>
      <c r="E8" s="42">
        <f t="shared" ca="1" si="4"/>
        <v>30</v>
      </c>
      <c r="F8" s="39">
        <f t="shared" ca="1" si="3"/>
        <v>100</v>
      </c>
      <c r="G8" s="39">
        <v>0</v>
      </c>
      <c r="H8" s="39">
        <f t="shared" ca="1" si="5"/>
        <v>59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71</v>
      </c>
    </row>
    <row r="9" spans="1:13" x14ac:dyDescent="0.3">
      <c r="A9" s="16"/>
      <c r="B9" s="4" t="s">
        <v>162</v>
      </c>
      <c r="C9" s="3"/>
      <c r="D9" s="4"/>
      <c r="E9" s="42">
        <f t="shared" ca="1" si="4"/>
        <v>14</v>
      </c>
      <c r="F9" s="39">
        <f t="shared" ca="1" si="3"/>
        <v>0</v>
      </c>
      <c r="G9" s="39">
        <v>0</v>
      </c>
      <c r="H9" s="39">
        <f t="shared" ca="1" si="5"/>
        <v>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12</v>
      </c>
    </row>
    <row r="10" spans="1:13" x14ac:dyDescent="0.3">
      <c r="A10" s="16"/>
      <c r="B10" s="4" t="s">
        <v>163</v>
      </c>
      <c r="C10" s="3"/>
      <c r="D10" s="4"/>
      <c r="E10" s="42">
        <f t="shared" ca="1" si="4"/>
        <v>46</v>
      </c>
      <c r="F10" s="39">
        <f t="shared" ca="1" si="3"/>
        <v>0</v>
      </c>
      <c r="G10" s="39">
        <v>0</v>
      </c>
      <c r="H10" s="39">
        <f t="shared" ca="1" si="5"/>
        <v>11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35</v>
      </c>
    </row>
    <row r="11" spans="1:13" x14ac:dyDescent="0.3">
      <c r="A11" s="16"/>
      <c r="B11" s="4" t="s">
        <v>164</v>
      </c>
      <c r="C11" s="3"/>
      <c r="D11" s="4"/>
      <c r="E11" s="42">
        <f t="shared" ca="1" si="4"/>
        <v>73</v>
      </c>
      <c r="F11" s="39">
        <f t="shared" ca="1" si="3"/>
        <v>0</v>
      </c>
      <c r="G11" s="39">
        <v>0</v>
      </c>
      <c r="H11" s="39">
        <f t="shared" ca="1" si="5"/>
        <v>13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60</v>
      </c>
    </row>
    <row r="12" spans="1:13" x14ac:dyDescent="0.3">
      <c r="A12" s="16"/>
      <c r="B12" s="4" t="s">
        <v>257</v>
      </c>
      <c r="C12" s="3"/>
      <c r="D12" s="4"/>
      <c r="E12" s="42">
        <f t="shared" ca="1" si="4"/>
        <v>29</v>
      </c>
      <c r="F12" s="39">
        <f t="shared" ca="1" si="3"/>
        <v>0</v>
      </c>
      <c r="G12" s="39">
        <v>0</v>
      </c>
      <c r="H12" s="39">
        <f t="shared" ca="1" si="5"/>
        <v>17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12</v>
      </c>
    </row>
    <row r="13" spans="1:13" x14ac:dyDescent="0.3">
      <c r="A13" s="16"/>
      <c r="B13" s="4" t="s">
        <v>169</v>
      </c>
      <c r="C13" s="3"/>
      <c r="D13" s="4"/>
      <c r="E13" s="42">
        <f t="shared" ca="1" si="4"/>
        <v>25</v>
      </c>
      <c r="F13" s="39">
        <f t="shared" ca="1" si="3"/>
        <v>100</v>
      </c>
      <c r="G13" s="39">
        <v>0</v>
      </c>
      <c r="H13" s="39">
        <f t="shared" ca="1" si="5"/>
        <v>28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97</v>
      </c>
    </row>
    <row r="14" spans="1:13" x14ac:dyDescent="0.3">
      <c r="A14" s="16"/>
      <c r="B14" s="4" t="s">
        <v>165</v>
      </c>
      <c r="C14" s="3"/>
      <c r="D14" s="4"/>
      <c r="E14" s="42">
        <f t="shared" ca="1" si="4"/>
        <v>6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6</v>
      </c>
    </row>
    <row r="15" spans="1:13" x14ac:dyDescent="0.3">
      <c r="A15" s="16"/>
      <c r="B15" s="4" t="s">
        <v>166</v>
      </c>
      <c r="C15" s="3"/>
      <c r="D15" s="4"/>
      <c r="E15" s="42">
        <f t="shared" ca="1" si="4"/>
        <v>36</v>
      </c>
      <c r="F15" s="39">
        <f t="shared" ca="1" si="3"/>
        <v>20</v>
      </c>
      <c r="G15" s="39">
        <v>0</v>
      </c>
      <c r="H15" s="39">
        <f t="shared" ca="1" si="5"/>
        <v>10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46</v>
      </c>
    </row>
    <row r="16" spans="1:13" x14ac:dyDescent="0.3">
      <c r="A16" s="16"/>
      <c r="B16" s="4" t="s">
        <v>167</v>
      </c>
      <c r="C16" s="3"/>
      <c r="D16" s="4"/>
      <c r="E16" s="42">
        <f t="shared" ca="1" si="4"/>
        <v>17</v>
      </c>
      <c r="F16" s="39">
        <f t="shared" ca="1" si="3"/>
        <v>0</v>
      </c>
      <c r="G16" s="39">
        <v>0</v>
      </c>
      <c r="H16" s="39">
        <f t="shared" ca="1" si="5"/>
        <v>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13</v>
      </c>
    </row>
    <row r="17" spans="1:13" x14ac:dyDescent="0.3">
      <c r="A17" s="16"/>
      <c r="B17" s="4" t="s">
        <v>168</v>
      </c>
      <c r="C17" s="3"/>
      <c r="D17" s="4"/>
      <c r="E17" s="42">
        <f t="shared" ca="1" si="4"/>
        <v>121</v>
      </c>
      <c r="F17" s="39">
        <f t="shared" ca="1" si="3"/>
        <v>0</v>
      </c>
      <c r="G17" s="39">
        <v>0</v>
      </c>
      <c r="H17" s="39">
        <f t="shared" ca="1" si="5"/>
        <v>43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78</v>
      </c>
    </row>
    <row r="18" spans="1:13" x14ac:dyDescent="0.3">
      <c r="A18" s="16"/>
      <c r="B18" s="4" t="s">
        <v>258</v>
      </c>
      <c r="C18" s="3"/>
      <c r="D18" s="4"/>
      <c r="E18" s="42">
        <f t="shared" ca="1" si="4"/>
        <v>15</v>
      </c>
      <c r="F18" s="39">
        <f t="shared" ca="1" si="3"/>
        <v>40</v>
      </c>
      <c r="G18" s="39">
        <v>0</v>
      </c>
      <c r="H18" s="39">
        <f t="shared" ca="1" si="5"/>
        <v>33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22</v>
      </c>
    </row>
    <row r="19" spans="1:13" x14ac:dyDescent="0.3">
      <c r="A19" s="16"/>
      <c r="B19" s="4" t="s">
        <v>259</v>
      </c>
      <c r="C19" s="3"/>
      <c r="D19" s="4"/>
      <c r="E19" s="42">
        <f t="shared" ca="1" si="4"/>
        <v>23</v>
      </c>
      <c r="F19" s="39">
        <f t="shared" ca="1" si="3"/>
        <v>20</v>
      </c>
      <c r="G19" s="39">
        <v>0</v>
      </c>
      <c r="H19" s="39">
        <f t="shared" ca="1" si="5"/>
        <v>11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32</v>
      </c>
    </row>
    <row r="20" spans="1:13" x14ac:dyDescent="0.3">
      <c r="A20" s="16"/>
      <c r="B20" s="4" t="s">
        <v>260</v>
      </c>
      <c r="C20" s="3"/>
      <c r="D20" s="4"/>
      <c r="E20" s="42">
        <f t="shared" ca="1" si="4"/>
        <v>363</v>
      </c>
      <c r="F20" s="39">
        <f t="shared" ca="1" si="3"/>
        <v>220</v>
      </c>
      <c r="G20" s="39">
        <v>0</v>
      </c>
      <c r="H20" s="39">
        <f t="shared" ca="1" si="5"/>
        <v>332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251</v>
      </c>
    </row>
    <row r="21" spans="1:13" x14ac:dyDescent="0.3">
      <c r="A21" s="16"/>
      <c r="B21" s="4" t="s">
        <v>261</v>
      </c>
      <c r="C21" s="3"/>
      <c r="D21" s="4"/>
      <c r="E21" s="42">
        <f t="shared" ca="1" si="4"/>
        <v>23</v>
      </c>
      <c r="F21" s="39">
        <f t="shared" ca="1" si="3"/>
        <v>140</v>
      </c>
      <c r="G21" s="39">
        <v>0</v>
      </c>
      <c r="H21" s="39">
        <f t="shared" ca="1" si="5"/>
        <v>84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79</v>
      </c>
    </row>
    <row r="22" spans="1:13" x14ac:dyDescent="0.3">
      <c r="A22" s="16"/>
      <c r="B22" s="4" t="s">
        <v>293</v>
      </c>
      <c r="C22" s="3"/>
      <c r="D22" s="4"/>
      <c r="E22" s="42">
        <f t="shared" ca="1" si="4"/>
        <v>94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94</v>
      </c>
    </row>
    <row r="23" spans="1:13" x14ac:dyDescent="0.3">
      <c r="A23" s="16"/>
      <c r="B23" s="4" t="s">
        <v>262</v>
      </c>
      <c r="C23" s="3"/>
      <c r="D23" s="4"/>
      <c r="E23" s="42">
        <f t="shared" ca="1" si="4"/>
        <v>18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18</v>
      </c>
    </row>
    <row r="24" spans="1:13" x14ac:dyDescent="0.3">
      <c r="A24" s="16"/>
      <c r="B24" s="4" t="s">
        <v>263</v>
      </c>
      <c r="C24" s="3"/>
      <c r="D24" s="4"/>
      <c r="E24" s="42">
        <f t="shared" ca="1" si="4"/>
        <v>1</v>
      </c>
      <c r="F24" s="39">
        <f t="shared" ca="1" si="3"/>
        <v>100</v>
      </c>
      <c r="G24" s="39">
        <v>0</v>
      </c>
      <c r="H24" s="39">
        <f t="shared" ca="1" si="5"/>
        <v>54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47</v>
      </c>
    </row>
    <row r="25" spans="1:13" x14ac:dyDescent="0.3">
      <c r="A25" s="16"/>
      <c r="B25" s="4" t="s">
        <v>264</v>
      </c>
      <c r="C25" s="3"/>
      <c r="D25" s="4"/>
      <c r="E25" s="42">
        <f t="shared" ca="1" si="4"/>
        <v>99</v>
      </c>
      <c r="F25" s="39">
        <f t="shared" ca="1" si="3"/>
        <v>240</v>
      </c>
      <c r="G25" s="39">
        <v>0</v>
      </c>
      <c r="H25" s="39">
        <f t="shared" ca="1" si="5"/>
        <v>160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179</v>
      </c>
    </row>
    <row r="26" spans="1:13" x14ac:dyDescent="0.3">
      <c r="A26" s="16"/>
      <c r="B26" s="4" t="s">
        <v>296</v>
      </c>
      <c r="C26" s="3"/>
      <c r="D26" s="4"/>
      <c r="E26" s="42">
        <f t="shared" ca="1" si="4"/>
        <v>7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7</v>
      </c>
    </row>
    <row r="27" spans="1:13" x14ac:dyDescent="0.3">
      <c r="A27" s="16"/>
      <c r="B27" s="4" t="s">
        <v>265</v>
      </c>
      <c r="C27" s="3"/>
      <c r="D27" s="4"/>
      <c r="E27" s="42">
        <f t="shared" ca="1" si="4"/>
        <v>19</v>
      </c>
      <c r="F27" s="39">
        <f t="shared" ca="1" si="3"/>
        <v>20</v>
      </c>
      <c r="G27" s="39">
        <v>0</v>
      </c>
      <c r="H27" s="39">
        <f t="shared" ca="1" si="5"/>
        <v>6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33</v>
      </c>
    </row>
    <row r="28" spans="1:13" x14ac:dyDescent="0.3">
      <c r="A28" s="16"/>
      <c r="B28" s="4" t="s">
        <v>266</v>
      </c>
      <c r="C28" s="3"/>
      <c r="D28" s="4"/>
      <c r="E28" s="42">
        <f t="shared" ca="1" si="4"/>
        <v>41</v>
      </c>
      <c r="F28" s="39">
        <f t="shared" ca="1" si="3"/>
        <v>80</v>
      </c>
      <c r="G28" s="39">
        <v>0</v>
      </c>
      <c r="H28" s="39">
        <f t="shared" ca="1" si="5"/>
        <v>28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93</v>
      </c>
    </row>
    <row r="29" spans="1:13" x14ac:dyDescent="0.3">
      <c r="A29" s="16"/>
      <c r="B29" s="4" t="s">
        <v>294</v>
      </c>
      <c r="C29" s="3"/>
      <c r="D29" s="4"/>
      <c r="E29" s="42">
        <f t="shared" ca="1" si="4"/>
        <v>108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108</v>
      </c>
    </row>
    <row r="30" spans="1:13" x14ac:dyDescent="0.3">
      <c r="A30" s="16"/>
      <c r="B30" s="4" t="s">
        <v>269</v>
      </c>
      <c r="C30" s="3"/>
      <c r="D30" s="4"/>
      <c r="E30" s="42">
        <f t="shared" ca="1" si="4"/>
        <v>184</v>
      </c>
      <c r="F30" s="39">
        <f t="shared" ca="1" si="3"/>
        <v>120</v>
      </c>
      <c r="G30" s="39">
        <v>0</v>
      </c>
      <c r="H30" s="39">
        <f t="shared" ca="1" si="5"/>
        <v>206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98</v>
      </c>
    </row>
    <row r="31" spans="1:13" x14ac:dyDescent="0.3">
      <c r="A31" s="16"/>
      <c r="B31" s="4" t="s">
        <v>267</v>
      </c>
      <c r="C31" s="3"/>
      <c r="D31" s="4"/>
      <c r="E31" s="42">
        <f t="shared" ca="1" si="4"/>
        <v>27</v>
      </c>
      <c r="F31" s="39">
        <f t="shared" ca="1" si="3"/>
        <v>300</v>
      </c>
      <c r="G31" s="39">
        <v>0</v>
      </c>
      <c r="H31" s="39">
        <f t="shared" ca="1" si="5"/>
        <v>173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154</v>
      </c>
    </row>
    <row r="32" spans="1:13" x14ac:dyDescent="0.3">
      <c r="A32" s="16"/>
      <c r="B32" s="4" t="s">
        <v>268</v>
      </c>
      <c r="C32" s="3"/>
      <c r="D32" s="4"/>
      <c r="E32" s="42">
        <f t="shared" ca="1" si="4"/>
        <v>7</v>
      </c>
      <c r="F32" s="39">
        <f t="shared" ca="1" si="3"/>
        <v>20</v>
      </c>
      <c r="G32" s="39">
        <v>0</v>
      </c>
      <c r="H32" s="39">
        <f t="shared" ca="1" si="5"/>
        <v>16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11</v>
      </c>
    </row>
    <row r="33" spans="1:13" x14ac:dyDescent="0.3">
      <c r="A33" s="16"/>
      <c r="B33" s="4" t="s">
        <v>271</v>
      </c>
      <c r="C33" s="3"/>
      <c r="D33" s="4"/>
      <c r="E33" s="42">
        <f t="shared" ca="1" si="4"/>
        <v>60</v>
      </c>
      <c r="F33" s="39">
        <f t="shared" ca="1" si="3"/>
        <v>360</v>
      </c>
      <c r="G33" s="39">
        <v>0</v>
      </c>
      <c r="H33" s="39">
        <f t="shared" ca="1" si="5"/>
        <v>184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236</v>
      </c>
    </row>
    <row r="34" spans="1:13" x14ac:dyDescent="0.3">
      <c r="A34" s="16"/>
      <c r="B34" s="4" t="s">
        <v>270</v>
      </c>
      <c r="C34" s="3"/>
      <c r="D34" s="4"/>
      <c r="E34" s="42">
        <f t="shared" ca="1" si="4"/>
        <v>72</v>
      </c>
      <c r="F34" s="39">
        <f t="shared" ca="1" si="3"/>
        <v>160</v>
      </c>
      <c r="G34" s="39">
        <v>0</v>
      </c>
      <c r="H34" s="39">
        <f t="shared" ca="1" si="5"/>
        <v>110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122</v>
      </c>
    </row>
    <row r="35" spans="1:13" x14ac:dyDescent="0.3">
      <c r="A35" s="16"/>
      <c r="B35" s="4" t="s">
        <v>275</v>
      </c>
      <c r="C35" s="3"/>
      <c r="D35" s="4"/>
      <c r="E35" s="42">
        <f t="shared" ca="1" si="4"/>
        <v>100</v>
      </c>
      <c r="F35" s="39">
        <f t="shared" ca="1" si="3"/>
        <v>100</v>
      </c>
      <c r="G35" s="39">
        <v>0</v>
      </c>
      <c r="H35" s="39">
        <f t="shared" ca="1" si="5"/>
        <v>49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151</v>
      </c>
    </row>
    <row r="36" spans="1:13" x14ac:dyDescent="0.3">
      <c r="A36" s="16"/>
      <c r="B36" s="4" t="s">
        <v>297</v>
      </c>
      <c r="C36" s="3"/>
      <c r="D36" s="4"/>
      <c r="E36" s="42">
        <f t="shared" ca="1" si="4"/>
        <v>0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298</v>
      </c>
      <c r="C37" s="3"/>
      <c r="D37" s="4"/>
      <c r="E37" s="42">
        <f t="shared" ca="1" si="4"/>
        <v>0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273</v>
      </c>
      <c r="C38" s="3"/>
      <c r="D38" s="4"/>
      <c r="E38" s="42">
        <f t="shared" ca="1" si="4"/>
        <v>94</v>
      </c>
      <c r="F38" s="39">
        <f t="shared" ca="1" si="3"/>
        <v>100</v>
      </c>
      <c r="G38" s="39">
        <v>0</v>
      </c>
      <c r="H38" s="39">
        <f t="shared" ca="1" si="5"/>
        <v>47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147</v>
      </c>
    </row>
    <row r="39" spans="1:13" x14ac:dyDescent="0.3">
      <c r="A39" s="16"/>
      <c r="B39" s="4" t="s">
        <v>276</v>
      </c>
      <c r="C39" s="3"/>
      <c r="D39" s="4"/>
      <c r="E39" s="42">
        <f t="shared" ca="1" si="4"/>
        <v>21</v>
      </c>
      <c r="F39" s="39">
        <f t="shared" ca="1" si="3"/>
        <v>50</v>
      </c>
      <c r="G39" s="39">
        <v>0</v>
      </c>
      <c r="H39" s="39">
        <f t="shared" ca="1" si="5"/>
        <v>29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42</v>
      </c>
    </row>
    <row r="40" spans="1:13" x14ac:dyDescent="0.3">
      <c r="A40" s="16"/>
      <c r="B40" s="4" t="s">
        <v>295</v>
      </c>
      <c r="C40" s="3"/>
      <c r="D40" s="4"/>
      <c r="E40" s="42">
        <f t="shared" ca="1" si="4"/>
        <v>5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5</v>
      </c>
    </row>
    <row r="41" spans="1:13" x14ac:dyDescent="0.3">
      <c r="A41" s="16"/>
      <c r="B41" s="4" t="s">
        <v>282</v>
      </c>
      <c r="C41" s="3"/>
      <c r="D41" s="4"/>
      <c r="E41" s="42">
        <f t="shared" ca="1" si="4"/>
        <v>22</v>
      </c>
      <c r="F41" s="39">
        <f t="shared" ca="1" si="3"/>
        <v>100</v>
      </c>
      <c r="G41" s="39">
        <v>0</v>
      </c>
      <c r="H41" s="39">
        <f t="shared" ca="1" si="5"/>
        <v>9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113</v>
      </c>
    </row>
    <row r="42" spans="1:13" x14ac:dyDescent="0.3">
      <c r="A42" s="16"/>
      <c r="B42" s="4" t="s">
        <v>279</v>
      </c>
      <c r="C42" s="3"/>
      <c r="D42" s="4"/>
      <c r="E42" s="42">
        <f t="shared" ca="1" si="4"/>
        <v>13</v>
      </c>
      <c r="F42" s="39">
        <f t="shared" ca="1" si="3"/>
        <v>10</v>
      </c>
      <c r="G42" s="39">
        <v>0</v>
      </c>
      <c r="H42" s="39">
        <f t="shared" ca="1" si="5"/>
        <v>16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7</v>
      </c>
    </row>
    <row r="43" spans="1:13" x14ac:dyDescent="0.3">
      <c r="A43" s="16"/>
      <c r="B43" s="4" t="s">
        <v>280</v>
      </c>
      <c r="C43" s="3"/>
      <c r="D43" s="4"/>
      <c r="E43" s="42">
        <f t="shared" ca="1" si="4"/>
        <v>86</v>
      </c>
      <c r="F43" s="39">
        <f t="shared" ca="1" si="3"/>
        <v>0</v>
      </c>
      <c r="G43" s="39">
        <v>0</v>
      </c>
      <c r="H43" s="39">
        <f t="shared" ca="1" si="5"/>
        <v>12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74</v>
      </c>
    </row>
    <row r="44" spans="1:13" x14ac:dyDescent="0.3">
      <c r="A44" s="16"/>
      <c r="B44" s="4" t="s">
        <v>281</v>
      </c>
      <c r="C44" s="3"/>
      <c r="D44" s="4"/>
      <c r="E44" s="42">
        <f t="shared" ca="1" si="4"/>
        <v>5</v>
      </c>
      <c r="F44" s="39">
        <f t="shared" ca="1" si="3"/>
        <v>20</v>
      </c>
      <c r="G44" s="39">
        <v>0</v>
      </c>
      <c r="H44" s="39">
        <f t="shared" ca="1" si="5"/>
        <v>5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20</v>
      </c>
    </row>
    <row r="45" spans="1:13" x14ac:dyDescent="0.3">
      <c r="A45" s="16"/>
      <c r="B45" s="4" t="s">
        <v>299</v>
      </c>
      <c r="C45" s="3"/>
      <c r="D45" s="4"/>
      <c r="E45" s="42">
        <f t="shared" ca="1" si="4"/>
        <v>9</v>
      </c>
      <c r="F45" s="39">
        <f t="shared" ca="1" si="3"/>
        <v>50</v>
      </c>
      <c r="G45" s="39">
        <v>0</v>
      </c>
      <c r="H45" s="39">
        <f t="shared" ca="1" si="5"/>
        <v>50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9</v>
      </c>
    </row>
    <row r="46" spans="1:13" x14ac:dyDescent="0.3">
      <c r="A46" s="16"/>
      <c r="B46" s="4" t="s">
        <v>284</v>
      </c>
      <c r="C46" s="3"/>
      <c r="D46" s="4"/>
      <c r="E46" s="42">
        <f t="shared" ca="1" si="4"/>
        <v>4</v>
      </c>
      <c r="F46" s="39">
        <f t="shared" ca="1" si="3"/>
        <v>1200</v>
      </c>
      <c r="G46" s="39">
        <v>0</v>
      </c>
      <c r="H46" s="39">
        <f t="shared" ca="1" si="5"/>
        <v>1133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71</v>
      </c>
    </row>
    <row r="47" spans="1:13" x14ac:dyDescent="0.3">
      <c r="A47" s="16"/>
      <c r="B47" s="4" t="s">
        <v>300</v>
      </c>
      <c r="C47" s="3"/>
      <c r="D47" s="4"/>
      <c r="E47" s="42">
        <f t="shared" ca="1" si="4"/>
        <v>1</v>
      </c>
      <c r="F47" s="39">
        <f t="shared" ca="1" si="3"/>
        <v>300</v>
      </c>
      <c r="G47" s="39">
        <v>0</v>
      </c>
      <c r="H47" s="39">
        <f t="shared" ca="1" si="5"/>
        <v>265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36</v>
      </c>
    </row>
    <row r="48" spans="1:13" x14ac:dyDescent="0.3">
      <c r="A48" s="16"/>
      <c r="B48" s="4" t="s">
        <v>285</v>
      </c>
      <c r="C48" s="3"/>
      <c r="D48" s="4"/>
      <c r="E48" s="42">
        <f t="shared" ca="1" si="4"/>
        <v>2</v>
      </c>
      <c r="F48" s="39">
        <f t="shared" ca="1" si="3"/>
        <v>210</v>
      </c>
      <c r="G48" s="39">
        <v>0</v>
      </c>
      <c r="H48" s="39">
        <f t="shared" ca="1" si="5"/>
        <v>80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132</v>
      </c>
    </row>
    <row r="49" spans="1:13" x14ac:dyDescent="0.3">
      <c r="A49" s="16"/>
      <c r="B49" s="4" t="s">
        <v>301</v>
      </c>
      <c r="C49" s="3"/>
      <c r="D49" s="4"/>
      <c r="E49" s="42">
        <f t="shared" ca="1" si="4"/>
        <v>0</v>
      </c>
      <c r="F49" s="39">
        <f t="shared" ca="1" si="3"/>
        <v>200</v>
      </c>
      <c r="G49" s="39">
        <v>0</v>
      </c>
      <c r="H49" s="39">
        <f t="shared" ca="1" si="5"/>
        <v>62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138</v>
      </c>
    </row>
    <row r="50" spans="1:13" x14ac:dyDescent="0.3">
      <c r="A50" s="16"/>
      <c r="B50" s="4" t="s">
        <v>246</v>
      </c>
      <c r="C50" s="3"/>
      <c r="D50" s="4"/>
      <c r="E50" s="42">
        <f t="shared" ca="1" si="4"/>
        <v>13</v>
      </c>
      <c r="F50" s="39">
        <f t="shared" ca="1" si="3"/>
        <v>1120</v>
      </c>
      <c r="G50" s="39">
        <v>0</v>
      </c>
      <c r="H50" s="39">
        <f t="shared" ca="1" si="5"/>
        <v>1066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67</v>
      </c>
    </row>
    <row r="51" spans="1:13" x14ac:dyDescent="0.3">
      <c r="A51" s="16"/>
      <c r="B51" s="4" t="s">
        <v>247</v>
      </c>
      <c r="C51" s="3"/>
      <c r="D51" s="4"/>
      <c r="E51" s="42">
        <f t="shared" ca="1" si="4"/>
        <v>16</v>
      </c>
      <c r="F51" s="39">
        <f t="shared" ca="1" si="3"/>
        <v>320</v>
      </c>
      <c r="G51" s="39">
        <v>0</v>
      </c>
      <c r="H51" s="39">
        <f t="shared" ca="1" si="5"/>
        <v>226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110</v>
      </c>
    </row>
    <row r="52" spans="1:13" x14ac:dyDescent="0.3">
      <c r="A52" s="16"/>
      <c r="B52" s="4" t="s">
        <v>155</v>
      </c>
      <c r="C52" s="3"/>
      <c r="D52" s="4"/>
      <c r="E52" s="42">
        <f t="shared" ca="1" si="4"/>
        <v>105</v>
      </c>
      <c r="F52" s="39">
        <f t="shared" ca="1" si="3"/>
        <v>150</v>
      </c>
      <c r="G52" s="39">
        <v>0</v>
      </c>
      <c r="H52" s="39">
        <f t="shared" ca="1" si="5"/>
        <v>64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191</v>
      </c>
    </row>
    <row r="53" spans="1:13" x14ac:dyDescent="0.3">
      <c r="A53" s="16"/>
      <c r="B53" s="4" t="s">
        <v>156</v>
      </c>
      <c r="C53" s="3"/>
      <c r="D53" s="4"/>
      <c r="E53" s="42">
        <f t="shared" ca="1" si="4"/>
        <v>25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25</v>
      </c>
    </row>
    <row r="54" spans="1:13" x14ac:dyDescent="0.3">
      <c r="A54" s="16"/>
      <c r="B54" s="4" t="s">
        <v>157</v>
      </c>
      <c r="C54" s="3"/>
      <c r="D54" s="4"/>
      <c r="E54" s="42">
        <f t="shared" ca="1" si="4"/>
        <v>1</v>
      </c>
      <c r="F54" s="39">
        <f t="shared" ca="1" si="3"/>
        <v>0</v>
      </c>
      <c r="G54" s="39">
        <v>0</v>
      </c>
      <c r="H54" s="39">
        <f t="shared" ca="1" si="5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</v>
      </c>
    </row>
    <row r="55" spans="1:13" x14ac:dyDescent="0.3">
      <c r="A55" s="16"/>
      <c r="B55" s="4" t="s">
        <v>158</v>
      </c>
      <c r="C55" s="3"/>
      <c r="D55" s="4"/>
      <c r="E55" s="42">
        <f t="shared" ca="1" si="4"/>
        <v>39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39</v>
      </c>
    </row>
    <row r="56" spans="1:13" x14ac:dyDescent="0.3">
      <c r="A56" s="16"/>
      <c r="B56" s="4" t="s">
        <v>159</v>
      </c>
      <c r="C56" s="3"/>
      <c r="D56" s="4"/>
      <c r="E56" s="42">
        <f t="shared" ca="1" si="4"/>
        <v>88</v>
      </c>
      <c r="F56" s="39">
        <f t="shared" ca="1" si="3"/>
        <v>25</v>
      </c>
      <c r="G56" s="39">
        <v>0</v>
      </c>
      <c r="H56" s="39">
        <f t="shared" ca="1" si="5"/>
        <v>58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55</v>
      </c>
    </row>
    <row r="57" spans="1:13" x14ac:dyDescent="0.3">
      <c r="A57" s="16"/>
      <c r="B57" s="4" t="s">
        <v>160</v>
      </c>
      <c r="C57" s="3"/>
      <c r="D57" s="4"/>
      <c r="E57" s="42">
        <f t="shared" ca="1" si="4"/>
        <v>19</v>
      </c>
      <c r="F57" s="39">
        <f t="shared" ca="1" si="3"/>
        <v>40</v>
      </c>
      <c r="G57" s="39">
        <v>0</v>
      </c>
      <c r="H57" s="39">
        <f t="shared" ca="1" si="5"/>
        <v>14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45</v>
      </c>
    </row>
    <row r="58" spans="1:13" x14ac:dyDescent="0.3">
      <c r="A58" s="16"/>
      <c r="B58" s="4" t="s">
        <v>302</v>
      </c>
      <c r="C58" s="3"/>
      <c r="D58" s="4"/>
      <c r="E58" s="42">
        <f t="shared" ca="1" si="4"/>
        <v>7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7</v>
      </c>
    </row>
    <row r="59" spans="1:13" x14ac:dyDescent="0.3">
      <c r="A59" s="16"/>
      <c r="B59" s="4" t="s">
        <v>303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291</v>
      </c>
      <c r="C60" s="3"/>
      <c r="D60" s="4"/>
      <c r="E60" s="42">
        <f t="shared" ca="1" si="4"/>
        <v>26</v>
      </c>
      <c r="F60" s="39">
        <f t="shared" ca="1" si="3"/>
        <v>25</v>
      </c>
      <c r="G60" s="39">
        <v>0</v>
      </c>
      <c r="H60" s="39">
        <f t="shared" ca="1" si="5"/>
        <v>2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49</v>
      </c>
    </row>
    <row r="61" spans="1:13" x14ac:dyDescent="0.3">
      <c r="A61" s="16"/>
      <c r="B61" s="4" t="s">
        <v>272</v>
      </c>
      <c r="C61" s="3"/>
      <c r="D61" s="4"/>
      <c r="E61" s="42">
        <f t="shared" ca="1" si="4"/>
        <v>1</v>
      </c>
      <c r="F61" s="39">
        <f t="shared" ca="1" si="3"/>
        <v>1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</v>
      </c>
    </row>
    <row r="62" spans="1:13" x14ac:dyDescent="0.3">
      <c r="A62" s="16"/>
      <c r="B62" s="4" t="s">
        <v>274</v>
      </c>
      <c r="C62" s="3"/>
      <c r="D62" s="4"/>
      <c r="E62" s="42">
        <f t="shared" ca="1" si="4"/>
        <v>31</v>
      </c>
      <c r="F62" s="39">
        <f t="shared" ca="1" si="3"/>
        <v>200</v>
      </c>
      <c r="G62" s="39">
        <v>0</v>
      </c>
      <c r="H62" s="39">
        <f t="shared" ca="1" si="5"/>
        <v>64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167</v>
      </c>
    </row>
    <row r="63" spans="1:13" x14ac:dyDescent="0.3">
      <c r="A63" s="16"/>
      <c r="B63" s="4" t="s">
        <v>277</v>
      </c>
      <c r="C63" s="3"/>
      <c r="D63" s="4"/>
      <c r="E63" s="42">
        <f t="shared" ca="1" si="4"/>
        <v>58</v>
      </c>
      <c r="F63" s="39">
        <f t="shared" ca="1" si="3"/>
        <v>40</v>
      </c>
      <c r="G63" s="39">
        <v>0</v>
      </c>
      <c r="H63" s="39">
        <f t="shared" ca="1" si="5"/>
        <v>36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62</v>
      </c>
    </row>
    <row r="64" spans="1:13" x14ac:dyDescent="0.3">
      <c r="A64" s="16"/>
      <c r="B64" s="4" t="s">
        <v>278</v>
      </c>
      <c r="C64" s="3"/>
      <c r="D64" s="4"/>
      <c r="E64" s="42">
        <f t="shared" ca="1" si="4"/>
        <v>6</v>
      </c>
      <c r="F64" s="39">
        <f t="shared" ca="1" si="3"/>
        <v>20</v>
      </c>
      <c r="G64" s="39">
        <v>0</v>
      </c>
      <c r="H64" s="39">
        <f t="shared" ca="1" si="5"/>
        <v>4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22</v>
      </c>
    </row>
    <row r="65" spans="1:13" x14ac:dyDescent="0.3">
      <c r="A65" s="16"/>
      <c r="B65" s="4" t="s">
        <v>286</v>
      </c>
      <c r="C65" s="3"/>
      <c r="D65" s="4"/>
      <c r="E65" s="42">
        <f t="shared" ca="1" si="4"/>
        <v>71</v>
      </c>
      <c r="F65" s="39">
        <f t="shared" ca="1" si="3"/>
        <v>0</v>
      </c>
      <c r="G65" s="39">
        <v>0</v>
      </c>
      <c r="H65" s="39">
        <f t="shared" ca="1" si="5"/>
        <v>38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33</v>
      </c>
    </row>
    <row r="66" spans="1:13" x14ac:dyDescent="0.3">
      <c r="A66" s="16"/>
      <c r="B66" s="4" t="s">
        <v>287</v>
      </c>
      <c r="C66" s="3"/>
      <c r="D66" s="4"/>
      <c r="E66" s="42">
        <f t="shared" ca="1" si="4"/>
        <v>10</v>
      </c>
      <c r="F66" s="39">
        <f t="shared" ca="1" si="3"/>
        <v>0</v>
      </c>
      <c r="G66" s="39">
        <v>0</v>
      </c>
      <c r="H66" s="39">
        <f t="shared" ca="1" si="5"/>
        <v>4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6</v>
      </c>
    </row>
    <row r="67" spans="1:13" x14ac:dyDescent="0.3">
      <c r="A67" s="16"/>
      <c r="B67" s="4" t="s">
        <v>288</v>
      </c>
      <c r="C67" s="3"/>
      <c r="D67" s="4"/>
      <c r="E67" s="42">
        <f t="shared" ca="1" si="4"/>
        <v>14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14</v>
      </c>
    </row>
    <row r="68" spans="1:13" x14ac:dyDescent="0.3">
      <c r="A68" s="16"/>
      <c r="B68" s="4" t="s">
        <v>289</v>
      </c>
      <c r="C68" s="3"/>
      <c r="D68" s="4"/>
      <c r="E68" s="42">
        <f t="shared" ca="1" si="4"/>
        <v>125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125</v>
      </c>
    </row>
    <row r="69" spans="1:13" x14ac:dyDescent="0.3">
      <c r="A69" s="16"/>
      <c r="B69" s="4" t="s">
        <v>290</v>
      </c>
      <c r="C69" s="3"/>
      <c r="D69" s="4"/>
      <c r="E69" s="42">
        <f t="shared" ca="1" si="4"/>
        <v>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250</v>
      </c>
      <c r="C70" s="3"/>
      <c r="D70" s="4"/>
      <c r="E70" s="42">
        <f t="shared" ca="1" si="4"/>
        <v>93</v>
      </c>
      <c r="F70" s="39">
        <f t="shared" ca="1" si="3"/>
        <v>25</v>
      </c>
      <c r="G70" s="39">
        <v>0</v>
      </c>
      <c r="H70" s="39">
        <f t="shared" ca="1" si="5"/>
        <v>45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73</v>
      </c>
    </row>
    <row r="71" spans="1:13" x14ac:dyDescent="0.3">
      <c r="A71" s="16"/>
      <c r="B71" s="4" t="s">
        <v>248</v>
      </c>
      <c r="C71" s="3"/>
      <c r="D71" s="4"/>
      <c r="E71" s="42">
        <f t="shared" ca="1" si="4"/>
        <v>85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85</v>
      </c>
    </row>
    <row r="72" spans="1:13" ht="15" thickBot="1" x14ac:dyDescent="0.35">
      <c r="A72" s="16"/>
      <c r="B72" s="4" t="s">
        <v>249</v>
      </c>
      <c r="C72" s="3"/>
      <c r="D72" s="4"/>
      <c r="E72" s="42">
        <f t="shared" ca="1" si="4"/>
        <v>1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</v>
      </c>
    </row>
    <row r="73" spans="1:13" ht="15" thickBot="1" x14ac:dyDescent="0.35">
      <c r="A73" s="16"/>
      <c r="B73" s="19"/>
      <c r="C73" s="18"/>
      <c r="D73" s="19" t="s">
        <v>18</v>
      </c>
      <c r="E73" s="24">
        <f ca="1">SUM(E3:E72)</f>
        <v>2941</v>
      </c>
      <c r="F73" s="24">
        <f ca="1">SUM(F3:F72)</f>
        <v>8496</v>
      </c>
      <c r="G73" s="24">
        <f>SUM(G3:G72)</f>
        <v>0</v>
      </c>
      <c r="H73" s="24">
        <f ca="1">SUM(H3:H72)</f>
        <v>5858</v>
      </c>
      <c r="I73" s="24">
        <f>SUM(I3:I72)</f>
        <v>0</v>
      </c>
      <c r="J73" s="24">
        <f>SUM(J3:J72)</f>
        <v>0</v>
      </c>
      <c r="K73" s="24">
        <f>SUM(K3:K72)</f>
        <v>0</v>
      </c>
      <c r="L73" s="24">
        <f>SUM(L3:L72)</f>
        <v>0</v>
      </c>
      <c r="M73" s="25">
        <f ca="1">SUM(M3:M72)</f>
        <v>5579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7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4.4" customHeight="1" x14ac:dyDescent="0.3">
      <c r="A3" s="87" t="s">
        <v>251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" customHeight="1" x14ac:dyDescent="0.3">
      <c r="A4" s="87" t="s">
        <v>304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14.4" customHeight="1" x14ac:dyDescent="0.3">
      <c r="A5" s="87" t="s">
        <v>39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4.4" customHeight="1" x14ac:dyDescent="0.3">
      <c r="A6" s="86" t="s">
        <v>42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ht="14.4" customHeight="1" x14ac:dyDescent="0.3">
      <c r="A7" s="86" t="s">
        <v>252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2" x14ac:dyDescent="0.3">
      <c r="A8" s="53" t="s">
        <v>12</v>
      </c>
      <c r="B8" s="53" t="s">
        <v>253</v>
      </c>
      <c r="C8" s="53" t="s">
        <v>40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ht="19.8" x14ac:dyDescent="0.3">
      <c r="A9" s="54" t="s">
        <v>254</v>
      </c>
      <c r="B9" s="55">
        <v>9061332</v>
      </c>
      <c r="C9" s="54" t="s">
        <v>155</v>
      </c>
      <c r="D9" s="55">
        <v>105</v>
      </c>
      <c r="E9" s="55">
        <v>150</v>
      </c>
      <c r="F9" s="55">
        <v>0</v>
      </c>
      <c r="G9" s="55">
        <v>64</v>
      </c>
      <c r="H9" s="55">
        <v>0</v>
      </c>
      <c r="I9" s="55">
        <v>0</v>
      </c>
      <c r="J9" s="55">
        <v>0</v>
      </c>
      <c r="K9" s="55">
        <v>0</v>
      </c>
      <c r="L9" s="55">
        <v>191</v>
      </c>
    </row>
    <row r="10" spans="1:12" ht="19.8" x14ac:dyDescent="0.3">
      <c r="A10" s="54" t="s">
        <v>254</v>
      </c>
      <c r="B10" s="55">
        <v>9061332</v>
      </c>
      <c r="C10" s="54" t="s">
        <v>156</v>
      </c>
      <c r="D10" s="55">
        <v>25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25</v>
      </c>
    </row>
    <row r="11" spans="1:12" ht="19.8" x14ac:dyDescent="0.3">
      <c r="A11" s="54" t="s">
        <v>254</v>
      </c>
      <c r="B11" s="55">
        <v>9061332</v>
      </c>
      <c r="C11" s="54" t="s">
        <v>32</v>
      </c>
      <c r="D11" s="55">
        <v>76</v>
      </c>
      <c r="E11" s="55">
        <v>2000</v>
      </c>
      <c r="F11" s="55">
        <v>0</v>
      </c>
      <c r="G11" s="55">
        <v>845</v>
      </c>
      <c r="H11" s="55">
        <v>0</v>
      </c>
      <c r="I11" s="55">
        <v>0</v>
      </c>
      <c r="J11" s="55">
        <v>0</v>
      </c>
      <c r="K11" s="55">
        <v>0</v>
      </c>
      <c r="L11" s="55">
        <v>1231</v>
      </c>
    </row>
    <row r="12" spans="1:12" ht="19.8" x14ac:dyDescent="0.3">
      <c r="A12" s="54" t="s">
        <v>254</v>
      </c>
      <c r="B12" s="55">
        <v>9061332</v>
      </c>
      <c r="C12" s="54" t="s">
        <v>157</v>
      </c>
      <c r="D12" s="55">
        <v>1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1</v>
      </c>
    </row>
    <row r="13" spans="1:12" ht="19.8" x14ac:dyDescent="0.3">
      <c r="A13" s="54" t="s">
        <v>254</v>
      </c>
      <c r="B13" s="55">
        <v>9061332</v>
      </c>
      <c r="C13" s="54" t="s">
        <v>158</v>
      </c>
      <c r="D13" s="55">
        <v>39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39</v>
      </c>
    </row>
    <row r="14" spans="1:12" ht="19.8" x14ac:dyDescent="0.3">
      <c r="A14" s="54" t="s">
        <v>254</v>
      </c>
      <c r="B14" s="55">
        <v>9061332</v>
      </c>
      <c r="C14" s="54" t="s">
        <v>159</v>
      </c>
      <c r="D14" s="55">
        <v>88</v>
      </c>
      <c r="E14" s="55">
        <v>25</v>
      </c>
      <c r="F14" s="55">
        <v>0</v>
      </c>
      <c r="G14" s="55">
        <v>58</v>
      </c>
      <c r="H14" s="55">
        <v>0</v>
      </c>
      <c r="I14" s="55">
        <v>0</v>
      </c>
      <c r="J14" s="55">
        <v>0</v>
      </c>
      <c r="K14" s="55">
        <v>0</v>
      </c>
      <c r="L14" s="55">
        <v>55</v>
      </c>
    </row>
    <row r="15" spans="1:12" ht="19.8" x14ac:dyDescent="0.3">
      <c r="A15" s="54" t="s">
        <v>254</v>
      </c>
      <c r="B15" s="55">
        <v>9061332</v>
      </c>
      <c r="C15" s="54" t="s">
        <v>160</v>
      </c>
      <c r="D15" s="55">
        <v>19</v>
      </c>
      <c r="E15" s="55">
        <v>40</v>
      </c>
      <c r="F15" s="55">
        <v>0</v>
      </c>
      <c r="G15" s="55">
        <v>14</v>
      </c>
      <c r="H15" s="55">
        <v>0</v>
      </c>
      <c r="I15" s="55">
        <v>0</v>
      </c>
      <c r="J15" s="55">
        <v>0</v>
      </c>
      <c r="K15" s="55">
        <v>0</v>
      </c>
      <c r="L15" s="55">
        <v>45</v>
      </c>
    </row>
    <row r="16" spans="1:12" ht="19.8" x14ac:dyDescent="0.3">
      <c r="A16" s="54" t="s">
        <v>254</v>
      </c>
      <c r="B16" s="55">
        <v>9061332</v>
      </c>
      <c r="C16" s="54" t="s">
        <v>38</v>
      </c>
      <c r="D16" s="55">
        <v>32</v>
      </c>
      <c r="E16" s="55">
        <v>150</v>
      </c>
      <c r="F16" s="55">
        <v>0</v>
      </c>
      <c r="G16" s="55">
        <v>45</v>
      </c>
      <c r="H16" s="55">
        <v>0</v>
      </c>
      <c r="I16" s="55">
        <v>0</v>
      </c>
      <c r="J16" s="55">
        <v>0</v>
      </c>
      <c r="K16" s="55">
        <v>0</v>
      </c>
      <c r="L16" s="55">
        <v>137</v>
      </c>
    </row>
    <row r="17" spans="1:12" ht="19.8" x14ac:dyDescent="0.3">
      <c r="A17" s="54" t="s">
        <v>254</v>
      </c>
      <c r="B17" s="55">
        <v>9061332</v>
      </c>
      <c r="C17" s="54" t="s">
        <v>43</v>
      </c>
      <c r="D17" s="55">
        <v>8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8</v>
      </c>
    </row>
    <row r="18" spans="1:12" ht="19.8" x14ac:dyDescent="0.3">
      <c r="A18" s="54" t="s">
        <v>254</v>
      </c>
      <c r="B18" s="55">
        <v>9061332</v>
      </c>
      <c r="C18" s="54" t="s">
        <v>255</v>
      </c>
      <c r="D18" s="55">
        <v>23</v>
      </c>
      <c r="E18" s="55">
        <v>0</v>
      </c>
      <c r="F18" s="55">
        <v>0</v>
      </c>
      <c r="G18" s="55">
        <v>1</v>
      </c>
      <c r="H18" s="55">
        <v>0</v>
      </c>
      <c r="I18" s="55">
        <v>0</v>
      </c>
      <c r="J18" s="55">
        <v>0</v>
      </c>
      <c r="K18" s="55">
        <v>0</v>
      </c>
      <c r="L18" s="55">
        <v>22</v>
      </c>
    </row>
    <row r="19" spans="1:12" ht="19.8" x14ac:dyDescent="0.3">
      <c r="A19" s="54" t="s">
        <v>254</v>
      </c>
      <c r="B19" s="55">
        <v>9061332</v>
      </c>
      <c r="C19" s="54" t="s">
        <v>256</v>
      </c>
      <c r="D19" s="55">
        <v>48</v>
      </c>
      <c r="E19" s="55">
        <v>0</v>
      </c>
      <c r="F19" s="55">
        <v>0</v>
      </c>
      <c r="G19" s="55">
        <v>5</v>
      </c>
      <c r="H19" s="55">
        <v>0</v>
      </c>
      <c r="I19" s="55">
        <v>0</v>
      </c>
      <c r="J19" s="55">
        <v>0</v>
      </c>
      <c r="K19" s="55">
        <v>0</v>
      </c>
      <c r="L19" s="55">
        <v>43</v>
      </c>
    </row>
    <row r="20" spans="1:12" ht="19.8" x14ac:dyDescent="0.3">
      <c r="A20" s="54" t="s">
        <v>254</v>
      </c>
      <c r="B20" s="55">
        <v>9061332</v>
      </c>
      <c r="C20" s="54" t="s">
        <v>162</v>
      </c>
      <c r="D20" s="55">
        <v>14</v>
      </c>
      <c r="E20" s="55">
        <v>0</v>
      </c>
      <c r="F20" s="55">
        <v>0</v>
      </c>
      <c r="G20" s="55">
        <v>2</v>
      </c>
      <c r="H20" s="55">
        <v>0</v>
      </c>
      <c r="I20" s="55">
        <v>0</v>
      </c>
      <c r="J20" s="55">
        <v>0</v>
      </c>
      <c r="K20" s="55">
        <v>0</v>
      </c>
      <c r="L20" s="55">
        <v>12</v>
      </c>
    </row>
    <row r="21" spans="1:12" ht="19.8" x14ac:dyDescent="0.3">
      <c r="A21" s="54" t="s">
        <v>254</v>
      </c>
      <c r="B21" s="55">
        <v>9061332</v>
      </c>
      <c r="C21" s="54" t="s">
        <v>164</v>
      </c>
      <c r="D21" s="55">
        <v>73</v>
      </c>
      <c r="E21" s="55">
        <v>0</v>
      </c>
      <c r="F21" s="55">
        <v>0</v>
      </c>
      <c r="G21" s="55">
        <v>13</v>
      </c>
      <c r="H21" s="55">
        <v>0</v>
      </c>
      <c r="I21" s="55">
        <v>0</v>
      </c>
      <c r="J21" s="55">
        <v>0</v>
      </c>
      <c r="K21" s="55">
        <v>0</v>
      </c>
      <c r="L21" s="55">
        <v>60</v>
      </c>
    </row>
    <row r="22" spans="1:12" ht="19.8" x14ac:dyDescent="0.3">
      <c r="A22" s="54" t="s">
        <v>254</v>
      </c>
      <c r="B22" s="55">
        <v>9061332</v>
      </c>
      <c r="C22" s="54" t="s">
        <v>163</v>
      </c>
      <c r="D22" s="55">
        <v>46</v>
      </c>
      <c r="E22" s="55">
        <v>0</v>
      </c>
      <c r="F22" s="55">
        <v>0</v>
      </c>
      <c r="G22" s="55">
        <v>11</v>
      </c>
      <c r="H22" s="55">
        <v>0</v>
      </c>
      <c r="I22" s="55">
        <v>0</v>
      </c>
      <c r="J22" s="55">
        <v>0</v>
      </c>
      <c r="K22" s="55">
        <v>0</v>
      </c>
      <c r="L22" s="55">
        <v>35</v>
      </c>
    </row>
    <row r="23" spans="1:12" ht="19.8" x14ac:dyDescent="0.3">
      <c r="A23" s="54" t="s">
        <v>254</v>
      </c>
      <c r="B23" s="55">
        <v>9061332</v>
      </c>
      <c r="C23" s="54" t="s">
        <v>161</v>
      </c>
      <c r="D23" s="55">
        <v>30</v>
      </c>
      <c r="E23" s="55">
        <v>100</v>
      </c>
      <c r="F23" s="55">
        <v>0</v>
      </c>
      <c r="G23" s="55">
        <v>59</v>
      </c>
      <c r="H23" s="55">
        <v>0</v>
      </c>
      <c r="I23" s="55">
        <v>0</v>
      </c>
      <c r="J23" s="55">
        <v>0</v>
      </c>
      <c r="K23" s="55">
        <v>0</v>
      </c>
      <c r="L23" s="55">
        <v>71</v>
      </c>
    </row>
    <row r="24" spans="1:12" ht="19.8" x14ac:dyDescent="0.3">
      <c r="A24" s="54" t="s">
        <v>254</v>
      </c>
      <c r="B24" s="55">
        <v>9061332</v>
      </c>
      <c r="C24" s="54" t="s">
        <v>302</v>
      </c>
      <c r="D24" s="55">
        <v>7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7</v>
      </c>
    </row>
    <row r="25" spans="1:12" ht="19.8" x14ac:dyDescent="0.3">
      <c r="A25" s="54" t="s">
        <v>254</v>
      </c>
      <c r="B25" s="55">
        <v>9061332</v>
      </c>
      <c r="C25" s="54" t="s">
        <v>257</v>
      </c>
      <c r="D25" s="55">
        <v>29</v>
      </c>
      <c r="E25" s="55">
        <v>0</v>
      </c>
      <c r="F25" s="55">
        <v>0</v>
      </c>
      <c r="G25" s="55">
        <v>17</v>
      </c>
      <c r="H25" s="55">
        <v>0</v>
      </c>
      <c r="I25" s="55">
        <v>0</v>
      </c>
      <c r="J25" s="55">
        <v>0</v>
      </c>
      <c r="K25" s="55">
        <v>0</v>
      </c>
      <c r="L25" s="55">
        <v>12</v>
      </c>
    </row>
    <row r="26" spans="1:12" ht="19.8" x14ac:dyDescent="0.3">
      <c r="A26" s="54" t="s">
        <v>254</v>
      </c>
      <c r="B26" s="55">
        <v>9061332</v>
      </c>
      <c r="C26" s="54" t="s">
        <v>168</v>
      </c>
      <c r="D26" s="55">
        <v>121</v>
      </c>
      <c r="E26" s="55">
        <v>0</v>
      </c>
      <c r="F26" s="55">
        <v>0</v>
      </c>
      <c r="G26" s="55">
        <v>43</v>
      </c>
      <c r="H26" s="55">
        <v>0</v>
      </c>
      <c r="I26" s="55">
        <v>0</v>
      </c>
      <c r="J26" s="55">
        <v>0</v>
      </c>
      <c r="K26" s="55">
        <v>0</v>
      </c>
      <c r="L26" s="55">
        <v>78</v>
      </c>
    </row>
    <row r="27" spans="1:12" ht="19.8" x14ac:dyDescent="0.3">
      <c r="A27" s="54" t="s">
        <v>254</v>
      </c>
      <c r="B27" s="55">
        <v>9061332</v>
      </c>
      <c r="C27" s="54" t="s">
        <v>165</v>
      </c>
      <c r="D27" s="55">
        <v>6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6</v>
      </c>
    </row>
    <row r="28" spans="1:12" ht="19.8" x14ac:dyDescent="0.3">
      <c r="A28" s="54" t="s">
        <v>254</v>
      </c>
      <c r="B28" s="55">
        <v>9061332</v>
      </c>
      <c r="C28" s="54" t="s">
        <v>166</v>
      </c>
      <c r="D28" s="55">
        <v>36</v>
      </c>
      <c r="E28" s="55">
        <v>20</v>
      </c>
      <c r="F28" s="55">
        <v>0</v>
      </c>
      <c r="G28" s="55">
        <v>10</v>
      </c>
      <c r="H28" s="55">
        <v>0</v>
      </c>
      <c r="I28" s="55">
        <v>0</v>
      </c>
      <c r="J28" s="55">
        <v>0</v>
      </c>
      <c r="K28" s="55">
        <v>0</v>
      </c>
      <c r="L28" s="55">
        <v>46</v>
      </c>
    </row>
    <row r="29" spans="1:12" ht="19.8" x14ac:dyDescent="0.3">
      <c r="A29" s="54" t="s">
        <v>254</v>
      </c>
      <c r="B29" s="55">
        <v>9061332</v>
      </c>
      <c r="C29" s="54" t="s">
        <v>167</v>
      </c>
      <c r="D29" s="55">
        <v>17</v>
      </c>
      <c r="E29" s="55">
        <v>0</v>
      </c>
      <c r="F29" s="55">
        <v>0</v>
      </c>
      <c r="G29" s="55">
        <v>4</v>
      </c>
      <c r="H29" s="55">
        <v>0</v>
      </c>
      <c r="I29" s="55">
        <v>0</v>
      </c>
      <c r="J29" s="55">
        <v>0</v>
      </c>
      <c r="K29" s="55">
        <v>0</v>
      </c>
      <c r="L29" s="55">
        <v>13</v>
      </c>
    </row>
    <row r="30" spans="1:12" ht="19.8" x14ac:dyDescent="0.3">
      <c r="A30" s="54" t="s">
        <v>254</v>
      </c>
      <c r="B30" s="55">
        <v>9061332</v>
      </c>
      <c r="C30" s="54" t="s">
        <v>169</v>
      </c>
      <c r="D30" s="55">
        <v>25</v>
      </c>
      <c r="E30" s="55">
        <v>100</v>
      </c>
      <c r="F30" s="55">
        <v>0</v>
      </c>
      <c r="G30" s="55">
        <v>28</v>
      </c>
      <c r="H30" s="55">
        <v>0</v>
      </c>
      <c r="I30" s="55">
        <v>0</v>
      </c>
      <c r="J30" s="55">
        <v>0</v>
      </c>
      <c r="K30" s="55">
        <v>0</v>
      </c>
      <c r="L30" s="55">
        <v>97</v>
      </c>
    </row>
    <row r="31" spans="1:12" ht="19.8" x14ac:dyDescent="0.3">
      <c r="A31" s="54" t="s">
        <v>254</v>
      </c>
      <c r="B31" s="55">
        <v>9061332</v>
      </c>
      <c r="C31" s="54" t="s">
        <v>258</v>
      </c>
      <c r="D31" s="55">
        <v>15</v>
      </c>
      <c r="E31" s="55">
        <v>40</v>
      </c>
      <c r="F31" s="55">
        <v>0</v>
      </c>
      <c r="G31" s="55">
        <v>33</v>
      </c>
      <c r="H31" s="55">
        <v>0</v>
      </c>
      <c r="I31" s="55">
        <v>0</v>
      </c>
      <c r="J31" s="55">
        <v>0</v>
      </c>
      <c r="K31" s="55">
        <v>0</v>
      </c>
      <c r="L31" s="55">
        <v>22</v>
      </c>
    </row>
    <row r="32" spans="1:12" ht="19.8" x14ac:dyDescent="0.3">
      <c r="A32" s="54" t="s">
        <v>254</v>
      </c>
      <c r="B32" s="55">
        <v>9061332</v>
      </c>
      <c r="C32" s="54" t="s">
        <v>259</v>
      </c>
      <c r="D32" s="55">
        <v>23</v>
      </c>
      <c r="E32" s="55">
        <v>20</v>
      </c>
      <c r="F32" s="55">
        <v>0</v>
      </c>
      <c r="G32" s="55">
        <v>11</v>
      </c>
      <c r="H32" s="55">
        <v>0</v>
      </c>
      <c r="I32" s="55">
        <v>0</v>
      </c>
      <c r="J32" s="55">
        <v>0</v>
      </c>
      <c r="K32" s="55">
        <v>0</v>
      </c>
      <c r="L32" s="55">
        <v>32</v>
      </c>
    </row>
    <row r="33" spans="1:12" ht="19.8" x14ac:dyDescent="0.3">
      <c r="A33" s="54" t="s">
        <v>254</v>
      </c>
      <c r="B33" s="55">
        <v>9061332</v>
      </c>
      <c r="C33" s="54" t="s">
        <v>260</v>
      </c>
      <c r="D33" s="55">
        <v>363</v>
      </c>
      <c r="E33" s="55">
        <v>220</v>
      </c>
      <c r="F33" s="55">
        <v>0</v>
      </c>
      <c r="G33" s="55">
        <v>332</v>
      </c>
      <c r="H33" s="55">
        <v>0</v>
      </c>
      <c r="I33" s="55">
        <v>0</v>
      </c>
      <c r="J33" s="55">
        <v>0</v>
      </c>
      <c r="K33" s="55">
        <v>0</v>
      </c>
      <c r="L33" s="55">
        <v>251</v>
      </c>
    </row>
    <row r="34" spans="1:12" ht="19.8" x14ac:dyDescent="0.3">
      <c r="A34" s="54" t="s">
        <v>254</v>
      </c>
      <c r="B34" s="55">
        <v>9061332</v>
      </c>
      <c r="C34" s="54" t="s">
        <v>261</v>
      </c>
      <c r="D34" s="55">
        <v>23</v>
      </c>
      <c r="E34" s="55">
        <v>140</v>
      </c>
      <c r="F34" s="55">
        <v>0</v>
      </c>
      <c r="G34" s="55">
        <v>84</v>
      </c>
      <c r="H34" s="55">
        <v>0</v>
      </c>
      <c r="I34" s="55">
        <v>0</v>
      </c>
      <c r="J34" s="55">
        <v>0</v>
      </c>
      <c r="K34" s="55">
        <v>0</v>
      </c>
      <c r="L34" s="55">
        <v>79</v>
      </c>
    </row>
    <row r="35" spans="1:12" ht="19.8" x14ac:dyDescent="0.3">
      <c r="A35" s="54" t="s">
        <v>254</v>
      </c>
      <c r="B35" s="55">
        <v>9061332</v>
      </c>
      <c r="C35" s="54" t="s">
        <v>262</v>
      </c>
      <c r="D35" s="55">
        <v>18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18</v>
      </c>
    </row>
    <row r="36" spans="1:12" ht="19.8" x14ac:dyDescent="0.3">
      <c r="A36" s="54" t="s">
        <v>254</v>
      </c>
      <c r="B36" s="55">
        <v>9061332</v>
      </c>
      <c r="C36" s="54" t="s">
        <v>293</v>
      </c>
      <c r="D36" s="55">
        <v>94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94</v>
      </c>
    </row>
    <row r="37" spans="1:12" ht="19.8" x14ac:dyDescent="0.3">
      <c r="A37" s="54" t="s">
        <v>254</v>
      </c>
      <c r="B37" s="55">
        <v>9061332</v>
      </c>
      <c r="C37" s="54" t="s">
        <v>263</v>
      </c>
      <c r="D37" s="55">
        <v>1</v>
      </c>
      <c r="E37" s="55">
        <v>100</v>
      </c>
      <c r="F37" s="55">
        <v>0</v>
      </c>
      <c r="G37" s="55">
        <v>54</v>
      </c>
      <c r="H37" s="55">
        <v>0</v>
      </c>
      <c r="I37" s="55">
        <v>0</v>
      </c>
      <c r="J37" s="55">
        <v>0</v>
      </c>
      <c r="K37" s="55">
        <v>0</v>
      </c>
      <c r="L37" s="55">
        <v>47</v>
      </c>
    </row>
    <row r="38" spans="1:12" ht="19.8" x14ac:dyDescent="0.3">
      <c r="A38" s="54" t="s">
        <v>254</v>
      </c>
      <c r="B38" s="55">
        <v>9061332</v>
      </c>
      <c r="C38" s="54" t="s">
        <v>264</v>
      </c>
      <c r="D38" s="55">
        <v>99</v>
      </c>
      <c r="E38" s="55">
        <v>240</v>
      </c>
      <c r="F38" s="55">
        <v>0</v>
      </c>
      <c r="G38" s="55">
        <v>160</v>
      </c>
      <c r="H38" s="55">
        <v>0</v>
      </c>
      <c r="I38" s="55">
        <v>0</v>
      </c>
      <c r="J38" s="55">
        <v>0</v>
      </c>
      <c r="K38" s="55">
        <v>0</v>
      </c>
      <c r="L38" s="55">
        <v>179</v>
      </c>
    </row>
    <row r="39" spans="1:12" ht="19.8" x14ac:dyDescent="0.3">
      <c r="A39" s="54" t="s">
        <v>254</v>
      </c>
      <c r="B39" s="55">
        <v>9061332</v>
      </c>
      <c r="C39" s="54" t="s">
        <v>296</v>
      </c>
      <c r="D39" s="55">
        <v>7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7</v>
      </c>
    </row>
    <row r="40" spans="1:12" ht="19.8" x14ac:dyDescent="0.3">
      <c r="A40" s="54" t="s">
        <v>254</v>
      </c>
      <c r="B40" s="55">
        <v>9061332</v>
      </c>
      <c r="C40" s="54" t="s">
        <v>265</v>
      </c>
      <c r="D40" s="55">
        <v>19</v>
      </c>
      <c r="E40" s="55">
        <v>20</v>
      </c>
      <c r="F40" s="55">
        <v>0</v>
      </c>
      <c r="G40" s="55">
        <v>6</v>
      </c>
      <c r="H40" s="55">
        <v>0</v>
      </c>
      <c r="I40" s="55">
        <v>0</v>
      </c>
      <c r="J40" s="55">
        <v>0</v>
      </c>
      <c r="K40" s="55">
        <v>0</v>
      </c>
      <c r="L40" s="55">
        <v>33</v>
      </c>
    </row>
    <row r="41" spans="1:12" ht="19.8" x14ac:dyDescent="0.3">
      <c r="A41" s="54" t="s">
        <v>254</v>
      </c>
      <c r="B41" s="55">
        <v>9061332</v>
      </c>
      <c r="C41" s="54" t="s">
        <v>266</v>
      </c>
      <c r="D41" s="55">
        <v>41</v>
      </c>
      <c r="E41" s="55">
        <v>80</v>
      </c>
      <c r="F41" s="55">
        <v>0</v>
      </c>
      <c r="G41" s="55">
        <v>28</v>
      </c>
      <c r="H41" s="55">
        <v>0</v>
      </c>
      <c r="I41" s="55">
        <v>0</v>
      </c>
      <c r="J41" s="55">
        <v>0</v>
      </c>
      <c r="K41" s="55">
        <v>0</v>
      </c>
      <c r="L41" s="55">
        <v>93</v>
      </c>
    </row>
    <row r="42" spans="1:12" ht="19.8" x14ac:dyDescent="0.3">
      <c r="A42" s="54" t="s">
        <v>254</v>
      </c>
      <c r="B42" s="55">
        <v>9061332</v>
      </c>
      <c r="C42" s="54" t="s">
        <v>294</v>
      </c>
      <c r="D42" s="55">
        <v>108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108</v>
      </c>
    </row>
    <row r="43" spans="1:12" ht="19.8" x14ac:dyDescent="0.3">
      <c r="A43" s="54" t="s">
        <v>254</v>
      </c>
      <c r="B43" s="55">
        <v>9061332</v>
      </c>
      <c r="C43" s="54" t="s">
        <v>267</v>
      </c>
      <c r="D43" s="55">
        <v>27</v>
      </c>
      <c r="E43" s="55">
        <v>300</v>
      </c>
      <c r="F43" s="55">
        <v>0</v>
      </c>
      <c r="G43" s="55">
        <v>173</v>
      </c>
      <c r="H43" s="55">
        <v>0</v>
      </c>
      <c r="I43" s="55">
        <v>0</v>
      </c>
      <c r="J43" s="55">
        <v>0</v>
      </c>
      <c r="K43" s="55">
        <v>0</v>
      </c>
      <c r="L43" s="55">
        <v>154</v>
      </c>
    </row>
    <row r="44" spans="1:12" ht="19.8" x14ac:dyDescent="0.3">
      <c r="A44" s="54" t="s">
        <v>254</v>
      </c>
      <c r="B44" s="55">
        <v>9061332</v>
      </c>
      <c r="C44" s="54" t="s">
        <v>268</v>
      </c>
      <c r="D44" s="55">
        <v>7</v>
      </c>
      <c r="E44" s="55">
        <v>20</v>
      </c>
      <c r="F44" s="55">
        <v>0</v>
      </c>
      <c r="G44" s="55">
        <v>16</v>
      </c>
      <c r="H44" s="55">
        <v>0</v>
      </c>
      <c r="I44" s="55">
        <v>0</v>
      </c>
      <c r="J44" s="55">
        <v>0</v>
      </c>
      <c r="K44" s="55">
        <v>0</v>
      </c>
      <c r="L44" s="55">
        <v>11</v>
      </c>
    </row>
    <row r="45" spans="1:12" ht="19.8" x14ac:dyDescent="0.3">
      <c r="A45" s="54" t="s">
        <v>254</v>
      </c>
      <c r="B45" s="55">
        <v>9061332</v>
      </c>
      <c r="C45" s="54" t="s">
        <v>269</v>
      </c>
      <c r="D45" s="55">
        <v>184</v>
      </c>
      <c r="E45" s="55">
        <v>120</v>
      </c>
      <c r="F45" s="55">
        <v>0</v>
      </c>
      <c r="G45" s="55">
        <v>206</v>
      </c>
      <c r="H45" s="55">
        <v>0</v>
      </c>
      <c r="I45" s="55">
        <v>0</v>
      </c>
      <c r="J45" s="55">
        <v>0</v>
      </c>
      <c r="K45" s="55">
        <v>0</v>
      </c>
      <c r="L45" s="55">
        <v>98</v>
      </c>
    </row>
    <row r="46" spans="1:12" ht="19.8" x14ac:dyDescent="0.3">
      <c r="A46" s="54" t="s">
        <v>254</v>
      </c>
      <c r="B46" s="55">
        <v>9061332</v>
      </c>
      <c r="C46" s="54" t="s">
        <v>270</v>
      </c>
      <c r="D46" s="55">
        <v>72</v>
      </c>
      <c r="E46" s="55">
        <v>160</v>
      </c>
      <c r="F46" s="55">
        <v>0</v>
      </c>
      <c r="G46" s="55">
        <v>110</v>
      </c>
      <c r="H46" s="55">
        <v>0</v>
      </c>
      <c r="I46" s="55">
        <v>0</v>
      </c>
      <c r="J46" s="55">
        <v>0</v>
      </c>
      <c r="K46" s="55">
        <v>0</v>
      </c>
      <c r="L46" s="55">
        <v>122</v>
      </c>
    </row>
    <row r="47" spans="1:12" ht="19.8" x14ac:dyDescent="0.3">
      <c r="A47" s="54" t="s">
        <v>254</v>
      </c>
      <c r="B47" s="55">
        <v>9061332</v>
      </c>
      <c r="C47" s="54" t="s">
        <v>271</v>
      </c>
      <c r="D47" s="55">
        <v>60</v>
      </c>
      <c r="E47" s="55">
        <v>360</v>
      </c>
      <c r="F47" s="55">
        <v>0</v>
      </c>
      <c r="G47" s="55">
        <v>184</v>
      </c>
      <c r="H47" s="55">
        <v>0</v>
      </c>
      <c r="I47" s="55">
        <v>0</v>
      </c>
      <c r="J47" s="55">
        <v>0</v>
      </c>
      <c r="K47" s="55">
        <v>0</v>
      </c>
      <c r="L47" s="55">
        <v>236</v>
      </c>
    </row>
    <row r="48" spans="1:12" ht="19.8" x14ac:dyDescent="0.3">
      <c r="A48" s="54" t="s">
        <v>254</v>
      </c>
      <c r="B48" s="55">
        <v>9061332</v>
      </c>
      <c r="C48" s="54" t="s">
        <v>272</v>
      </c>
      <c r="D48" s="55">
        <v>1</v>
      </c>
      <c r="E48" s="55">
        <v>1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2</v>
      </c>
    </row>
    <row r="49" spans="1:12" ht="19.8" x14ac:dyDescent="0.3">
      <c r="A49" s="54" t="s">
        <v>254</v>
      </c>
      <c r="B49" s="55">
        <v>9061332</v>
      </c>
      <c r="C49" s="54" t="s">
        <v>273</v>
      </c>
      <c r="D49" s="55">
        <v>94</v>
      </c>
      <c r="E49" s="55">
        <v>100</v>
      </c>
      <c r="F49" s="55">
        <v>0</v>
      </c>
      <c r="G49" s="55">
        <v>47</v>
      </c>
      <c r="H49" s="55">
        <v>0</v>
      </c>
      <c r="I49" s="55">
        <v>0</v>
      </c>
      <c r="J49" s="55">
        <v>0</v>
      </c>
      <c r="K49" s="55">
        <v>0</v>
      </c>
      <c r="L49" s="55">
        <v>147</v>
      </c>
    </row>
    <row r="50" spans="1:12" ht="19.8" x14ac:dyDescent="0.3">
      <c r="A50" s="54" t="s">
        <v>254</v>
      </c>
      <c r="B50" s="55">
        <v>9061332</v>
      </c>
      <c r="C50" s="54" t="s">
        <v>274</v>
      </c>
      <c r="D50" s="55">
        <v>31</v>
      </c>
      <c r="E50" s="55">
        <v>200</v>
      </c>
      <c r="F50" s="55">
        <v>0</v>
      </c>
      <c r="G50" s="55">
        <v>64</v>
      </c>
      <c r="H50" s="55">
        <v>0</v>
      </c>
      <c r="I50" s="55">
        <v>0</v>
      </c>
      <c r="J50" s="55">
        <v>0</v>
      </c>
      <c r="K50" s="55">
        <v>0</v>
      </c>
      <c r="L50" s="55">
        <v>167</v>
      </c>
    </row>
    <row r="51" spans="1:12" ht="19.8" x14ac:dyDescent="0.3">
      <c r="A51" s="54" t="s">
        <v>254</v>
      </c>
      <c r="B51" s="55">
        <v>9061332</v>
      </c>
      <c r="C51" s="54" t="s">
        <v>275</v>
      </c>
      <c r="D51" s="55">
        <v>100</v>
      </c>
      <c r="E51" s="55">
        <v>100</v>
      </c>
      <c r="F51" s="55">
        <v>0</v>
      </c>
      <c r="G51" s="55">
        <v>49</v>
      </c>
      <c r="H51" s="55">
        <v>0</v>
      </c>
      <c r="I51" s="55">
        <v>0</v>
      </c>
      <c r="J51" s="55">
        <v>0</v>
      </c>
      <c r="K51" s="55">
        <v>0</v>
      </c>
      <c r="L51" s="55">
        <v>151</v>
      </c>
    </row>
    <row r="52" spans="1:12" ht="19.8" x14ac:dyDescent="0.3">
      <c r="A52" s="54" t="s">
        <v>254</v>
      </c>
      <c r="B52" s="55">
        <v>9061332</v>
      </c>
      <c r="C52" s="54" t="s">
        <v>295</v>
      </c>
      <c r="D52" s="55">
        <v>5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5</v>
      </c>
    </row>
    <row r="53" spans="1:12" ht="19.8" x14ac:dyDescent="0.3">
      <c r="A53" s="54" t="s">
        <v>254</v>
      </c>
      <c r="B53" s="55">
        <v>9061332</v>
      </c>
      <c r="C53" s="54" t="s">
        <v>276</v>
      </c>
      <c r="D53" s="55">
        <v>21</v>
      </c>
      <c r="E53" s="55">
        <v>50</v>
      </c>
      <c r="F53" s="55">
        <v>0</v>
      </c>
      <c r="G53" s="55">
        <v>29</v>
      </c>
      <c r="H53" s="55">
        <v>0</v>
      </c>
      <c r="I53" s="55">
        <v>0</v>
      </c>
      <c r="J53" s="55">
        <v>0</v>
      </c>
      <c r="K53" s="55">
        <v>0</v>
      </c>
      <c r="L53" s="55">
        <v>42</v>
      </c>
    </row>
    <row r="54" spans="1:12" ht="19.8" x14ac:dyDescent="0.3">
      <c r="A54" s="54" t="s">
        <v>254</v>
      </c>
      <c r="B54" s="55">
        <v>9061332</v>
      </c>
      <c r="C54" s="54" t="s">
        <v>277</v>
      </c>
      <c r="D54" s="55">
        <v>58</v>
      </c>
      <c r="E54" s="55">
        <v>40</v>
      </c>
      <c r="F54" s="55">
        <v>0</v>
      </c>
      <c r="G54" s="55">
        <v>36</v>
      </c>
      <c r="H54" s="55">
        <v>0</v>
      </c>
      <c r="I54" s="55">
        <v>0</v>
      </c>
      <c r="J54" s="55">
        <v>0</v>
      </c>
      <c r="K54" s="55">
        <v>0</v>
      </c>
      <c r="L54" s="55">
        <v>62</v>
      </c>
    </row>
    <row r="55" spans="1:12" ht="19.8" x14ac:dyDescent="0.3">
      <c r="A55" s="54" t="s">
        <v>254</v>
      </c>
      <c r="B55" s="55">
        <v>9061332</v>
      </c>
      <c r="C55" s="54" t="s">
        <v>278</v>
      </c>
      <c r="D55" s="55">
        <v>6</v>
      </c>
      <c r="E55" s="55">
        <v>20</v>
      </c>
      <c r="F55" s="55">
        <v>0</v>
      </c>
      <c r="G55" s="55">
        <v>4</v>
      </c>
      <c r="H55" s="55">
        <v>0</v>
      </c>
      <c r="I55" s="55">
        <v>0</v>
      </c>
      <c r="J55" s="55">
        <v>0</v>
      </c>
      <c r="K55" s="55">
        <v>0</v>
      </c>
      <c r="L55" s="55">
        <v>22</v>
      </c>
    </row>
    <row r="56" spans="1:12" ht="19.8" x14ac:dyDescent="0.3">
      <c r="A56" s="54" t="s">
        <v>254</v>
      </c>
      <c r="B56" s="55">
        <v>9061332</v>
      </c>
      <c r="C56" s="54" t="s">
        <v>279</v>
      </c>
      <c r="D56" s="55">
        <v>13</v>
      </c>
      <c r="E56" s="55">
        <v>10</v>
      </c>
      <c r="F56" s="55">
        <v>0</v>
      </c>
      <c r="G56" s="55">
        <v>16</v>
      </c>
      <c r="H56" s="55">
        <v>0</v>
      </c>
      <c r="I56" s="55">
        <v>0</v>
      </c>
      <c r="J56" s="55">
        <v>0</v>
      </c>
      <c r="K56" s="55">
        <v>0</v>
      </c>
      <c r="L56" s="55">
        <v>7</v>
      </c>
    </row>
    <row r="57" spans="1:12" ht="19.8" x14ac:dyDescent="0.3">
      <c r="A57" s="54" t="s">
        <v>254</v>
      </c>
      <c r="B57" s="55">
        <v>9061332</v>
      </c>
      <c r="C57" s="54" t="s">
        <v>280</v>
      </c>
      <c r="D57" s="55">
        <v>86</v>
      </c>
      <c r="E57" s="55">
        <v>0</v>
      </c>
      <c r="F57" s="55">
        <v>0</v>
      </c>
      <c r="G57" s="55">
        <v>12</v>
      </c>
      <c r="H57" s="55">
        <v>0</v>
      </c>
      <c r="I57" s="55">
        <v>0</v>
      </c>
      <c r="J57" s="55">
        <v>0</v>
      </c>
      <c r="K57" s="55">
        <v>0</v>
      </c>
      <c r="L57" s="55">
        <v>74</v>
      </c>
    </row>
    <row r="58" spans="1:12" ht="19.8" x14ac:dyDescent="0.3">
      <c r="A58" s="54" t="s">
        <v>254</v>
      </c>
      <c r="B58" s="55">
        <v>9061332</v>
      </c>
      <c r="C58" s="54" t="s">
        <v>281</v>
      </c>
      <c r="D58" s="55">
        <v>5</v>
      </c>
      <c r="E58" s="55">
        <v>20</v>
      </c>
      <c r="F58" s="55">
        <v>0</v>
      </c>
      <c r="G58" s="55">
        <v>5</v>
      </c>
      <c r="H58" s="55">
        <v>0</v>
      </c>
      <c r="I58" s="55">
        <v>0</v>
      </c>
      <c r="J58" s="55">
        <v>0</v>
      </c>
      <c r="K58" s="55">
        <v>0</v>
      </c>
      <c r="L58" s="55">
        <v>20</v>
      </c>
    </row>
    <row r="59" spans="1:12" ht="19.8" x14ac:dyDescent="0.3">
      <c r="A59" s="54" t="s">
        <v>254</v>
      </c>
      <c r="B59" s="55">
        <v>9061332</v>
      </c>
      <c r="C59" s="54" t="s">
        <v>282</v>
      </c>
      <c r="D59" s="55">
        <v>22</v>
      </c>
      <c r="E59" s="55">
        <v>100</v>
      </c>
      <c r="F59" s="55">
        <v>0</v>
      </c>
      <c r="G59" s="55">
        <v>9</v>
      </c>
      <c r="H59" s="55">
        <v>0</v>
      </c>
      <c r="I59" s="55">
        <v>0</v>
      </c>
      <c r="J59" s="55">
        <v>0</v>
      </c>
      <c r="K59" s="55">
        <v>0</v>
      </c>
      <c r="L59" s="55">
        <v>113</v>
      </c>
    </row>
    <row r="60" spans="1:12" ht="19.8" x14ac:dyDescent="0.3">
      <c r="A60" s="54" t="s">
        <v>254</v>
      </c>
      <c r="B60" s="55">
        <v>9061332</v>
      </c>
      <c r="C60" s="54" t="s">
        <v>299</v>
      </c>
      <c r="D60" s="55">
        <v>9</v>
      </c>
      <c r="E60" s="55">
        <v>50</v>
      </c>
      <c r="F60" s="55">
        <v>0</v>
      </c>
      <c r="G60" s="55">
        <v>50</v>
      </c>
      <c r="H60" s="55">
        <v>0</v>
      </c>
      <c r="I60" s="55">
        <v>0</v>
      </c>
      <c r="J60" s="55">
        <v>0</v>
      </c>
      <c r="K60" s="55">
        <v>0</v>
      </c>
      <c r="L60" s="55">
        <v>9</v>
      </c>
    </row>
    <row r="61" spans="1:12" ht="19.8" x14ac:dyDescent="0.3">
      <c r="A61" s="54" t="s">
        <v>254</v>
      </c>
      <c r="B61" s="55">
        <v>9061332</v>
      </c>
      <c r="C61" s="54" t="s">
        <v>300</v>
      </c>
      <c r="D61" s="55">
        <v>1</v>
      </c>
      <c r="E61" s="55">
        <v>300</v>
      </c>
      <c r="F61" s="55">
        <v>0</v>
      </c>
      <c r="G61" s="55">
        <v>205</v>
      </c>
      <c r="H61" s="55">
        <v>0</v>
      </c>
      <c r="I61" s="55">
        <v>0</v>
      </c>
      <c r="J61" s="55">
        <v>0</v>
      </c>
      <c r="K61" s="55">
        <v>60</v>
      </c>
      <c r="L61" s="55">
        <v>36</v>
      </c>
    </row>
    <row r="62" spans="1:12" ht="19.8" x14ac:dyDescent="0.3">
      <c r="A62" s="54" t="s">
        <v>254</v>
      </c>
      <c r="B62" s="55">
        <v>9061332</v>
      </c>
      <c r="C62" s="54" t="s">
        <v>284</v>
      </c>
      <c r="D62" s="55">
        <v>4</v>
      </c>
      <c r="E62" s="55">
        <v>1200</v>
      </c>
      <c r="F62" s="55">
        <v>0</v>
      </c>
      <c r="G62" s="55">
        <v>733</v>
      </c>
      <c r="H62" s="55">
        <v>0</v>
      </c>
      <c r="I62" s="55">
        <v>0</v>
      </c>
      <c r="J62" s="55">
        <v>0</v>
      </c>
      <c r="K62" s="55">
        <v>400</v>
      </c>
      <c r="L62" s="55">
        <v>71</v>
      </c>
    </row>
    <row r="63" spans="1:12" ht="19.8" x14ac:dyDescent="0.3">
      <c r="A63" s="54" t="s">
        <v>254</v>
      </c>
      <c r="B63" s="55">
        <v>9061332</v>
      </c>
      <c r="C63" s="54" t="s">
        <v>285</v>
      </c>
      <c r="D63" s="55">
        <v>2</v>
      </c>
      <c r="E63" s="55">
        <v>210</v>
      </c>
      <c r="F63" s="55">
        <v>0</v>
      </c>
      <c r="G63" s="55">
        <v>80</v>
      </c>
      <c r="H63" s="55">
        <v>0</v>
      </c>
      <c r="I63" s="55">
        <v>0</v>
      </c>
      <c r="J63" s="55">
        <v>0</v>
      </c>
      <c r="K63" s="55">
        <v>0</v>
      </c>
      <c r="L63" s="55">
        <v>132</v>
      </c>
    </row>
    <row r="64" spans="1:12" ht="19.8" x14ac:dyDescent="0.3">
      <c r="A64" s="54" t="s">
        <v>254</v>
      </c>
      <c r="B64" s="55">
        <v>9061332</v>
      </c>
      <c r="C64" s="54" t="s">
        <v>286</v>
      </c>
      <c r="D64" s="55">
        <v>71</v>
      </c>
      <c r="E64" s="55">
        <v>0</v>
      </c>
      <c r="F64" s="55">
        <v>0</v>
      </c>
      <c r="G64" s="55">
        <v>38</v>
      </c>
      <c r="H64" s="55">
        <v>0</v>
      </c>
      <c r="I64" s="55">
        <v>0</v>
      </c>
      <c r="J64" s="55">
        <v>0</v>
      </c>
      <c r="K64" s="55">
        <v>0</v>
      </c>
      <c r="L64" s="55">
        <v>33</v>
      </c>
    </row>
    <row r="65" spans="1:12" ht="19.8" x14ac:dyDescent="0.3">
      <c r="A65" s="54" t="s">
        <v>254</v>
      </c>
      <c r="B65" s="55">
        <v>9061332</v>
      </c>
      <c r="C65" s="54" t="s">
        <v>287</v>
      </c>
      <c r="D65" s="55">
        <v>10</v>
      </c>
      <c r="E65" s="55">
        <v>0</v>
      </c>
      <c r="F65" s="55">
        <v>0</v>
      </c>
      <c r="G65" s="55">
        <v>4</v>
      </c>
      <c r="H65" s="55">
        <v>0</v>
      </c>
      <c r="I65" s="55">
        <v>0</v>
      </c>
      <c r="J65" s="55">
        <v>0</v>
      </c>
      <c r="K65" s="55">
        <v>0</v>
      </c>
      <c r="L65" s="55">
        <v>6</v>
      </c>
    </row>
    <row r="66" spans="1:12" ht="19.8" x14ac:dyDescent="0.3">
      <c r="A66" s="54" t="s">
        <v>254</v>
      </c>
      <c r="B66" s="55">
        <v>9061332</v>
      </c>
      <c r="C66" s="54" t="s">
        <v>288</v>
      </c>
      <c r="D66" s="55">
        <v>14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14</v>
      </c>
    </row>
    <row r="67" spans="1:12" ht="19.8" x14ac:dyDescent="0.3">
      <c r="A67" s="54" t="s">
        <v>254</v>
      </c>
      <c r="B67" s="55">
        <v>9061332</v>
      </c>
      <c r="C67" s="54" t="s">
        <v>289</v>
      </c>
      <c r="D67" s="55">
        <v>125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125</v>
      </c>
    </row>
    <row r="68" spans="1:12" ht="19.8" x14ac:dyDescent="0.3">
      <c r="A68" s="54" t="s">
        <v>254</v>
      </c>
      <c r="B68" s="55">
        <v>9061332</v>
      </c>
      <c r="C68" s="54" t="s">
        <v>250</v>
      </c>
      <c r="D68" s="55">
        <v>93</v>
      </c>
      <c r="E68" s="55">
        <v>25</v>
      </c>
      <c r="F68" s="55">
        <v>0</v>
      </c>
      <c r="G68" s="55">
        <v>45</v>
      </c>
      <c r="H68" s="55">
        <v>0</v>
      </c>
      <c r="I68" s="55">
        <v>0</v>
      </c>
      <c r="J68" s="55">
        <v>0</v>
      </c>
      <c r="K68" s="55">
        <v>0</v>
      </c>
      <c r="L68" s="55">
        <v>73</v>
      </c>
    </row>
    <row r="69" spans="1:12" ht="19.8" x14ac:dyDescent="0.3">
      <c r="A69" s="54" t="s">
        <v>254</v>
      </c>
      <c r="B69" s="55">
        <v>9061332</v>
      </c>
      <c r="C69" s="54" t="s">
        <v>249</v>
      </c>
      <c r="D69" s="55">
        <v>1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1</v>
      </c>
    </row>
    <row r="70" spans="1:12" ht="19.8" x14ac:dyDescent="0.3">
      <c r="A70" s="54" t="s">
        <v>254</v>
      </c>
      <c r="B70" s="55">
        <v>9061332</v>
      </c>
      <c r="C70" s="54" t="s">
        <v>247</v>
      </c>
      <c r="D70" s="55">
        <v>16</v>
      </c>
      <c r="E70" s="55">
        <v>320</v>
      </c>
      <c r="F70" s="55">
        <v>0</v>
      </c>
      <c r="G70" s="55">
        <v>86</v>
      </c>
      <c r="H70" s="55">
        <v>0</v>
      </c>
      <c r="I70" s="55">
        <v>0</v>
      </c>
      <c r="J70" s="55">
        <v>0</v>
      </c>
      <c r="K70" s="55">
        <v>140</v>
      </c>
      <c r="L70" s="55">
        <v>110</v>
      </c>
    </row>
    <row r="71" spans="1:12" ht="19.8" x14ac:dyDescent="0.3">
      <c r="A71" s="54" t="s">
        <v>254</v>
      </c>
      <c r="B71" s="55">
        <v>9061332</v>
      </c>
      <c r="C71" s="54" t="s">
        <v>246</v>
      </c>
      <c r="D71" s="55">
        <v>13</v>
      </c>
      <c r="E71" s="55">
        <v>1120</v>
      </c>
      <c r="F71" s="55">
        <v>0</v>
      </c>
      <c r="G71" s="55">
        <v>426</v>
      </c>
      <c r="H71" s="55">
        <v>0</v>
      </c>
      <c r="I71" s="55">
        <v>0</v>
      </c>
      <c r="J71" s="55">
        <v>0</v>
      </c>
      <c r="K71" s="55">
        <v>640</v>
      </c>
      <c r="L71" s="55">
        <v>67</v>
      </c>
    </row>
    <row r="72" spans="1:12" ht="19.8" x14ac:dyDescent="0.3">
      <c r="A72" s="54" t="s">
        <v>254</v>
      </c>
      <c r="B72" s="55">
        <v>9061332</v>
      </c>
      <c r="C72" s="54" t="s">
        <v>301</v>
      </c>
      <c r="D72" s="55">
        <v>0</v>
      </c>
      <c r="E72" s="55">
        <v>200</v>
      </c>
      <c r="F72" s="55">
        <v>0</v>
      </c>
      <c r="G72" s="55">
        <v>62</v>
      </c>
      <c r="H72" s="55">
        <v>0</v>
      </c>
      <c r="I72" s="55">
        <v>0</v>
      </c>
      <c r="J72" s="55">
        <v>0</v>
      </c>
      <c r="K72" s="55">
        <v>0</v>
      </c>
      <c r="L72" s="55">
        <v>138</v>
      </c>
    </row>
    <row r="73" spans="1:12" ht="19.8" x14ac:dyDescent="0.3">
      <c r="A73" s="54" t="s">
        <v>254</v>
      </c>
      <c r="B73" s="55">
        <v>9061332</v>
      </c>
      <c r="C73" s="54" t="s">
        <v>248</v>
      </c>
      <c r="D73" s="55">
        <v>85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85</v>
      </c>
    </row>
    <row r="74" spans="1:12" ht="19.8" x14ac:dyDescent="0.3">
      <c r="A74" s="54" t="s">
        <v>254</v>
      </c>
      <c r="B74" s="55">
        <v>9061332</v>
      </c>
      <c r="C74" s="54" t="s">
        <v>291</v>
      </c>
      <c r="D74" s="55">
        <v>4</v>
      </c>
      <c r="E74" s="55">
        <v>25</v>
      </c>
      <c r="F74" s="55">
        <v>0</v>
      </c>
      <c r="G74" s="55">
        <v>2</v>
      </c>
      <c r="H74" s="55">
        <v>0</v>
      </c>
      <c r="I74" s="55">
        <v>0</v>
      </c>
      <c r="J74" s="55">
        <v>0</v>
      </c>
      <c r="K74" s="55">
        <v>0</v>
      </c>
      <c r="L74" s="55">
        <v>27</v>
      </c>
    </row>
    <row r="75" spans="1:12" x14ac:dyDescent="0.3">
      <c r="A75" s="76" t="s">
        <v>292</v>
      </c>
      <c r="B75" s="54"/>
      <c r="C75" s="54"/>
      <c r="D75" s="55">
        <v>2919</v>
      </c>
      <c r="E75" s="55">
        <v>8496</v>
      </c>
      <c r="F75" s="55">
        <v>0</v>
      </c>
      <c r="G75" s="55">
        <v>4618</v>
      </c>
      <c r="H75" s="55">
        <v>0</v>
      </c>
      <c r="I75" s="55">
        <v>0</v>
      </c>
      <c r="J75" s="55">
        <v>0</v>
      </c>
      <c r="K75" s="55">
        <v>1240</v>
      </c>
      <c r="L75" s="55">
        <v>5557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0"/>
  <sheetViews>
    <sheetView topLeftCell="A42" workbookViewId="0">
      <selection activeCell="G55" sqref="G55:G56"/>
    </sheetView>
  </sheetViews>
  <sheetFormatPr defaultRowHeight="14.4" x14ac:dyDescent="0.3"/>
  <sheetData>
    <row r="1" spans="1:3" x14ac:dyDescent="0.3">
      <c r="A1" t="s">
        <v>155</v>
      </c>
      <c r="B1">
        <f>VLOOKUP(A1,'[2]Product Master Sheet'!$B$2:$F$506,5,0)</f>
        <v>13</v>
      </c>
      <c r="C1">
        <v>105</v>
      </c>
    </row>
    <row r="2" spans="1:3" x14ac:dyDescent="0.3">
      <c r="A2" t="s">
        <v>32</v>
      </c>
      <c r="B2">
        <f>VLOOKUP(A2,'[2]Product Master Sheet'!$B$2:$F$506,5,0)</f>
        <v>16</v>
      </c>
      <c r="C2">
        <v>76</v>
      </c>
    </row>
    <row r="3" spans="1:3" x14ac:dyDescent="0.3">
      <c r="A3" t="s">
        <v>159</v>
      </c>
      <c r="B3">
        <f>VLOOKUP(A3,'[2]Product Master Sheet'!$B$2:$F$506,5,0)</f>
        <v>410</v>
      </c>
      <c r="C3">
        <v>88</v>
      </c>
    </row>
    <row r="4" spans="1:3" x14ac:dyDescent="0.3">
      <c r="A4" t="s">
        <v>160</v>
      </c>
      <c r="B4">
        <f>VLOOKUP(A4,'[2]Product Master Sheet'!$B$2:$F$506,5,0)</f>
        <v>29</v>
      </c>
      <c r="C4">
        <v>19</v>
      </c>
    </row>
    <row r="5" spans="1:3" x14ac:dyDescent="0.3">
      <c r="A5" t="s">
        <v>38</v>
      </c>
      <c r="B5">
        <f>VLOOKUP(A5,'[2]Product Master Sheet'!$B$2:$F$506,5,0)</f>
        <v>30</v>
      </c>
      <c r="C5">
        <v>32</v>
      </c>
    </row>
    <row r="6" spans="1:3" x14ac:dyDescent="0.3">
      <c r="A6" t="s">
        <v>43</v>
      </c>
      <c r="B6">
        <f>VLOOKUP(A6,'[2]Product Master Sheet'!$B$2:$F$506,5,0)</f>
        <v>39</v>
      </c>
      <c r="C6">
        <v>8</v>
      </c>
    </row>
    <row r="7" spans="1:3" x14ac:dyDescent="0.3">
      <c r="A7" t="s">
        <v>255</v>
      </c>
      <c r="B7">
        <f>VLOOKUP(A7,'[2]Product Master Sheet'!$B$2:$F$506,5,0)</f>
        <v>40</v>
      </c>
      <c r="C7">
        <v>23</v>
      </c>
    </row>
    <row r="8" spans="1:3" x14ac:dyDescent="0.3">
      <c r="A8" t="s">
        <v>256</v>
      </c>
      <c r="B8">
        <f>VLOOKUP(A8,'[2]Product Master Sheet'!$B$2:$F$506,5,0)</f>
        <v>41</v>
      </c>
      <c r="C8">
        <v>48</v>
      </c>
    </row>
    <row r="9" spans="1:3" x14ac:dyDescent="0.3">
      <c r="A9" t="s">
        <v>162</v>
      </c>
      <c r="B9">
        <f>VLOOKUP(A9,'[2]Product Master Sheet'!$B$2:$F$506,5,0)</f>
        <v>42</v>
      </c>
      <c r="C9">
        <v>14</v>
      </c>
    </row>
    <row r="10" spans="1:3" x14ac:dyDescent="0.3">
      <c r="A10" t="s">
        <v>164</v>
      </c>
      <c r="B10">
        <f>VLOOKUP(A10,'[2]Product Master Sheet'!$B$2:$F$506,5,0)</f>
        <v>43</v>
      </c>
      <c r="C10">
        <v>73</v>
      </c>
    </row>
    <row r="11" spans="1:3" x14ac:dyDescent="0.3">
      <c r="A11" t="s">
        <v>163</v>
      </c>
      <c r="B11">
        <f>VLOOKUP(A11,'[2]Product Master Sheet'!$B$2:$F$506,5,0)</f>
        <v>44</v>
      </c>
      <c r="C11">
        <v>46</v>
      </c>
    </row>
    <row r="12" spans="1:3" x14ac:dyDescent="0.3">
      <c r="A12" t="s">
        <v>161</v>
      </c>
      <c r="B12">
        <f>VLOOKUP(A12,'[2]Product Master Sheet'!$B$2:$F$506,5,0)</f>
        <v>45</v>
      </c>
      <c r="C12">
        <v>30</v>
      </c>
    </row>
    <row r="13" spans="1:3" x14ac:dyDescent="0.3">
      <c r="A13" t="s">
        <v>257</v>
      </c>
      <c r="B13">
        <f>VLOOKUP(A13,'[2]Product Master Sheet'!$B$2:$F$506,5,0)</f>
        <v>111</v>
      </c>
      <c r="C13">
        <v>29</v>
      </c>
    </row>
    <row r="14" spans="1:3" x14ac:dyDescent="0.3">
      <c r="A14" t="s">
        <v>168</v>
      </c>
      <c r="B14">
        <f>VLOOKUP(A14,'[2]Product Master Sheet'!$B$2:$F$506,5,0)</f>
        <v>112</v>
      </c>
      <c r="C14">
        <v>121</v>
      </c>
    </row>
    <row r="15" spans="1:3" x14ac:dyDescent="0.3">
      <c r="A15" t="s">
        <v>165</v>
      </c>
      <c r="B15">
        <f>VLOOKUP(A15,'[2]Product Master Sheet'!$B$2:$F$506,5,0)</f>
        <v>113</v>
      </c>
      <c r="C15">
        <v>6</v>
      </c>
    </row>
    <row r="16" spans="1:3" x14ac:dyDescent="0.3">
      <c r="A16" t="s">
        <v>166</v>
      </c>
      <c r="B16">
        <f>VLOOKUP(A16,'[2]Product Master Sheet'!$B$2:$F$506,5,0)</f>
        <v>114</v>
      </c>
      <c r="C16">
        <v>36</v>
      </c>
    </row>
    <row r="17" spans="1:3" x14ac:dyDescent="0.3">
      <c r="A17" t="s">
        <v>167</v>
      </c>
      <c r="B17">
        <f>VLOOKUP(A17,'[2]Product Master Sheet'!$B$2:$F$506,5,0)</f>
        <v>115</v>
      </c>
      <c r="C17">
        <v>17</v>
      </c>
    </row>
    <row r="18" spans="1:3" x14ac:dyDescent="0.3">
      <c r="A18" t="s">
        <v>169</v>
      </c>
      <c r="B18">
        <f>VLOOKUP(A18,'[2]Product Master Sheet'!$B$2:$F$506,5,0)</f>
        <v>116</v>
      </c>
      <c r="C18">
        <v>25</v>
      </c>
    </row>
    <row r="19" spans="1:3" x14ac:dyDescent="0.3">
      <c r="A19" t="s">
        <v>258</v>
      </c>
      <c r="B19">
        <f>VLOOKUP(A19,'[2]Product Master Sheet'!$B$2:$F$506,5,0)</f>
        <v>124</v>
      </c>
      <c r="C19">
        <v>15</v>
      </c>
    </row>
    <row r="20" spans="1:3" x14ac:dyDescent="0.3">
      <c r="A20" t="s">
        <v>259</v>
      </c>
      <c r="B20">
        <f>VLOOKUP(A20,'[2]Product Master Sheet'!$B$2:$F$506,5,0)</f>
        <v>125</v>
      </c>
      <c r="C20">
        <v>23</v>
      </c>
    </row>
    <row r="21" spans="1:3" x14ac:dyDescent="0.3">
      <c r="A21" t="s">
        <v>260</v>
      </c>
      <c r="B21">
        <f>VLOOKUP(A21,'[2]Product Master Sheet'!$B$2:$F$506,5,0)</f>
        <v>144</v>
      </c>
      <c r="C21">
        <v>363</v>
      </c>
    </row>
    <row r="22" spans="1:3" x14ac:dyDescent="0.3">
      <c r="A22" t="s">
        <v>261</v>
      </c>
      <c r="B22">
        <f>VLOOKUP(A22,'[2]Product Master Sheet'!$B$2:$F$506,5,0)</f>
        <v>146</v>
      </c>
      <c r="C22">
        <v>23</v>
      </c>
    </row>
    <row r="23" spans="1:3" x14ac:dyDescent="0.3">
      <c r="A23" t="s">
        <v>262</v>
      </c>
      <c r="B23">
        <f>VLOOKUP(A23,'[2]Product Master Sheet'!$B$2:$F$506,5,0)</f>
        <v>164</v>
      </c>
      <c r="C23">
        <v>18</v>
      </c>
    </row>
    <row r="24" spans="1:3" x14ac:dyDescent="0.3">
      <c r="A24" t="s">
        <v>263</v>
      </c>
      <c r="B24">
        <f>VLOOKUP(A24,'[2]Product Master Sheet'!$B$2:$F$506,5,0)</f>
        <v>175</v>
      </c>
      <c r="C24">
        <v>1</v>
      </c>
    </row>
    <row r="25" spans="1:3" x14ac:dyDescent="0.3">
      <c r="A25" t="s">
        <v>264</v>
      </c>
      <c r="B25">
        <f>VLOOKUP(A25,'[2]Product Master Sheet'!$B$2:$F$506,5,0)</f>
        <v>177</v>
      </c>
      <c r="C25">
        <v>99</v>
      </c>
    </row>
    <row r="26" spans="1:3" x14ac:dyDescent="0.3">
      <c r="A26" t="s">
        <v>265</v>
      </c>
      <c r="B26">
        <f>VLOOKUP(A26,'[2]Product Master Sheet'!$B$2:$F$506,5,0)</f>
        <v>186</v>
      </c>
      <c r="C26">
        <v>19</v>
      </c>
    </row>
    <row r="27" spans="1:3" x14ac:dyDescent="0.3">
      <c r="A27" t="s">
        <v>266</v>
      </c>
      <c r="B27">
        <f>VLOOKUP(A27,'[2]Product Master Sheet'!$B$2:$F$506,5,0)</f>
        <v>189</v>
      </c>
      <c r="C27">
        <v>41</v>
      </c>
    </row>
    <row r="28" spans="1:3" x14ac:dyDescent="0.3">
      <c r="A28" t="s">
        <v>267</v>
      </c>
      <c r="B28">
        <f>VLOOKUP(A28,'[2]Product Master Sheet'!$B$2:$F$506,5,0)</f>
        <v>205</v>
      </c>
      <c r="C28">
        <v>27</v>
      </c>
    </row>
    <row r="29" spans="1:3" x14ac:dyDescent="0.3">
      <c r="A29" t="s">
        <v>268</v>
      </c>
      <c r="B29">
        <f>VLOOKUP(A29,'[2]Product Master Sheet'!$B$2:$F$506,5,0)</f>
        <v>206</v>
      </c>
      <c r="C29">
        <v>7</v>
      </c>
    </row>
    <row r="30" spans="1:3" x14ac:dyDescent="0.3">
      <c r="A30" t="s">
        <v>269</v>
      </c>
      <c r="B30">
        <f>VLOOKUP(A30,'[2]Product Master Sheet'!$B$2:$F$506,5,0)</f>
        <v>207</v>
      </c>
      <c r="C30">
        <v>184</v>
      </c>
    </row>
    <row r="31" spans="1:3" x14ac:dyDescent="0.3">
      <c r="A31" t="s">
        <v>270</v>
      </c>
      <c r="B31">
        <f>VLOOKUP(A31,'[2]Product Master Sheet'!$B$2:$F$506,5,0)</f>
        <v>210</v>
      </c>
      <c r="C31">
        <v>72</v>
      </c>
    </row>
    <row r="32" spans="1:3" x14ac:dyDescent="0.3">
      <c r="A32" t="s">
        <v>271</v>
      </c>
      <c r="B32">
        <f>VLOOKUP(A32,'[2]Product Master Sheet'!$B$2:$F$506,5,0)</f>
        <v>212</v>
      </c>
      <c r="C32">
        <v>60</v>
      </c>
    </row>
    <row r="33" spans="1:3" x14ac:dyDescent="0.3">
      <c r="A33" t="s">
        <v>272</v>
      </c>
      <c r="B33">
        <f>VLOOKUP(A33,'[2]Product Master Sheet'!$B$2:$F$506,5,0)</f>
        <v>418</v>
      </c>
      <c r="C33">
        <v>1</v>
      </c>
    </row>
    <row r="34" spans="1:3" x14ac:dyDescent="0.3">
      <c r="A34" t="s">
        <v>273</v>
      </c>
      <c r="B34">
        <f>VLOOKUP(A34,'[2]Product Master Sheet'!$B$2:$F$506,5,0)</f>
        <v>289</v>
      </c>
      <c r="C34">
        <v>94</v>
      </c>
    </row>
    <row r="35" spans="1:3" x14ac:dyDescent="0.3">
      <c r="A35" t="s">
        <v>274</v>
      </c>
      <c r="B35">
        <f>VLOOKUP(A35,'[2]Product Master Sheet'!$B$2:$F$506,5,0)</f>
        <v>291</v>
      </c>
      <c r="C35">
        <v>31</v>
      </c>
    </row>
    <row r="36" spans="1:3" x14ac:dyDescent="0.3">
      <c r="A36" t="s">
        <v>275</v>
      </c>
      <c r="B36">
        <f>VLOOKUP(A36,'[2]Product Master Sheet'!$B$2:$F$506,5,0)</f>
        <v>294</v>
      </c>
      <c r="C36">
        <v>100</v>
      </c>
    </row>
    <row r="37" spans="1:3" x14ac:dyDescent="0.3">
      <c r="A37" t="s">
        <v>276</v>
      </c>
      <c r="B37">
        <f>VLOOKUP(A37,'[2]Product Master Sheet'!$B$2:$F$506,5,0)</f>
        <v>307</v>
      </c>
      <c r="C37">
        <v>21</v>
      </c>
    </row>
    <row r="38" spans="1:3" x14ac:dyDescent="0.3">
      <c r="A38" t="s">
        <v>277</v>
      </c>
      <c r="B38">
        <f>VLOOKUP(A38,'[2]Product Master Sheet'!$B$2:$F$506,5,0)</f>
        <v>423</v>
      </c>
      <c r="C38">
        <v>58</v>
      </c>
    </row>
    <row r="39" spans="1:3" x14ac:dyDescent="0.3">
      <c r="A39" t="s">
        <v>278</v>
      </c>
      <c r="B39">
        <f>VLOOKUP(A39,'[2]Product Master Sheet'!$B$2:$F$506,5,0)</f>
        <v>424</v>
      </c>
      <c r="C39">
        <v>6</v>
      </c>
    </row>
    <row r="40" spans="1:3" x14ac:dyDescent="0.3">
      <c r="A40" t="s">
        <v>279</v>
      </c>
      <c r="B40">
        <f>VLOOKUP(A40,'[2]Product Master Sheet'!$B$2:$F$506,5,0)</f>
        <v>324</v>
      </c>
      <c r="C40">
        <v>13</v>
      </c>
    </row>
    <row r="41" spans="1:3" x14ac:dyDescent="0.3">
      <c r="A41" t="s">
        <v>280</v>
      </c>
      <c r="B41">
        <f>VLOOKUP(A41,'[2]Product Master Sheet'!$B$2:$F$506,5,0)</f>
        <v>325</v>
      </c>
      <c r="C41">
        <v>86</v>
      </c>
    </row>
    <row r="42" spans="1:3" x14ac:dyDescent="0.3">
      <c r="A42" t="s">
        <v>281</v>
      </c>
      <c r="B42">
        <f>VLOOKUP(A42,'[2]Product Master Sheet'!$B$2:$F$506,5,0)</f>
        <v>326</v>
      </c>
      <c r="C42">
        <v>5</v>
      </c>
    </row>
    <row r="43" spans="1:3" x14ac:dyDescent="0.3">
      <c r="A43" t="s">
        <v>282</v>
      </c>
      <c r="B43">
        <f>VLOOKUP(A43,'[2]Product Master Sheet'!$B$2:$F$506,5,0)</f>
        <v>327</v>
      </c>
      <c r="C43">
        <v>22</v>
      </c>
    </row>
    <row r="44" spans="1:3" x14ac:dyDescent="0.3">
      <c r="A44" t="s">
        <v>283</v>
      </c>
      <c r="B44">
        <f>VLOOKUP(A44,'[2]Product Master Sheet'!$B$2:$F$506,5,0)</f>
        <v>336</v>
      </c>
      <c r="C44">
        <v>0</v>
      </c>
    </row>
    <row r="45" spans="1:3" x14ac:dyDescent="0.3">
      <c r="A45" t="s">
        <v>284</v>
      </c>
      <c r="B45">
        <f>VLOOKUP(A45,'[2]Product Master Sheet'!$B$2:$F$506,5,0)</f>
        <v>343</v>
      </c>
      <c r="C45">
        <v>4</v>
      </c>
    </row>
    <row r="46" spans="1:3" x14ac:dyDescent="0.3">
      <c r="A46" t="s">
        <v>285</v>
      </c>
      <c r="B46">
        <f>VLOOKUP(A46,'[2]Product Master Sheet'!$B$2:$F$506,5,0)</f>
        <v>353</v>
      </c>
      <c r="C46">
        <v>2</v>
      </c>
    </row>
    <row r="47" spans="1:3" x14ac:dyDescent="0.3">
      <c r="A47" t="s">
        <v>286</v>
      </c>
      <c r="B47">
        <f>VLOOKUP(A47,'[2]Product Master Sheet'!$B$2:$F$506,5,0)</f>
        <v>357</v>
      </c>
      <c r="C47">
        <v>71</v>
      </c>
    </row>
    <row r="48" spans="1:3" x14ac:dyDescent="0.3">
      <c r="A48" t="s">
        <v>287</v>
      </c>
      <c r="B48">
        <f>VLOOKUP(A48,'[2]Product Master Sheet'!$B$2:$F$506,5,0)</f>
        <v>430</v>
      </c>
      <c r="C48">
        <v>10</v>
      </c>
    </row>
    <row r="49" spans="1:3" x14ac:dyDescent="0.3">
      <c r="A49" t="s">
        <v>288</v>
      </c>
      <c r="B49">
        <f>VLOOKUP(A49,'[2]Product Master Sheet'!$B$2:$F$506,5,0)</f>
        <v>431</v>
      </c>
      <c r="C49">
        <v>14</v>
      </c>
    </row>
    <row r="50" spans="1:3" x14ac:dyDescent="0.3">
      <c r="A50" t="s">
        <v>289</v>
      </c>
      <c r="B50">
        <f>VLOOKUP(A50,'[2]Product Master Sheet'!$B$2:$F$506,5,0)</f>
        <v>374</v>
      </c>
      <c r="C50">
        <v>125</v>
      </c>
    </row>
    <row r="51" spans="1:3" x14ac:dyDescent="0.3">
      <c r="A51" t="s">
        <v>250</v>
      </c>
      <c r="B51">
        <f>VLOOKUP(A51,'[2]Product Master Sheet'!$B$2:$F$506,5,0)</f>
        <v>433</v>
      </c>
      <c r="C51">
        <v>93</v>
      </c>
    </row>
    <row r="52" spans="1:3" x14ac:dyDescent="0.3">
      <c r="A52" t="s">
        <v>290</v>
      </c>
      <c r="B52">
        <f>VLOOKUP(A52,'[2]Product Master Sheet'!$B$2:$F$506,5,0)</f>
        <v>434</v>
      </c>
      <c r="C52">
        <v>0</v>
      </c>
    </row>
    <row r="53" spans="1:3" x14ac:dyDescent="0.3">
      <c r="A53" t="s">
        <v>247</v>
      </c>
      <c r="B53">
        <f>VLOOKUP(A53,'[2]Product Master Sheet'!$B$2:$F$506,5,0)</f>
        <v>404</v>
      </c>
      <c r="C53">
        <v>16</v>
      </c>
    </row>
    <row r="54" spans="1:3" x14ac:dyDescent="0.3">
      <c r="A54" t="s">
        <v>246</v>
      </c>
      <c r="B54">
        <f>VLOOKUP(A54,'[2]Product Master Sheet'!$B$2:$F$506,5,0)</f>
        <v>405</v>
      </c>
      <c r="C54">
        <v>13</v>
      </c>
    </row>
    <row r="55" spans="1:3" x14ac:dyDescent="0.3">
      <c r="A55" t="s">
        <v>293</v>
      </c>
      <c r="B55">
        <f>VLOOKUP(A55,'[2]Product Master Sheet'!$B$2:$F$506,5,0)</f>
        <v>165</v>
      </c>
      <c r="C55">
        <v>94</v>
      </c>
    </row>
    <row r="56" spans="1:3" x14ac:dyDescent="0.3">
      <c r="A56" t="s">
        <v>296</v>
      </c>
      <c r="B56">
        <f>VLOOKUP(A56,'[2]Product Master Sheet'!$B$2:$F$506,5,0)</f>
        <v>179</v>
      </c>
      <c r="C56">
        <v>7</v>
      </c>
    </row>
    <row r="57" spans="1:3" x14ac:dyDescent="0.3">
      <c r="A57" t="s">
        <v>294</v>
      </c>
      <c r="B57">
        <f>VLOOKUP(A57,'[2]Product Master Sheet'!$B$2:$F$506,5,0)</f>
        <v>199</v>
      </c>
      <c r="C57">
        <v>108</v>
      </c>
    </row>
    <row r="58" spans="1:3" x14ac:dyDescent="0.3">
      <c r="A58" t="s">
        <v>297</v>
      </c>
      <c r="B58">
        <f>VLOOKUP(A58,'[2]Product Master Sheet'!$B$2:$F$506,5,0)</f>
        <v>290</v>
      </c>
      <c r="C58">
        <v>0</v>
      </c>
    </row>
    <row r="59" spans="1:3" x14ac:dyDescent="0.3">
      <c r="A59" t="s">
        <v>298</v>
      </c>
      <c r="B59">
        <f>VLOOKUP(A59,'[2]Product Master Sheet'!$B$2:$F$506,5,0)</f>
        <v>292</v>
      </c>
      <c r="C59">
        <v>0</v>
      </c>
    </row>
    <row r="60" spans="1:3" x14ac:dyDescent="0.3">
      <c r="A60" t="s">
        <v>295</v>
      </c>
      <c r="B60">
        <f>VLOOKUP(A60,'[2]Product Master Sheet'!$B$2:$F$506,5,0)</f>
        <v>306</v>
      </c>
      <c r="C60">
        <v>5</v>
      </c>
    </row>
    <row r="61" spans="1:3" x14ac:dyDescent="0.3">
      <c r="A61" t="s">
        <v>299</v>
      </c>
      <c r="B61">
        <f>VLOOKUP(A61,'[2]Product Master Sheet'!$B$2:$F$506,5,0)</f>
        <v>341</v>
      </c>
      <c r="C61">
        <v>9</v>
      </c>
    </row>
    <row r="62" spans="1:3" x14ac:dyDescent="0.3">
      <c r="A62" t="s">
        <v>300</v>
      </c>
      <c r="B62">
        <f>VLOOKUP(A62,'[2]Product Master Sheet'!$B$2:$F$506,5,0)</f>
        <v>342</v>
      </c>
      <c r="C62">
        <v>1</v>
      </c>
    </row>
    <row r="63" spans="1:3" x14ac:dyDescent="0.3">
      <c r="A63" t="s">
        <v>301</v>
      </c>
      <c r="B63">
        <f>VLOOKUP(A63,'[2]Product Master Sheet'!$B$2:$F$506,5,0)</f>
        <v>406</v>
      </c>
      <c r="C63">
        <v>0</v>
      </c>
    </row>
    <row r="64" spans="1:3" x14ac:dyDescent="0.3">
      <c r="A64" t="s">
        <v>156</v>
      </c>
      <c r="B64">
        <f>VLOOKUP(A64,'[2]Product Master Sheet'!$B$2:$F$506,5,0)</f>
        <v>15</v>
      </c>
      <c r="C64">
        <v>25</v>
      </c>
    </row>
    <row r="65" spans="1:3" x14ac:dyDescent="0.3">
      <c r="A65" t="s">
        <v>157</v>
      </c>
      <c r="B65">
        <f>VLOOKUP(A65,'[2]Product Master Sheet'!$B$2:$F$506,5,0)</f>
        <v>18</v>
      </c>
      <c r="C65">
        <v>1</v>
      </c>
    </row>
    <row r="66" spans="1:3" x14ac:dyDescent="0.3">
      <c r="A66" t="s">
        <v>158</v>
      </c>
      <c r="B66">
        <f>VLOOKUP(A66,'[2]Product Master Sheet'!$B$2:$F$506,5,0)</f>
        <v>22</v>
      </c>
      <c r="C66">
        <v>39</v>
      </c>
    </row>
    <row r="67" spans="1:3" x14ac:dyDescent="0.3">
      <c r="A67" t="s">
        <v>302</v>
      </c>
      <c r="B67">
        <f>VLOOKUP(A67,'[2]Product Master Sheet'!$B$2:$F$506,5,0)</f>
        <v>62</v>
      </c>
      <c r="C67">
        <v>7</v>
      </c>
    </row>
    <row r="68" spans="1:3" x14ac:dyDescent="0.3">
      <c r="A68" t="s">
        <v>303</v>
      </c>
      <c r="B68">
        <f>VLOOKUP(A68,'[2]Product Master Sheet'!$B$2:$F$506,5,0)</f>
        <v>145</v>
      </c>
      <c r="C68">
        <v>0</v>
      </c>
    </row>
    <row r="69" spans="1:3" x14ac:dyDescent="0.3">
      <c r="A69" t="s">
        <v>248</v>
      </c>
      <c r="B69">
        <f>VLOOKUP(A69,'[2]Product Master Sheet'!$B$2:$F$506,5,0)</f>
        <v>397</v>
      </c>
      <c r="C69">
        <v>85</v>
      </c>
    </row>
    <row r="70" spans="1:3" x14ac:dyDescent="0.3">
      <c r="A70" t="s">
        <v>249</v>
      </c>
      <c r="B70">
        <f>VLOOKUP(A70,'[2]Product Master Sheet'!$B$2:$F$506,5,0)</f>
        <v>395</v>
      </c>
      <c r="C7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7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8" t="s">
        <v>44</v>
      </c>
      <c r="C1" s="89"/>
      <c r="D1" s="89"/>
      <c r="E1" s="89"/>
      <c r="F1" s="89"/>
      <c r="G1" s="89"/>
      <c r="H1" s="89"/>
      <c r="I1" s="89"/>
      <c r="J1" s="90"/>
      <c r="K1" s="88" t="s">
        <v>45</v>
      </c>
      <c r="L1" s="89"/>
      <c r="M1" s="89"/>
      <c r="N1" s="89"/>
      <c r="O1" s="89"/>
      <c r="P1" s="89"/>
      <c r="Q1" s="89"/>
      <c r="R1" s="89"/>
      <c r="S1" s="90"/>
      <c r="T1" s="88" t="s">
        <v>13</v>
      </c>
      <c r="U1" s="89"/>
      <c r="V1" s="89"/>
      <c r="W1" s="89"/>
      <c r="X1" s="89"/>
      <c r="Y1" s="89"/>
      <c r="Z1" s="89"/>
      <c r="AA1" s="89"/>
      <c r="AB1" s="9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155</v>
      </c>
      <c r="B4" s="20">
        <v>105</v>
      </c>
      <c r="C4" s="20">
        <v>150</v>
      </c>
      <c r="D4" s="20">
        <v>0</v>
      </c>
      <c r="E4" s="20">
        <v>64</v>
      </c>
      <c r="F4" s="20">
        <v>0</v>
      </c>
      <c r="G4" s="20">
        <v>0</v>
      </c>
      <c r="H4" s="20">
        <v>0</v>
      </c>
      <c r="I4" s="20">
        <v>0</v>
      </c>
      <c r="J4" s="20">
        <v>191</v>
      </c>
      <c r="K4" s="27">
        <v>105</v>
      </c>
      <c r="L4" s="28">
        <v>150</v>
      </c>
      <c r="M4" s="28">
        <v>0</v>
      </c>
      <c r="N4" s="28">
        <v>64</v>
      </c>
      <c r="O4" s="28">
        <v>0</v>
      </c>
      <c r="P4" s="28">
        <v>0</v>
      </c>
      <c r="Q4" s="28">
        <v>0</v>
      </c>
      <c r="R4" s="28">
        <v>0</v>
      </c>
      <c r="S4" s="26">
        <v>191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32</v>
      </c>
      <c r="B5" s="20">
        <v>76</v>
      </c>
      <c r="C5" s="20">
        <v>2000</v>
      </c>
      <c r="D5" s="20">
        <v>0</v>
      </c>
      <c r="E5" s="20">
        <v>845</v>
      </c>
      <c r="F5" s="20">
        <v>0</v>
      </c>
      <c r="G5" s="20">
        <v>0</v>
      </c>
      <c r="H5" s="20">
        <v>0</v>
      </c>
      <c r="I5" s="20">
        <v>0</v>
      </c>
      <c r="J5" s="20">
        <v>1231</v>
      </c>
      <c r="K5" s="27">
        <v>76</v>
      </c>
      <c r="L5" s="20">
        <v>2000</v>
      </c>
      <c r="M5" s="20">
        <v>0</v>
      </c>
      <c r="N5" s="20">
        <v>845</v>
      </c>
      <c r="O5" s="20">
        <v>0</v>
      </c>
      <c r="P5" s="20">
        <v>0</v>
      </c>
      <c r="Q5" s="20">
        <v>0</v>
      </c>
      <c r="R5" s="20">
        <v>0</v>
      </c>
      <c r="S5" s="26">
        <v>1231</v>
      </c>
      <c r="T5" s="20">
        <f t="shared" ref="T5:T57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7" si="9">IF(AND(T5=0,AB5=0),"Ok","Issue")</f>
        <v>Ok</v>
      </c>
    </row>
    <row r="6" spans="1:29" x14ac:dyDescent="0.3">
      <c r="A6" s="17" t="s">
        <v>159</v>
      </c>
      <c r="B6" s="20">
        <v>88</v>
      </c>
      <c r="C6" s="20">
        <v>25</v>
      </c>
      <c r="D6" s="20">
        <v>0</v>
      </c>
      <c r="E6" s="20">
        <v>58</v>
      </c>
      <c r="F6" s="20">
        <v>0</v>
      </c>
      <c r="G6" s="20">
        <v>0</v>
      </c>
      <c r="H6" s="20">
        <v>0</v>
      </c>
      <c r="I6" s="20">
        <v>0</v>
      </c>
      <c r="J6" s="26">
        <v>55</v>
      </c>
      <c r="K6" s="27">
        <v>88</v>
      </c>
      <c r="L6" s="20">
        <v>25</v>
      </c>
      <c r="M6" s="20">
        <v>0</v>
      </c>
      <c r="N6" s="20">
        <v>58</v>
      </c>
      <c r="O6" s="20">
        <v>0</v>
      </c>
      <c r="P6" s="20">
        <v>0</v>
      </c>
      <c r="Q6" s="20">
        <v>0</v>
      </c>
      <c r="R6" s="20">
        <v>0</v>
      </c>
      <c r="S6" s="26">
        <v>55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160</v>
      </c>
      <c r="B7" s="20">
        <v>19</v>
      </c>
      <c r="C7" s="20">
        <v>40</v>
      </c>
      <c r="D7" s="20">
        <v>0</v>
      </c>
      <c r="E7" s="20">
        <v>14</v>
      </c>
      <c r="F7" s="20">
        <v>0</v>
      </c>
      <c r="G7" s="20">
        <v>0</v>
      </c>
      <c r="H7" s="20">
        <v>0</v>
      </c>
      <c r="I7" s="20">
        <v>0</v>
      </c>
      <c r="J7" s="26">
        <v>45</v>
      </c>
      <c r="K7" s="27">
        <v>19</v>
      </c>
      <c r="L7" s="20">
        <v>40</v>
      </c>
      <c r="M7" s="20">
        <v>0</v>
      </c>
      <c r="N7" s="20">
        <v>14</v>
      </c>
      <c r="O7" s="20">
        <v>0</v>
      </c>
      <c r="P7" s="20">
        <v>0</v>
      </c>
      <c r="Q7" s="20">
        <v>0</v>
      </c>
      <c r="R7" s="20">
        <v>0</v>
      </c>
      <c r="S7" s="26">
        <v>45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38</v>
      </c>
      <c r="B8" s="20">
        <v>32</v>
      </c>
      <c r="C8" s="20">
        <v>150</v>
      </c>
      <c r="D8" s="20">
        <v>0</v>
      </c>
      <c r="E8" s="20">
        <v>45</v>
      </c>
      <c r="F8" s="20">
        <v>0</v>
      </c>
      <c r="G8" s="20">
        <v>0</v>
      </c>
      <c r="H8" s="20">
        <v>0</v>
      </c>
      <c r="I8" s="20">
        <v>0</v>
      </c>
      <c r="J8" s="26">
        <v>137</v>
      </c>
      <c r="K8" s="27">
        <v>32</v>
      </c>
      <c r="L8" s="20">
        <v>150</v>
      </c>
      <c r="M8" s="20">
        <v>0</v>
      </c>
      <c r="N8" s="20">
        <v>45</v>
      </c>
      <c r="O8" s="20">
        <v>0</v>
      </c>
      <c r="P8" s="20">
        <v>0</v>
      </c>
      <c r="Q8" s="20">
        <v>0</v>
      </c>
      <c r="R8" s="20">
        <v>0</v>
      </c>
      <c r="S8" s="26">
        <v>137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43</v>
      </c>
      <c r="B9" s="20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8</v>
      </c>
      <c r="K9" s="27">
        <v>8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8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255</v>
      </c>
      <c r="B10" s="20">
        <v>23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6">
        <v>22</v>
      </c>
      <c r="K10" s="27">
        <v>23</v>
      </c>
      <c r="L10" s="20">
        <v>0</v>
      </c>
      <c r="M10" s="20">
        <v>0</v>
      </c>
      <c r="N10" s="20">
        <v>1</v>
      </c>
      <c r="O10" s="20">
        <v>0</v>
      </c>
      <c r="P10" s="20">
        <v>0</v>
      </c>
      <c r="Q10" s="20">
        <v>0</v>
      </c>
      <c r="R10" s="20">
        <v>0</v>
      </c>
      <c r="S10" s="26">
        <v>22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256</v>
      </c>
      <c r="B11" s="20">
        <v>48</v>
      </c>
      <c r="C11" s="20">
        <v>0</v>
      </c>
      <c r="D11" s="20">
        <v>0</v>
      </c>
      <c r="E11" s="20">
        <v>5</v>
      </c>
      <c r="F11" s="20">
        <v>0</v>
      </c>
      <c r="G11" s="20">
        <v>0</v>
      </c>
      <c r="H11" s="20">
        <v>0</v>
      </c>
      <c r="I11" s="20">
        <v>0</v>
      </c>
      <c r="J11" s="26">
        <v>43</v>
      </c>
      <c r="K11" s="27">
        <v>48</v>
      </c>
      <c r="L11" s="20">
        <v>0</v>
      </c>
      <c r="M11" s="20">
        <v>0</v>
      </c>
      <c r="N11" s="20">
        <v>5</v>
      </c>
      <c r="O11" s="20">
        <v>0</v>
      </c>
      <c r="P11" s="20">
        <v>0</v>
      </c>
      <c r="Q11" s="20">
        <v>0</v>
      </c>
      <c r="R11" s="20">
        <v>0</v>
      </c>
      <c r="S11" s="26">
        <v>43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162</v>
      </c>
      <c r="B12" s="20">
        <v>14</v>
      </c>
      <c r="C12" s="20">
        <v>0</v>
      </c>
      <c r="D12" s="20">
        <v>0</v>
      </c>
      <c r="E12" s="20">
        <v>2</v>
      </c>
      <c r="F12" s="20">
        <v>0</v>
      </c>
      <c r="G12" s="20">
        <v>0</v>
      </c>
      <c r="H12" s="20">
        <v>0</v>
      </c>
      <c r="I12" s="20">
        <v>0</v>
      </c>
      <c r="J12" s="26">
        <v>12</v>
      </c>
      <c r="K12" s="27">
        <v>14</v>
      </c>
      <c r="L12" s="20">
        <v>0</v>
      </c>
      <c r="M12" s="20">
        <v>0</v>
      </c>
      <c r="N12" s="20">
        <v>2</v>
      </c>
      <c r="O12" s="20">
        <v>0</v>
      </c>
      <c r="P12" s="20">
        <v>0</v>
      </c>
      <c r="Q12" s="20">
        <v>0</v>
      </c>
      <c r="R12" s="20">
        <v>0</v>
      </c>
      <c r="S12" s="26">
        <v>12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164</v>
      </c>
      <c r="B13" s="20">
        <v>73</v>
      </c>
      <c r="C13" s="20">
        <v>0</v>
      </c>
      <c r="D13" s="20">
        <v>0</v>
      </c>
      <c r="E13" s="20">
        <v>13</v>
      </c>
      <c r="F13" s="20">
        <v>0</v>
      </c>
      <c r="G13" s="20">
        <v>0</v>
      </c>
      <c r="H13" s="20">
        <v>0</v>
      </c>
      <c r="I13" s="20">
        <v>0</v>
      </c>
      <c r="J13" s="26">
        <v>60</v>
      </c>
      <c r="K13" s="27">
        <v>73</v>
      </c>
      <c r="L13" s="20">
        <v>0</v>
      </c>
      <c r="M13" s="20">
        <v>0</v>
      </c>
      <c r="N13" s="20">
        <v>13</v>
      </c>
      <c r="O13" s="20">
        <v>0</v>
      </c>
      <c r="P13" s="20">
        <v>0</v>
      </c>
      <c r="Q13" s="20">
        <v>0</v>
      </c>
      <c r="R13" s="20">
        <v>0</v>
      </c>
      <c r="S13" s="26">
        <v>60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163</v>
      </c>
      <c r="B14" s="20">
        <v>46</v>
      </c>
      <c r="C14" s="20">
        <v>0</v>
      </c>
      <c r="D14" s="20">
        <v>0</v>
      </c>
      <c r="E14" s="20">
        <v>11</v>
      </c>
      <c r="F14" s="20">
        <v>0</v>
      </c>
      <c r="G14" s="20">
        <v>0</v>
      </c>
      <c r="H14" s="20">
        <v>0</v>
      </c>
      <c r="I14" s="20">
        <v>0</v>
      </c>
      <c r="J14" s="26">
        <v>35</v>
      </c>
      <c r="K14" s="27">
        <v>46</v>
      </c>
      <c r="L14" s="20">
        <v>0</v>
      </c>
      <c r="M14" s="20">
        <v>0</v>
      </c>
      <c r="N14" s="20">
        <v>11</v>
      </c>
      <c r="O14" s="20">
        <v>0</v>
      </c>
      <c r="P14" s="20">
        <v>0</v>
      </c>
      <c r="Q14" s="20">
        <v>0</v>
      </c>
      <c r="R14" s="20">
        <v>0</v>
      </c>
      <c r="S14" s="26">
        <v>35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161</v>
      </c>
      <c r="B15" s="20">
        <v>30</v>
      </c>
      <c r="C15" s="20">
        <v>100</v>
      </c>
      <c r="D15" s="20">
        <v>0</v>
      </c>
      <c r="E15" s="20">
        <v>59</v>
      </c>
      <c r="F15" s="20">
        <v>0</v>
      </c>
      <c r="G15" s="20">
        <v>0</v>
      </c>
      <c r="H15" s="20">
        <v>0</v>
      </c>
      <c r="I15" s="20">
        <v>0</v>
      </c>
      <c r="J15" s="26">
        <v>71</v>
      </c>
      <c r="K15" s="27">
        <v>30</v>
      </c>
      <c r="L15" s="20">
        <v>100</v>
      </c>
      <c r="M15" s="20">
        <v>0</v>
      </c>
      <c r="N15" s="20">
        <v>59</v>
      </c>
      <c r="O15" s="20">
        <v>0</v>
      </c>
      <c r="P15" s="20">
        <v>0</v>
      </c>
      <c r="Q15" s="20">
        <v>0</v>
      </c>
      <c r="R15" s="20">
        <v>0</v>
      </c>
      <c r="S15" s="26">
        <v>71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257</v>
      </c>
      <c r="B16" s="20">
        <v>29</v>
      </c>
      <c r="C16" s="20">
        <v>0</v>
      </c>
      <c r="D16" s="20">
        <v>0</v>
      </c>
      <c r="E16" s="20">
        <v>17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7">
        <v>29</v>
      </c>
      <c r="L16" s="20">
        <v>0</v>
      </c>
      <c r="M16" s="20">
        <v>0</v>
      </c>
      <c r="N16" s="20">
        <v>17</v>
      </c>
      <c r="O16" s="20">
        <v>0</v>
      </c>
      <c r="P16" s="20">
        <v>0</v>
      </c>
      <c r="Q16" s="20">
        <v>0</v>
      </c>
      <c r="R16" s="20">
        <v>0</v>
      </c>
      <c r="S16" s="26">
        <v>12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168</v>
      </c>
      <c r="B17" s="20">
        <v>121</v>
      </c>
      <c r="C17" s="20">
        <v>0</v>
      </c>
      <c r="D17" s="20">
        <v>0</v>
      </c>
      <c r="E17" s="20">
        <v>43</v>
      </c>
      <c r="F17" s="20">
        <v>0</v>
      </c>
      <c r="G17" s="20">
        <v>0</v>
      </c>
      <c r="H17" s="20">
        <v>0</v>
      </c>
      <c r="I17" s="20">
        <v>0</v>
      </c>
      <c r="J17" s="26">
        <v>78</v>
      </c>
      <c r="K17" s="27">
        <v>121</v>
      </c>
      <c r="L17" s="20">
        <v>0</v>
      </c>
      <c r="M17" s="20">
        <v>0</v>
      </c>
      <c r="N17" s="20">
        <v>43</v>
      </c>
      <c r="O17" s="20">
        <v>0</v>
      </c>
      <c r="P17" s="20">
        <v>0</v>
      </c>
      <c r="Q17" s="20">
        <v>0</v>
      </c>
      <c r="R17" s="20">
        <v>0</v>
      </c>
      <c r="S17" s="26">
        <v>78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165</v>
      </c>
      <c r="B18" s="20">
        <v>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6</v>
      </c>
      <c r="K18" s="27">
        <v>6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6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166</v>
      </c>
      <c r="B19" s="20">
        <v>36</v>
      </c>
      <c r="C19" s="20">
        <v>20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46</v>
      </c>
      <c r="K19" s="27">
        <v>36</v>
      </c>
      <c r="L19" s="20">
        <v>20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46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167</v>
      </c>
      <c r="B20" s="20">
        <v>17</v>
      </c>
      <c r="C20" s="20">
        <v>0</v>
      </c>
      <c r="D20" s="20">
        <v>0</v>
      </c>
      <c r="E20" s="20">
        <v>4</v>
      </c>
      <c r="F20" s="20">
        <v>0</v>
      </c>
      <c r="G20" s="20">
        <v>0</v>
      </c>
      <c r="H20" s="20">
        <v>0</v>
      </c>
      <c r="I20" s="20">
        <v>0</v>
      </c>
      <c r="J20" s="26">
        <v>13</v>
      </c>
      <c r="K20" s="27">
        <v>17</v>
      </c>
      <c r="L20" s="20">
        <v>0</v>
      </c>
      <c r="M20" s="20">
        <v>0</v>
      </c>
      <c r="N20" s="20">
        <v>4</v>
      </c>
      <c r="O20" s="20">
        <v>0</v>
      </c>
      <c r="P20" s="20">
        <v>0</v>
      </c>
      <c r="Q20" s="20">
        <v>0</v>
      </c>
      <c r="R20" s="20">
        <v>0</v>
      </c>
      <c r="S20" s="26">
        <v>13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169</v>
      </c>
      <c r="B21" s="20">
        <v>25</v>
      </c>
      <c r="C21" s="20">
        <v>100</v>
      </c>
      <c r="D21" s="20">
        <v>0</v>
      </c>
      <c r="E21" s="20">
        <v>28</v>
      </c>
      <c r="F21" s="20">
        <v>0</v>
      </c>
      <c r="G21" s="20">
        <v>0</v>
      </c>
      <c r="H21" s="20">
        <v>0</v>
      </c>
      <c r="I21" s="20">
        <v>0</v>
      </c>
      <c r="J21" s="26">
        <v>97</v>
      </c>
      <c r="K21" s="27">
        <v>25</v>
      </c>
      <c r="L21" s="20">
        <v>100</v>
      </c>
      <c r="M21" s="20">
        <v>0</v>
      </c>
      <c r="N21" s="20">
        <v>28</v>
      </c>
      <c r="O21" s="20">
        <v>0</v>
      </c>
      <c r="P21" s="20">
        <v>0</v>
      </c>
      <c r="Q21" s="20">
        <v>0</v>
      </c>
      <c r="R21" s="20">
        <v>0</v>
      </c>
      <c r="S21" s="26">
        <v>97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258</v>
      </c>
      <c r="B22" s="20">
        <v>15</v>
      </c>
      <c r="C22" s="20">
        <v>40</v>
      </c>
      <c r="D22" s="20">
        <v>0</v>
      </c>
      <c r="E22" s="20">
        <v>33</v>
      </c>
      <c r="F22" s="20">
        <v>0</v>
      </c>
      <c r="G22" s="20">
        <v>0</v>
      </c>
      <c r="H22" s="20">
        <v>0</v>
      </c>
      <c r="I22" s="20">
        <v>0</v>
      </c>
      <c r="J22" s="26">
        <v>22</v>
      </c>
      <c r="K22" s="27">
        <v>15</v>
      </c>
      <c r="L22" s="20">
        <v>40</v>
      </c>
      <c r="M22" s="20">
        <v>0</v>
      </c>
      <c r="N22" s="20">
        <v>33</v>
      </c>
      <c r="O22" s="20">
        <v>0</v>
      </c>
      <c r="P22" s="20">
        <v>0</v>
      </c>
      <c r="Q22" s="20">
        <v>0</v>
      </c>
      <c r="R22" s="20">
        <v>0</v>
      </c>
      <c r="S22" s="26">
        <v>22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259</v>
      </c>
      <c r="B23" s="20">
        <v>23</v>
      </c>
      <c r="C23" s="20">
        <v>20</v>
      </c>
      <c r="D23" s="20">
        <v>0</v>
      </c>
      <c r="E23" s="20">
        <v>11</v>
      </c>
      <c r="F23" s="20">
        <v>0</v>
      </c>
      <c r="G23" s="20">
        <v>0</v>
      </c>
      <c r="H23" s="20">
        <v>0</v>
      </c>
      <c r="I23" s="20">
        <v>0</v>
      </c>
      <c r="J23" s="26">
        <v>32</v>
      </c>
      <c r="K23" s="27">
        <v>23</v>
      </c>
      <c r="L23" s="20">
        <v>20</v>
      </c>
      <c r="M23" s="20">
        <v>0</v>
      </c>
      <c r="N23" s="20">
        <v>11</v>
      </c>
      <c r="O23" s="20">
        <v>0</v>
      </c>
      <c r="P23" s="20">
        <v>0</v>
      </c>
      <c r="Q23" s="20">
        <v>0</v>
      </c>
      <c r="R23" s="20">
        <v>0</v>
      </c>
      <c r="S23" s="26">
        <v>32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260</v>
      </c>
      <c r="B24" s="20">
        <v>363</v>
      </c>
      <c r="C24" s="20">
        <v>220</v>
      </c>
      <c r="D24" s="20">
        <v>0</v>
      </c>
      <c r="E24" s="20">
        <v>332</v>
      </c>
      <c r="F24" s="20">
        <v>0</v>
      </c>
      <c r="G24" s="20">
        <v>0</v>
      </c>
      <c r="H24" s="20">
        <v>0</v>
      </c>
      <c r="I24" s="20">
        <v>0</v>
      </c>
      <c r="J24" s="26">
        <v>251</v>
      </c>
      <c r="K24" s="27">
        <v>363</v>
      </c>
      <c r="L24" s="20">
        <v>220</v>
      </c>
      <c r="M24" s="20">
        <v>0</v>
      </c>
      <c r="N24" s="20">
        <v>332</v>
      </c>
      <c r="O24" s="20">
        <v>0</v>
      </c>
      <c r="P24" s="20">
        <v>0</v>
      </c>
      <c r="Q24" s="20">
        <v>0</v>
      </c>
      <c r="R24" s="20">
        <v>0</v>
      </c>
      <c r="S24" s="26">
        <v>251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261</v>
      </c>
      <c r="B25" s="20">
        <v>23</v>
      </c>
      <c r="C25" s="20">
        <v>140</v>
      </c>
      <c r="D25" s="20">
        <v>0</v>
      </c>
      <c r="E25" s="20">
        <v>84</v>
      </c>
      <c r="F25" s="20">
        <v>0</v>
      </c>
      <c r="G25" s="20">
        <v>0</v>
      </c>
      <c r="H25" s="20">
        <v>0</v>
      </c>
      <c r="I25" s="20">
        <v>0</v>
      </c>
      <c r="J25" s="26">
        <v>79</v>
      </c>
      <c r="K25" s="27">
        <v>23</v>
      </c>
      <c r="L25" s="20">
        <v>140</v>
      </c>
      <c r="M25" s="20">
        <v>0</v>
      </c>
      <c r="N25" s="20">
        <v>84</v>
      </c>
      <c r="O25" s="20">
        <v>0</v>
      </c>
      <c r="P25" s="20">
        <v>0</v>
      </c>
      <c r="Q25" s="20">
        <v>0</v>
      </c>
      <c r="R25" s="20">
        <v>0</v>
      </c>
      <c r="S25" s="26">
        <v>79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262</v>
      </c>
      <c r="B26" s="20">
        <v>18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18</v>
      </c>
      <c r="K26" s="27">
        <v>18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18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263</v>
      </c>
      <c r="B27" s="20">
        <v>1</v>
      </c>
      <c r="C27" s="20">
        <v>100</v>
      </c>
      <c r="D27" s="20">
        <v>0</v>
      </c>
      <c r="E27" s="20">
        <v>54</v>
      </c>
      <c r="F27" s="20">
        <v>0</v>
      </c>
      <c r="G27" s="20">
        <v>0</v>
      </c>
      <c r="H27" s="20">
        <v>0</v>
      </c>
      <c r="I27" s="20">
        <v>0</v>
      </c>
      <c r="J27" s="26">
        <v>47</v>
      </c>
      <c r="K27" s="27">
        <v>1</v>
      </c>
      <c r="L27" s="20">
        <v>100</v>
      </c>
      <c r="M27" s="20">
        <v>0</v>
      </c>
      <c r="N27" s="20">
        <v>54</v>
      </c>
      <c r="O27" s="20">
        <v>0</v>
      </c>
      <c r="P27" s="20">
        <v>0</v>
      </c>
      <c r="Q27" s="20">
        <v>0</v>
      </c>
      <c r="R27" s="20">
        <v>0</v>
      </c>
      <c r="S27" s="26">
        <v>47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264</v>
      </c>
      <c r="B28" s="20">
        <v>99</v>
      </c>
      <c r="C28" s="20">
        <v>240</v>
      </c>
      <c r="D28" s="20">
        <v>0</v>
      </c>
      <c r="E28" s="20">
        <v>160</v>
      </c>
      <c r="F28" s="20">
        <v>0</v>
      </c>
      <c r="G28" s="20">
        <v>0</v>
      </c>
      <c r="H28" s="20">
        <v>0</v>
      </c>
      <c r="I28" s="20">
        <v>0</v>
      </c>
      <c r="J28" s="26">
        <v>179</v>
      </c>
      <c r="K28" s="27">
        <v>99</v>
      </c>
      <c r="L28" s="20">
        <v>240</v>
      </c>
      <c r="M28" s="20">
        <v>0</v>
      </c>
      <c r="N28" s="20">
        <v>160</v>
      </c>
      <c r="O28" s="20">
        <v>0</v>
      </c>
      <c r="P28" s="20">
        <v>0</v>
      </c>
      <c r="Q28" s="20">
        <v>0</v>
      </c>
      <c r="R28" s="20">
        <v>0</v>
      </c>
      <c r="S28" s="26">
        <v>179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265</v>
      </c>
      <c r="B29" s="20">
        <v>19</v>
      </c>
      <c r="C29" s="20">
        <v>20</v>
      </c>
      <c r="D29" s="20">
        <v>0</v>
      </c>
      <c r="E29" s="20">
        <v>6</v>
      </c>
      <c r="F29" s="20">
        <v>0</v>
      </c>
      <c r="G29" s="20">
        <v>0</v>
      </c>
      <c r="H29" s="20">
        <v>0</v>
      </c>
      <c r="I29" s="20">
        <v>0</v>
      </c>
      <c r="J29" s="26">
        <v>33</v>
      </c>
      <c r="K29" s="27">
        <v>19</v>
      </c>
      <c r="L29" s="20">
        <v>20</v>
      </c>
      <c r="M29" s="20">
        <v>0</v>
      </c>
      <c r="N29" s="20">
        <v>6</v>
      </c>
      <c r="O29" s="20">
        <v>0</v>
      </c>
      <c r="P29" s="20">
        <v>0</v>
      </c>
      <c r="Q29" s="20">
        <v>0</v>
      </c>
      <c r="R29" s="20">
        <v>0</v>
      </c>
      <c r="S29" s="26">
        <v>33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266</v>
      </c>
      <c r="B30" s="20">
        <v>41</v>
      </c>
      <c r="C30" s="20">
        <v>80</v>
      </c>
      <c r="D30" s="20">
        <v>0</v>
      </c>
      <c r="E30" s="20">
        <v>28</v>
      </c>
      <c r="F30" s="20">
        <v>0</v>
      </c>
      <c r="G30" s="20">
        <v>0</v>
      </c>
      <c r="H30" s="20">
        <v>0</v>
      </c>
      <c r="I30" s="20">
        <v>0</v>
      </c>
      <c r="J30" s="26">
        <v>93</v>
      </c>
      <c r="K30" s="27">
        <v>41</v>
      </c>
      <c r="L30" s="20">
        <v>80</v>
      </c>
      <c r="M30" s="20">
        <v>0</v>
      </c>
      <c r="N30" s="20">
        <v>28</v>
      </c>
      <c r="O30" s="20">
        <v>0</v>
      </c>
      <c r="P30" s="20">
        <v>0</v>
      </c>
      <c r="Q30" s="20">
        <v>0</v>
      </c>
      <c r="R30" s="20">
        <v>0</v>
      </c>
      <c r="S30" s="26">
        <v>93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267</v>
      </c>
      <c r="B31" s="20">
        <v>27</v>
      </c>
      <c r="C31" s="20">
        <v>300</v>
      </c>
      <c r="D31" s="20">
        <v>0</v>
      </c>
      <c r="E31" s="20">
        <v>173</v>
      </c>
      <c r="F31" s="20">
        <v>0</v>
      </c>
      <c r="G31" s="20">
        <v>0</v>
      </c>
      <c r="H31" s="20">
        <v>0</v>
      </c>
      <c r="I31" s="20">
        <v>0</v>
      </c>
      <c r="J31" s="26">
        <v>154</v>
      </c>
      <c r="K31" s="27">
        <v>27</v>
      </c>
      <c r="L31" s="20">
        <v>300</v>
      </c>
      <c r="M31" s="20">
        <v>0</v>
      </c>
      <c r="N31" s="20">
        <v>173</v>
      </c>
      <c r="O31" s="20">
        <v>0</v>
      </c>
      <c r="P31" s="20">
        <v>0</v>
      </c>
      <c r="Q31" s="20">
        <v>0</v>
      </c>
      <c r="R31" s="20">
        <v>0</v>
      </c>
      <c r="S31" s="26">
        <v>154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268</v>
      </c>
      <c r="B32" s="20">
        <v>7</v>
      </c>
      <c r="C32" s="20">
        <v>20</v>
      </c>
      <c r="D32" s="20">
        <v>0</v>
      </c>
      <c r="E32" s="20">
        <v>16</v>
      </c>
      <c r="F32" s="20">
        <v>0</v>
      </c>
      <c r="G32" s="20">
        <v>0</v>
      </c>
      <c r="H32" s="20">
        <v>0</v>
      </c>
      <c r="I32" s="20">
        <v>0</v>
      </c>
      <c r="J32" s="26">
        <v>11</v>
      </c>
      <c r="K32" s="27">
        <v>7</v>
      </c>
      <c r="L32" s="20">
        <v>20</v>
      </c>
      <c r="M32" s="20">
        <v>0</v>
      </c>
      <c r="N32" s="20">
        <v>16</v>
      </c>
      <c r="O32" s="20">
        <v>0</v>
      </c>
      <c r="P32" s="20">
        <v>0</v>
      </c>
      <c r="Q32" s="20">
        <v>0</v>
      </c>
      <c r="R32" s="20">
        <v>0</v>
      </c>
      <c r="S32" s="26">
        <v>11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269</v>
      </c>
      <c r="B33" s="20">
        <v>184</v>
      </c>
      <c r="C33" s="20">
        <v>120</v>
      </c>
      <c r="D33" s="20">
        <v>0</v>
      </c>
      <c r="E33" s="20">
        <v>206</v>
      </c>
      <c r="F33" s="20">
        <v>0</v>
      </c>
      <c r="G33" s="20">
        <v>0</v>
      </c>
      <c r="H33" s="20">
        <v>0</v>
      </c>
      <c r="I33" s="20">
        <v>0</v>
      </c>
      <c r="J33" s="26">
        <v>98</v>
      </c>
      <c r="K33" s="27">
        <v>184</v>
      </c>
      <c r="L33" s="20">
        <v>120</v>
      </c>
      <c r="M33" s="20">
        <v>0</v>
      </c>
      <c r="N33" s="20">
        <v>206</v>
      </c>
      <c r="O33" s="20">
        <v>0</v>
      </c>
      <c r="P33" s="20">
        <v>0</v>
      </c>
      <c r="Q33" s="20">
        <v>0</v>
      </c>
      <c r="R33" s="20">
        <v>0</v>
      </c>
      <c r="S33" s="26">
        <v>98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270</v>
      </c>
      <c r="B34" s="20">
        <v>72</v>
      </c>
      <c r="C34" s="20">
        <v>160</v>
      </c>
      <c r="D34" s="20">
        <v>0</v>
      </c>
      <c r="E34" s="20">
        <v>110</v>
      </c>
      <c r="F34" s="20">
        <v>0</v>
      </c>
      <c r="G34" s="20">
        <v>0</v>
      </c>
      <c r="H34" s="20">
        <v>0</v>
      </c>
      <c r="I34" s="20">
        <v>0</v>
      </c>
      <c r="J34" s="26">
        <v>122</v>
      </c>
      <c r="K34" s="27">
        <v>72</v>
      </c>
      <c r="L34" s="20">
        <v>160</v>
      </c>
      <c r="M34" s="20">
        <v>0</v>
      </c>
      <c r="N34" s="20">
        <v>110</v>
      </c>
      <c r="O34" s="20">
        <v>0</v>
      </c>
      <c r="P34" s="20">
        <v>0</v>
      </c>
      <c r="Q34" s="20">
        <v>0</v>
      </c>
      <c r="R34" s="20">
        <v>0</v>
      </c>
      <c r="S34" s="26">
        <v>122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271</v>
      </c>
      <c r="B35" s="20">
        <v>60</v>
      </c>
      <c r="C35" s="20">
        <v>360</v>
      </c>
      <c r="D35" s="20">
        <v>0</v>
      </c>
      <c r="E35" s="20">
        <v>184</v>
      </c>
      <c r="F35" s="20">
        <v>0</v>
      </c>
      <c r="G35" s="20">
        <v>0</v>
      </c>
      <c r="H35" s="20">
        <v>0</v>
      </c>
      <c r="I35" s="20">
        <v>0</v>
      </c>
      <c r="J35" s="26">
        <v>236</v>
      </c>
      <c r="K35" s="27">
        <v>60</v>
      </c>
      <c r="L35" s="20">
        <v>360</v>
      </c>
      <c r="M35" s="20">
        <v>0</v>
      </c>
      <c r="N35" s="20">
        <v>184</v>
      </c>
      <c r="O35" s="20">
        <v>0</v>
      </c>
      <c r="P35" s="20">
        <v>0</v>
      </c>
      <c r="Q35" s="20">
        <v>0</v>
      </c>
      <c r="R35" s="20">
        <v>0</v>
      </c>
      <c r="S35" s="26">
        <v>236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272</v>
      </c>
      <c r="B36" s="20">
        <v>1</v>
      </c>
      <c r="C36" s="20">
        <v>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2</v>
      </c>
      <c r="K36" s="27">
        <v>1</v>
      </c>
      <c r="L36" s="20">
        <v>1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2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273</v>
      </c>
      <c r="B37" s="20">
        <v>94</v>
      </c>
      <c r="C37" s="20">
        <v>100</v>
      </c>
      <c r="D37" s="20">
        <v>0</v>
      </c>
      <c r="E37" s="20">
        <v>47</v>
      </c>
      <c r="F37" s="20">
        <v>0</v>
      </c>
      <c r="G37" s="20">
        <v>0</v>
      </c>
      <c r="H37" s="20">
        <v>0</v>
      </c>
      <c r="I37" s="20">
        <v>0</v>
      </c>
      <c r="J37" s="26">
        <v>147</v>
      </c>
      <c r="K37" s="27">
        <v>94</v>
      </c>
      <c r="L37" s="20">
        <v>100</v>
      </c>
      <c r="M37" s="20">
        <v>0</v>
      </c>
      <c r="N37" s="20">
        <v>47</v>
      </c>
      <c r="O37" s="20">
        <v>0</v>
      </c>
      <c r="P37" s="20">
        <v>0</v>
      </c>
      <c r="Q37" s="20">
        <v>0</v>
      </c>
      <c r="R37" s="20">
        <v>0</v>
      </c>
      <c r="S37" s="26">
        <v>147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274</v>
      </c>
      <c r="B38" s="20">
        <v>31</v>
      </c>
      <c r="C38" s="20">
        <v>200</v>
      </c>
      <c r="D38" s="20">
        <v>0</v>
      </c>
      <c r="E38" s="20">
        <v>64</v>
      </c>
      <c r="F38" s="20">
        <v>0</v>
      </c>
      <c r="G38" s="20">
        <v>0</v>
      </c>
      <c r="H38" s="20">
        <v>0</v>
      </c>
      <c r="I38" s="20">
        <v>0</v>
      </c>
      <c r="J38" s="26">
        <v>167</v>
      </c>
      <c r="K38" s="27">
        <v>31</v>
      </c>
      <c r="L38" s="20">
        <v>200</v>
      </c>
      <c r="M38" s="20">
        <v>0</v>
      </c>
      <c r="N38" s="20">
        <v>64</v>
      </c>
      <c r="O38" s="20">
        <v>0</v>
      </c>
      <c r="P38" s="20">
        <v>0</v>
      </c>
      <c r="Q38" s="20">
        <v>0</v>
      </c>
      <c r="R38" s="20">
        <v>0</v>
      </c>
      <c r="S38" s="26">
        <v>167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275</v>
      </c>
      <c r="B39" s="20">
        <v>100</v>
      </c>
      <c r="C39" s="20">
        <v>100</v>
      </c>
      <c r="D39" s="20">
        <v>0</v>
      </c>
      <c r="E39" s="20">
        <v>49</v>
      </c>
      <c r="F39" s="20">
        <v>0</v>
      </c>
      <c r="G39" s="20">
        <v>0</v>
      </c>
      <c r="H39" s="20">
        <v>0</v>
      </c>
      <c r="I39" s="20">
        <v>0</v>
      </c>
      <c r="J39" s="26">
        <v>151</v>
      </c>
      <c r="K39" s="27">
        <v>100</v>
      </c>
      <c r="L39" s="20">
        <v>100</v>
      </c>
      <c r="M39" s="20">
        <v>0</v>
      </c>
      <c r="N39" s="20">
        <v>49</v>
      </c>
      <c r="O39" s="20">
        <v>0</v>
      </c>
      <c r="P39" s="20">
        <v>0</v>
      </c>
      <c r="Q39" s="20">
        <v>0</v>
      </c>
      <c r="R39" s="20">
        <v>0</v>
      </c>
      <c r="S39" s="26">
        <v>151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276</v>
      </c>
      <c r="B40" s="20">
        <v>21</v>
      </c>
      <c r="C40" s="20">
        <v>50</v>
      </c>
      <c r="D40" s="20">
        <v>0</v>
      </c>
      <c r="E40" s="20">
        <v>29</v>
      </c>
      <c r="F40" s="20">
        <v>0</v>
      </c>
      <c r="G40" s="20">
        <v>0</v>
      </c>
      <c r="H40" s="20">
        <v>0</v>
      </c>
      <c r="I40" s="20">
        <v>0</v>
      </c>
      <c r="J40" s="26">
        <v>42</v>
      </c>
      <c r="K40" s="27">
        <v>21</v>
      </c>
      <c r="L40" s="20">
        <v>50</v>
      </c>
      <c r="M40" s="20">
        <v>0</v>
      </c>
      <c r="N40" s="20">
        <v>29</v>
      </c>
      <c r="O40" s="20">
        <v>0</v>
      </c>
      <c r="P40" s="20">
        <v>0</v>
      </c>
      <c r="Q40" s="20">
        <v>0</v>
      </c>
      <c r="R40" s="20">
        <v>0</v>
      </c>
      <c r="S40" s="26">
        <v>42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277</v>
      </c>
      <c r="B41" s="20">
        <v>58</v>
      </c>
      <c r="C41" s="20">
        <v>40</v>
      </c>
      <c r="D41" s="20">
        <v>0</v>
      </c>
      <c r="E41" s="20">
        <v>36</v>
      </c>
      <c r="F41" s="20">
        <v>0</v>
      </c>
      <c r="G41" s="20">
        <v>0</v>
      </c>
      <c r="H41" s="20">
        <v>0</v>
      </c>
      <c r="I41" s="20">
        <v>0</v>
      </c>
      <c r="J41" s="26">
        <v>62</v>
      </c>
      <c r="K41" s="27">
        <v>58</v>
      </c>
      <c r="L41" s="20">
        <v>40</v>
      </c>
      <c r="M41" s="20">
        <v>0</v>
      </c>
      <c r="N41" s="20">
        <v>36</v>
      </c>
      <c r="O41" s="20">
        <v>0</v>
      </c>
      <c r="P41" s="20">
        <v>0</v>
      </c>
      <c r="Q41" s="20">
        <v>0</v>
      </c>
      <c r="R41" s="20">
        <v>0</v>
      </c>
      <c r="S41" s="26">
        <v>62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278</v>
      </c>
      <c r="B42" s="20">
        <v>6</v>
      </c>
      <c r="C42" s="20">
        <v>20</v>
      </c>
      <c r="D42" s="20">
        <v>0</v>
      </c>
      <c r="E42" s="20">
        <v>4</v>
      </c>
      <c r="F42" s="20">
        <v>0</v>
      </c>
      <c r="G42" s="20">
        <v>0</v>
      </c>
      <c r="H42" s="20">
        <v>0</v>
      </c>
      <c r="I42" s="20">
        <v>0</v>
      </c>
      <c r="J42" s="26">
        <v>22</v>
      </c>
      <c r="K42" s="27">
        <v>6</v>
      </c>
      <c r="L42" s="20">
        <v>20</v>
      </c>
      <c r="M42" s="20">
        <v>0</v>
      </c>
      <c r="N42" s="20">
        <v>4</v>
      </c>
      <c r="O42" s="20">
        <v>0</v>
      </c>
      <c r="P42" s="20">
        <v>0</v>
      </c>
      <c r="Q42" s="20">
        <v>0</v>
      </c>
      <c r="R42" s="20">
        <v>0</v>
      </c>
      <c r="S42" s="26">
        <v>22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279</v>
      </c>
      <c r="B43" s="20">
        <v>13</v>
      </c>
      <c r="C43" s="20">
        <v>10</v>
      </c>
      <c r="D43" s="20">
        <v>0</v>
      </c>
      <c r="E43" s="20">
        <v>16</v>
      </c>
      <c r="F43" s="20">
        <v>0</v>
      </c>
      <c r="G43" s="20">
        <v>0</v>
      </c>
      <c r="H43" s="20">
        <v>0</v>
      </c>
      <c r="I43" s="20">
        <v>0</v>
      </c>
      <c r="J43" s="26">
        <v>7</v>
      </c>
      <c r="K43" s="27">
        <v>13</v>
      </c>
      <c r="L43" s="20">
        <v>10</v>
      </c>
      <c r="M43" s="20">
        <v>0</v>
      </c>
      <c r="N43" s="20">
        <v>16</v>
      </c>
      <c r="O43" s="20">
        <v>0</v>
      </c>
      <c r="P43" s="20">
        <v>0</v>
      </c>
      <c r="Q43" s="20">
        <v>0</v>
      </c>
      <c r="R43" s="20">
        <v>0</v>
      </c>
      <c r="S43" s="26">
        <v>7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280</v>
      </c>
      <c r="B44" s="20">
        <v>86</v>
      </c>
      <c r="C44" s="20">
        <v>0</v>
      </c>
      <c r="D44" s="20">
        <v>0</v>
      </c>
      <c r="E44" s="20">
        <v>12</v>
      </c>
      <c r="F44" s="20">
        <v>0</v>
      </c>
      <c r="G44" s="20">
        <v>0</v>
      </c>
      <c r="H44" s="20">
        <v>0</v>
      </c>
      <c r="I44" s="20">
        <v>0</v>
      </c>
      <c r="J44" s="26">
        <v>74</v>
      </c>
      <c r="K44" s="27">
        <v>86</v>
      </c>
      <c r="L44" s="20">
        <v>0</v>
      </c>
      <c r="M44" s="20">
        <v>0</v>
      </c>
      <c r="N44" s="20">
        <v>12</v>
      </c>
      <c r="O44" s="20">
        <v>0</v>
      </c>
      <c r="P44" s="20">
        <v>0</v>
      </c>
      <c r="Q44" s="20">
        <v>0</v>
      </c>
      <c r="R44" s="20">
        <v>0</v>
      </c>
      <c r="S44" s="26">
        <v>74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281</v>
      </c>
      <c r="B45" s="20">
        <v>5</v>
      </c>
      <c r="C45" s="20">
        <v>20</v>
      </c>
      <c r="D45" s="20">
        <v>0</v>
      </c>
      <c r="E45" s="20">
        <v>5</v>
      </c>
      <c r="F45" s="20">
        <v>0</v>
      </c>
      <c r="G45" s="20">
        <v>0</v>
      </c>
      <c r="H45" s="20">
        <v>0</v>
      </c>
      <c r="I45" s="20">
        <v>0</v>
      </c>
      <c r="J45" s="26">
        <v>20</v>
      </c>
      <c r="K45" s="27">
        <v>5</v>
      </c>
      <c r="L45" s="20">
        <v>20</v>
      </c>
      <c r="M45" s="20">
        <v>0</v>
      </c>
      <c r="N45" s="20">
        <v>5</v>
      </c>
      <c r="O45" s="20">
        <v>0</v>
      </c>
      <c r="P45" s="20">
        <v>0</v>
      </c>
      <c r="Q45" s="20">
        <v>0</v>
      </c>
      <c r="R45" s="20">
        <v>0</v>
      </c>
      <c r="S45" s="26">
        <v>20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282</v>
      </c>
      <c r="B46" s="20">
        <v>22</v>
      </c>
      <c r="C46" s="20">
        <v>100</v>
      </c>
      <c r="D46" s="20">
        <v>0</v>
      </c>
      <c r="E46" s="20">
        <v>9</v>
      </c>
      <c r="F46" s="20">
        <v>0</v>
      </c>
      <c r="G46" s="20">
        <v>0</v>
      </c>
      <c r="H46" s="20">
        <v>0</v>
      </c>
      <c r="I46" s="20">
        <v>0</v>
      </c>
      <c r="J46" s="26">
        <v>113</v>
      </c>
      <c r="K46" s="27">
        <v>22</v>
      </c>
      <c r="L46" s="20">
        <v>100</v>
      </c>
      <c r="M46" s="20">
        <v>0</v>
      </c>
      <c r="N46" s="20">
        <v>9</v>
      </c>
      <c r="O46" s="20">
        <v>0</v>
      </c>
      <c r="P46" s="20">
        <v>0</v>
      </c>
      <c r="Q46" s="20">
        <v>0</v>
      </c>
      <c r="R46" s="20">
        <v>0</v>
      </c>
      <c r="S46" s="26">
        <v>113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283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284</v>
      </c>
      <c r="B48" s="20">
        <v>4</v>
      </c>
      <c r="C48" s="20">
        <v>1200</v>
      </c>
      <c r="D48" s="20">
        <v>0</v>
      </c>
      <c r="E48" s="20">
        <v>733</v>
      </c>
      <c r="F48" s="20">
        <v>0</v>
      </c>
      <c r="G48" s="20">
        <v>0</v>
      </c>
      <c r="H48" s="20">
        <v>0</v>
      </c>
      <c r="I48" s="20">
        <v>400</v>
      </c>
      <c r="J48" s="26">
        <v>71</v>
      </c>
      <c r="K48" s="27">
        <v>4</v>
      </c>
      <c r="L48" s="20">
        <v>1200</v>
      </c>
      <c r="M48" s="20">
        <v>0</v>
      </c>
      <c r="N48" s="20">
        <v>1133</v>
      </c>
      <c r="O48" s="20">
        <v>0</v>
      </c>
      <c r="P48" s="20">
        <v>0</v>
      </c>
      <c r="Q48" s="20">
        <v>0</v>
      </c>
      <c r="R48" s="20">
        <v>0</v>
      </c>
      <c r="S48" s="26">
        <v>71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-400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400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285</v>
      </c>
      <c r="B49" s="20">
        <v>2</v>
      </c>
      <c r="C49" s="20">
        <v>210</v>
      </c>
      <c r="D49" s="20">
        <v>0</v>
      </c>
      <c r="E49" s="20">
        <v>80</v>
      </c>
      <c r="F49" s="20">
        <v>0</v>
      </c>
      <c r="G49" s="20">
        <v>0</v>
      </c>
      <c r="H49" s="20">
        <v>0</v>
      </c>
      <c r="I49" s="20">
        <v>0</v>
      </c>
      <c r="J49" s="26">
        <v>132</v>
      </c>
      <c r="K49" s="27">
        <v>2</v>
      </c>
      <c r="L49" s="20">
        <v>210</v>
      </c>
      <c r="M49" s="20">
        <v>0</v>
      </c>
      <c r="N49" s="20">
        <v>80</v>
      </c>
      <c r="O49" s="20">
        <v>0</v>
      </c>
      <c r="P49" s="20">
        <v>0</v>
      </c>
      <c r="Q49" s="20">
        <v>0</v>
      </c>
      <c r="R49" s="20">
        <v>0</v>
      </c>
      <c r="S49" s="26">
        <v>132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286</v>
      </c>
      <c r="B50" s="20">
        <v>71</v>
      </c>
      <c r="C50" s="20">
        <v>0</v>
      </c>
      <c r="D50" s="20">
        <v>0</v>
      </c>
      <c r="E50" s="20">
        <v>38</v>
      </c>
      <c r="F50" s="20">
        <v>0</v>
      </c>
      <c r="G50" s="20">
        <v>0</v>
      </c>
      <c r="H50" s="20">
        <v>0</v>
      </c>
      <c r="I50" s="20">
        <v>0</v>
      </c>
      <c r="J50" s="26">
        <v>33</v>
      </c>
      <c r="K50" s="27">
        <v>71</v>
      </c>
      <c r="L50" s="20">
        <v>0</v>
      </c>
      <c r="M50" s="20">
        <v>0</v>
      </c>
      <c r="N50" s="20">
        <v>38</v>
      </c>
      <c r="O50" s="20">
        <v>0</v>
      </c>
      <c r="P50" s="20">
        <v>0</v>
      </c>
      <c r="Q50" s="20">
        <v>0</v>
      </c>
      <c r="R50" s="20">
        <v>0</v>
      </c>
      <c r="S50" s="26">
        <v>33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287</v>
      </c>
      <c r="B51" s="20">
        <v>10</v>
      </c>
      <c r="C51" s="20">
        <v>0</v>
      </c>
      <c r="D51" s="20">
        <v>0</v>
      </c>
      <c r="E51" s="20">
        <v>4</v>
      </c>
      <c r="F51" s="20">
        <v>0</v>
      </c>
      <c r="G51" s="20">
        <v>0</v>
      </c>
      <c r="H51" s="20">
        <v>0</v>
      </c>
      <c r="I51" s="20">
        <v>0</v>
      </c>
      <c r="J51" s="26">
        <v>6</v>
      </c>
      <c r="K51" s="27">
        <v>10</v>
      </c>
      <c r="L51" s="20">
        <v>0</v>
      </c>
      <c r="M51" s="20">
        <v>0</v>
      </c>
      <c r="N51" s="20">
        <v>4</v>
      </c>
      <c r="O51" s="20">
        <v>0</v>
      </c>
      <c r="P51" s="20">
        <v>0</v>
      </c>
      <c r="Q51" s="20">
        <v>0</v>
      </c>
      <c r="R51" s="20">
        <v>0</v>
      </c>
      <c r="S51" s="26">
        <v>6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288</v>
      </c>
      <c r="B52" s="20">
        <v>14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14</v>
      </c>
      <c r="K52" s="27">
        <v>14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14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289</v>
      </c>
      <c r="B53" s="20">
        <v>125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125</v>
      </c>
      <c r="K53" s="27">
        <v>125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125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250</v>
      </c>
      <c r="B54" s="20">
        <v>93</v>
      </c>
      <c r="C54" s="20">
        <v>25</v>
      </c>
      <c r="D54" s="20">
        <v>0</v>
      </c>
      <c r="E54" s="20">
        <v>45</v>
      </c>
      <c r="F54" s="20">
        <v>0</v>
      </c>
      <c r="G54" s="20">
        <v>0</v>
      </c>
      <c r="H54" s="20">
        <v>0</v>
      </c>
      <c r="I54" s="20">
        <v>0</v>
      </c>
      <c r="J54" s="26">
        <v>73</v>
      </c>
      <c r="K54" s="27">
        <v>93</v>
      </c>
      <c r="L54" s="20">
        <v>25</v>
      </c>
      <c r="M54" s="20">
        <v>0</v>
      </c>
      <c r="N54" s="20">
        <v>45</v>
      </c>
      <c r="O54" s="20">
        <v>0</v>
      </c>
      <c r="P54" s="20">
        <v>0</v>
      </c>
      <c r="Q54" s="20">
        <v>0</v>
      </c>
      <c r="R54" s="20">
        <v>0</v>
      </c>
      <c r="S54" s="26">
        <v>73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290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247</v>
      </c>
      <c r="B56" s="20">
        <v>16</v>
      </c>
      <c r="C56" s="20">
        <v>320</v>
      </c>
      <c r="D56" s="20">
        <v>0</v>
      </c>
      <c r="E56" s="20">
        <v>86</v>
      </c>
      <c r="F56" s="20">
        <v>0</v>
      </c>
      <c r="G56" s="20">
        <v>0</v>
      </c>
      <c r="H56" s="20">
        <v>0</v>
      </c>
      <c r="I56" s="20">
        <v>140</v>
      </c>
      <c r="J56" s="26">
        <v>110</v>
      </c>
      <c r="K56" s="27">
        <v>16</v>
      </c>
      <c r="L56" s="20">
        <v>320</v>
      </c>
      <c r="M56" s="20">
        <v>0</v>
      </c>
      <c r="N56" s="20">
        <v>226</v>
      </c>
      <c r="O56" s="20">
        <v>0</v>
      </c>
      <c r="P56" s="20">
        <v>0</v>
      </c>
      <c r="Q56" s="20">
        <v>0</v>
      </c>
      <c r="R56" s="20">
        <v>0</v>
      </c>
      <c r="S56" s="26">
        <v>110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-140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140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246</v>
      </c>
      <c r="B57" s="20">
        <v>13</v>
      </c>
      <c r="C57" s="20">
        <v>1120</v>
      </c>
      <c r="D57" s="20">
        <v>0</v>
      </c>
      <c r="E57" s="20">
        <v>426</v>
      </c>
      <c r="F57" s="20">
        <v>0</v>
      </c>
      <c r="G57" s="20">
        <v>0</v>
      </c>
      <c r="H57" s="20">
        <v>0</v>
      </c>
      <c r="I57" s="20">
        <v>640</v>
      </c>
      <c r="J57" s="26">
        <v>67</v>
      </c>
      <c r="K57" s="27">
        <v>13</v>
      </c>
      <c r="L57" s="20">
        <v>1120</v>
      </c>
      <c r="M57" s="20">
        <v>0</v>
      </c>
      <c r="N57" s="20">
        <v>1066</v>
      </c>
      <c r="O57" s="20">
        <v>0</v>
      </c>
      <c r="P57" s="20">
        <v>0</v>
      </c>
      <c r="Q57" s="20">
        <v>0</v>
      </c>
      <c r="R57" s="20">
        <v>0</v>
      </c>
      <c r="S57" s="26">
        <v>67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-640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640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293</v>
      </c>
      <c r="B58" s="20">
        <v>94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94</v>
      </c>
      <c r="K58" s="27">
        <v>94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94</v>
      </c>
      <c r="T58" s="20">
        <f t="shared" ref="T58:AB73" si="10">B58-K58</f>
        <v>0</v>
      </c>
      <c r="U58" s="20">
        <f t="shared" si="10"/>
        <v>0</v>
      </c>
      <c r="V58" s="20">
        <f t="shared" si="10"/>
        <v>0</v>
      </c>
      <c r="W58" s="20">
        <f t="shared" si="10"/>
        <v>0</v>
      </c>
      <c r="X58" s="20">
        <f t="shared" si="10"/>
        <v>0</v>
      </c>
      <c r="Y58" s="20">
        <f t="shared" si="10"/>
        <v>0</v>
      </c>
      <c r="Z58" s="20">
        <f t="shared" si="10"/>
        <v>0</v>
      </c>
      <c r="AA58" s="20">
        <f t="shared" si="10"/>
        <v>0</v>
      </c>
      <c r="AB58" s="20">
        <f t="shared" si="10"/>
        <v>0</v>
      </c>
      <c r="AC58" s="17" t="str">
        <f t="shared" si="9"/>
        <v>Ok</v>
      </c>
    </row>
    <row r="59" spans="1:29" x14ac:dyDescent="0.3">
      <c r="A59" s="17" t="s">
        <v>296</v>
      </c>
      <c r="B59" s="20">
        <v>7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7</v>
      </c>
      <c r="K59" s="27">
        <v>7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7</v>
      </c>
      <c r="T59" s="20">
        <f t="shared" si="10"/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294</v>
      </c>
      <c r="B60" s="20">
        <v>108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108</v>
      </c>
      <c r="K60" s="27">
        <v>108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108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295</v>
      </c>
      <c r="B63" s="20">
        <v>5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5</v>
      </c>
      <c r="K63" s="27">
        <v>5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5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299</v>
      </c>
      <c r="B64" s="20">
        <v>9</v>
      </c>
      <c r="C64" s="20">
        <v>50</v>
      </c>
      <c r="D64" s="20">
        <v>0</v>
      </c>
      <c r="E64" s="20">
        <v>50</v>
      </c>
      <c r="F64" s="20">
        <v>0</v>
      </c>
      <c r="G64" s="20">
        <v>0</v>
      </c>
      <c r="H64" s="20">
        <v>0</v>
      </c>
      <c r="I64" s="20">
        <v>0</v>
      </c>
      <c r="J64" s="26">
        <v>9</v>
      </c>
      <c r="K64" s="27">
        <v>9</v>
      </c>
      <c r="L64" s="20">
        <v>50</v>
      </c>
      <c r="M64" s="20">
        <v>0</v>
      </c>
      <c r="N64" s="20">
        <v>50</v>
      </c>
      <c r="O64" s="20">
        <v>0</v>
      </c>
      <c r="P64" s="20">
        <v>0</v>
      </c>
      <c r="Q64" s="20">
        <v>0</v>
      </c>
      <c r="R64" s="20">
        <v>0</v>
      </c>
      <c r="S64" s="26">
        <v>9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300</v>
      </c>
      <c r="B65" s="20">
        <v>1</v>
      </c>
      <c r="C65" s="20">
        <v>300</v>
      </c>
      <c r="D65" s="20">
        <v>0</v>
      </c>
      <c r="E65" s="20">
        <v>205</v>
      </c>
      <c r="F65" s="20">
        <v>0</v>
      </c>
      <c r="G65" s="20">
        <v>0</v>
      </c>
      <c r="H65" s="20">
        <v>0</v>
      </c>
      <c r="I65" s="20">
        <v>60</v>
      </c>
      <c r="J65" s="26">
        <v>36</v>
      </c>
      <c r="K65" s="27">
        <v>1</v>
      </c>
      <c r="L65" s="20">
        <v>300</v>
      </c>
      <c r="M65" s="20">
        <v>0</v>
      </c>
      <c r="N65" s="20">
        <v>265</v>
      </c>
      <c r="O65" s="20">
        <v>0</v>
      </c>
      <c r="P65" s="20">
        <v>0</v>
      </c>
      <c r="Q65" s="20">
        <v>0</v>
      </c>
      <c r="R65" s="20">
        <v>0</v>
      </c>
      <c r="S65" s="26">
        <v>36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-60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60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301</v>
      </c>
      <c r="B66" s="20">
        <v>0</v>
      </c>
      <c r="C66" s="20">
        <v>200</v>
      </c>
      <c r="D66" s="20">
        <v>0</v>
      </c>
      <c r="E66" s="20">
        <v>62</v>
      </c>
      <c r="F66" s="20">
        <v>0</v>
      </c>
      <c r="G66" s="20">
        <v>0</v>
      </c>
      <c r="H66" s="20">
        <v>0</v>
      </c>
      <c r="I66" s="20">
        <v>0</v>
      </c>
      <c r="J66" s="26">
        <v>138</v>
      </c>
      <c r="K66" s="27">
        <v>0</v>
      </c>
      <c r="L66" s="20">
        <v>200</v>
      </c>
      <c r="M66" s="20">
        <v>0</v>
      </c>
      <c r="N66" s="20">
        <v>62</v>
      </c>
      <c r="O66" s="20">
        <v>0</v>
      </c>
      <c r="P66" s="20">
        <v>0</v>
      </c>
      <c r="Q66" s="20">
        <v>0</v>
      </c>
      <c r="R66" s="20">
        <v>0</v>
      </c>
      <c r="S66" s="26">
        <v>138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156</v>
      </c>
      <c r="B67" s="20">
        <v>25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25</v>
      </c>
      <c r="K67" s="27">
        <v>25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25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157</v>
      </c>
      <c r="B68" s="20">
        <v>1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1</v>
      </c>
      <c r="K68" s="27">
        <v>1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1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ref="AC68:AC73" si="11">IF(AND(T68=0,AB68=0),"Ok","Issue")</f>
        <v>Ok</v>
      </c>
    </row>
    <row r="69" spans="1:29" x14ac:dyDescent="0.3">
      <c r="A69" s="17" t="s">
        <v>158</v>
      </c>
      <c r="B69" s="20">
        <v>39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39</v>
      </c>
      <c r="K69" s="27">
        <v>39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39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si="11"/>
        <v>Ok</v>
      </c>
    </row>
    <row r="70" spans="1:29" x14ac:dyDescent="0.3">
      <c r="A70" s="17" t="s">
        <v>302</v>
      </c>
      <c r="B70" s="20">
        <v>7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7</v>
      </c>
      <c r="K70" s="27">
        <v>7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7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303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248</v>
      </c>
      <c r="B72" s="20">
        <v>85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85</v>
      </c>
      <c r="K72" s="27">
        <v>85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85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ht="15" thickBot="1" x14ac:dyDescent="0.35">
      <c r="A73" s="17" t="s">
        <v>249</v>
      </c>
      <c r="B73" s="20">
        <v>1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1</v>
      </c>
      <c r="K73" s="27">
        <v>1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1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s="37" customFormat="1" ht="16.2" thickBot="1" x14ac:dyDescent="0.35">
      <c r="A74" s="32" t="s">
        <v>19</v>
      </c>
      <c r="B74" s="33">
        <f t="shared" ref="B74:AB74" si="12">SUM(B4:B73)</f>
        <v>2915</v>
      </c>
      <c r="C74" s="33">
        <f t="shared" si="12"/>
        <v>8471</v>
      </c>
      <c r="D74" s="33">
        <f t="shared" si="12"/>
        <v>0</v>
      </c>
      <c r="E74" s="33">
        <f t="shared" si="12"/>
        <v>4616</v>
      </c>
      <c r="F74" s="33">
        <f t="shared" si="12"/>
        <v>0</v>
      </c>
      <c r="G74" s="33">
        <f t="shared" si="12"/>
        <v>0</v>
      </c>
      <c r="H74" s="33">
        <f t="shared" si="12"/>
        <v>0</v>
      </c>
      <c r="I74" s="33">
        <f t="shared" si="12"/>
        <v>1240</v>
      </c>
      <c r="J74" s="34">
        <f t="shared" si="12"/>
        <v>5530</v>
      </c>
      <c r="K74" s="35">
        <f t="shared" si="12"/>
        <v>2915</v>
      </c>
      <c r="L74" s="33">
        <f t="shared" si="12"/>
        <v>8471</v>
      </c>
      <c r="M74" s="33">
        <f t="shared" si="12"/>
        <v>0</v>
      </c>
      <c r="N74" s="33">
        <f t="shared" si="12"/>
        <v>5856</v>
      </c>
      <c r="O74" s="33">
        <f t="shared" si="12"/>
        <v>0</v>
      </c>
      <c r="P74" s="33">
        <f t="shared" si="12"/>
        <v>0</v>
      </c>
      <c r="Q74" s="33">
        <f t="shared" si="12"/>
        <v>0</v>
      </c>
      <c r="R74" s="33">
        <f t="shared" si="12"/>
        <v>0</v>
      </c>
      <c r="S74" s="34">
        <f t="shared" si="12"/>
        <v>5530</v>
      </c>
      <c r="T74" s="33">
        <f t="shared" si="12"/>
        <v>0</v>
      </c>
      <c r="U74" s="33">
        <f t="shared" si="12"/>
        <v>0</v>
      </c>
      <c r="V74" s="33">
        <f t="shared" si="12"/>
        <v>0</v>
      </c>
      <c r="W74" s="33">
        <f t="shared" si="12"/>
        <v>-1240</v>
      </c>
      <c r="X74" s="33">
        <f t="shared" si="12"/>
        <v>0</v>
      </c>
      <c r="Y74" s="33">
        <f t="shared" si="12"/>
        <v>0</v>
      </c>
      <c r="Z74" s="33">
        <f t="shared" si="12"/>
        <v>0</v>
      </c>
      <c r="AA74" s="33">
        <f t="shared" si="12"/>
        <v>1240</v>
      </c>
      <c r="AB74" s="34">
        <f t="shared" si="12"/>
        <v>0</v>
      </c>
      <c r="AC74" s="36"/>
    </row>
  </sheetData>
  <mergeCells count="3">
    <mergeCell ref="B1:J1"/>
    <mergeCell ref="K1:S1"/>
    <mergeCell ref="T1:AB1"/>
  </mergeCells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5">
    <cfRule type="duplicateValues" dxfId="6" priority="2"/>
  </conditionalFormatting>
  <conditionalFormatting sqref="A6:A15">
    <cfRule type="duplicateValues" dxfId="5" priority="1"/>
  </conditionalFormatting>
  <conditionalFormatting sqref="A4">
    <cfRule type="duplicateValues" dxfId="4" priority="12"/>
  </conditionalFormatting>
  <conditionalFormatting sqref="A74:A1048576 A1:A3">
    <cfRule type="duplicateValues" dxfId="3" priority="32"/>
  </conditionalFormatting>
  <conditionalFormatting sqref="A16">
    <cfRule type="duplicateValues" dxfId="2" priority="35"/>
  </conditionalFormatting>
  <conditionalFormatting sqref="A68:A73">
    <cfRule type="duplicateValues" dxfId="1" priority="36"/>
  </conditionalFormatting>
  <conditionalFormatting sqref="A56:A67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2021-01-08T13:29:05Z</dcterms:modified>
</cp:coreProperties>
</file>